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svn-CEC\SF_CBECC-Com\branches\CBECC-Com_MFamRestructure\Documentation\T24N\"/>
    </mc:Choice>
  </mc:AlternateContent>
  <xr:revisionPtr revIDLastSave="0" documentId="13_ncr:1_{9897D7CB-37FF-4EA4-8241-9E26E39483E6}" xr6:coauthVersionLast="47" xr6:coauthVersionMax="47" xr10:uidLastSave="{00000000-0000-0000-0000-000000000000}"/>
  <bookViews>
    <workbookView xWindow="30870" yWindow="495" windowWidth="25605" windowHeight="14280" tabRatio="940" xr2:uid="{00000000-000D-0000-FFFF-FFFF00000000}"/>
  </bookViews>
  <sheets>
    <sheet name="MaterialData" sheetId="25" r:id="rId1"/>
    <sheet name="MetalInsFrameLayers" sheetId="21" r:id="rId2"/>
    <sheet name="JA4-Table-4.4.5" sheetId="29" r:id="rId3"/>
    <sheet name="JA4-Table-4.3.8-2019" sheetId="30" r:id="rId4"/>
    <sheet name="MatData for BEMEnums" sheetId="28" r:id="rId5"/>
    <sheet name="MaterialData Resorted" sheetId="27" r:id="rId6"/>
    <sheet name="FramingFactors" sheetId="26" r:id="rId7"/>
    <sheet name="Complete Material List" sheetId="20" r:id="rId8"/>
    <sheet name="Complete JA4 Composite List" sheetId="15" r:id="rId9"/>
    <sheet name="Baseline - Assembly" sheetId="24" r:id="rId10"/>
    <sheet name="Baseline - Mandatory Requs RVal" sheetId="23" r:id="rId11"/>
    <sheet name="Baseline - Mandatory Requs Mat" sheetId="22" r:id="rId12"/>
    <sheet name="Air" sheetId="12" r:id="rId13"/>
    <sheet name="Woods" sheetId="2" r:id="rId14"/>
    <sheet name="Stones" sheetId="3" r:id="rId15"/>
    <sheet name="Roofing" sheetId="4" r:id="rId16"/>
    <sheet name="Plastering Materials" sheetId="5" r:id="rId17"/>
    <sheet name="Finishing Flooring Materials" sheetId="6" r:id="rId18"/>
    <sheet name="Bldg Board and Siding" sheetId="7" r:id="rId19"/>
    <sheet name="Concrete" sheetId="8" r:id="rId20"/>
    <sheet name="Insulating Materials" sheetId="9" r:id="rId21"/>
    <sheet name="Masonry Materials" sheetId="10" r:id="rId22"/>
    <sheet name="Building Membrane" sheetId="11" r:id="rId23"/>
    <sheet name="JA4-Table-4.3.8-2013" sheetId="31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30" l="1"/>
  <c r="I57" i="30" s="1"/>
  <c r="E39" i="30"/>
  <c r="E34" i="30"/>
  <c r="L10" i="31"/>
  <c r="F134" i="31" s="1"/>
  <c r="E40" i="30" l="1"/>
  <c r="I71" i="30" s="1"/>
  <c r="J48" i="30"/>
  <c r="J49" i="30"/>
  <c r="J51" i="30"/>
  <c r="J46" i="30"/>
  <c r="J52" i="30"/>
  <c r="J53" i="30"/>
  <c r="J47" i="30"/>
  <c r="J50" i="30"/>
  <c r="J60" i="30"/>
  <c r="J65" i="30"/>
  <c r="J71" i="30"/>
  <c r="K50" i="30"/>
  <c r="K55" i="30"/>
  <c r="K63" i="30"/>
  <c r="K69" i="30"/>
  <c r="D47" i="30"/>
  <c r="D51" i="30"/>
  <c r="D61" i="30"/>
  <c r="D62" i="30"/>
  <c r="D63" i="30"/>
  <c r="D64" i="30"/>
  <c r="D65" i="30"/>
  <c r="D66" i="30"/>
  <c r="D67" i="30"/>
  <c r="D68" i="30"/>
  <c r="D70" i="30"/>
  <c r="D71" i="30"/>
  <c r="J57" i="30"/>
  <c r="J66" i="30"/>
  <c r="K61" i="30"/>
  <c r="J56" i="30"/>
  <c r="J63" i="30"/>
  <c r="J70" i="30"/>
  <c r="K49" i="30"/>
  <c r="K54" i="30"/>
  <c r="K60" i="30"/>
  <c r="K64" i="30"/>
  <c r="K68" i="30"/>
  <c r="K71" i="30"/>
  <c r="D48" i="30"/>
  <c r="D50" i="30"/>
  <c r="D53" i="30"/>
  <c r="D56" i="30"/>
  <c r="E47" i="30"/>
  <c r="E49" i="30"/>
  <c r="E51" i="30"/>
  <c r="E53" i="30"/>
  <c r="E55" i="30"/>
  <c r="E57" i="30"/>
  <c r="E61" i="30"/>
  <c r="E62" i="30"/>
  <c r="E64" i="30"/>
  <c r="E65" i="30"/>
  <c r="E67" i="30"/>
  <c r="E68" i="30"/>
  <c r="E69" i="30"/>
  <c r="E70" i="30"/>
  <c r="E71" i="30"/>
  <c r="F46" i="30"/>
  <c r="F47" i="30"/>
  <c r="F48" i="30"/>
  <c r="F49" i="30"/>
  <c r="F50" i="30"/>
  <c r="F51" i="30"/>
  <c r="F52" i="30"/>
  <c r="F53" i="30"/>
  <c r="F54" i="30"/>
  <c r="F55" i="30"/>
  <c r="F56" i="30"/>
  <c r="F57" i="30"/>
  <c r="F60" i="30"/>
  <c r="F61" i="30"/>
  <c r="F62" i="30"/>
  <c r="F63" i="30"/>
  <c r="F64" i="30"/>
  <c r="F65" i="30"/>
  <c r="F66" i="30"/>
  <c r="F67" i="30"/>
  <c r="F68" i="30"/>
  <c r="F69" i="30"/>
  <c r="F70" i="30"/>
  <c r="F71" i="30"/>
  <c r="J54" i="30"/>
  <c r="J61" i="30"/>
  <c r="J64" i="30"/>
  <c r="J69" i="30"/>
  <c r="K48" i="30"/>
  <c r="K52" i="30"/>
  <c r="K56" i="30"/>
  <c r="K62" i="30"/>
  <c r="K66" i="30"/>
  <c r="K70" i="30"/>
  <c r="D54" i="30"/>
  <c r="D57" i="30"/>
  <c r="E46" i="30"/>
  <c r="E48" i="30"/>
  <c r="E50" i="30"/>
  <c r="E52" i="30"/>
  <c r="E54" i="30"/>
  <c r="E56" i="30"/>
  <c r="E60" i="30"/>
  <c r="E63" i="30"/>
  <c r="E66" i="30"/>
  <c r="G46" i="30"/>
  <c r="G47" i="30"/>
  <c r="G48" i="30"/>
  <c r="G49" i="30"/>
  <c r="G50" i="30"/>
  <c r="G51" i="30"/>
  <c r="G52" i="30"/>
  <c r="G53" i="30"/>
  <c r="G54" i="30"/>
  <c r="G55" i="30"/>
  <c r="G56" i="30"/>
  <c r="G57" i="30"/>
  <c r="G60" i="30"/>
  <c r="G61" i="30"/>
  <c r="G62" i="30"/>
  <c r="G63" i="30"/>
  <c r="G64" i="30"/>
  <c r="G65" i="30"/>
  <c r="G66" i="30"/>
  <c r="G67" i="30"/>
  <c r="G68" i="30"/>
  <c r="G69" i="30"/>
  <c r="G70" i="30"/>
  <c r="G71" i="30"/>
  <c r="J67" i="30"/>
  <c r="K47" i="30"/>
  <c r="K53" i="30"/>
  <c r="K65" i="30"/>
  <c r="H46" i="30"/>
  <c r="H48" i="30"/>
  <c r="H52" i="30"/>
  <c r="H63" i="30"/>
  <c r="J55" i="30"/>
  <c r="J62" i="30"/>
  <c r="J68" i="30"/>
  <c r="K46" i="30"/>
  <c r="K51" i="30"/>
  <c r="K57" i="30"/>
  <c r="K67" i="30"/>
  <c r="H47" i="30"/>
  <c r="H49" i="30"/>
  <c r="H50" i="30"/>
  <c r="H51" i="30"/>
  <c r="H53" i="30"/>
  <c r="H54" i="30"/>
  <c r="H55" i="30"/>
  <c r="H56" i="30"/>
  <c r="H57" i="30"/>
  <c r="H60" i="30"/>
  <c r="H61" i="30"/>
  <c r="H62" i="30"/>
  <c r="H64" i="30"/>
  <c r="H65" i="30"/>
  <c r="H66" i="30"/>
  <c r="H67" i="30"/>
  <c r="H68" i="30"/>
  <c r="H69" i="30"/>
  <c r="H70" i="30"/>
  <c r="H71" i="30"/>
  <c r="I46" i="30"/>
  <c r="I47" i="30"/>
  <c r="I48" i="30"/>
  <c r="I49" i="30"/>
  <c r="I50" i="30"/>
  <c r="I51" i="30"/>
  <c r="I52" i="30"/>
  <c r="I53" i="30"/>
  <c r="I54" i="30"/>
  <c r="I55" i="30"/>
  <c r="I56" i="30"/>
  <c r="I60" i="30"/>
  <c r="I61" i="30"/>
  <c r="I62" i="30"/>
  <c r="I63" i="30"/>
  <c r="I64" i="30"/>
  <c r="I65" i="30"/>
  <c r="I66" i="30"/>
  <c r="I67" i="30"/>
  <c r="I68" i="30"/>
  <c r="I69" i="30"/>
  <c r="I70" i="30"/>
  <c r="H49" i="31"/>
  <c r="H84" i="31"/>
  <c r="G102" i="31"/>
  <c r="G133" i="31"/>
  <c r="I49" i="31"/>
  <c r="I66" i="31"/>
  <c r="I85" i="31"/>
  <c r="H101" i="31"/>
  <c r="H117" i="31"/>
  <c r="H133" i="31"/>
  <c r="C19" i="31"/>
  <c r="B49" i="31"/>
  <c r="B65" i="31"/>
  <c r="B84" i="31"/>
  <c r="B86" i="31"/>
  <c r="I101" i="31"/>
  <c r="I117" i="31"/>
  <c r="I134" i="31"/>
  <c r="D17" i="31"/>
  <c r="D18" i="31"/>
  <c r="D19" i="31"/>
  <c r="C33" i="31"/>
  <c r="C34" i="31"/>
  <c r="C35" i="31"/>
  <c r="C49" i="31"/>
  <c r="C50" i="31"/>
  <c r="C51" i="31"/>
  <c r="C65" i="31"/>
  <c r="C66" i="31"/>
  <c r="C67" i="31"/>
  <c r="C84" i="31"/>
  <c r="C85" i="31"/>
  <c r="C86" i="31"/>
  <c r="B100" i="31"/>
  <c r="B101" i="31"/>
  <c r="B102" i="31"/>
  <c r="B116" i="31"/>
  <c r="B117" i="31"/>
  <c r="B118" i="31"/>
  <c r="B132" i="31"/>
  <c r="B133" i="31"/>
  <c r="B134" i="31"/>
  <c r="I17" i="31"/>
  <c r="H34" i="31"/>
  <c r="H51" i="31"/>
  <c r="H67" i="31"/>
  <c r="G101" i="31"/>
  <c r="G116" i="31"/>
  <c r="G134" i="31"/>
  <c r="B17" i="31"/>
  <c r="I33" i="31"/>
  <c r="I50" i="31"/>
  <c r="I67" i="31"/>
  <c r="I84" i="31"/>
  <c r="H100" i="31"/>
  <c r="H102" i="31"/>
  <c r="H118" i="31"/>
  <c r="H134" i="31"/>
  <c r="C17" i="31"/>
  <c r="B33" i="31"/>
  <c r="B34" i="31"/>
  <c r="B50" i="31"/>
  <c r="B51" i="31"/>
  <c r="B67" i="31"/>
  <c r="B85" i="31"/>
  <c r="I100" i="31"/>
  <c r="I102" i="31"/>
  <c r="I118" i="31"/>
  <c r="I133" i="31"/>
  <c r="E17" i="31"/>
  <c r="E18" i="31"/>
  <c r="E19" i="31"/>
  <c r="E20" i="31" s="1"/>
  <c r="D33" i="31"/>
  <c r="D34" i="31"/>
  <c r="D35" i="31"/>
  <c r="D49" i="31"/>
  <c r="D50" i="31"/>
  <c r="D51" i="31"/>
  <c r="D65" i="31"/>
  <c r="D66" i="31"/>
  <c r="D67" i="31"/>
  <c r="D84" i="31"/>
  <c r="D85" i="31"/>
  <c r="D86" i="31"/>
  <c r="C100" i="31"/>
  <c r="C101" i="31"/>
  <c r="C102" i="31"/>
  <c r="C116" i="31"/>
  <c r="C117" i="31"/>
  <c r="C118" i="31"/>
  <c r="C132" i="31"/>
  <c r="C133" i="31"/>
  <c r="C134" i="31"/>
  <c r="H33" i="31"/>
  <c r="H65" i="31"/>
  <c r="G100" i="31"/>
  <c r="G117" i="31"/>
  <c r="B19" i="31"/>
  <c r="I34" i="31"/>
  <c r="I65" i="31"/>
  <c r="I86" i="31"/>
  <c r="H116" i="31"/>
  <c r="H132" i="31"/>
  <c r="C18" i="31"/>
  <c r="B35" i="31"/>
  <c r="B66" i="31"/>
  <c r="I116" i="31"/>
  <c r="I132" i="31"/>
  <c r="F17" i="31"/>
  <c r="F18" i="31"/>
  <c r="F19" i="31"/>
  <c r="E33" i="31"/>
  <c r="E34" i="31"/>
  <c r="E35" i="31"/>
  <c r="E49" i="31"/>
  <c r="E50" i="31"/>
  <c r="E51" i="31"/>
  <c r="E65" i="31"/>
  <c r="E66" i="31"/>
  <c r="E67" i="31"/>
  <c r="E84" i="31"/>
  <c r="E85" i="31"/>
  <c r="E86" i="31"/>
  <c r="E87" i="31" s="1"/>
  <c r="D100" i="31"/>
  <c r="D101" i="31"/>
  <c r="D102" i="31"/>
  <c r="D116" i="31"/>
  <c r="D117" i="31"/>
  <c r="D118" i="31"/>
  <c r="D132" i="31"/>
  <c r="D133" i="31"/>
  <c r="D134" i="31"/>
  <c r="I18" i="31"/>
  <c r="H50" i="31"/>
  <c r="H85" i="31"/>
  <c r="G132" i="31"/>
  <c r="I35" i="31"/>
  <c r="G19" i="31"/>
  <c r="F35" i="31"/>
  <c r="F50" i="31"/>
  <c r="F66" i="31"/>
  <c r="F85" i="31"/>
  <c r="E101" i="31"/>
  <c r="E116" i="31"/>
  <c r="E118" i="31"/>
  <c r="E132" i="31"/>
  <c r="E134" i="31"/>
  <c r="I19" i="31"/>
  <c r="H35" i="31"/>
  <c r="H66" i="31"/>
  <c r="H86" i="31"/>
  <c r="G118" i="31"/>
  <c r="B18" i="31"/>
  <c r="I51" i="31"/>
  <c r="G17" i="31"/>
  <c r="G18" i="31"/>
  <c r="F33" i="31"/>
  <c r="F34" i="31"/>
  <c r="F49" i="31"/>
  <c r="F51" i="31"/>
  <c r="F65" i="31"/>
  <c r="F67" i="31"/>
  <c r="F84" i="31"/>
  <c r="F86" i="31"/>
  <c r="E100" i="31"/>
  <c r="E102" i="31"/>
  <c r="E117" i="31"/>
  <c r="E133" i="31"/>
  <c r="H17" i="31"/>
  <c r="H18" i="31"/>
  <c r="H19" i="31"/>
  <c r="G33" i="31"/>
  <c r="G34" i="31"/>
  <c r="G35" i="31"/>
  <c r="G49" i="31"/>
  <c r="G50" i="31"/>
  <c r="G51" i="31"/>
  <c r="G65" i="31"/>
  <c r="G66" i="31"/>
  <c r="G67" i="31"/>
  <c r="G84" i="31"/>
  <c r="G85" i="31"/>
  <c r="G86" i="31"/>
  <c r="F100" i="31"/>
  <c r="F101" i="31"/>
  <c r="F102" i="31"/>
  <c r="F116" i="31"/>
  <c r="F117" i="31"/>
  <c r="F118" i="31"/>
  <c r="F132" i="31"/>
  <c r="F133" i="31"/>
  <c r="E172" i="30" l="1" a="1"/>
  <c r="E179" i="30" s="1"/>
  <c r="E139" i="30" a="1"/>
  <c r="E244" i="30" a="1"/>
  <c r="E252" i="30" a="1"/>
  <c r="E131" i="30" a="1"/>
  <c r="E83" i="30" a="1"/>
  <c r="E228" i="30" a="1"/>
  <c r="E91" i="30" a="1"/>
  <c r="E204" i="30" a="1"/>
  <c r="E163" i="30" a="1"/>
  <c r="E212" i="30" a="1"/>
  <c r="E123" i="30" a="1"/>
  <c r="E220" i="30" a="1"/>
  <c r="E188" i="30" a="1"/>
  <c r="E155" i="30" a="1"/>
  <c r="E180" i="30" a="1"/>
  <c r="E172" i="30"/>
  <c r="E177" i="30"/>
  <c r="E176" i="30"/>
  <c r="E173" i="30"/>
  <c r="E175" i="30"/>
  <c r="E147" i="30" a="1"/>
  <c r="E236" i="30" a="1"/>
  <c r="E115" i="30" a="1"/>
  <c r="E75" i="30" a="1"/>
  <c r="E260" i="30" a="1"/>
  <c r="E196" i="30" a="1"/>
  <c r="E107" i="30" a="1"/>
  <c r="E99" i="30" a="1"/>
  <c r="B377" i="28"/>
  <c r="B376" i="28"/>
  <c r="B375" i="28"/>
  <c r="B374" i="28"/>
  <c r="B373" i="28"/>
  <c r="B101" i="28"/>
  <c r="B100" i="28"/>
  <c r="B99" i="28"/>
  <c r="E178" i="30" l="1"/>
  <c r="E174" i="30"/>
  <c r="E124" i="30"/>
  <c r="E127" i="30"/>
  <c r="E126" i="30"/>
  <c r="E125" i="30"/>
  <c r="E129" i="30"/>
  <c r="E128" i="30"/>
  <c r="E123" i="30"/>
  <c r="E130" i="30"/>
  <c r="E148" i="30"/>
  <c r="E154" i="30"/>
  <c r="E153" i="30"/>
  <c r="E152" i="30"/>
  <c r="E151" i="30"/>
  <c r="E149" i="30"/>
  <c r="E147" i="30"/>
  <c r="E150" i="30"/>
  <c r="E205" i="30"/>
  <c r="E210" i="30"/>
  <c r="E209" i="30"/>
  <c r="E208" i="30"/>
  <c r="E207" i="30"/>
  <c r="E211" i="30"/>
  <c r="E204" i="30"/>
  <c r="E206" i="30"/>
  <c r="E237" i="30"/>
  <c r="E238" i="30"/>
  <c r="E243" i="30"/>
  <c r="E236" i="30"/>
  <c r="E240" i="30"/>
  <c r="E239" i="30"/>
  <c r="E242" i="30"/>
  <c r="E241" i="30"/>
  <c r="E100" i="30"/>
  <c r="E99" i="30"/>
  <c r="E106" i="30"/>
  <c r="E105" i="30"/>
  <c r="E102" i="30"/>
  <c r="E101" i="30"/>
  <c r="E104" i="30"/>
  <c r="E103" i="30"/>
  <c r="E181" i="30"/>
  <c r="E183" i="30"/>
  <c r="E182" i="30"/>
  <c r="E180" i="30"/>
  <c r="E185" i="30"/>
  <c r="E184" i="30"/>
  <c r="E187" i="30"/>
  <c r="E186" i="30"/>
  <c r="E92" i="30"/>
  <c r="E91" i="30"/>
  <c r="E98" i="30"/>
  <c r="E97" i="30"/>
  <c r="E96" i="30"/>
  <c r="E94" i="30"/>
  <c r="E93" i="30"/>
  <c r="E95" i="30"/>
  <c r="E164" i="30"/>
  <c r="E163" i="30"/>
  <c r="E170" i="30"/>
  <c r="E169" i="30"/>
  <c r="E167" i="30"/>
  <c r="E166" i="30"/>
  <c r="E165" i="30"/>
  <c r="E168" i="30"/>
  <c r="E156" i="30"/>
  <c r="E162" i="30"/>
  <c r="E155" i="30"/>
  <c r="E161" i="30"/>
  <c r="E160" i="30"/>
  <c r="E157" i="30"/>
  <c r="E159" i="30"/>
  <c r="E158" i="30"/>
  <c r="E229" i="30"/>
  <c r="E228" i="30"/>
  <c r="E235" i="30"/>
  <c r="E234" i="30"/>
  <c r="E232" i="30"/>
  <c r="E231" i="30"/>
  <c r="E230" i="30"/>
  <c r="E233" i="30"/>
  <c r="E140" i="30"/>
  <c r="E145" i="30"/>
  <c r="E144" i="30"/>
  <c r="E143" i="30"/>
  <c r="E142" i="30"/>
  <c r="E146" i="30"/>
  <c r="E139" i="30"/>
  <c r="E141" i="30"/>
  <c r="E189" i="30"/>
  <c r="E192" i="30"/>
  <c r="E191" i="30"/>
  <c r="E190" i="30"/>
  <c r="E195" i="30"/>
  <c r="E194" i="30"/>
  <c r="E193" i="30"/>
  <c r="E188" i="30"/>
  <c r="E84" i="30"/>
  <c r="E83" i="30"/>
  <c r="E89" i="30"/>
  <c r="E88" i="30"/>
  <c r="E87" i="30"/>
  <c r="E90" i="30"/>
  <c r="E86" i="30"/>
  <c r="E85" i="30"/>
  <c r="E75" i="30"/>
  <c r="E82" i="30"/>
  <c r="E79" i="30"/>
  <c r="E78" i="30"/>
  <c r="E77" i="30"/>
  <c r="E81" i="30"/>
  <c r="E80" i="30"/>
  <c r="E76" i="30"/>
  <c r="E108" i="30"/>
  <c r="E109" i="30"/>
  <c r="E107" i="30"/>
  <c r="E114" i="30"/>
  <c r="E111" i="30"/>
  <c r="E110" i="30"/>
  <c r="E113" i="30"/>
  <c r="E112" i="30"/>
  <c r="E196" i="30"/>
  <c r="E200" i="30"/>
  <c r="E199" i="30"/>
  <c r="E198" i="30"/>
  <c r="E197" i="30"/>
  <c r="E203" i="30"/>
  <c r="E202" i="30"/>
  <c r="E201" i="30"/>
  <c r="E260" i="30"/>
  <c r="E261" i="30"/>
  <c r="E265" i="30"/>
  <c r="E264" i="30"/>
  <c r="E263" i="30"/>
  <c r="E267" i="30"/>
  <c r="E266" i="30"/>
  <c r="E262" i="30"/>
  <c r="E220" i="30"/>
  <c r="E227" i="30"/>
  <c r="E222" i="30"/>
  <c r="E226" i="30"/>
  <c r="E225" i="30"/>
  <c r="E221" i="30"/>
  <c r="E224" i="30"/>
  <c r="E223" i="30"/>
  <c r="E132" i="30"/>
  <c r="E136" i="30"/>
  <c r="E135" i="30"/>
  <c r="E134" i="30"/>
  <c r="E133" i="30"/>
  <c r="E138" i="30"/>
  <c r="E131" i="30"/>
  <c r="E137" i="30"/>
  <c r="E252" i="30"/>
  <c r="E256" i="30"/>
  <c r="E255" i="30"/>
  <c r="E254" i="30"/>
  <c r="E253" i="30"/>
  <c r="E259" i="30"/>
  <c r="E258" i="30"/>
  <c r="E257" i="30"/>
  <c r="E116" i="30"/>
  <c r="E118" i="30"/>
  <c r="E117" i="30"/>
  <c r="E115" i="30"/>
  <c r="E121" i="30"/>
  <c r="E120" i="30"/>
  <c r="E119" i="30"/>
  <c r="E122" i="30"/>
  <c r="E213" i="30"/>
  <c r="E212" i="30"/>
  <c r="E218" i="30"/>
  <c r="E217" i="30"/>
  <c r="E216" i="30"/>
  <c r="E214" i="30"/>
  <c r="E219" i="30"/>
  <c r="E215" i="30"/>
  <c r="E245" i="30"/>
  <c r="E244" i="30"/>
  <c r="E249" i="30"/>
  <c r="E248" i="30"/>
  <c r="E247" i="30"/>
  <c r="E246" i="30"/>
  <c r="E251" i="30"/>
  <c r="E250" i="30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B20" i="29"/>
  <c r="Q17" i="29"/>
  <c r="Q18" i="29" s="1"/>
  <c r="Q21" i="29" s="1"/>
  <c r="P17" i="29"/>
  <c r="P18" i="29" s="1"/>
  <c r="P21" i="29" s="1"/>
  <c r="O17" i="29"/>
  <c r="O18" i="29" s="1"/>
  <c r="O21" i="29" s="1"/>
  <c r="N17" i="29"/>
  <c r="N18" i="29" s="1"/>
  <c r="N21" i="29" s="1"/>
  <c r="M17" i="29"/>
  <c r="M18" i="29" s="1"/>
  <c r="M21" i="29" s="1"/>
  <c r="L17" i="29"/>
  <c r="L18" i="29" s="1"/>
  <c r="L21" i="29" s="1"/>
  <c r="K17" i="29"/>
  <c r="K18" i="29" s="1"/>
  <c r="K21" i="29" s="1"/>
  <c r="J17" i="29"/>
  <c r="J18" i="29" s="1"/>
  <c r="J21" i="29" s="1"/>
  <c r="I17" i="29"/>
  <c r="I18" i="29" s="1"/>
  <c r="I21" i="29" s="1"/>
  <c r="H17" i="29"/>
  <c r="H18" i="29" s="1"/>
  <c r="H21" i="29" s="1"/>
  <c r="G17" i="29"/>
  <c r="G18" i="29" s="1"/>
  <c r="G21" i="29" s="1"/>
  <c r="F17" i="29"/>
  <c r="F18" i="29" s="1"/>
  <c r="F21" i="29" s="1"/>
  <c r="E17" i="29"/>
  <c r="E18" i="29" s="1"/>
  <c r="E21" i="29" s="1"/>
  <c r="D17" i="29"/>
  <c r="D18" i="29" s="1"/>
  <c r="D21" i="29" s="1"/>
  <c r="C17" i="29"/>
  <c r="C18" i="29" s="1"/>
  <c r="C21" i="29" s="1"/>
  <c r="B17" i="29"/>
  <c r="B18" i="29" s="1"/>
  <c r="B21" i="29" s="1"/>
  <c r="A29" i="29" l="1" a="1"/>
  <c r="A29" i="29" s="1"/>
  <c r="B560" i="28"/>
  <c r="A560" i="28"/>
  <c r="B559" i="28"/>
  <c r="A559" i="28"/>
  <c r="B558" i="28"/>
  <c r="A558" i="28"/>
  <c r="B557" i="28"/>
  <c r="A557" i="28"/>
  <c r="B556" i="28"/>
  <c r="A556" i="28"/>
  <c r="B555" i="28"/>
  <c r="A555" i="28"/>
  <c r="B554" i="28"/>
  <c r="A554" i="28"/>
  <c r="B553" i="28"/>
  <c r="A553" i="28"/>
  <c r="B552" i="28"/>
  <c r="A552" i="28"/>
  <c r="B551" i="28"/>
  <c r="A551" i="28"/>
  <c r="B550" i="28"/>
  <c r="A550" i="28"/>
  <c r="B549" i="28"/>
  <c r="A549" i="28"/>
  <c r="B548" i="28"/>
  <c r="A548" i="28"/>
  <c r="B547" i="28"/>
  <c r="A547" i="28"/>
  <c r="B546" i="28"/>
  <c r="A546" i="28"/>
  <c r="B545" i="28"/>
  <c r="A545" i="28"/>
  <c r="B544" i="28"/>
  <c r="A544" i="28"/>
  <c r="B543" i="28"/>
  <c r="A543" i="28"/>
  <c r="B542" i="28"/>
  <c r="A542" i="28"/>
  <c r="B541" i="28"/>
  <c r="A541" i="28"/>
  <c r="B540" i="28"/>
  <c r="A540" i="28"/>
  <c r="B539" i="28"/>
  <c r="A539" i="28"/>
  <c r="B538" i="28"/>
  <c r="A538" i="28"/>
  <c r="B537" i="28"/>
  <c r="A537" i="28"/>
  <c r="B536" i="28"/>
  <c r="A536" i="28"/>
  <c r="B535" i="28"/>
  <c r="A535" i="28"/>
  <c r="B534" i="28"/>
  <c r="A534" i="28"/>
  <c r="B533" i="28"/>
  <c r="A533" i="28"/>
  <c r="B532" i="28"/>
  <c r="A532" i="28"/>
  <c r="B531" i="28"/>
  <c r="A531" i="28"/>
  <c r="B530" i="28"/>
  <c r="A530" i="28"/>
  <c r="B529" i="28"/>
  <c r="A529" i="28"/>
  <c r="B528" i="28"/>
  <c r="A528" i="28"/>
  <c r="B527" i="28"/>
  <c r="A527" i="28"/>
  <c r="B526" i="28"/>
  <c r="A526" i="28"/>
  <c r="B525" i="28"/>
  <c r="A525" i="28"/>
  <c r="B524" i="28"/>
  <c r="A524" i="28"/>
  <c r="B523" i="28"/>
  <c r="A523" i="28"/>
  <c r="B522" i="28"/>
  <c r="A522" i="28"/>
  <c r="B521" i="28"/>
  <c r="A521" i="28"/>
  <c r="B520" i="28"/>
  <c r="A520" i="28"/>
  <c r="B519" i="28"/>
  <c r="A519" i="28"/>
  <c r="B518" i="28"/>
  <c r="A518" i="28"/>
  <c r="B517" i="28"/>
  <c r="A517" i="28"/>
  <c r="B516" i="28"/>
  <c r="A516" i="28"/>
  <c r="B515" i="28"/>
  <c r="A515" i="28"/>
  <c r="B514" i="28"/>
  <c r="A514" i="28"/>
  <c r="B513" i="28"/>
  <c r="A513" i="28"/>
  <c r="B512" i="28"/>
  <c r="A512" i="28"/>
  <c r="B511" i="28"/>
  <c r="A511" i="28"/>
  <c r="B510" i="28"/>
  <c r="A510" i="28"/>
  <c r="B509" i="28"/>
  <c r="A509" i="28"/>
  <c r="B508" i="28"/>
  <c r="A508" i="28"/>
  <c r="B507" i="28"/>
  <c r="A507" i="28"/>
  <c r="B506" i="28"/>
  <c r="A506" i="28"/>
  <c r="B505" i="28"/>
  <c r="A505" i="28"/>
  <c r="B504" i="28"/>
  <c r="A504" i="28"/>
  <c r="B503" i="28"/>
  <c r="A503" i="28"/>
  <c r="B502" i="28"/>
  <c r="A502" i="28"/>
  <c r="B501" i="28"/>
  <c r="A501" i="28"/>
  <c r="B500" i="28"/>
  <c r="A500" i="28"/>
  <c r="B499" i="28"/>
  <c r="A499" i="28"/>
  <c r="B498" i="28"/>
  <c r="A498" i="28"/>
  <c r="B497" i="28"/>
  <c r="A497" i="28"/>
  <c r="B496" i="28"/>
  <c r="A496" i="28"/>
  <c r="B495" i="28"/>
  <c r="A495" i="28"/>
  <c r="B494" i="28"/>
  <c r="A494" i="28"/>
  <c r="B493" i="28"/>
  <c r="A493" i="28"/>
  <c r="B492" i="28"/>
  <c r="A492" i="28"/>
  <c r="B491" i="28"/>
  <c r="A491" i="28"/>
  <c r="B490" i="28"/>
  <c r="A490" i="28"/>
  <c r="B489" i="28"/>
  <c r="A489" i="28"/>
  <c r="B488" i="28"/>
  <c r="A488" i="28"/>
  <c r="B487" i="28"/>
  <c r="A487" i="28"/>
  <c r="B486" i="28"/>
  <c r="A486" i="28"/>
  <c r="B485" i="28"/>
  <c r="A485" i="28"/>
  <c r="B484" i="28"/>
  <c r="A484" i="28"/>
  <c r="B483" i="28"/>
  <c r="A483" i="28"/>
  <c r="B482" i="28"/>
  <c r="A482" i="28"/>
  <c r="B481" i="28"/>
  <c r="A481" i="28"/>
  <c r="B480" i="28"/>
  <c r="A480" i="28"/>
  <c r="B479" i="28"/>
  <c r="A479" i="28"/>
  <c r="B478" i="28"/>
  <c r="A478" i="28"/>
  <c r="B477" i="28"/>
  <c r="A477" i="28"/>
  <c r="B476" i="28"/>
  <c r="A476" i="28"/>
  <c r="B475" i="28"/>
  <c r="A475" i="28"/>
  <c r="B474" i="28"/>
  <c r="A474" i="28"/>
  <c r="B473" i="28"/>
  <c r="A473" i="28"/>
  <c r="B472" i="28"/>
  <c r="A472" i="28"/>
  <c r="B471" i="28"/>
  <c r="A471" i="28"/>
  <c r="B470" i="28"/>
  <c r="A470" i="28"/>
  <c r="B469" i="28"/>
  <c r="A469" i="28"/>
  <c r="B468" i="28"/>
  <c r="A468" i="28"/>
  <c r="B467" i="28"/>
  <c r="A467" i="28"/>
  <c r="B466" i="28"/>
  <c r="A466" i="28"/>
  <c r="B465" i="28"/>
  <c r="A465" i="28"/>
  <c r="B464" i="28"/>
  <c r="A464" i="28"/>
  <c r="B463" i="28"/>
  <c r="A463" i="28"/>
  <c r="B462" i="28"/>
  <c r="A462" i="28"/>
  <c r="B461" i="28"/>
  <c r="A461" i="28"/>
  <c r="B460" i="28"/>
  <c r="A460" i="28"/>
  <c r="B459" i="28"/>
  <c r="A459" i="28"/>
  <c r="B458" i="28"/>
  <c r="A458" i="28"/>
  <c r="B457" i="28"/>
  <c r="A457" i="28"/>
  <c r="B456" i="28"/>
  <c r="A456" i="28"/>
  <c r="B455" i="28"/>
  <c r="A455" i="28"/>
  <c r="B454" i="28"/>
  <c r="A454" i="28"/>
  <c r="B453" i="28"/>
  <c r="A453" i="28"/>
  <c r="B452" i="28"/>
  <c r="A452" i="28"/>
  <c r="B451" i="28"/>
  <c r="A451" i="28"/>
  <c r="B450" i="28"/>
  <c r="A450" i="28"/>
  <c r="B449" i="28"/>
  <c r="A449" i="28"/>
  <c r="B448" i="28"/>
  <c r="A448" i="28"/>
  <c r="B447" i="28"/>
  <c r="A447" i="28"/>
  <c r="B446" i="28"/>
  <c r="A446" i="28"/>
  <c r="B445" i="28"/>
  <c r="A445" i="28"/>
  <c r="B444" i="28"/>
  <c r="A444" i="28"/>
  <c r="B443" i="28"/>
  <c r="A443" i="28"/>
  <c r="B442" i="28"/>
  <c r="A442" i="28"/>
  <c r="B441" i="28"/>
  <c r="A441" i="28"/>
  <c r="B440" i="28"/>
  <c r="A440" i="28"/>
  <c r="B439" i="28"/>
  <c r="A439" i="28"/>
  <c r="B438" i="28"/>
  <c r="A438" i="28"/>
  <c r="B437" i="28"/>
  <c r="A437" i="28"/>
  <c r="B436" i="28"/>
  <c r="A436" i="28"/>
  <c r="B435" i="28"/>
  <c r="A435" i="28"/>
  <c r="B434" i="28"/>
  <c r="A434" i="28"/>
  <c r="B433" i="28"/>
  <c r="A433" i="28"/>
  <c r="B432" i="28"/>
  <c r="A432" i="28"/>
  <c r="B431" i="28"/>
  <c r="A431" i="28"/>
  <c r="B430" i="28"/>
  <c r="A430" i="28"/>
  <c r="B429" i="28"/>
  <c r="A429" i="28"/>
  <c r="B428" i="28"/>
  <c r="A428" i="28"/>
  <c r="B427" i="28"/>
  <c r="A427" i="28"/>
  <c r="B426" i="28"/>
  <c r="A426" i="28"/>
  <c r="B425" i="28"/>
  <c r="A425" i="28"/>
  <c r="B424" i="28"/>
  <c r="A424" i="28"/>
  <c r="B423" i="28"/>
  <c r="A423" i="28"/>
  <c r="B422" i="28"/>
  <c r="A422" i="28"/>
  <c r="B421" i="28"/>
  <c r="A421" i="28"/>
  <c r="B420" i="28"/>
  <c r="A420" i="28"/>
  <c r="B419" i="28"/>
  <c r="A419" i="28"/>
  <c r="B418" i="28"/>
  <c r="A418" i="28"/>
  <c r="B417" i="28"/>
  <c r="A417" i="28"/>
  <c r="B416" i="28"/>
  <c r="A416" i="28"/>
  <c r="B415" i="28"/>
  <c r="A415" i="28"/>
  <c r="B414" i="28"/>
  <c r="A414" i="28"/>
  <c r="B413" i="28"/>
  <c r="A413" i="28"/>
  <c r="B412" i="28"/>
  <c r="A412" i="28"/>
  <c r="B411" i="28"/>
  <c r="A411" i="28"/>
  <c r="B410" i="28"/>
  <c r="A410" i="28"/>
  <c r="B409" i="28"/>
  <c r="A409" i="28"/>
  <c r="B408" i="28"/>
  <c r="A408" i="28"/>
  <c r="B407" i="28"/>
  <c r="A407" i="28"/>
  <c r="B406" i="28"/>
  <c r="A406" i="28"/>
  <c r="B405" i="28"/>
  <c r="A405" i="28"/>
  <c r="B404" i="28"/>
  <c r="A404" i="28"/>
  <c r="B403" i="28"/>
  <c r="A403" i="28"/>
  <c r="B402" i="28"/>
  <c r="A402" i="28"/>
  <c r="B401" i="28"/>
  <c r="A401" i="28"/>
  <c r="B400" i="28"/>
  <c r="A400" i="28"/>
  <c r="B399" i="28"/>
  <c r="A399" i="28"/>
  <c r="B398" i="28"/>
  <c r="A398" i="28"/>
  <c r="B397" i="28"/>
  <c r="A397" i="28"/>
  <c r="B396" i="28"/>
  <c r="A396" i="28"/>
  <c r="B395" i="28"/>
  <c r="A395" i="28"/>
  <c r="B394" i="28"/>
  <c r="A394" i="28"/>
  <c r="B393" i="28"/>
  <c r="A393" i="28"/>
  <c r="B392" i="28"/>
  <c r="A392" i="28"/>
  <c r="B391" i="28"/>
  <c r="A391" i="28"/>
  <c r="B390" i="28"/>
  <c r="A390" i="28"/>
  <c r="B389" i="28"/>
  <c r="A389" i="28"/>
  <c r="B388" i="28"/>
  <c r="A388" i="28"/>
  <c r="B387" i="28"/>
  <c r="A387" i="28"/>
  <c r="B386" i="28"/>
  <c r="A386" i="28"/>
  <c r="B385" i="28"/>
  <c r="A385" i="28"/>
  <c r="B384" i="28"/>
  <c r="A384" i="28"/>
  <c r="B383" i="28"/>
  <c r="A383" i="28"/>
  <c r="B382" i="28"/>
  <c r="A382" i="28"/>
  <c r="B381" i="28"/>
  <c r="A381" i="28"/>
  <c r="B380" i="28"/>
  <c r="A380" i="28"/>
  <c r="B379" i="28"/>
  <c r="A379" i="28"/>
  <c r="B378" i="28"/>
  <c r="A378" i="28"/>
  <c r="A377" i="28"/>
  <c r="A376" i="28"/>
  <c r="A375" i="28"/>
  <c r="A374" i="28"/>
  <c r="A373" i="28"/>
  <c r="B372" i="28"/>
  <c r="A372" i="28"/>
  <c r="B371" i="28"/>
  <c r="A371" i="28"/>
  <c r="B370" i="28"/>
  <c r="A370" i="28"/>
  <c r="B369" i="28"/>
  <c r="A369" i="28"/>
  <c r="B368" i="28"/>
  <c r="A368" i="28"/>
  <c r="B367" i="28"/>
  <c r="A367" i="28"/>
  <c r="B366" i="28"/>
  <c r="A366" i="28"/>
  <c r="B365" i="28"/>
  <c r="A365" i="28"/>
  <c r="B364" i="28"/>
  <c r="A364" i="28"/>
  <c r="B363" i="28"/>
  <c r="A363" i="28"/>
  <c r="B362" i="28"/>
  <c r="A362" i="28"/>
  <c r="B361" i="28"/>
  <c r="A361" i="28"/>
  <c r="B360" i="28"/>
  <c r="A360" i="28"/>
  <c r="B359" i="28"/>
  <c r="A359" i="28"/>
  <c r="B358" i="28"/>
  <c r="A358" i="28"/>
  <c r="B357" i="28"/>
  <c r="A357" i="28"/>
  <c r="B356" i="28"/>
  <c r="A356" i="28"/>
  <c r="B355" i="28"/>
  <c r="A355" i="28"/>
  <c r="B354" i="28"/>
  <c r="A354" i="28"/>
  <c r="B353" i="28"/>
  <c r="A353" i="28"/>
  <c r="B352" i="28"/>
  <c r="A352" i="28"/>
  <c r="B351" i="28"/>
  <c r="A351" i="28"/>
  <c r="B350" i="28"/>
  <c r="A350" i="28"/>
  <c r="B349" i="28"/>
  <c r="A349" i="28"/>
  <c r="B348" i="28"/>
  <c r="A348" i="28"/>
  <c r="B347" i="28"/>
  <c r="A347" i="28"/>
  <c r="B346" i="28"/>
  <c r="A346" i="28"/>
  <c r="B345" i="28"/>
  <c r="A345" i="28"/>
  <c r="B344" i="28"/>
  <c r="A344" i="28"/>
  <c r="B343" i="28"/>
  <c r="A343" i="28"/>
  <c r="B342" i="28"/>
  <c r="A342" i="28"/>
  <c r="B341" i="28"/>
  <c r="A341" i="28"/>
  <c r="B340" i="28"/>
  <c r="A340" i="28"/>
  <c r="B339" i="28"/>
  <c r="A339" i="28"/>
  <c r="B338" i="28"/>
  <c r="A338" i="28"/>
  <c r="B337" i="28"/>
  <c r="A337" i="28"/>
  <c r="B336" i="28"/>
  <c r="A336" i="28"/>
  <c r="B335" i="28"/>
  <c r="A335" i="28"/>
  <c r="B334" i="28"/>
  <c r="A334" i="28"/>
  <c r="B333" i="28"/>
  <c r="A333" i="28"/>
  <c r="B332" i="28"/>
  <c r="A332" i="28"/>
  <c r="B331" i="28"/>
  <c r="A331" i="28"/>
  <c r="B330" i="28"/>
  <c r="A330" i="28"/>
  <c r="B329" i="28"/>
  <c r="A329" i="28"/>
  <c r="B328" i="28"/>
  <c r="A328" i="28"/>
  <c r="B327" i="28"/>
  <c r="A327" i="28"/>
  <c r="B326" i="28"/>
  <c r="A326" i="28"/>
  <c r="B325" i="28"/>
  <c r="A325" i="28"/>
  <c r="B324" i="28"/>
  <c r="A324" i="28"/>
  <c r="B323" i="28"/>
  <c r="A323" i="28"/>
  <c r="B322" i="28"/>
  <c r="A322" i="28"/>
  <c r="B321" i="28"/>
  <c r="A321" i="28"/>
  <c r="B320" i="28"/>
  <c r="A320" i="28"/>
  <c r="B319" i="28"/>
  <c r="A319" i="28"/>
  <c r="B318" i="28"/>
  <c r="A318" i="28"/>
  <c r="B317" i="28"/>
  <c r="A317" i="28"/>
  <c r="B316" i="28"/>
  <c r="A316" i="28"/>
  <c r="B315" i="28"/>
  <c r="A315" i="28"/>
  <c r="B314" i="28"/>
  <c r="A314" i="28"/>
  <c r="B313" i="28"/>
  <c r="A313" i="28"/>
  <c r="B312" i="28"/>
  <c r="A312" i="28"/>
  <c r="B311" i="28"/>
  <c r="A311" i="28"/>
  <c r="B310" i="28"/>
  <c r="A310" i="28"/>
  <c r="B309" i="28"/>
  <c r="A309" i="28"/>
  <c r="B308" i="28"/>
  <c r="A308" i="28"/>
  <c r="B307" i="28"/>
  <c r="A307" i="28"/>
  <c r="B306" i="28"/>
  <c r="A306" i="28"/>
  <c r="B305" i="28"/>
  <c r="A305" i="28"/>
  <c r="B304" i="28"/>
  <c r="A304" i="28"/>
  <c r="B303" i="28"/>
  <c r="A303" i="28"/>
  <c r="B302" i="28"/>
  <c r="A302" i="28"/>
  <c r="B301" i="28"/>
  <c r="A301" i="28"/>
  <c r="B300" i="28"/>
  <c r="A300" i="28"/>
  <c r="B299" i="28"/>
  <c r="A299" i="28"/>
  <c r="B298" i="28"/>
  <c r="A298" i="28"/>
  <c r="B297" i="28"/>
  <c r="A297" i="28"/>
  <c r="B296" i="28"/>
  <c r="A296" i="28"/>
  <c r="B295" i="28"/>
  <c r="A295" i="28"/>
  <c r="B294" i="28"/>
  <c r="A294" i="28"/>
  <c r="B293" i="28"/>
  <c r="A293" i="28"/>
  <c r="B292" i="28"/>
  <c r="A292" i="28"/>
  <c r="B291" i="28"/>
  <c r="A291" i="28"/>
  <c r="B290" i="28"/>
  <c r="A290" i="28"/>
  <c r="B289" i="28"/>
  <c r="A289" i="28"/>
  <c r="B288" i="28"/>
  <c r="A288" i="28"/>
  <c r="B287" i="28"/>
  <c r="A287" i="28"/>
  <c r="B286" i="28"/>
  <c r="A286" i="28"/>
  <c r="B285" i="28"/>
  <c r="A285" i="28"/>
  <c r="B284" i="28"/>
  <c r="A284" i="28"/>
  <c r="B283" i="28"/>
  <c r="A283" i="28"/>
  <c r="B282" i="28"/>
  <c r="A282" i="28"/>
  <c r="B281" i="28"/>
  <c r="A281" i="28"/>
  <c r="B280" i="28"/>
  <c r="A280" i="28"/>
  <c r="B279" i="28"/>
  <c r="A279" i="28"/>
  <c r="B278" i="28"/>
  <c r="A278" i="28"/>
  <c r="B277" i="28"/>
  <c r="A277" i="28"/>
  <c r="B276" i="28"/>
  <c r="A276" i="28"/>
  <c r="B275" i="28"/>
  <c r="A275" i="28"/>
  <c r="B274" i="28"/>
  <c r="A274" i="28"/>
  <c r="B273" i="28"/>
  <c r="A273" i="28"/>
  <c r="B272" i="28"/>
  <c r="A272" i="28"/>
  <c r="B271" i="28"/>
  <c r="A271" i="28"/>
  <c r="B270" i="28"/>
  <c r="A270" i="28"/>
  <c r="B269" i="28"/>
  <c r="A269" i="28"/>
  <c r="B268" i="28"/>
  <c r="A268" i="28"/>
  <c r="B267" i="28"/>
  <c r="A267" i="28"/>
  <c r="B266" i="28"/>
  <c r="A266" i="28"/>
  <c r="B265" i="28"/>
  <c r="A265" i="28"/>
  <c r="B264" i="28"/>
  <c r="A264" i="28"/>
  <c r="B263" i="28"/>
  <c r="A263" i="28"/>
  <c r="B262" i="28"/>
  <c r="A262" i="28"/>
  <c r="B261" i="28"/>
  <c r="A261" i="28"/>
  <c r="B260" i="28"/>
  <c r="A260" i="28"/>
  <c r="B259" i="28"/>
  <c r="A259" i="28"/>
  <c r="B258" i="28"/>
  <c r="A258" i="28"/>
  <c r="B257" i="28"/>
  <c r="A257" i="28"/>
  <c r="B256" i="28"/>
  <c r="A256" i="28"/>
  <c r="B255" i="28"/>
  <c r="A255" i="28"/>
  <c r="B254" i="28"/>
  <c r="A254" i="28"/>
  <c r="B253" i="28"/>
  <c r="A253" i="28"/>
  <c r="B252" i="28"/>
  <c r="A252" i="28"/>
  <c r="B251" i="28"/>
  <c r="A251" i="28"/>
  <c r="B250" i="28"/>
  <c r="A250" i="28"/>
  <c r="B249" i="28"/>
  <c r="A249" i="28"/>
  <c r="B248" i="28"/>
  <c r="A248" i="28"/>
  <c r="B247" i="28"/>
  <c r="A247" i="28"/>
  <c r="B246" i="28"/>
  <c r="A246" i="28"/>
  <c r="B245" i="28"/>
  <c r="A245" i="28"/>
  <c r="B244" i="28"/>
  <c r="A244" i="28"/>
  <c r="B243" i="28"/>
  <c r="A243" i="28"/>
  <c r="B242" i="28"/>
  <c r="A242" i="28"/>
  <c r="B241" i="28"/>
  <c r="A241" i="28"/>
  <c r="B240" i="28"/>
  <c r="A240" i="28"/>
  <c r="B239" i="28"/>
  <c r="A239" i="28"/>
  <c r="B238" i="28"/>
  <c r="A238" i="28"/>
  <c r="B237" i="28"/>
  <c r="A237" i="28"/>
  <c r="B236" i="28"/>
  <c r="A236" i="28"/>
  <c r="B235" i="28"/>
  <c r="A235" i="28"/>
  <c r="B234" i="28"/>
  <c r="A234" i="28"/>
  <c r="B233" i="28"/>
  <c r="A233" i="28"/>
  <c r="B232" i="28"/>
  <c r="A232" i="28"/>
  <c r="B231" i="28"/>
  <c r="A231" i="28"/>
  <c r="B230" i="28"/>
  <c r="A230" i="28"/>
  <c r="B229" i="28"/>
  <c r="A229" i="28"/>
  <c r="B228" i="28"/>
  <c r="A228" i="28"/>
  <c r="B227" i="28"/>
  <c r="A227" i="28"/>
  <c r="B226" i="28"/>
  <c r="A226" i="28"/>
  <c r="B225" i="28"/>
  <c r="A225" i="28"/>
  <c r="B224" i="28"/>
  <c r="A224" i="28"/>
  <c r="B223" i="28"/>
  <c r="A223" i="28"/>
  <c r="B222" i="28"/>
  <c r="A222" i="28"/>
  <c r="B221" i="28"/>
  <c r="A221" i="28"/>
  <c r="B220" i="28"/>
  <c r="A220" i="28"/>
  <c r="B219" i="28"/>
  <c r="A219" i="28"/>
  <c r="A218" i="28"/>
  <c r="A217" i="28"/>
  <c r="A216" i="28"/>
  <c r="A215" i="28"/>
  <c r="A214" i="28"/>
  <c r="A213" i="28"/>
  <c r="A212" i="28"/>
  <c r="A211" i="28"/>
  <c r="A210" i="28"/>
  <c r="A209" i="28"/>
  <c r="A208" i="28"/>
  <c r="A207" i="28"/>
  <c r="A206" i="28"/>
  <c r="A205" i="28"/>
  <c r="A204" i="28"/>
  <c r="A203" i="28"/>
  <c r="A202" i="28"/>
  <c r="A201" i="28"/>
  <c r="A200" i="28"/>
  <c r="A199" i="28"/>
  <c r="A198" i="28"/>
  <c r="A197" i="28"/>
  <c r="A196" i="28"/>
  <c r="A195" i="28"/>
  <c r="A194" i="28"/>
  <c r="A193" i="28"/>
  <c r="A192" i="28"/>
  <c r="A191" i="28"/>
  <c r="A190" i="28"/>
  <c r="A189" i="28"/>
  <c r="A188" i="28"/>
  <c r="A187" i="28"/>
  <c r="A186" i="28"/>
  <c r="A185" i="28"/>
  <c r="A184" i="28"/>
  <c r="A183" i="28"/>
  <c r="A182" i="28"/>
  <c r="A181" i="28"/>
  <c r="A180" i="28"/>
  <c r="A179" i="28"/>
  <c r="A178" i="28"/>
  <c r="B177" i="28"/>
  <c r="A177" i="28"/>
  <c r="B176" i="28"/>
  <c r="A176" i="28"/>
  <c r="B175" i="28"/>
  <c r="A175" i="28"/>
  <c r="B174" i="28"/>
  <c r="A174" i="28"/>
  <c r="B173" i="28"/>
  <c r="A173" i="28"/>
  <c r="B172" i="28"/>
  <c r="A172" i="28"/>
  <c r="B171" i="28"/>
  <c r="A171" i="28"/>
  <c r="B170" i="28"/>
  <c r="A170" i="28"/>
  <c r="B169" i="28"/>
  <c r="A169" i="28"/>
  <c r="B168" i="28"/>
  <c r="A168" i="28"/>
  <c r="B167" i="28"/>
  <c r="A167" i="28"/>
  <c r="B166" i="28"/>
  <c r="A166" i="28"/>
  <c r="B165" i="28"/>
  <c r="A165" i="28"/>
  <c r="B164" i="28"/>
  <c r="A164" i="28"/>
  <c r="B163" i="28"/>
  <c r="A163" i="28"/>
  <c r="B162" i="28"/>
  <c r="A162" i="28"/>
  <c r="B161" i="28"/>
  <c r="A161" i="28"/>
  <c r="B160" i="28"/>
  <c r="A160" i="28"/>
  <c r="B159" i="28"/>
  <c r="A159" i="28"/>
  <c r="B158" i="28"/>
  <c r="A158" i="28"/>
  <c r="B157" i="28"/>
  <c r="A157" i="28"/>
  <c r="B156" i="28"/>
  <c r="A156" i="28"/>
  <c r="B155" i="28"/>
  <c r="A155" i="28"/>
  <c r="B154" i="28"/>
  <c r="A154" i="28"/>
  <c r="B153" i="28"/>
  <c r="A153" i="28"/>
  <c r="B152" i="28"/>
  <c r="A152" i="28"/>
  <c r="B151" i="28"/>
  <c r="A151" i="28"/>
  <c r="B150" i="28"/>
  <c r="A150" i="28"/>
  <c r="B149" i="28"/>
  <c r="A149" i="28"/>
  <c r="B148" i="28"/>
  <c r="A148" i="28"/>
  <c r="B147" i="28"/>
  <c r="A147" i="28"/>
  <c r="B146" i="28"/>
  <c r="A146" i="28"/>
  <c r="B145" i="28"/>
  <c r="A145" i="28"/>
  <c r="B144" i="28"/>
  <c r="A144" i="28"/>
  <c r="B143" i="28"/>
  <c r="A143" i="28"/>
  <c r="B142" i="28"/>
  <c r="A142" i="28"/>
  <c r="B141" i="28"/>
  <c r="A141" i="28"/>
  <c r="B140" i="28"/>
  <c r="A140" i="28"/>
  <c r="B139" i="28"/>
  <c r="A139" i="28"/>
  <c r="B138" i="28"/>
  <c r="A138" i="28"/>
  <c r="B137" i="28"/>
  <c r="A137" i="28"/>
  <c r="B136" i="28"/>
  <c r="A136" i="28"/>
  <c r="B135" i="28"/>
  <c r="A135" i="28"/>
  <c r="B134" i="28"/>
  <c r="A134" i="28"/>
  <c r="B133" i="28"/>
  <c r="A133" i="28"/>
  <c r="B132" i="28"/>
  <c r="A132" i="28"/>
  <c r="B131" i="28"/>
  <c r="A131" i="28"/>
  <c r="B130" i="28"/>
  <c r="A130" i="28"/>
  <c r="B129" i="28"/>
  <c r="A129" i="28"/>
  <c r="B128" i="28"/>
  <c r="A128" i="28"/>
  <c r="B127" i="28"/>
  <c r="A127" i="28"/>
  <c r="B126" i="28"/>
  <c r="A126" i="28"/>
  <c r="B125" i="28"/>
  <c r="A125" i="28"/>
  <c r="B124" i="28"/>
  <c r="A124" i="28"/>
  <c r="B123" i="28"/>
  <c r="A123" i="28"/>
  <c r="B122" i="28"/>
  <c r="A122" i="28"/>
  <c r="B121" i="28"/>
  <c r="A121" i="28"/>
  <c r="B120" i="28"/>
  <c r="A120" i="28"/>
  <c r="B119" i="28"/>
  <c r="A119" i="28"/>
  <c r="B118" i="28"/>
  <c r="A118" i="28"/>
  <c r="B117" i="28"/>
  <c r="A117" i="28"/>
  <c r="B116" i="28"/>
  <c r="A116" i="28"/>
  <c r="B115" i="28"/>
  <c r="A115" i="28"/>
  <c r="B114" i="28"/>
  <c r="A114" i="28"/>
  <c r="B113" i="28"/>
  <c r="A113" i="28"/>
  <c r="B112" i="28"/>
  <c r="A112" i="28"/>
  <c r="B111" i="28"/>
  <c r="A111" i="28"/>
  <c r="B110" i="28"/>
  <c r="A110" i="28"/>
  <c r="B109" i="28"/>
  <c r="A109" i="28"/>
  <c r="B108" i="28"/>
  <c r="A108" i="28"/>
  <c r="B107" i="28"/>
  <c r="A107" i="28"/>
  <c r="B106" i="28"/>
  <c r="A106" i="28"/>
  <c r="B105" i="28"/>
  <c r="A105" i="28"/>
  <c r="B104" i="28"/>
  <c r="A104" i="28"/>
  <c r="B103" i="28"/>
  <c r="A103" i="28"/>
  <c r="B102" i="28"/>
  <c r="A102" i="28"/>
  <c r="A101" i="28"/>
  <c r="A100" i="28"/>
  <c r="A99" i="28"/>
  <c r="B98" i="28"/>
  <c r="A98" i="28"/>
  <c r="B97" i="28"/>
  <c r="A97" i="28"/>
  <c r="B96" i="28"/>
  <c r="A96" i="28"/>
  <c r="B95" i="28"/>
  <c r="A95" i="28"/>
  <c r="B94" i="28"/>
  <c r="A94" i="28"/>
  <c r="B93" i="28"/>
  <c r="A93" i="28"/>
  <c r="B92" i="28"/>
  <c r="A92" i="28"/>
  <c r="B91" i="28"/>
  <c r="A91" i="28"/>
  <c r="B90" i="28"/>
  <c r="A90" i="28"/>
  <c r="B89" i="28"/>
  <c r="A89" i="28"/>
  <c r="B88" i="28"/>
  <c r="A88" i="28"/>
  <c r="B87" i="28"/>
  <c r="A87" i="28"/>
  <c r="B86" i="28"/>
  <c r="A86" i="28"/>
  <c r="B85" i="28"/>
  <c r="A85" i="28"/>
  <c r="B84" i="28"/>
  <c r="A84" i="28"/>
  <c r="B83" i="28"/>
  <c r="A83" i="28"/>
  <c r="B82" i="28"/>
  <c r="A82" i="28"/>
  <c r="B81" i="28"/>
  <c r="A81" i="28"/>
  <c r="B80" i="28"/>
  <c r="A80" i="28"/>
  <c r="B79" i="28"/>
  <c r="A79" i="28"/>
  <c r="B78" i="28"/>
  <c r="A78" i="28"/>
  <c r="B77" i="28"/>
  <c r="A77" i="28"/>
  <c r="B76" i="28"/>
  <c r="A76" i="28"/>
  <c r="B75" i="28"/>
  <c r="A75" i="28"/>
  <c r="B74" i="28"/>
  <c r="A74" i="28"/>
  <c r="B73" i="28"/>
  <c r="A73" i="28"/>
  <c r="B72" i="28"/>
  <c r="A72" i="28"/>
  <c r="B71" i="28"/>
  <c r="A71" i="28"/>
  <c r="B70" i="28"/>
  <c r="A70" i="28"/>
  <c r="B69" i="28"/>
  <c r="A69" i="28"/>
  <c r="B68" i="28"/>
  <c r="A68" i="28"/>
  <c r="B67" i="28"/>
  <c r="A67" i="28"/>
  <c r="B66" i="28"/>
  <c r="A66" i="28"/>
  <c r="B65" i="28"/>
  <c r="A65" i="28"/>
  <c r="B64" i="28"/>
  <c r="A64" i="28"/>
  <c r="B63" i="28"/>
  <c r="A63" i="28"/>
  <c r="B62" i="28"/>
  <c r="A62" i="28"/>
  <c r="B61" i="28"/>
  <c r="A61" i="28"/>
  <c r="B60" i="28"/>
  <c r="A60" i="28"/>
  <c r="B59" i="28"/>
  <c r="A59" i="28"/>
  <c r="B58" i="28"/>
  <c r="A58" i="28"/>
  <c r="B57" i="28"/>
  <c r="A57" i="28"/>
  <c r="B56" i="28"/>
  <c r="A56" i="28"/>
  <c r="B55" i="28"/>
  <c r="A55" i="28"/>
  <c r="B54" i="28"/>
  <c r="A54" i="28"/>
  <c r="B53" i="28"/>
  <c r="A53" i="28"/>
  <c r="B52" i="28"/>
  <c r="A52" i="28"/>
  <c r="B51" i="28"/>
  <c r="A51" i="28"/>
  <c r="B50" i="28"/>
  <c r="A50" i="28"/>
  <c r="B49" i="28"/>
  <c r="A49" i="28"/>
  <c r="B48" i="28"/>
  <c r="A48" i="28"/>
  <c r="B47" i="28"/>
  <c r="A47" i="28"/>
  <c r="B46" i="28"/>
  <c r="A46" i="28"/>
  <c r="B45" i="28"/>
  <c r="A45" i="28"/>
  <c r="B44" i="28"/>
  <c r="A44" i="28"/>
  <c r="B43" i="28"/>
  <c r="A43" i="28"/>
  <c r="B42" i="28"/>
  <c r="A42" i="28"/>
  <c r="B41" i="28"/>
  <c r="A41" i="28"/>
  <c r="B40" i="28"/>
  <c r="A40" i="28"/>
  <c r="B39" i="28"/>
  <c r="A39" i="28"/>
  <c r="B38" i="28"/>
  <c r="A38" i="28"/>
  <c r="B37" i="28"/>
  <c r="A37" i="28"/>
  <c r="B36" i="28"/>
  <c r="A36" i="28"/>
  <c r="B35" i="28"/>
  <c r="A35" i="28"/>
  <c r="B34" i="28"/>
  <c r="A34" i="28"/>
  <c r="B33" i="28"/>
  <c r="A33" i="28"/>
  <c r="B32" i="28"/>
  <c r="A32" i="28"/>
  <c r="B31" i="28"/>
  <c r="A31" i="28"/>
  <c r="B30" i="28"/>
  <c r="A30" i="28"/>
  <c r="B29" i="28"/>
  <c r="A29" i="28"/>
  <c r="B28" i="28"/>
  <c r="A28" i="28"/>
  <c r="B27" i="28"/>
  <c r="A27" i="28"/>
  <c r="B26" i="28"/>
  <c r="A26" i="28"/>
  <c r="B25" i="28"/>
  <c r="A25" i="28"/>
  <c r="B24" i="28"/>
  <c r="A24" i="28"/>
  <c r="B23" i="28"/>
  <c r="A23" i="28"/>
  <c r="B22" i="28"/>
  <c r="A22" i="28"/>
  <c r="B21" i="28"/>
  <c r="A21" i="28"/>
  <c r="B20" i="28"/>
  <c r="A20" i="28"/>
  <c r="B19" i="28"/>
  <c r="A19" i="28"/>
  <c r="B18" i="28"/>
  <c r="A18" i="28"/>
  <c r="B17" i="28"/>
  <c r="A17" i="28"/>
  <c r="B16" i="28"/>
  <c r="A16" i="28"/>
  <c r="B15" i="28"/>
  <c r="A15" i="28"/>
  <c r="B14" i="28"/>
  <c r="A14" i="28"/>
  <c r="B13" i="28"/>
  <c r="A13" i="28"/>
  <c r="B12" i="28"/>
  <c r="A12" i="28"/>
  <c r="B11" i="28"/>
  <c r="A11" i="28"/>
  <c r="B10" i="28"/>
  <c r="A10" i="28"/>
  <c r="B9" i="28"/>
  <c r="A9" i="28"/>
  <c r="B8" i="28"/>
  <c r="A8" i="28"/>
  <c r="B7" i="28"/>
  <c r="A7" i="28"/>
  <c r="B6" i="28"/>
  <c r="A6" i="28"/>
  <c r="B5" i="28"/>
  <c r="A5" i="28"/>
  <c r="B4" i="28"/>
  <c r="A4" i="28"/>
  <c r="B3" i="28"/>
  <c r="A3" i="28"/>
  <c r="B2" i="28"/>
  <c r="A2" i="28"/>
  <c r="A33" i="29" l="1"/>
  <c r="A32" i="29"/>
  <c r="A39" i="29"/>
  <c r="B31" i="29"/>
  <c r="A40" i="29"/>
  <c r="B36" i="29"/>
  <c r="A31" i="29"/>
  <c r="B39" i="29"/>
  <c r="B32" i="29"/>
  <c r="A41" i="29"/>
  <c r="B33" i="29"/>
  <c r="B41" i="29"/>
  <c r="A34" i="29"/>
  <c r="A42" i="29"/>
  <c r="B42" i="29"/>
  <c r="B38" i="29"/>
  <c r="A35" i="29"/>
  <c r="A43" i="29"/>
  <c r="B35" i="29"/>
  <c r="B43" i="29"/>
  <c r="A36" i="29"/>
  <c r="A44" i="29"/>
  <c r="B34" i="29"/>
  <c r="B30" i="29"/>
  <c r="A37" i="29"/>
  <c r="B29" i="29"/>
  <c r="B37" i="29"/>
  <c r="A30" i="29"/>
  <c r="A38" i="29"/>
  <c r="B44" i="29"/>
  <c r="B40" i="29"/>
  <c r="B197" i="28"/>
  <c r="B218" i="28" l="1"/>
  <c r="B217" i="28"/>
  <c r="B216" i="28"/>
  <c r="B215" i="28"/>
  <c r="B214" i="28"/>
  <c r="B213" i="28"/>
  <c r="B212" i="28"/>
  <c r="B211" i="28"/>
  <c r="B210" i="28"/>
  <c r="B209" i="28"/>
  <c r="B208" i="28"/>
  <c r="B207" i="28"/>
  <c r="B206" i="28"/>
  <c r="B205" i="28"/>
  <c r="B204" i="28"/>
  <c r="B203" i="28"/>
  <c r="B202" i="28"/>
  <c r="B201" i="28"/>
  <c r="B200" i="28"/>
  <c r="B199" i="28"/>
  <c r="B198" i="28"/>
  <c r="B196" i="28"/>
  <c r="B195" i="28"/>
  <c r="B194" i="28"/>
  <c r="B193" i="28"/>
  <c r="B192" i="28"/>
  <c r="B191" i="28"/>
  <c r="B190" i="28"/>
  <c r="B189" i="28"/>
  <c r="B188" i="28"/>
  <c r="B187" i="28"/>
  <c r="B186" i="28"/>
  <c r="B185" i="28"/>
  <c r="B184" i="28"/>
  <c r="B183" i="28"/>
  <c r="B182" i="28"/>
  <c r="B181" i="28"/>
  <c r="B180" i="28"/>
  <c r="B179" i="28"/>
  <c r="B178" i="28"/>
  <c r="L331" i="27" l="1"/>
  <c r="L330" i="27"/>
  <c r="L329" i="27"/>
  <c r="L328" i="27"/>
  <c r="L327" i="27"/>
  <c r="L326" i="27"/>
  <c r="L362" i="27"/>
  <c r="J362" i="27"/>
  <c r="L361" i="27"/>
  <c r="L360" i="27"/>
  <c r="L359" i="27"/>
  <c r="L358" i="27"/>
  <c r="L357" i="27"/>
  <c r="F12" i="24" l="1"/>
  <c r="J26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Czech, Noah</author>
  </authors>
  <commentList>
    <comment ref="B5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this?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This is required for compliance in the Standard Design metal framed wall.
</t>
        </r>
      </text>
    </comment>
    <comment ref="B14" authorId="0" shapeId="0" xr:uid="{00000000-0006-0000-0700-000002000000}">
      <text>
        <r>
          <rPr>
            <b/>
            <sz val="9"/>
            <color indexed="81"/>
            <rFont val="Tahoma"/>
            <charset val="1"/>
          </rPr>
          <t xml:space="preserve">amarshal -15 Day:
</t>
        </r>
        <r>
          <rPr>
            <sz val="9"/>
            <color indexed="81"/>
            <rFont val="Tahoma"/>
            <family val="2"/>
          </rPr>
          <t xml:space="preserve">What is this?
</t>
        </r>
        <r>
          <rPr>
            <b/>
            <sz val="9"/>
            <color indexed="81"/>
            <rFont val="Tahoma"/>
            <family val="2"/>
          </rPr>
          <t>Czech, Noah:</t>
        </r>
        <r>
          <rPr>
            <sz val="9"/>
            <color indexed="81"/>
            <rFont val="Tahoma"/>
            <family val="2"/>
          </rPr>
          <t xml:space="preserve">
This is required for compliance in the Standard Design metal framed wall.</t>
        </r>
      </text>
    </comment>
    <comment ref="D15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Incosistent with rest of values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This does match ASHRAE Handbook of Fundamentals.
</t>
        </r>
      </text>
    </comment>
    <comment ref="D52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>This is a combination of both board insulation and Stucco.  In the building industry it is called both Synthetic Stucco and EIFS.</t>
        </r>
      </text>
    </comment>
    <comment ref="B73" authorId="0" shapeId="0" xr:uid="{00000000-0006-0000-0700-000005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Just say carpet as name</t>
        </r>
        <r>
          <rPr>
            <b/>
            <sz val="9"/>
            <color indexed="81"/>
            <rFont val="Tahoma"/>
            <family val="2"/>
          </rPr>
          <t xml:space="preserve">
Czech, Noah:</t>
        </r>
        <r>
          <rPr>
            <sz val="9"/>
            <color indexed="81"/>
            <rFont val="Tahoma"/>
            <family val="2"/>
          </rPr>
          <t xml:space="preserve">
Done.</t>
        </r>
      </text>
    </comment>
    <comment ref="D181" authorId="0" shapeId="0" xr:uid="{00000000-0006-0000-0700-000006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>This is a combination of both board insulation and Stucco.  In the building industry it is called both Synthetic Stucco and EIFS.</t>
        </r>
      </text>
    </comment>
    <comment ref="D207" authorId="0" shapeId="0" xr:uid="{00000000-0006-0000-0700-000007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</t>
        </r>
        <r>
          <rPr>
            <sz val="9"/>
            <color indexed="81"/>
            <rFont val="Tahoma"/>
            <family val="2"/>
          </rPr>
          <t xml:space="preserve">
This is a combination of both board insulation and Stucco.  In the building industry it is called both Synthetic Stucco and EIFS.</t>
        </r>
      </text>
    </comment>
    <comment ref="B212" authorId="0" shapeId="0" xr:uid="{00000000-0006-0000-0700-000008000000}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Are these (5 - 25 PSF) built-up roofs?
If yes, are they applicable to NonRes?</t>
        </r>
      </text>
    </comment>
    <comment ref="B227" authorId="0" shapeId="0" xr:uid="{00000000-0006-0000-0700-000009000000}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Is this only used for residential construction? 
Should this be combined with the clay tile material, so it's not misused?</t>
        </r>
      </text>
    </comment>
    <comment ref="B240" authorId="0" shapeId="0" xr:uid="{00000000-0006-0000-0700-00000A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Use these values or soft wood above.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These 4 wood values to be used.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Czech, Noah</author>
  </authors>
  <commentList>
    <comment ref="D15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Incosistent with rest of values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This does match ASHRAE Handbook of Fundamentals.
</t>
        </r>
      </text>
    </comment>
    <comment ref="B24" authorId="0" shapeId="0" xr:uid="{00000000-0006-0000-0C00-000002000000}">
      <text>
        <r>
          <rPr>
            <b/>
            <sz val="9"/>
            <color indexed="81"/>
            <rFont val="Tahoma"/>
            <charset val="1"/>
          </rPr>
          <t xml:space="preserve">amarshal -15 Day:
</t>
        </r>
        <r>
          <rPr>
            <sz val="9"/>
            <color indexed="81"/>
            <rFont val="Tahoma"/>
            <family val="2"/>
          </rPr>
          <t xml:space="preserve">What is this?
</t>
        </r>
        <r>
          <rPr>
            <b/>
            <sz val="9"/>
            <color indexed="81"/>
            <rFont val="Tahoma"/>
            <family val="2"/>
          </rPr>
          <t>Czech, Noah:</t>
        </r>
        <r>
          <rPr>
            <sz val="9"/>
            <color indexed="81"/>
            <rFont val="Tahoma"/>
            <family val="2"/>
          </rPr>
          <t xml:space="preserve">
This is required for compliance in the Standard Design metal framed wall.</t>
        </r>
      </text>
    </comment>
    <comment ref="B25" authorId="0" shapeId="0" xr:uid="{00000000-0006-0000-0C00-000003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this?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This is required for compliance in the Standard Design metal framed wall.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Czech, Noah</author>
  </authors>
  <commentList>
    <comment ref="B29" authorId="0" shapeId="0" xr:uid="{00000000-0006-0000-0D00-000001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Use these values or soft wood above.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These 4 wood values to be used.
</t>
        </r>
      </text>
    </comment>
    <comment ref="B35" authorId="0" shapeId="0" xr:uid="{00000000-0006-0000-0D00-000002000000}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This is not based on density.
Softwood = keep leaves/needles all year.
Hardwood = lose leaves in winter.
Balsa Wood is a Hardwood.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Czech, Noah</author>
  </authors>
  <commentList>
    <comment ref="B18" authorId="0" shapeId="0" xr:uid="{00000000-0006-0000-0F00-000001000000}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Are these (5 - 25 PSF) built-up roofs?
If yes, are they applicable to NonRes?</t>
        </r>
      </text>
    </comment>
    <comment ref="B22" authorId="0" shapeId="0" xr:uid="{00000000-0006-0000-0F00-000002000000}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Is this only used for residential construction? 
Should this be combined with the clay tile material, so it's not misused?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Czech, Noah</author>
  </authors>
  <commentList>
    <comment ref="D41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</t>
        </r>
        <r>
          <rPr>
            <sz val="9"/>
            <color indexed="81"/>
            <rFont val="Tahoma"/>
            <family val="2"/>
          </rPr>
          <t xml:space="preserve">
This is a combination of both board insulation and Stucco.  In the building industry it is called both Synthetic Stucco and EIFS.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Czech, Noah</author>
  </authors>
  <commentList>
    <comment ref="B20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Just say carpet as name</t>
        </r>
        <r>
          <rPr>
            <b/>
            <sz val="9"/>
            <color indexed="81"/>
            <rFont val="Tahoma"/>
            <family val="2"/>
          </rPr>
          <t xml:space="preserve">
Czech, Noah:</t>
        </r>
        <r>
          <rPr>
            <sz val="9"/>
            <color indexed="81"/>
            <rFont val="Tahoma"/>
            <family val="2"/>
          </rPr>
          <t xml:space="preserve">
Done.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Czech, Noah</author>
  </authors>
  <commentList>
    <comment ref="D90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>This is a combination of both board insulation and Stucco.  In the building industry it is called both Synthetic Stucco and EIFS.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Czech, Noah</author>
  </authors>
  <commentList>
    <comment ref="B227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Arent, John:</t>
        </r>
        <r>
          <rPr>
            <sz val="9"/>
            <color indexed="81"/>
            <rFont val="Tahoma"/>
            <family val="2"/>
          </rPr>
          <t xml:space="preserve">
Don't include these polyiso entries. (1) It is redundant, (2) the R-value per inch is too high. They use different blowing agents when forming this, which has reduced the R value to about R-5.8 to R6.2 per inch. (COMMENT FOR CEC)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Czech, Noah</author>
  </authors>
  <commentList>
    <comment ref="D64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>This is a combination of both board insulation and Stucco.  In the building industry it is called both Synthetic Stucco and EIFS.</t>
        </r>
      </text>
    </comment>
  </commentList>
</comments>
</file>

<file path=xl/sharedStrings.xml><?xml version="1.0" encoding="utf-8"?>
<sst xmlns="http://schemas.openxmlformats.org/spreadsheetml/2006/main" count="16320" uniqueCount="2946">
  <si>
    <t>Material Name</t>
  </si>
  <si>
    <t>Thickness (in.)</t>
  </si>
  <si>
    <t>Resistance (h-ft2-F/BTU)</t>
  </si>
  <si>
    <t>Conductivity (BTU-in/h-ft2-F)</t>
  </si>
  <si>
    <t>Specific Heat (BTU/lb-F)</t>
  </si>
  <si>
    <t>Roughness</t>
  </si>
  <si>
    <t>AEC</t>
  </si>
  <si>
    <t>Air</t>
  </si>
  <si>
    <t>Bldg Board and Siding</t>
  </si>
  <si>
    <t>MediumSmooth</t>
  </si>
  <si>
    <t>Plywood - 5/8 in.</t>
  </si>
  <si>
    <t>Fiberboard sheathing - 1/2 in.</t>
  </si>
  <si>
    <t>Vegetable fiber board - Nail-base sheathing - 1/2 in.</t>
  </si>
  <si>
    <t>Vegetable fiber board - Shingle backer - 3/8 in.</t>
  </si>
  <si>
    <t>Vegetable fiber board - Shingle backer - 1/3 in.</t>
  </si>
  <si>
    <t>Vegetable fiber board - Sound deadening board - 1/2 in.</t>
  </si>
  <si>
    <t>Vegetable fiber board - Laminated paperboard - 1/8 in.</t>
  </si>
  <si>
    <t>Particleboard - underlayment - 5/8 in.</t>
  </si>
  <si>
    <t xml:space="preserve">MediumRough </t>
  </si>
  <si>
    <t>Waferboard - 3/4 in.</t>
  </si>
  <si>
    <t>Siding - Hardboard siding - 7/16 in.</t>
  </si>
  <si>
    <t>Finish Flooring Materials</t>
  </si>
  <si>
    <t>Slate or tile - 1/2 in.</t>
  </si>
  <si>
    <t>Carpet - 1/2 in.</t>
  </si>
  <si>
    <t>Terrazzo - 1 in.</t>
  </si>
  <si>
    <t>Carpet and rebounded urethane pad - 3/4 in.</t>
  </si>
  <si>
    <t>Linoleum/cork tile - 1/4 in.</t>
  </si>
  <si>
    <t>Rubber tile - 1 in.</t>
  </si>
  <si>
    <t>Insulating Materials</t>
  </si>
  <si>
    <t>Cellular glass - 1 in.</t>
  </si>
  <si>
    <t>Cellular glass - 2 in.</t>
  </si>
  <si>
    <t>Cellular glass - 3 in.</t>
  </si>
  <si>
    <t>Expanded perlite - organic bonded - 1 in.</t>
  </si>
  <si>
    <t>Perlite board - 1 in.</t>
  </si>
  <si>
    <t>Spray applied - Polyurethane foam - aged and dry - 1 1/2 in.</t>
  </si>
  <si>
    <t>Spray applied - Polyurethane foam - aged and dry - 2 in.</t>
  </si>
  <si>
    <t>Spray applied - Polyurethane foam - aged and dry - 4 1/2 in.</t>
  </si>
  <si>
    <t>Concrete</t>
  </si>
  <si>
    <t>Masonry Materials</t>
  </si>
  <si>
    <t>Stone - 1 in.</t>
  </si>
  <si>
    <t>Brick - fired clay - 150 lb/ft3 - 3 5/8 in.</t>
  </si>
  <si>
    <t>Quartzitic and sandstone - 180 lb/ft3 - 1/2 in.</t>
  </si>
  <si>
    <t>Quartzitic and sandstone - 160 lb/ft3 - 1/2 in.</t>
  </si>
  <si>
    <t>Quartzitic and sandstone - 140 lb/ft3 - 1/2 in.</t>
  </si>
  <si>
    <t>Quartzitic and sandstone - 120 lb/ft3 - 1/2 in.</t>
  </si>
  <si>
    <t>Building Membrane</t>
  </si>
  <si>
    <t>Plastering Materials</t>
  </si>
  <si>
    <t>Stucco - 1 in.</t>
  </si>
  <si>
    <t>Sand aggregate - 3/8 in.</t>
  </si>
  <si>
    <t>Sand aggregate - 3/4 in.</t>
  </si>
  <si>
    <t>Sand aggregate - 1/2 in.</t>
  </si>
  <si>
    <t>Sand aggregate - 5/8 in.</t>
  </si>
  <si>
    <t>Sand aggregate on metal lath - 3/4 in.</t>
  </si>
  <si>
    <t>Pulpboard or paper plaster - 1/2 in.</t>
  </si>
  <si>
    <t>EIFS finish - 3/8 in.</t>
  </si>
  <si>
    <t>Roofing</t>
  </si>
  <si>
    <t>Built-up roofing - 3/8 in.</t>
  </si>
  <si>
    <t>Slate - 1/2 in.</t>
  </si>
  <si>
    <t>Roofing felt - 1/8 in.</t>
  </si>
  <si>
    <t>Woods</t>
  </si>
  <si>
    <t>Wood siding - 1/2 in.</t>
  </si>
  <si>
    <t>Wood - 1/2 in.</t>
  </si>
  <si>
    <t>Wood - 1 in.</t>
  </si>
  <si>
    <t>Wood - 2 in.</t>
  </si>
  <si>
    <t>Wood - 4 in.</t>
  </si>
  <si>
    <t>Hardwood - 1/2 in.</t>
  </si>
  <si>
    <t>Hardwood - 3/4 in.</t>
  </si>
  <si>
    <t>Hardwood - 1 in.</t>
  </si>
  <si>
    <t>Oak - 1 in.</t>
  </si>
  <si>
    <t>Birch - 1 in.</t>
  </si>
  <si>
    <t>Maple - 1 in.</t>
  </si>
  <si>
    <t>Ash - 1 in.</t>
  </si>
  <si>
    <t>Softwood - 1/2 in.</t>
  </si>
  <si>
    <t>Softwood - 3/4 in.</t>
  </si>
  <si>
    <t>Softwood - 1 in.</t>
  </si>
  <si>
    <t>Southern Pine - 1 in.</t>
  </si>
  <si>
    <t>Southern yellow pine - 1 in.</t>
  </si>
  <si>
    <t>Eastern white pine - 1 in.</t>
  </si>
  <si>
    <t>Douglas Fir-Larch - 1 in.</t>
  </si>
  <si>
    <t>Southern Cypress - 1 in.</t>
  </si>
  <si>
    <t>Spruce - 1 in.</t>
  </si>
  <si>
    <t>Western red cedar - 1 in.</t>
  </si>
  <si>
    <t>Eastern white cedar - 1 in.</t>
  </si>
  <si>
    <t>California Redwood - 1 in.</t>
  </si>
  <si>
    <t>Pine (oven-dried) - 1 in.</t>
  </si>
  <si>
    <t>Spruce (oven-dried) - 1 in.</t>
  </si>
  <si>
    <t>Hem-Fir - Spruce-Pine-Fir - 1 in.</t>
  </si>
  <si>
    <t>Soft Wood - Typical</t>
  </si>
  <si>
    <t>CEC</t>
  </si>
  <si>
    <t>West Coast Woods - Cedars - 1 in.</t>
  </si>
  <si>
    <t>//Complete Material List</t>
  </si>
  <si>
    <t>TABLE MaterialData</t>
  </si>
  <si>
    <t>CodeCat</t>
  </si>
  <si>
    <t>MatList</t>
  </si>
  <si>
    <t>Thkns</t>
  </si>
  <si>
    <t>Rvalue</t>
  </si>
  <si>
    <t>ThrmlCndct</t>
  </si>
  <si>
    <t>Dens</t>
  </si>
  <si>
    <t>SpecHt</t>
  </si>
  <si>
    <t>ExtRoughness</t>
  </si>
  <si>
    <t>// For Reference</t>
  </si>
  <si>
    <t>//Material Category</t>
  </si>
  <si>
    <t>(lb/ft3)</t>
  </si>
  <si>
    <t>Input</t>
  </si>
  <si>
    <t>Limestone - 150 lb/ft3 - 1/2 in.</t>
  </si>
  <si>
    <t>MediumRough</t>
  </si>
  <si>
    <t>Limestone - 163 lb/ft3 - 1/2 in.</t>
  </si>
  <si>
    <t>Limestone - marble - granite - 100 lb/ft3 - 1/2 in.</t>
  </si>
  <si>
    <t>Limestone - marble - granite - 120 lb/ft3 - 1/2 in.</t>
  </si>
  <si>
    <t>Limestone - marble - granite - 140 lb/ft3 - 1/2 in.</t>
  </si>
  <si>
    <t>Limestone - marble - granite - 160 lb/ft3 - 1/2 in.</t>
  </si>
  <si>
    <t>Limestone - marble - granite - 180 lb/ft3 - 1/2 in.</t>
  </si>
  <si>
    <t>Limestone or sandstone - 1 in.</t>
  </si>
  <si>
    <t>Rough</t>
  </si>
  <si>
    <t>Limestone or sandstone - 2 in.</t>
  </si>
  <si>
    <t>Limestone or sandstone - 3 in.</t>
  </si>
  <si>
    <t>Limestone or sandstone - 4 in.</t>
  </si>
  <si>
    <t>Stones</t>
  </si>
  <si>
    <t>Asbestos or cement shingles - 3/8 in.</t>
  </si>
  <si>
    <t>VeryRough</t>
  </si>
  <si>
    <t>Asphalt - bitumen with inert fill - 100 lb/ft3 - 3/4 in.</t>
  </si>
  <si>
    <t>Asphalt - bitumen with inert fill - 144 lb/ft3 - 3/4 in.</t>
  </si>
  <si>
    <t>Asphalt roll roofing - 1/4 in.</t>
  </si>
  <si>
    <t>Asphalt shingles - 1/4 in.</t>
  </si>
  <si>
    <t>Clay tile - 1/2 in.</t>
  </si>
  <si>
    <t>Mastic asphalt (heavy - 20% grit) - 1 in.</t>
  </si>
  <si>
    <t>NA</t>
  </si>
  <si>
    <t>Metal Standing Seam - 1/16 in.</t>
  </si>
  <si>
    <t>Smooth</t>
  </si>
  <si>
    <t>Roof Gravel - 1 in.</t>
  </si>
  <si>
    <t>Roof Gravel - 1/2 in.</t>
  </si>
  <si>
    <t>TileGap - 3/4 in.</t>
  </si>
  <si>
    <t>Aggregate - 45 lb/ft3 - 1/2 in.</t>
  </si>
  <si>
    <t>Aggregate - 45 lb/ft3 - 5/8 in.</t>
  </si>
  <si>
    <t>Aggregate - 45 lb/ft3 - on metal lath - 3/4 in.</t>
  </si>
  <si>
    <t>Aggregate - Perlite - 1/2 in.</t>
  </si>
  <si>
    <t>Aggregate - Perlite - 5/8 in.</t>
  </si>
  <si>
    <t>Aggregate - Perlite - on metal lath - 3/4 in.</t>
  </si>
  <si>
    <t>Gypsum plaster - 70 lb/ft3 - 1/2 in.</t>
  </si>
  <si>
    <t>Gypsum plaster - 70 lb/ft3 - 5/8 in.</t>
  </si>
  <si>
    <t>Gypsum plaster - 80 lb/ft3 - 1/2 in.</t>
  </si>
  <si>
    <t>Gypsum plaster - 80 lb/ft3 - 5/8 in.</t>
  </si>
  <si>
    <t>Gypsum plaster - on metal lath 70 lb/ft3 - 3/4 in.</t>
  </si>
  <si>
    <t>Gypsum plaster - on metal lath 80 lb/ft3 - 3/4 in.</t>
  </si>
  <si>
    <t>Perlite plaster - 25 lb/ft3 - 1/2 in.</t>
  </si>
  <si>
    <t>Perlite plaster - 38 lb/ft3 - 1/2 in.</t>
  </si>
  <si>
    <t>Stucco - 3 coat - 7/8 in.</t>
  </si>
  <si>
    <t>Stucco - 3/8 in.</t>
  </si>
  <si>
    <t>Stucco - 7/8 in.</t>
  </si>
  <si>
    <t>Stucco - Synthetic - R4 - 1 in.</t>
  </si>
  <si>
    <t>Vermiculite aggregate - 30 lb/ft3 - 1/2 in.</t>
  </si>
  <si>
    <t>Vermiculite aggregate - 38 lb/ft3 - 1/2 in.</t>
  </si>
  <si>
    <t>Vermiculite aggregate - 45 lb/ft3 - 1/2 in.</t>
  </si>
  <si>
    <t>Vermiculite aggregate - 53 lb/ft3 - 1/2 in.</t>
  </si>
  <si>
    <t>Vermiculite aggregate - 60 lb/ft3 - 1/2 in.</t>
  </si>
  <si>
    <t>Acoustic Tile - 1/2 in.</t>
  </si>
  <si>
    <t>Acoustic Tile - 3/4 in.</t>
  </si>
  <si>
    <t>Acoustic Tile - 3/8 in.</t>
  </si>
  <si>
    <t>Carpet and pad - 3/4 in.</t>
  </si>
  <si>
    <t>ACM JA4-10</t>
  </si>
  <si>
    <t>Carpet and rubber pad  - 3/4 in.</t>
  </si>
  <si>
    <t>Carpet and rubber pad  - 3/8 in.</t>
  </si>
  <si>
    <t>Pile carpet with rubber pad - 1/2 in.</t>
  </si>
  <si>
    <t>Asbestos - cement board - 1/4 in.</t>
  </si>
  <si>
    <t>Asbestos - cement board - 1/8 in.</t>
  </si>
  <si>
    <t>Building Paper - 1/16 in.</t>
  </si>
  <si>
    <t>Fiber cement board - 19 lb/ft3 - 1/2 in.</t>
  </si>
  <si>
    <t>Fiber cement board - 19 lb/ft3 - 1/3 in.</t>
  </si>
  <si>
    <t>Fiber cement board - 25 lb/ft3 - 1/2 in.</t>
  </si>
  <si>
    <t>Fiber cement board - 25 lb/ft3 - 1/3 in.</t>
  </si>
  <si>
    <t>Fiber cement board - 63 lb/ft3 - 1/2 in.</t>
  </si>
  <si>
    <t>Fiber cement board - 63 lb/ft3 - 1/3 in.</t>
  </si>
  <si>
    <t>Fiber cement board - 88 lb/ft3 - 1/2 in.</t>
  </si>
  <si>
    <t>Fiber cement board - 88 lb/ft3 - 1/3 in.</t>
  </si>
  <si>
    <t>Gypsum Board - 1/2 in.</t>
  </si>
  <si>
    <t>Gypsum Board - 3/4 in.</t>
  </si>
  <si>
    <t>Gypsum Board - 3/8 in.</t>
  </si>
  <si>
    <t>Gypsum Board - 5/8 in.</t>
  </si>
  <si>
    <t>Hardboard - HDF - 50 lb/ft3 - 1/2 in.</t>
  </si>
  <si>
    <t>Hardboard - HDF - 50 lb/ft3 - 3/4 in.</t>
  </si>
  <si>
    <t>Hardboard - HDF - 50 lb/ft3 - 3/8in.</t>
  </si>
  <si>
    <t>Hardboard - HDF - 50 lb/ft3 - 5/8in.</t>
  </si>
  <si>
    <t>Hardboard - HDF - 63 lb/ft3 - Stndrd Tempered Grade - 1/2 in.</t>
  </si>
  <si>
    <t>Hardboard - HDF - 63 lb/ft3 - Stndrd Tempered Grade - 3/4 in.</t>
  </si>
  <si>
    <t>Hardboard - HDF - 63 lb/ft3 - Stndrd Tempered Grade - 3/8 in.</t>
  </si>
  <si>
    <t>Hardboard - HDF - 63 lb/ft3 - Stndrd Tempered Grade - 5/8 in.</t>
  </si>
  <si>
    <t>OSB - Oriented Strand Board - 1/2 in.</t>
  </si>
  <si>
    <t>OSB - Oriented Strand Board - 3/4 in.</t>
  </si>
  <si>
    <t>Particleboard - 37 lb/ft3 - 1/2 in.</t>
  </si>
  <si>
    <t>Particleboard - 37 lb/ft3 - 3/4 in.</t>
  </si>
  <si>
    <t>Particleboard - 37 lb/ft3 - 3/8 in.</t>
  </si>
  <si>
    <t>Particleboard - 37 lb/ft3 - 5/8 in.</t>
  </si>
  <si>
    <t>Particleboard - 50 lb/ft3 - 1/2 in.</t>
  </si>
  <si>
    <t>Particleboard - 50 lb/ft3 - 3/4 in.</t>
  </si>
  <si>
    <t>Particleboard - 50 lb/ft3 - 5/8 in.</t>
  </si>
  <si>
    <t>Particleboard - 62 lb/ft3 - 1/2 in.</t>
  </si>
  <si>
    <t>Particleboard - 62 lb/ft3 - 3/4 in.</t>
  </si>
  <si>
    <t>Particleboard - 62 lb/ft3 - 3/8 in.</t>
  </si>
  <si>
    <t>Particleboard - 62 lb/ft3 - 5/8 in.</t>
  </si>
  <si>
    <t>Plywood - 1 in.</t>
  </si>
  <si>
    <t>Plywood - 1/2 in.</t>
  </si>
  <si>
    <t>Plywood - 1/4 in.</t>
  </si>
  <si>
    <t>Plywood - 3/4 in.</t>
  </si>
  <si>
    <t>Plywood - 3/8 in.</t>
  </si>
  <si>
    <t>Shingles - Asbestos cement - 3/8 in.</t>
  </si>
  <si>
    <t>Shingles - Asbestos cement - lapped - 1/4 in.</t>
  </si>
  <si>
    <t>Shingles - Asphalt roll siding - 1/4 in.</t>
  </si>
  <si>
    <t>Shingles - Wood - 16 in. - 7 1/2 in. exposure - 1/2 in.</t>
  </si>
  <si>
    <t>Shingles - Wood - double - 16 in. - 12 in. exposure - 1/2 in.</t>
  </si>
  <si>
    <t>Shingles - Wood - plus insulated backer board Siding - 5/16 in.</t>
  </si>
  <si>
    <t>Siding - Architectural (soda-lime float) glass - 1/4 in.</t>
  </si>
  <si>
    <t>Siding - Asphalt insulating siding - 1/2 in. bed - 1/2 in.</t>
  </si>
  <si>
    <t>Siding - Metal - 1/16 in.</t>
  </si>
  <si>
    <t>Siding - opaque spandrel glass - 1/4 in.</t>
  </si>
  <si>
    <t>Siding - Wood - bevel - 10 in. - lapped - 3/4 in.</t>
  </si>
  <si>
    <t>Siding - Wood - bevel - 8 in. - lapped - 1/2 in.</t>
  </si>
  <si>
    <t>Siding - Wood - drop - 8 in. - 1 in.</t>
  </si>
  <si>
    <t>Siding - Wood - plywood - lapped - 3/8 in.</t>
  </si>
  <si>
    <t>Steel Sheathing - 1/8 in.</t>
  </si>
  <si>
    <t>Underlayment - 5/8 in.</t>
  </si>
  <si>
    <t>Vegetable fiber board - Homogeneous board - 1/8 in.</t>
  </si>
  <si>
    <t>Vegetable fiber board - Sheathing - regular - 1/2 in.</t>
  </si>
  <si>
    <t>Vegetable fiber board - Sheathing - regular - 3/4 in.</t>
  </si>
  <si>
    <t>Vegetable fiber board - Sheathing intermediate - 1/2 in.</t>
  </si>
  <si>
    <t>Vegetable fiber board - Sheathing intermediate - 3/4 in.</t>
  </si>
  <si>
    <t>Vegetable fiber board - Tile and lay in panels - 1/2 in.</t>
  </si>
  <si>
    <t>Vegetable fiber board - Tile and lay in panels - 3/4 in.</t>
  </si>
  <si>
    <t>Waferboard - 1/2 in.</t>
  </si>
  <si>
    <t>Waferboard - 3/8 in.</t>
  </si>
  <si>
    <t>Waferboard - 5/8 in.</t>
  </si>
  <si>
    <t>Aggregate or limestone Concrete - 100 lb/ft3 - 10 in.</t>
  </si>
  <si>
    <t>Aggregate or limestone Concrete - 100 lb/ft3 - 2 in.</t>
  </si>
  <si>
    <t>Aggregate or limestone Concrete - 100 lb/ft3 - 6 in.</t>
  </si>
  <si>
    <t>Aggregate or limestone Concrete - 100 lb/ft3 - 8 in.</t>
  </si>
  <si>
    <t>Aggregate or limestone Concrete - 120 lb/ft3 - 10 in.</t>
  </si>
  <si>
    <t>Aggregate or limestone Concrete - 120 lb/ft3 - 2 in.</t>
  </si>
  <si>
    <t>Aggregate or limestone Concrete - 120 lb/ft3 - 6 in.</t>
  </si>
  <si>
    <t>Aggregate or limestone Concrete - 120 lb/ft3 - 8 in.</t>
  </si>
  <si>
    <t>Aggregate or limestone Concrete - 140 lb/ft3 - 10 in.</t>
  </si>
  <si>
    <t>Aggregate or limestone Concrete - 140 lb/ft3 - 2 in.</t>
  </si>
  <si>
    <t>Aggregate or limestone Concrete - 140 lb/ft3 - 6 in.</t>
  </si>
  <si>
    <t>Aggregate or limestone Concrete - 140 lb/ft3 - 8 in.</t>
  </si>
  <si>
    <t>Aggregate or limestone Concrete - 40 lb/ft3 - 10 in.</t>
  </si>
  <si>
    <t>Aggregate or limestone Concrete - 40 lb/ft3 - 2 in.</t>
  </si>
  <si>
    <t>Aggregate or limestone Concrete - 40 lb/ft3 - 6 in.</t>
  </si>
  <si>
    <t>Aggregate or limestone Concrete - 40 lb/ft3 - 8 in.</t>
  </si>
  <si>
    <t>Aggregate or limestone Concrete - 60 lb/ft3 - 10 in.</t>
  </si>
  <si>
    <t>Aggregate or limestone Concrete - 60 lb/ft3 - 2 in.</t>
  </si>
  <si>
    <t>Aggregate or limestone Concrete - 60 lb/ft3 - 6 in.</t>
  </si>
  <si>
    <t>Aggregate or limestone Concrete - 60 lb/ft3 - 8 in.</t>
  </si>
  <si>
    <t>Aggregate or limestone Concrete - 80 lb/ft3 - 10 in.</t>
  </si>
  <si>
    <t>Aggregate or limestone Concrete - 80 lb/ft3 - 2 in.</t>
  </si>
  <si>
    <t>Aggregate or limestone Concrete - 80 lb/ft3 - 6 in.</t>
  </si>
  <si>
    <t>Aggregate or limestone Concrete - 80 lb/ft3 - 8 in.</t>
  </si>
  <si>
    <t>Autoclaved Aerated concrete - 38 lb/ft3 - 10 in.</t>
  </si>
  <si>
    <t>Autoclaved Aerated concrete - 38 lb/ft3 - 2 in.</t>
  </si>
  <si>
    <t>Autoclaved Aerated concrete - 38 lb/ft3 - 6 in.</t>
  </si>
  <si>
    <t>Autoclaved Aerated concrete - 38 lb/ft3 - 8 in.</t>
  </si>
  <si>
    <t>Cement fiber slabs - shredded wood - with mag. oxysulfide binder - 3 1/2 in.</t>
  </si>
  <si>
    <t>Cement fiber slabs - shredded wood - with mag. oxysulfide binder - 4 1/2 in.</t>
  </si>
  <si>
    <t>Cement fiber slabs - shredded wood - with mag. oxysulfide binder - 4 in.</t>
  </si>
  <si>
    <t>Cement fiber slabs - shredded wood - with mag. oxysulfide binder - 5 1/2 in.</t>
  </si>
  <si>
    <t>Cement fiber slabs - shredded wood - with mag. oxysulfide binder - 5 in.</t>
  </si>
  <si>
    <t>Cement fiber slabs - shredded wood - with mag. oxysulfide binder - 6 1/2 in.</t>
  </si>
  <si>
    <t>Cement fiber slabs - shredded wood - with mag. oxysulfide binder - 6 in.</t>
  </si>
  <si>
    <t>Cement fiber slabs - shredded wood - with Prtlnd cement binder - 3 1/2 in.</t>
  </si>
  <si>
    <t>Cement fiber slabs - shredded wood - with Prtlnd cement binder - 4 1/2 in.</t>
  </si>
  <si>
    <t>Cement fiber slabs - shredded wood - with Prtlnd cement binder - 4 in.</t>
  </si>
  <si>
    <t>Cement fiber slabs - shredded wood - with Prtlnd cement binder - 5 1/2 in.</t>
  </si>
  <si>
    <t>Cement fiber slabs - shredded wood - with Prtlnd cement binder - 5 in.</t>
  </si>
  <si>
    <t>Cement fiber slabs - shredded wood - with Prtlnd cement binder - 6 in.</t>
  </si>
  <si>
    <t>Cement fiber slabs - shredded wood - with Prtlnd cement binder - 61/2 in.</t>
  </si>
  <si>
    <t>Concrete - 140 lb/ft3 - 10 in.</t>
  </si>
  <si>
    <t>Concrete - 140 lb/ft3 - 2 in.</t>
  </si>
  <si>
    <t>Concrete - 140 lb/ft3 - 4 in.</t>
  </si>
  <si>
    <t>Concrete - 140 lb/ft3 - 6 in.</t>
  </si>
  <si>
    <t>Concrete - 140 lb/ft3 - 8 in.</t>
  </si>
  <si>
    <t>Concrete - 80 lb/ft3 - 10 in.</t>
  </si>
  <si>
    <t>Concrete - 80 lb/ft3 - 2 in.</t>
  </si>
  <si>
    <t>Concrete - 80 lb/ft3 - 4 in.</t>
  </si>
  <si>
    <t>Concrete - 80 lb/ft3 - 6 in.</t>
  </si>
  <si>
    <t>Concrete - 80 lb/ft3 - 8 in.</t>
  </si>
  <si>
    <t>Concrete roof ballast - denstiy 40 lb/ft3 - 10 in.</t>
  </si>
  <si>
    <t>Concrete roof ballast - denstiy 40 lb/ft3 - 2 in.</t>
  </si>
  <si>
    <t>Concrete roof ballast - denstiy 40 lb/ft3 - 6 in.</t>
  </si>
  <si>
    <t>Concrete roof ballast - denstiy 40 lb/ft3 - 8 in.</t>
  </si>
  <si>
    <t>Foam concrete - Aerated - 100 lb/ft3 - 10 in.</t>
  </si>
  <si>
    <t>Foam concrete - Aerated - 100 lb/ft3 - 6 in.</t>
  </si>
  <si>
    <t>Foam concrete - Aerated - 100 lb/ft3 - 8 in.</t>
  </si>
  <si>
    <t>Foam concrete - Aerated - 120 lb/ft3 - 10 in.</t>
  </si>
  <si>
    <t>Foam concrete - Aerated - 120 lb/ft3 - 6 in.</t>
  </si>
  <si>
    <t>Foam concrete - Aerated - 120 lb/ft3 - 8 in.</t>
  </si>
  <si>
    <t>Foam concrete - Aerated - 20 lb/ft3 - 10 in.</t>
  </si>
  <si>
    <t>Foam concrete - Aerated - 20 lb/ft3 - 6 in.</t>
  </si>
  <si>
    <t>Foam concrete - Aerated - 20 lb/ft3 - 8 in.</t>
  </si>
  <si>
    <t>Foam concrete - Aerated - 40 lb/ft3 - 10 in.</t>
  </si>
  <si>
    <t>Foam concrete - Aerated - 40 lb/ft3 - 6 in.</t>
  </si>
  <si>
    <t>Foam concrete - Aerated - 40 lb/ft3 - 8 in.</t>
  </si>
  <si>
    <t>Foam concrete - Aerated - 60 lb/ft3 - 10 in.</t>
  </si>
  <si>
    <t>Foam concrete - Aerated - 60 lb/ft3 - 6 in.</t>
  </si>
  <si>
    <t>Foam concrete - Aerated - 60 lb/ft3 - 8 in.</t>
  </si>
  <si>
    <t>Foam concrete - Aerated - 70 lb/ft3 - 10 in.</t>
  </si>
  <si>
    <t>Foam concrete - Aerated - 70 lb/ft3 - 6 in.</t>
  </si>
  <si>
    <t>Foam concrete - Aerated - 70 lb/ft3 - 8 in.</t>
  </si>
  <si>
    <t>Foam concrete - Aerated - 80 lb/ft3 - 10 in.</t>
  </si>
  <si>
    <t>Foam concrete - Aerated - 80 lb/ft3 - 6 in.</t>
  </si>
  <si>
    <t>Foam concrete - Aerated - 80 lb/ft3 - 8 in.</t>
  </si>
  <si>
    <t>Gypsum fiber concrete - 10 in.</t>
  </si>
  <si>
    <t>Gypsum fiber concrete - 2 in.</t>
  </si>
  <si>
    <t>Gypsum fiber concrete - 6 in.</t>
  </si>
  <si>
    <t>Gypsum fiber concrete - 8 in.</t>
  </si>
  <si>
    <t>Limestone concrete - 100 lb/ft3 - 10 in.</t>
  </si>
  <si>
    <t>Limestone concrete - 100 lb/ft3 - 6 in.</t>
  </si>
  <si>
    <t>Limestone concrete - 100 lb/ft3 - 8 in.</t>
  </si>
  <si>
    <t>Limestone concrete - 120 lb/ft3 - 10 in.</t>
  </si>
  <si>
    <t>Limestone concrete - 120 lb/ft3 - 6 in.</t>
  </si>
  <si>
    <t>Limestone concrete - 120 lb/ft3 - 8 in.</t>
  </si>
  <si>
    <t>Limestone concrete - 140 lb/ft3 - 10 in.</t>
  </si>
  <si>
    <t>Limestone concrete - 140 lb/ft3 - 6 in.</t>
  </si>
  <si>
    <t>Limestone concrete - 140 lb/ft3 - 8 in.</t>
  </si>
  <si>
    <t>Perlite - vermiculite - and polystyrene beads - 20 lb/ft3 - 10 in.</t>
  </si>
  <si>
    <t>Perlite - vermiculite - and polystyrene beads - 20 lb/ft3 - 6 in.</t>
  </si>
  <si>
    <t>Perlite - vermiculite - and polystyrene beads - 20 lb/ft3 - 8 in.</t>
  </si>
  <si>
    <t>Perlite - vermiculite - and polystyrene beads - 30 lb/ft3 - 10 in.</t>
  </si>
  <si>
    <t>Perlite - vermiculite - and polystyrene beads - 30 lb/ft3 - 6 in.</t>
  </si>
  <si>
    <t>Perlite - vermiculite - and polystyrene beads - 30 lb/ft3 - 8 in.</t>
  </si>
  <si>
    <t>Perlite - vermiculite - and polystyrene beads - 40 lb/ft3 - 10 in.</t>
  </si>
  <si>
    <t>Perlite - vermiculite - and polystyrene beads - 40 lb/ft3 - 6 in.</t>
  </si>
  <si>
    <t>Perlite - vermiculite - and polystyrene beads - 40 lb/ft3 - 8 in.</t>
  </si>
  <si>
    <t>Perlite - vermiculite - and polystyrene beads - 50 lb/ft3 - 10 in.</t>
  </si>
  <si>
    <t>Perlite - vermiculite - and polystyrene beads - 50 lb/ft3 - 6 in.</t>
  </si>
  <si>
    <t>Perlite - vermiculite - and polystyrene beads - 50 lb/ft3 - 8 in.</t>
  </si>
  <si>
    <t>Polymer concrete - 122 lb/ft3 - 1 1/2 in.</t>
  </si>
  <si>
    <t>Polymer concrete - 122 lb/ft3 - 2 in.</t>
  </si>
  <si>
    <t>Polymer concrete - 122 lb/ft3 - 3 in.</t>
  </si>
  <si>
    <t>Polymer concrete - 122 lb/ft3 - 6 in.</t>
  </si>
  <si>
    <t>Polymer concrete - 138 lb/ft3 - 1 1/2 in.</t>
  </si>
  <si>
    <t>Polymer concrete - 138 lb/ft3 - 2 in.</t>
  </si>
  <si>
    <t>Polymer concrete - 138 lb/ft3 - 3 in.</t>
  </si>
  <si>
    <t>Polymer concrete - 138 lb/ft3 - 6 in.</t>
  </si>
  <si>
    <t>Polystyrene concrete (oven-dried) - 33 lb/ft3 - 10 in.</t>
  </si>
  <si>
    <t>Polystyrene concrete (oven-dried) - 33 lb/ft3 - 2 in.</t>
  </si>
  <si>
    <t>Polystyrene concrete (oven-dried) - 33 lb/ft3 - 6 in.</t>
  </si>
  <si>
    <t>Polystyrene concrete (oven-dried) - 33 lb/ft3 - 8 in.</t>
  </si>
  <si>
    <t>Sand or Stone aggregate concrete - 130 lb/ft3 - 10 in.</t>
  </si>
  <si>
    <t>Sand or Stone aggregate concrete - 130 lb/ft3 - 2 in.</t>
  </si>
  <si>
    <t>Sand or Stone aggregate concrete - 130 lb/ft3 - 6 in.</t>
  </si>
  <si>
    <t>Sand or Stone aggregate concrete - 130 lb/ft3 - 8 in.</t>
  </si>
  <si>
    <t>Sand or Stone aggregate concrete - 140 lb/ft3 - 10 in.</t>
  </si>
  <si>
    <t>Sand or Stone aggregate concrete - 140 lb/ft3 - 2 in.</t>
  </si>
  <si>
    <t>Sand or Stone aggregate concrete - 140 lb/ft3 - 6 in.</t>
  </si>
  <si>
    <t>Sand or Stone aggregate concrete - 140 lb/ft3 - 8 in.</t>
  </si>
  <si>
    <t>Sand or Stone aggregate concrete - 150 lb/ft3 - 10 in.</t>
  </si>
  <si>
    <t>Sand or Stone aggregate concrete - 150 lb/ft3 - 2 in.</t>
  </si>
  <si>
    <t>Sand or Stone aggregate concrete - 150 lb/ft3 - 6 in.</t>
  </si>
  <si>
    <t>Sand or Stone aggregate concrete - 150 lb/ft3 - 8 in.</t>
  </si>
  <si>
    <t>Slag concrete - 100 lb/ft3 - 10 in.</t>
  </si>
  <si>
    <t>Slag concrete - 100 lb/ft3 - 6 in.</t>
  </si>
  <si>
    <t>Slag concrete - 100 lb/ft3 - 8 in.</t>
  </si>
  <si>
    <t>Slag concrete - 125 lb/ft3 - 10 in.</t>
  </si>
  <si>
    <t>Slag concrete - 125 lb/ft3 - 6 in.</t>
  </si>
  <si>
    <t>Slag concrete - 125 lb/ft3 - 8 in.</t>
  </si>
  <si>
    <t>Slag concrete - 60 lb/ft3 - 10 in.</t>
  </si>
  <si>
    <t>Slag concrete - 60 lb/ft3 - 6 in.</t>
  </si>
  <si>
    <t>Slag concrete - 60 lb/ft3 - 8 in.</t>
  </si>
  <si>
    <t>Slag concrete - 80 lb/ft3 - 10 in.</t>
  </si>
  <si>
    <t>Slag concrete - 80 lb/ft3 - 6 in.</t>
  </si>
  <si>
    <t>Slag concrete - 80 lb/ft3 - 8 in.</t>
  </si>
  <si>
    <t>Insulation Batt</t>
  </si>
  <si>
    <t>Glass fiber batt - 3 1/2 in.</t>
  </si>
  <si>
    <t>Glass fiber batt - 4 1/2 in.</t>
  </si>
  <si>
    <t>Glass fiber batt - 4 in.</t>
  </si>
  <si>
    <t>Glass fiber batt - 5 1/2 in.</t>
  </si>
  <si>
    <t>Glass fiber batt - 5 in.</t>
  </si>
  <si>
    <t>Glass fiber batt - 6 1/2 in.</t>
  </si>
  <si>
    <t>Glass fiber batt - 6 in.</t>
  </si>
  <si>
    <t>R-11 - Batt insulation - 3 1/2 in.</t>
  </si>
  <si>
    <t>R-19 - Batt insulation - 6 1/4 in.</t>
  </si>
  <si>
    <t>R-30 - Batt insulation - 9 1/2 in.</t>
  </si>
  <si>
    <t>Slag wool - 16 lb/ft3 - 3 1/2 in.</t>
  </si>
  <si>
    <t>Slag wool - 16 lb/ft3 - 4 1/2 in.</t>
  </si>
  <si>
    <t>Slag wool - 16 lb/ft3 - 4in.</t>
  </si>
  <si>
    <t>Slag wool - 16 lb/ft3 - 5 1/2 in.</t>
  </si>
  <si>
    <t>Slag wool - 16 lb/ft3 - 5 in.</t>
  </si>
  <si>
    <t>Slag wool - 16 lb/ft3 - 6 1/2 in.</t>
  </si>
  <si>
    <t>Slag wool - 16 lb/ft3 - 6 in.</t>
  </si>
  <si>
    <t>Insulation Board</t>
  </si>
  <si>
    <t>Cellular polyisocyanurate (impermeable facers) - 3 1/2 in.</t>
  </si>
  <si>
    <t>Cellular polyisocyanurate (impermeable facers) - 4 1/2 in.</t>
  </si>
  <si>
    <t>Cellular polyisocyanurate (impermeable facers) - 4 in.</t>
  </si>
  <si>
    <t>Cellular polyisocyanurate (impermeable facers) - 5 1/2 in.</t>
  </si>
  <si>
    <t>Cellular polyisocyanurate (impermeable facers) - 5 in.</t>
  </si>
  <si>
    <t>Cellular polyisocyanurate (impermeable facers) - 6 1/2 in.</t>
  </si>
  <si>
    <t>Cellular polyisocyanurate (impermeable facers) - 6 in.</t>
  </si>
  <si>
    <t>Cellular polyisocyanurate (permeable facers) - 3 1/2 in.</t>
  </si>
  <si>
    <t>Cellular polyisocyanurate (permeable facers) - 4 1/2 in.</t>
  </si>
  <si>
    <t>Cellular polyisocyanurate (permeable facers) - 4 in.</t>
  </si>
  <si>
    <t>Cellular polyisocyanurate (permeable facers) - 5 1/2 in.</t>
  </si>
  <si>
    <t>Cellular polyisocyanurate (permeable facers) - 5 in.</t>
  </si>
  <si>
    <t>Cellular polyisocyanurate (permeable facers) - 6 1/2 in.</t>
  </si>
  <si>
    <t>Cellular polyisocyanurate (permeable facers) - 6 in.</t>
  </si>
  <si>
    <t>Expanded perlite - organic bonded - 1 1/2 in.</t>
  </si>
  <si>
    <t>Expanded perlite - organic bonded - 2 in.</t>
  </si>
  <si>
    <t>Expanded perlite - organic bonded - 3 in.</t>
  </si>
  <si>
    <t>Expanded perlite - organic bonded - 3/4 in.</t>
  </si>
  <si>
    <t>Expanded perlite - organic bonded - 4 in.</t>
  </si>
  <si>
    <t>Expanded perlite - organic bonded - 6 in.</t>
  </si>
  <si>
    <t>Expanded Polystyrene - EPS - 1 1/2 in.</t>
  </si>
  <si>
    <t>Expanded Polystyrene - EPS - 1 1/4 in.</t>
  </si>
  <si>
    <t>Expanded Polystyrene - EPS - 1 15/16 in.</t>
  </si>
  <si>
    <t>Expanded Polystyrene - EPS - 1 3/4 in.</t>
  </si>
  <si>
    <t>Expanded Polystyrene - EPS - 1 7/8 in.</t>
  </si>
  <si>
    <t>Expanded Polystyrene - EPS - 1 in.</t>
  </si>
  <si>
    <t>Expanded Polystyrene - EPS - 2 2/5 in.</t>
  </si>
  <si>
    <t>Expanded Polystyrene - EPS - 2 7/16 in.</t>
  </si>
  <si>
    <t>Expanded Polystyrene - EPS - 2 in.</t>
  </si>
  <si>
    <t>Expanded Polystyrene - EPS - 3 1/2 in.</t>
  </si>
  <si>
    <t>Expanded Polystyrene - EPS - 3 1/3 in.</t>
  </si>
  <si>
    <t>Expanded Polystyrene - EPS - 3/4 in.</t>
  </si>
  <si>
    <t>Expanded Polystyrene - EPS - 4 1/16 in.</t>
  </si>
  <si>
    <t>Expanded Polystyrene - EPS - 5 2/5 in.</t>
  </si>
  <si>
    <t>Expanded Polystyrene - EPS - 6 1/10 in.</t>
  </si>
  <si>
    <t>Expanded Polyurethane - 1 1/2 in.</t>
  </si>
  <si>
    <t>Expanded Polyurethane - 1 1/4 in.</t>
  </si>
  <si>
    <t>Expanded Polyurethane - 1 in.</t>
  </si>
  <si>
    <t>Expanded Polyurethane - 1/2 in.</t>
  </si>
  <si>
    <t>Expanded Polyurethane - 2 in.</t>
  </si>
  <si>
    <t>Expanded Polyurethane - 3/4 in.</t>
  </si>
  <si>
    <t>Expanded rubber (rigid) - 1 in.</t>
  </si>
  <si>
    <t>Expanded rubber (rigid) - 2 in.</t>
  </si>
  <si>
    <t>Expanded rubber (rigid) - 3 in.</t>
  </si>
  <si>
    <t>Glass fiber board - 1 1/2 in.</t>
  </si>
  <si>
    <t>Glass fiber board - 1 in.</t>
  </si>
  <si>
    <t>Glass fiber board - 2 in.</t>
  </si>
  <si>
    <t>Glass fiber board - 3 in.</t>
  </si>
  <si>
    <t>Mineral fiberboard - wet felted - acoustical tile - 18 lb/ft3 - 3/4 in.</t>
  </si>
  <si>
    <t>Mineral fiberboard - wet felted - acoustical tile - 21 lb/ft3 - 3/4 in.</t>
  </si>
  <si>
    <t>Mineral fiberboard - wet felted - core or roof insulation - 5/8 in.</t>
  </si>
  <si>
    <t>Mineral fiberboard - wet felted - general - 5/8 in.</t>
  </si>
  <si>
    <t>Mineral fiberboard - wet molded - acoustical tile - 3/4 in.</t>
  </si>
  <si>
    <t>Perlite board - 1 1/2 in.</t>
  </si>
  <si>
    <t>Perlite board - 2 in.</t>
  </si>
  <si>
    <t>Perlite board - 3/4 in.</t>
  </si>
  <si>
    <t>Phenolic foam board with facers - aged - 1 1/2 in.</t>
  </si>
  <si>
    <t>Phenolic foam board with facers - aged - 1 in.</t>
  </si>
  <si>
    <t>Phenolic foam board with facers - aged - 2 in.</t>
  </si>
  <si>
    <t>Phenolic foam board with facers - aged - 3 in.</t>
  </si>
  <si>
    <t>Phenolic foam board with facers - aged - 3/4 in.</t>
  </si>
  <si>
    <t>Polyisocyanurate - aged - facers - 1 1/2 in.</t>
  </si>
  <si>
    <t>Polyisocyanurate - aged - facers - 1 in.</t>
  </si>
  <si>
    <t>Polyisocyanurate - aged - facers - 2 1/2 in.</t>
  </si>
  <si>
    <t>Polyisocyanurate - aged - facers - 2 in.</t>
  </si>
  <si>
    <t>Polyisocyanurate - aged - facers - 3 in.</t>
  </si>
  <si>
    <t>Polyisocyanurate - aged - facers - 4 in.</t>
  </si>
  <si>
    <t>Polyisocyanurate - aged - unfaced - 1 1/2 in.</t>
  </si>
  <si>
    <t>Polyisocyanurate - aged - unfaced - 1 in.</t>
  </si>
  <si>
    <t>Polyisocyanurate - aged - unfaced - 2 1/2 in.</t>
  </si>
  <si>
    <t>Polyisocyanurate - aged - unfaced - 2 in.</t>
  </si>
  <si>
    <t>Polyisocyanurate - aged - unfaced - 3 in.</t>
  </si>
  <si>
    <t>Polyisocyanurate - aged - unfaced - 4 in.</t>
  </si>
  <si>
    <t>R-10 - Insulation board - 2 in.</t>
  </si>
  <si>
    <t>R-15 - Insulation board - 3 in.</t>
  </si>
  <si>
    <t>R-5 - Insulation board - 1 in.</t>
  </si>
  <si>
    <t>Sheathing R1 - 1 in.</t>
  </si>
  <si>
    <t>Sheathing R2 - 1 in.</t>
  </si>
  <si>
    <t>Sheathing R3 - 1 in.</t>
  </si>
  <si>
    <t>Sheathing R4 - 1 in.</t>
  </si>
  <si>
    <t>Sheathing R5 - 1 in.</t>
  </si>
  <si>
    <t>Sheathing R6 - 1 in.</t>
  </si>
  <si>
    <t>Sheathing R7 - 1 in.</t>
  </si>
  <si>
    <t>Sheathing R8 - 1 in.</t>
  </si>
  <si>
    <t>Insulation Loose Fill</t>
  </si>
  <si>
    <t>Loose fill - Cellulosic - 3 1/2 in.</t>
  </si>
  <si>
    <t>Loose fill - Cellulosic - 4 1/2 in.</t>
  </si>
  <si>
    <t>Loose fill - Cellulosic - 4 in.</t>
  </si>
  <si>
    <t>Loose fill - Cellulosic - 5 1/2 in.</t>
  </si>
  <si>
    <t>Loose fill - Cellulosic - 5 in.</t>
  </si>
  <si>
    <t>Loose fill - Cellulosic - 6 1/2 in.</t>
  </si>
  <si>
    <t>Loose fill - Cellulosic - 6 in.</t>
  </si>
  <si>
    <t>Loose fill - Exfoliated Vermiculite - 5 lb/ft3 - 3 1/2 in.</t>
  </si>
  <si>
    <t>Loose fill - Exfoliated Vermiculite - 5 lb/ft3 - 4 1/2 in.</t>
  </si>
  <si>
    <t>Loose fill - Exfoliated Vermiculite - 5 lb/ft3 - 4 in.</t>
  </si>
  <si>
    <t>Loose fill - Exfoliated Vermiculite - 5 lb/ft3 - 5 1/2 in.</t>
  </si>
  <si>
    <t>Loose fill - Exfoliated Vermiculite - 5 lb/ft3 - 5 in.</t>
  </si>
  <si>
    <t>Loose fill - Exfoliated Vermiculite - 5 lb/ft3 - 6 1/2 in.</t>
  </si>
  <si>
    <t>Loose fill - Exfoliated Vermiculite - 5 lb/ft3 - 6 in.</t>
  </si>
  <si>
    <t>Loose fill - Exfoliated Vermiculite - 7.6 lb/ft3 - 3 1/2 in.</t>
  </si>
  <si>
    <t>Loose fill - Exfoliated Vermiculite - 7.6 lb/ft3 - 4 1/2 in.</t>
  </si>
  <si>
    <t>Loose fill - Exfoliated Vermiculite - 7.6 lb/ft3 - 4 in.</t>
  </si>
  <si>
    <t>Loose fill - Exfoliated Vermiculite - 7.6 lb/ft3 - 5 1/2in.</t>
  </si>
  <si>
    <t>Loose fill - Exfoliated Vermiculite - 7.6 lb/ft3 - 5 in.</t>
  </si>
  <si>
    <t>Loose fill - Exfoliated Vermiculite - 7.6 lb/ft3 - 6 1/2 in.</t>
  </si>
  <si>
    <t>Loose fill - Exfoliated Vermiculite - 7.6 lb/ft3 - 6 in.</t>
  </si>
  <si>
    <t>Loose fill - Expanded Perlite - 3 lb/ft3 - 3 1/2 in.</t>
  </si>
  <si>
    <t>Loose fill - Expanded Perlite - 3 lb/ft3 - 4 1/2 in.</t>
  </si>
  <si>
    <t>Loose fill - Expanded Perlite - 3 lb/ft3 - 4 in.</t>
  </si>
  <si>
    <t>Loose fill - Expanded Perlite - 3 lb/ft3 - 5 1/2 in.</t>
  </si>
  <si>
    <t>Loose fill - Expanded Perlite - 3 lb/ft3 - 5 in.</t>
  </si>
  <si>
    <t>Loose fill - Expanded Perlite - 3 lb/ft3 - 6 1/2 in.</t>
  </si>
  <si>
    <t>Loose fill - Expanded Perlite - 3 lb/ft3 - 6 in.</t>
  </si>
  <si>
    <t>Loose fill - Expanded Perlite - 5.8 lb/ft3 - 3 1/2 in.</t>
  </si>
  <si>
    <t>Loose fill - Expanded Perlite - 5.8 lb/ft3 - 4 1/2 in.</t>
  </si>
  <si>
    <t>Loose fill - Expanded Perlite - 5.8 lb/ft3 - 4 in.</t>
  </si>
  <si>
    <t>Loose fill - Expanded Perlite - 5.8 lb/ft3 - 5 1/2 in.</t>
  </si>
  <si>
    <t>Loose fill - Expanded Perlite - 5.8 lb/ft3 - 5 in.</t>
  </si>
  <si>
    <t>Loose fill - Expanded Perlite - 5.8 lb/ft3 - 6 1/2 in.</t>
  </si>
  <si>
    <t>Loose fill - Expanded Perlite - 5.8 lb/ft3 - 6 in.</t>
  </si>
  <si>
    <t>Loose fill - Expanded Perlite - 9.3 lb/ft3 - 3 1/2 in.</t>
  </si>
  <si>
    <t>Loose fill - Expanded Perlite - 9.3 lb/ft3 - 4 1/2 in.</t>
  </si>
  <si>
    <t>Loose fill - Expanded Perlite - 9.3 lb/ft3 - 4 in.</t>
  </si>
  <si>
    <t>Loose fill - Expanded Perlite - 9.3 lb/ft3 - 5 1/2 in.</t>
  </si>
  <si>
    <t>Loose fill - Expanded Perlite - 9.3 lb/ft3 - 5 in.</t>
  </si>
  <si>
    <t>Loose fill - Expanded Perlite - 9.3 lb/ft3 - 6 1/2 in.</t>
  </si>
  <si>
    <t>Loose fill - Expanded Perlite - 9.3 lb/ft3 - 6 in.</t>
  </si>
  <si>
    <t>Loose fill - Mineral fiber - 2 lb/ft3 - 13 3/4 in.</t>
  </si>
  <si>
    <t>Loose fill - Mineral fiber - 2 lb/ft3 - 4 in.</t>
  </si>
  <si>
    <t>Loose fill - Mineral fiber - 2 lb/ft3 - 6 1/2 in.</t>
  </si>
  <si>
    <t>Loose fill - Mineral fiber - 2 lb/ft3 - 7 1/2 in.</t>
  </si>
  <si>
    <t>Loose fill - Mineral fiber - 2 lb/ft3 - 8 1/4 in.</t>
  </si>
  <si>
    <t>Loose fill - Mineral fiber - closed sidewalls - 3 1/2 in.</t>
  </si>
  <si>
    <t>Insulation Other</t>
  </si>
  <si>
    <t>Mineral fiber - 3 1/2 in.</t>
  </si>
  <si>
    <t>Mineral fiber - 4 1/2 in.</t>
  </si>
  <si>
    <t>Mineral fiber - 4 in.</t>
  </si>
  <si>
    <t>Mineral fiber - 5 1/2 in.</t>
  </si>
  <si>
    <t>Mineral fiber - 5 in.</t>
  </si>
  <si>
    <t>Mineral fiber - 6 1/2 in.</t>
  </si>
  <si>
    <t>Mineral fiber - 6 in.</t>
  </si>
  <si>
    <t>Rammed Earth</t>
  </si>
  <si>
    <t>Insulation Spray Applied</t>
  </si>
  <si>
    <t>Spray applied - Cellulosic fiber - 4.6 lb/ft3 - 3 1/2 in.</t>
  </si>
  <si>
    <t>Spray applied - Cellulosic fiber - 4.6 lb/ft3 - 4 1/2 in.</t>
  </si>
  <si>
    <t>Spray applied - Cellulosic fiber - 4.6 lb/ft3 - 4 in.</t>
  </si>
  <si>
    <t>Spray applied - Cellulosic fiber - 4.6 lb/ft3 - 5 1/2 in.</t>
  </si>
  <si>
    <t>Spray applied - Cellulosic fiber - 4.6 lb/ft3 - 5 in.</t>
  </si>
  <si>
    <t>Spray applied - Cellulosic fiber - 4.6 lb/ft3 - 6 1/2 in.</t>
  </si>
  <si>
    <t>Spray applied - Cellulosic fiber - 4.6 lb/ft3 - 6 in.</t>
  </si>
  <si>
    <t>Spray applied - Glass fiber - 3.9 lb/ft3 - 3 1/2 in.</t>
  </si>
  <si>
    <t>Spray applied - Glass fiber - 3.9 lb/ft3 - 4 1/2 in.</t>
  </si>
  <si>
    <t>Spray applied - Glass fiber - 3.9 lb/ft3 - 4 in.</t>
  </si>
  <si>
    <t>Spray applied - Glass fiber - 3.9 lb/ft3 - 5 1/2 in.</t>
  </si>
  <si>
    <t>Spray applied - Glass fiber - 3.9 lb/ft3 - 5 in.</t>
  </si>
  <si>
    <t>Spray applied - Glass fiber - 3.9 lb/ft3 - 6 1/2 in.</t>
  </si>
  <si>
    <t>Spray applied - Glass fiber - 3.9 lb/ft3 - 6 in.</t>
  </si>
  <si>
    <t>Spray applied - Polyurethane foam - 0.5 lb/ft3 - 3 1/2 in.</t>
  </si>
  <si>
    <t>Spray applied - Polyurethane foam - 0.5 lb/ft3 - 4 1/2 in.</t>
  </si>
  <si>
    <t>Spray applied - Polyurethane foam - 0.5 lb/ft3 - 4 in.</t>
  </si>
  <si>
    <t>Spray applied - Polyurethane foam - 0.5 lb/ft3 - 5 1/2 in.</t>
  </si>
  <si>
    <t>Spray applied - Polyurethane foam - 0.5 lb/ft3 - 5 in.</t>
  </si>
  <si>
    <t>Spray applied - Polyurethane foam - 0.5 lb/ft3 - 6 1/2 in.</t>
  </si>
  <si>
    <t>Spray applied - Polyurethane foam - 0.5 lb/ft3 - 6 in.</t>
  </si>
  <si>
    <t>Spray applied - Polyurethane foam - 3.0 lb/ft3 - 3 1/2 in.</t>
  </si>
  <si>
    <t>Spray applied - Polyurethane foam - 3.0 lb/ft3 - 4 1/2 in.</t>
  </si>
  <si>
    <t>Spray applied - Polyurethane foam - 3.0 lb/ft3 - 4 in.</t>
  </si>
  <si>
    <t>Spray applied - Polyurethane foam - 3.0 lb/ft3 - 5 1/2 in.</t>
  </si>
  <si>
    <t>Spray applied - Polyurethane foam - 3.0 lb/ft3 - 5 in.</t>
  </si>
  <si>
    <t>Spray applied - Polyurethane foam - 3.0 lb/ft3 - 6 1/2 in.</t>
  </si>
  <si>
    <t>Spray applied - Polyurethane foam - 3.0 lb/ft3 - 6 in.</t>
  </si>
  <si>
    <t>Spray applied - Urea formaldehyde foam - dry - 1 lb/ft3 - 3 1/2 in.</t>
  </si>
  <si>
    <t>Spray applied - Urea formaldehyde foam - dry - 1 lb/ft3 - 4 1/2 in.</t>
  </si>
  <si>
    <t>Spray applied - Urea formaldehyde foam - dry - 1 lb/ft3 - 4 in.</t>
  </si>
  <si>
    <t>Spray applied - Urea formaldehyde foam - dry - 1 lb/ft3 - 5 1/2 in.</t>
  </si>
  <si>
    <t>Spray applied - Urea formaldehyde foam - dry - 1 lb/ft3 - 5 in.</t>
  </si>
  <si>
    <t>Spray applied - Urea formaldehyde foam - dry - 1 lb/ft3 - 6 1/2 in.</t>
  </si>
  <si>
    <t>Spray applied - Urea formaldehyde foam - dry - 1 lb/ft3 - 6 in.</t>
  </si>
  <si>
    <t>Masonry Units Hollow</t>
  </si>
  <si>
    <t>Aggregate - (sand and gravel) - 125 lb/ft3 - 2 cores - 12 in.</t>
  </si>
  <si>
    <t>Aggregate - 112 lb/ft3 - 2 or 3 cores - 8 in.</t>
  </si>
  <si>
    <t>Aggregate - 87 lb/ft3 - 2 or 3 cores - 6 in.</t>
  </si>
  <si>
    <t>Brick - 4 in.</t>
  </si>
  <si>
    <t>Brick - 48 lb/ft3 - 3 5/8 in.</t>
  </si>
  <si>
    <t>Brick - 50 lb/ft3 - 3 5/8 in.</t>
  </si>
  <si>
    <t>Brick - fired clay -  100 lb/ft3 - 3 5/8 in.</t>
  </si>
  <si>
    <t>Brick - fired clay -  110 lb/ft3 - 3 5/8 in.</t>
  </si>
  <si>
    <t>Brick - fired clay -  120 lb/ft3 - 3 5/8 in.</t>
  </si>
  <si>
    <t>Brick - fired clay -  130 lb/ft3 - 3 5/8 in.</t>
  </si>
  <si>
    <t>Brick - fired clay -  140 lb/ft3 - 3 5/8 in.</t>
  </si>
  <si>
    <t>Brick - fired clay -  70 lb/ft3 - 3 5/8 in.</t>
  </si>
  <si>
    <t>Brick - fired clay -  80 lb/ft3 - 3 5/8 in.</t>
  </si>
  <si>
    <t>Brick - fired clay -  90 lb/ft3 - 3 5/8 in.</t>
  </si>
  <si>
    <t>Clay tile - hollow - 1 cell deep - 3 in.</t>
  </si>
  <si>
    <t>Clay tile - hollow - 1 cell deep - 4 in.</t>
  </si>
  <si>
    <t>Clay tile - hollow - 2 cells deep - 10 in.</t>
  </si>
  <si>
    <t>Clay tile - hollow - 2 cells deep - 6 in.</t>
  </si>
  <si>
    <t>Clay tile - hollow - 2 cells deep - 8 in.</t>
  </si>
  <si>
    <t>Clay tile - hollow - 3 cells deep - 12 in.</t>
  </si>
  <si>
    <t>Concrete blocks - Limestone agg. - 138 lb/ft3 - 2 cores - 12 in.</t>
  </si>
  <si>
    <t>Concrete blocks - Limestone agg. - 138 lb/ft3 - 2 cores - 8 in.</t>
  </si>
  <si>
    <t>Gypsum partition block - 3 cells - 4 in. x 12 in. x 30 in. - 4 in.</t>
  </si>
  <si>
    <t>Gypsum partition block - 4 cells - 3 in. x 12 in. x 30 in. - 3 in.</t>
  </si>
  <si>
    <t>Gypsum partition block - solid - 3 in. x 12 in. x 30 in. - 3 in.</t>
  </si>
  <si>
    <t>Mortar - Cement - 1 in.</t>
  </si>
  <si>
    <t>Masonry Units Solid</t>
  </si>
  <si>
    <t>Aggregate - (sand and gravel) - 136 lb/ft3 - 8 in.</t>
  </si>
  <si>
    <t>Aggregate - 86 lb/ft3 - 8in.</t>
  </si>
  <si>
    <t>Concrete block - 49 lb/ft3 - 12 in.</t>
  </si>
  <si>
    <t>Concrete block - 49 lb/ft3 - 8 in.</t>
  </si>
  <si>
    <t>Concrete block - filled - 115 lb/ft3 - 8 in.</t>
  </si>
  <si>
    <t>Concrete block - filled - 49 lb/ft3 - 8 in.</t>
  </si>
  <si>
    <t>Masonry Units with Fill</t>
  </si>
  <si>
    <t>Aggregate - (sand and gravel) - 136 lb/ft3 - 2 or 3 cores - perlite filled cores - 8 in.</t>
  </si>
  <si>
    <t xml:space="preserve">Aggregate - (sand and gravel) - 136 lb/ft3 - 2 or 3 cores - vermiculite-filled cores - 8 in. </t>
  </si>
  <si>
    <t>Aggregate - 112 lb/ft3 - 2 or 3 cores - molded EPS inserts in cores - 8 in.</t>
  </si>
  <si>
    <t>Aggregate - 112 lb/ft3 - 2 or 3 cores - molded-EPS-filled (beads) cores - 8 in.</t>
  </si>
  <si>
    <t>Aggregate - 112 lb/ft3 - 2 or 3 cores - perlite-filled cores - 8 in.</t>
  </si>
  <si>
    <t>Aggregate - 112 lb/ft3 - 2 or 3 cores - vermiculite-filled cores - 8 in.</t>
  </si>
  <si>
    <t>Aggregate - 86 lb/ft3 - molded EPS inserts in cores - 8in.</t>
  </si>
  <si>
    <t>Aggregate - 86 lb/ft3 - molded-EPS-filled (beads) cores - 8in.</t>
  </si>
  <si>
    <t>Aggregate - 86 lb/ft3 - perlite-filled cores - 8in.</t>
  </si>
  <si>
    <t>Aggregate - 86 lb/ft3 - UF foam-filled cores - 8in.</t>
  </si>
  <si>
    <t>Aggregate - 86 lb/ft3 - vermiculite-filled cores - 8in.</t>
  </si>
  <si>
    <t>Aggregate - 87 lb/ft3 - 2 or 3 cores - perlite filled cores - 6 in.</t>
  </si>
  <si>
    <t>Aggregate - 87 lb/ft3 - 2 or 3 cores - vermiculite-filled cores - 6 in.</t>
  </si>
  <si>
    <t>Aggregate - 90 lb/ft3 - 2 or 3 cores - 12 in.</t>
  </si>
  <si>
    <t>Aggregate - 90 lb/ft3 - 2 or 3 cores - perlite-filled cores - 12 in.</t>
  </si>
  <si>
    <t>Aggregate - 90 lb/ft3 - 2 or 3 cores - vermiculite-filled cores - 12 in.</t>
  </si>
  <si>
    <t>Concrete blocks - Limestone agg. - 138 lb/ft3 - 2 cores - perlite cores - 12 in.</t>
  </si>
  <si>
    <t>Concrete blocks - Limestone agg. - 138 lb/ft3 - 2 cores - perlite cores - 8 in.</t>
  </si>
  <si>
    <t>Vapor permeable felt - 1/8 in.</t>
  </si>
  <si>
    <t>Vapor seal - 2 layers of mopped 15 lb felt - 1/4 in.</t>
  </si>
  <si>
    <t>Vapor seal - plastic film - 1/16 in.</t>
  </si>
  <si>
    <t>OSB - Oriented Strand Board - 5/8 in.</t>
  </si>
  <si>
    <t>Gray - To Be Removed</t>
  </si>
  <si>
    <t>Finish Ceiling Materials</t>
  </si>
  <si>
    <t>Air - Ceiling - 1/2 in.</t>
  </si>
  <si>
    <t>Air - Ceiling - 3 1/2 in.</t>
  </si>
  <si>
    <t>Air - Ceiling - 3/4 in.</t>
  </si>
  <si>
    <t>Air - Floor - 1 1/2 in.</t>
  </si>
  <si>
    <t>Air - Floor - 1/2 in.</t>
  </si>
  <si>
    <t>Air - Floor - 3 1/2 in.</t>
  </si>
  <si>
    <t>Air - Floor - 3/4 in.</t>
  </si>
  <si>
    <t>Air - Roof - 1 1/2 in.</t>
  </si>
  <si>
    <t>Air - Roof - 1/2 in.</t>
  </si>
  <si>
    <t>Air - Roof - 3 1/2 in.</t>
  </si>
  <si>
    <t>Air - Roof - 3/4 in.</t>
  </si>
  <si>
    <t>Air - Wall - 1 1/2 in.</t>
  </si>
  <si>
    <t>Air - Wall - 1/2 in.</t>
  </si>
  <si>
    <t>Air - Wall - 3 1/2 in.</t>
  </si>
  <si>
    <t>Air - Wall - 3/4 in.</t>
  </si>
  <si>
    <t>Wall Framing - 16 or 24 in. OC</t>
  </si>
  <si>
    <t>R4 Synth Stucco</t>
  </si>
  <si>
    <t>3 Coat Stucco</t>
  </si>
  <si>
    <t>SlabOnGrade</t>
  </si>
  <si>
    <t>POLYISOC</t>
  </si>
  <si>
    <t>POLYISOC1.25</t>
  </si>
  <si>
    <t>Terrazzo, 1"</t>
  </si>
  <si>
    <t>Stone, 1"</t>
  </si>
  <si>
    <t>Clay Tile, Paver</t>
  </si>
  <si>
    <t>Soft Wood - 3/4 in.</t>
  </si>
  <si>
    <t>Soft Wood - 1 1/2 in.</t>
  </si>
  <si>
    <t>Hard Wood - 3/4 in.</t>
  </si>
  <si>
    <t>Hard Wood - 1 in.</t>
  </si>
  <si>
    <t>5 PSF Roof - 1/2 in.</t>
  </si>
  <si>
    <t>10 PSF Roof - 1 in.</t>
  </si>
  <si>
    <t>15 PSF Roof - 1 1/2 in.</t>
  </si>
  <si>
    <t>25 PSF Roof - 2 1/2 in.</t>
  </si>
  <si>
    <t>Light Roof - 2/5 in.</t>
  </si>
  <si>
    <t>Mortar - Cement - 1 3/4 in.</t>
  </si>
  <si>
    <t>Concrete/Sand Aggregate - 6 in.</t>
  </si>
  <si>
    <t>Plaster/Sand Aggregate - 1 in.</t>
  </si>
  <si>
    <t>CEC Doug</t>
  </si>
  <si>
    <t>Carpet and Rubber Pad - 3/4 in.</t>
  </si>
  <si>
    <t>CEC Bruce</t>
  </si>
  <si>
    <t>Wood shingles - 3/4 in.</t>
  </si>
  <si>
    <t>Wood shingles - plain and plastic film faced - 3/4 in.</t>
  </si>
  <si>
    <t>Expanded Polystyrene - EPS - 1/2 in.</t>
  </si>
  <si>
    <t>R-24 Batt Wall - 8 in.</t>
  </si>
  <si>
    <t>Hard Board - 3/4 in.</t>
  </si>
  <si>
    <t>HB Part. Brd - 3/4 in.</t>
  </si>
  <si>
    <t>Air - Ceiling - 1 1/2 in.</t>
  </si>
  <si>
    <t>JA4</t>
  </si>
  <si>
    <t>JA4-10</t>
  </si>
  <si>
    <t>Clay - Part Grouted and Empty - 130 lb/ft3 - 8 in.</t>
  </si>
  <si>
    <t>Clay  - Part Grouted and Empty - 130 lb/ft3 - 6 in.</t>
  </si>
  <si>
    <t>Concrete - Part Grouted and Empty - 125 lb/ft3 - 8 in.</t>
  </si>
  <si>
    <t>Concrete - Part Grouted and Empty - 125 lb/ft3 - 6 in.</t>
  </si>
  <si>
    <t>Concrete - Part Grouted and Empty - 125 lb/ft3 - 12 in.</t>
  </si>
  <si>
    <t>Concrete - Part Grouted and Empty - 125 lb/ft3 - 10 in.</t>
  </si>
  <si>
    <t>Concrete - Part Grouted and Empty - 115 lb/ft3 - 8 in.</t>
  </si>
  <si>
    <t>Concrete - Part Grouted and Empty - 115 lb/ft3 - 6 in.</t>
  </si>
  <si>
    <t>Concrete - Part Grouted and Empty - 115 lb/ft3 - 12 in.</t>
  </si>
  <si>
    <t>Concrete - Part Grouted and Empty - 115 lb/ft3 - 10 in.</t>
  </si>
  <si>
    <t>Concrete - Part Grouted and Empty - 105 lb/ft3 - 8 in.</t>
  </si>
  <si>
    <t>Concrete - Part Grouted and Empty - 105 lb/ft3 - 6 in.</t>
  </si>
  <si>
    <t>Concrete - Part Grouted and Empty - 105 lb/ft3 - 12 in.</t>
  </si>
  <si>
    <t>Concrete - Part Grouted and Empty - 105 lb/ft3 - 10 in.</t>
  </si>
  <si>
    <t>Clay - Solid Grout - 130 lb/ft3 - 8 in.</t>
  </si>
  <si>
    <t>Clay - Solid Grout - 130 lb/ft3 - 6 in.</t>
  </si>
  <si>
    <t>Concrete - Solid Grout - 125 lb/ft3 - 8 in.</t>
  </si>
  <si>
    <t>Concrete - Solid Grout - 125 lb/ft3 - 6 in.</t>
  </si>
  <si>
    <t>Concrete - Solid Grout - 125 lb/ft3 - 12 in.</t>
  </si>
  <si>
    <t>Concrete - Solid Grout - 125 lb/ft3 - 10 in.</t>
  </si>
  <si>
    <t>Concrete - Solid Grout - 115 lb/ft3 - 8 in.</t>
  </si>
  <si>
    <t>Concrete - Solid Grout - 115 lb/ft3 - 6 in.</t>
  </si>
  <si>
    <t>Concrete - Solid Grout - 115 lb/ft3 - 12 in.</t>
  </si>
  <si>
    <t>Concrete - Solid Grout - 115 lb/ft3 - 10 in.</t>
  </si>
  <si>
    <t>Concrete - Solid Grout - 105 lb/ft3 - 8 in.</t>
  </si>
  <si>
    <t>Concrete - Solid Grout - 105 lb/ft3 - 6 in.</t>
  </si>
  <si>
    <t>Concrete - Solid Grout - 105 lb/ft3 - 12 in.</t>
  </si>
  <si>
    <t>Concrete - Solid Grout - 105 lb/ft3 - 10 in.</t>
  </si>
  <si>
    <t>Concrete - Part Grouted and Insulated- 105 lb/ft3 - 6 in.</t>
  </si>
  <si>
    <t>Concrete - Part Grouted and Insulated - 125 lb/ft3 - 8 in.</t>
  </si>
  <si>
    <t>Concrete - Part Grouted and Insulated - 125 lb/ft3 - 6 in.</t>
  </si>
  <si>
    <t>Concrete - Part Grouted and Insulated - 125 lb/ft3 - 12 in.</t>
  </si>
  <si>
    <t>Concrete - Part Grouted and Insulated - 125 lb/ft3 - 10 in.</t>
  </si>
  <si>
    <t>Concrete - Part Grouted and Insulated - 115 lb/ft3 - 8 in.</t>
  </si>
  <si>
    <t>Concrete - Part Grouted and Insulated - 115 lb/ft3 - 6 in.</t>
  </si>
  <si>
    <t>Concrete - Part Grouted and Insulated - 115 lb/ft3 - 12 in.</t>
  </si>
  <si>
    <t>Concrete - Part Grouted and Insulated - 115 lb/ft3 - 10 in.</t>
  </si>
  <si>
    <t>Concrete - Part Grouted and Insulated - 105 lb/ft3 - 8 in.</t>
  </si>
  <si>
    <t>Concrete - Part Grouted and Insulated - 105 lb/ft3 - 12 in.</t>
  </si>
  <si>
    <t>Concrete - Part Grouted and Insulated - 105 lb/ft3 - 10 in.</t>
  </si>
  <si>
    <t>Clay - Part Grouted andInsulated - 130 lb/ft3 - 8 in.</t>
  </si>
  <si>
    <t>Clay  - Part Grouted and Insulated - 130 lb/ft3 - 6 in.</t>
  </si>
  <si>
    <t>Straw Bale - Int and Ext Stucco - 18 in.</t>
  </si>
  <si>
    <t>Straw Bale Wall</t>
  </si>
  <si>
    <t>Structural Glazing - Triple or low e glass - R7 Ins.</t>
  </si>
  <si>
    <t>Spandrel Panels Curtain Walls</t>
  </si>
  <si>
    <t>Structural Glazing - Triple or low e glass - R4 Ins.</t>
  </si>
  <si>
    <t>Structural Glazing - Triple or low e glass - R30 Ins.</t>
  </si>
  <si>
    <t>Structural Glazing - Triple or low e glass - R25 Ins.</t>
  </si>
  <si>
    <t>Structural Glazing - Triple or low e glass - R20 Ins.</t>
  </si>
  <si>
    <t>Structural Glazing - Triple or low e glass - R15 Ins.</t>
  </si>
  <si>
    <t>Structural Glazing - Triple or low e glass - R10 Ins.</t>
  </si>
  <si>
    <t>Structural Glazing - Triple or low e glass - No Ins.</t>
  </si>
  <si>
    <t>Structural Glazing - Single glass pane. stone. or metal pane - R7 Ins.</t>
  </si>
  <si>
    <t>Structural Glazing - Single glass pane. stone. or metal pane - R4 Ins.</t>
  </si>
  <si>
    <t>Structural Glazing - Single glass pane. stone. or metal pane - R30 Ins.</t>
  </si>
  <si>
    <t>Structural Glazing - Single glass pane. stone. or metal pane - R25 Ins.</t>
  </si>
  <si>
    <t>Structural Glazing - Single glass pane. stone. or metal pane - R20 Ins.</t>
  </si>
  <si>
    <t>Structural Glazing - Single glass pane. stone. or metal pane - R15 Ins.</t>
  </si>
  <si>
    <t>Structural Glazing - Single glass pane. stone. or metal pane - R10 Ins.</t>
  </si>
  <si>
    <t>Structural Glazing - Single glass pane. stone. or metal pane - No Ins.</t>
  </si>
  <si>
    <t>Structural Glazing - Double glass with no low e coatings - R7 Ins.</t>
  </si>
  <si>
    <t>Structural Glazing - Double glass with no low e coatings - R4 Ins.</t>
  </si>
  <si>
    <t>Structural Glazing - Double glass with no low e coatings - R30 Ins.</t>
  </si>
  <si>
    <t>Structural Glazing - Double glass with no low e coatings - R25 Ins.</t>
  </si>
  <si>
    <t>Structural Glazing - Double glass with no low e coatings - R20 Ins.</t>
  </si>
  <si>
    <t>Structural Glazing - Double glass with no low e coatings - R15 Ins.</t>
  </si>
  <si>
    <t>Structural Glazing - Double glass with no low e coatings - R10 Ins.</t>
  </si>
  <si>
    <t>Structural Glazing - Double glass with no low e coatings - No Ins.</t>
  </si>
  <si>
    <t>Continuous Ins. - Triple or low e glass - R7 Ins.</t>
  </si>
  <si>
    <t>Continuous Ins. - Triple or low e glass - R4 Ins.</t>
  </si>
  <si>
    <t>Continuous Ins. - Triple or low e glass - R30 Ins.</t>
  </si>
  <si>
    <t>Continuous Ins. - Triple or low e glass - R25 Ins.</t>
  </si>
  <si>
    <t>Continuous Ins. - Triple or low e glass - R20 Ins.</t>
  </si>
  <si>
    <t>Continuous Ins. - Triple or low e glass - R15 Ins.</t>
  </si>
  <si>
    <t>Continuous Ins. - Triple or low e glass - R10 Ins.</t>
  </si>
  <si>
    <t>Continuous Ins. - Triple or low e glass - No Ins.</t>
  </si>
  <si>
    <t>Continuous Ins. - Single glass pane. stone. or metal pane - R7 Ins.</t>
  </si>
  <si>
    <t>Continuous Ins. - Single glass pane. stone. or metal pane - R4 Ins.</t>
  </si>
  <si>
    <t>Continuous Ins. - Single glass pane. stone. or metal pane - R30 Ins.</t>
  </si>
  <si>
    <t>Continuous Ins. - Single glass pane. stone. or metal pane - R25 Ins.</t>
  </si>
  <si>
    <t>Continuous Ins. - Single glass pane. stone. or metal pane - R20 Ins.</t>
  </si>
  <si>
    <t>Continuous Ins. - Single glass pane. stone. or metal pane - R15 Ins.</t>
  </si>
  <si>
    <t>Continuous Ins. - Single glass pane. stone. or metal pane - R10 Ins.</t>
  </si>
  <si>
    <t>Continuous Ins. - Single glass pane. stone. or metal pane - No Ins.</t>
  </si>
  <si>
    <t>Continuous Ins. - Double glass with no low e coatings - R7 Ins.</t>
  </si>
  <si>
    <t>Continuous Ins. - Double glass with no low e coatings - R4 Ins.</t>
  </si>
  <si>
    <t>Continuous Ins. - Double glass with no low e coatings - R30 Ins.</t>
  </si>
  <si>
    <t>Continuous Ins. - Double glass with no low e coatings - R25 Ins.</t>
  </si>
  <si>
    <t>Continuous Ins. - Double glass with no low e coatings - R20 Ins.</t>
  </si>
  <si>
    <t>Continuous Ins. - Double glass with no low e coatings - R15 Ins.</t>
  </si>
  <si>
    <t>Continuous Ins. - Double glass with no low e coatings - R10 Ins.</t>
  </si>
  <si>
    <t>Continuous Ins. - Double glass with no low e coatings - No Ins.</t>
  </si>
  <si>
    <t>Aluminum w/out Thrml Break - Triple or low e glass - R7 Ins.</t>
  </si>
  <si>
    <t>Aluminum w/out Thrml Break - Triple or low e glass - R4 Ins.</t>
  </si>
  <si>
    <t>Aluminum w/out Thrml Break - Triple or low e glass - R30 Ins.</t>
  </si>
  <si>
    <t>Aluminum w/out Thrml Break - Triple or low e glass - R25 Ins.</t>
  </si>
  <si>
    <t>Aluminum w/out Thrml Break - Triple or low e glass - R20 Ins.</t>
  </si>
  <si>
    <t>Aluminum w/out Thrml Break - Triple or low e glass - R15 Ins.</t>
  </si>
  <si>
    <t>Aluminum w/out Thrml Break - Triple or low e glass - R10 Ins.</t>
  </si>
  <si>
    <t>Aluminum w/out Thrml Break - Triple or low e glass - No Ins.</t>
  </si>
  <si>
    <t>Aluminum w/out Thrml Break - Single glass pane. stone. or metal pane - R7 Ins.</t>
  </si>
  <si>
    <t>Aluminum w/out Thrml Break - Single glass pane. stone. or metal pane - R4 Ins.</t>
  </si>
  <si>
    <t>Aluminum w/out Thrml Break - Single glass pane. stone. or metal pane - R30 Ins.</t>
  </si>
  <si>
    <t>Aluminum w/out Thrml Break - Single glass pane. stone. or metal pane - R25 Ins.</t>
  </si>
  <si>
    <t>Aluminum w/out Thrml Break - Single glass pane. stone. or metal pane - R20 Ins.</t>
  </si>
  <si>
    <t>Aluminum w/out Thrml Break - Single glass pane. stone. or metal pane - R15 Ins.</t>
  </si>
  <si>
    <t>Aluminum w/out Thrml Break - Single glass pane. stone. or metal pane - R10 Ins.</t>
  </si>
  <si>
    <t>Aluminum w/out Thrml Break - Single glass pane. stone. or metal pane - No Ins.</t>
  </si>
  <si>
    <t>Aluminum w/out Thrml Break - Double glass with no low e coatings - R7 Ins.</t>
  </si>
  <si>
    <t>Aluminum w/out Thrml Break - Double glass with no low e coatings - R4 Ins.</t>
  </si>
  <si>
    <t>Aluminum w/out Thrml Break - Double glass with no low e coatings - R30 Ins.</t>
  </si>
  <si>
    <t>Aluminum w/out Thrml Break - Double glass with no low e coatings - R25 Ins.</t>
  </si>
  <si>
    <t>Aluminum w/out Thrml Break - Double glass with no low e coatings - R20 Ins.</t>
  </si>
  <si>
    <t>Aluminum w/out Thrml Break - Double glass with no low e coatings - R15 Ins.</t>
  </si>
  <si>
    <t>Aluminum w/out Thrml Break - Double glass with no low e coatings - R10 Ins.</t>
  </si>
  <si>
    <t>Aluminum w/out Thrml Break - Double glass with no low e coatings - No Ins.</t>
  </si>
  <si>
    <t>Aluminum w/ Thrml Break - Triple or low e glass - R7 Ins.</t>
  </si>
  <si>
    <t>Aluminum w/ Thrml Break - Triple or low e glass - R4 Ins.</t>
  </si>
  <si>
    <t>Aluminum w/ Thrml Break - Triple or low e glass - R30 Ins.</t>
  </si>
  <si>
    <t>Aluminum w/ Thrml Break - Triple or low e glass - R25 Ins.</t>
  </si>
  <si>
    <t>Aluminum w/ Thrml Break - Triple or low e glass - R20 Ins.</t>
  </si>
  <si>
    <t>Aluminum w/ Thrml Break - Triple or low e glass - R15 Ins.</t>
  </si>
  <si>
    <t>Aluminum w/ Thrml Break - Triple or low e glass - R10 Ins.</t>
  </si>
  <si>
    <t>Aluminum w/ Thrml Break - Triple or low e glass - No Ins.</t>
  </si>
  <si>
    <t>Aluminum w/ Thrml Break - Single glass pane. stone. or metal pane - R7 Ins.</t>
  </si>
  <si>
    <t>Aluminum w/ Thrml Break - Single glass pane. stone. or metal pane - R4 Ins.</t>
  </si>
  <si>
    <t>Aluminum w/ Thrml Break - Single glass pane. stone. or metal pane - R30 Ins.</t>
  </si>
  <si>
    <t>Aluminum w/ Thrml Break - Single glass pane. stone. or metal pane - R25 Ins.</t>
  </si>
  <si>
    <t>Aluminum w/ Thrml Break - Single glass pane. stone. or metal pane - R20 Ins.</t>
  </si>
  <si>
    <t>Aluminum w/ Thrml Break - Single glass pane. stone. or metal pane - R15 Ins.</t>
  </si>
  <si>
    <t>Aluminum w/ Thrml Break - Single glass pane. stone. or metal pane - R10 Ins.</t>
  </si>
  <si>
    <t>Aluminum w/ Thrml Break - Single glass pane. stone. or metal pane - No Ins.</t>
  </si>
  <si>
    <t>Aluminum w/ Thrml Break - Double glass with no low e - R7 Ins.</t>
  </si>
  <si>
    <t>Aluminum w/ Thrml Break - Double glass with no low e - R4 Ins.</t>
  </si>
  <si>
    <t>Aluminum w/ Thrml Break - Double glass with no low e - R30 Ins.</t>
  </si>
  <si>
    <t>Aluminum w/ Thrml Break - Double glass with no low e - R25 Ins.</t>
  </si>
  <si>
    <t>Aluminum w/ Thrml Break - Double glass with no low e - R20 Ins.</t>
  </si>
  <si>
    <t>Aluminum w/ Thrml Break - Double glass with no low e - R15 Ins.</t>
  </si>
  <si>
    <t>Aluminum w/ Thrml Break - Double glass with no low e - R10 Ins.</t>
  </si>
  <si>
    <t>Aluminum w/ Thrml Break - Double glass with no low e - No Ins.</t>
  </si>
  <si>
    <t/>
  </si>
  <si>
    <t>SIPS - R55- Double 2x Spline - 10 1/4 in.</t>
  </si>
  <si>
    <t>SIPS Wall</t>
  </si>
  <si>
    <t>SIPS - R55 - Single 2x Spline - 10 1/4 in.</t>
  </si>
  <si>
    <t>SIPS - R55 - OSB Spline - 10 1/4 in.</t>
  </si>
  <si>
    <t>SIPS - R55 - I joist Spline - 10 1/4 in.</t>
  </si>
  <si>
    <t>SIPS - R44- Double 2x Spline - 12 1/4 in.</t>
  </si>
  <si>
    <t>SIPS - R44 - Single 2x Spline - 12 1/4 in.</t>
  </si>
  <si>
    <t>SIPS - R44 - OSB Spline - 12 1/4 in.</t>
  </si>
  <si>
    <t>SIPS - R44 - I joist Spline - 12 1/4 in.</t>
  </si>
  <si>
    <t>SIPS - R36- Double 2x Spline - 10 1/4 in.</t>
  </si>
  <si>
    <t>SIPS - R36 - Single 2x Spline - 10 1/4 in.</t>
  </si>
  <si>
    <t>SIPS - R36 - OSB Spline - 10 1/4 in.</t>
  </si>
  <si>
    <t>SIPS - R36 - I joist Spline - 10 1/4 in.</t>
  </si>
  <si>
    <t>SIPS - R33 - Single 2x Spline - 6 1/2 in.</t>
  </si>
  <si>
    <t>SIPS - R33 - OSB Spline - 6 1/2 in.</t>
  </si>
  <si>
    <t>SIPS - R33 - I joist Spline - 6 1/2 in.</t>
  </si>
  <si>
    <t>SIPS - R33 - Double 2x Spline - 6 1/2 in.</t>
  </si>
  <si>
    <t>SIPS - R28 - Single 2x Spline - 8 1/4 in.</t>
  </si>
  <si>
    <t>SIPS - R28 - OSB Spline - 8 1/4 in.</t>
  </si>
  <si>
    <t>SIPS - R28 - I joist Spline - 8 1/4 in.</t>
  </si>
  <si>
    <t>SIPS - R28 - Double 2x Spline - 8 1/4 in.</t>
  </si>
  <si>
    <t>SIPS - R22 - Single 2x Spline - 6 1/2 in.</t>
  </si>
  <si>
    <t>SIPS - R22 - OSB Spline - 6 1/2 in.</t>
  </si>
  <si>
    <t>SIPS - R22 - I joist Spline - 6 1/2 in.</t>
  </si>
  <si>
    <t>SIPS - R22 - Double 2x Spline - 6 1/2 in.</t>
  </si>
  <si>
    <t>SIPS - R18 - Single 2x Spline - 4 1/2 in.</t>
  </si>
  <si>
    <t>SIPS - R18 - OSB Spline - 4 1/2 in.</t>
  </si>
  <si>
    <t>SIPS - R18 - I joist Spline - 4 1/2 in.</t>
  </si>
  <si>
    <t>SIPS - R18 - Double 2x Spline - 4 1/2 in.</t>
  </si>
  <si>
    <t>SIPS - R14 - Single 2x Spline - 4 1/2 in.</t>
  </si>
  <si>
    <t>SIPS - R14 - OSB Spline - 4 1/2 in.</t>
  </si>
  <si>
    <t>SIPS - R14 - I joist Spline - 4 1/2 in.</t>
  </si>
  <si>
    <t>SIPS - R14 - Double 2x Spline - 4 1/2 in.</t>
  </si>
  <si>
    <t>SIPS Roof</t>
  </si>
  <si>
    <t>SIPS - R55 - Double 2x Spline - 10 1/4 in.</t>
  </si>
  <si>
    <t>SIPS - R44 - Double 2x Spline - 12 1/4 in.</t>
  </si>
  <si>
    <t>SIPS - R36 - Single 2x Splin - 10 1/4 in.</t>
  </si>
  <si>
    <t>SIPS - R36 - Metal Spline - 48 in.</t>
  </si>
  <si>
    <t>SIPS - R36 - Double 2x Spline - 10 1/4 in.</t>
  </si>
  <si>
    <t>SIPS - R28 - Single 2x Spline - 8 1/2 in.</t>
  </si>
  <si>
    <t>SIPS - R28 - OSB Spline - 8 1/2 in.</t>
  </si>
  <si>
    <t>SIPS - R28 - Metal Spline - 48 in.</t>
  </si>
  <si>
    <t>SIPS - R28 - I joist Spline - 8 1/2 in.</t>
  </si>
  <si>
    <t>SIPS - R28 - Double 2x Spline - 8 1/2 in.</t>
  </si>
  <si>
    <t>SIPS - R22 - Metal Spline - 48 in.</t>
  </si>
  <si>
    <t>SIPS - R14 - Metal Spline - 48 in.</t>
  </si>
  <si>
    <t>SIPS - No Crawl Space - R36 - Single 2x Spline - 10 1/4 in.</t>
  </si>
  <si>
    <t>SIPS Floor</t>
  </si>
  <si>
    <t>SIPS - No Crawl Space - R36 - I Joist Spline - 10 1/4 in.</t>
  </si>
  <si>
    <t>SIPS - No Crawl Space - R36 - Double 2x Spline - 10 1/4 in.</t>
  </si>
  <si>
    <t>SIPS - No Crawl Space - R33 - Single 2x Spline - 6 1/2 in.</t>
  </si>
  <si>
    <t>SIPS - No Crawl Space - R33 - I Joist Spline - 6 1/2 in.</t>
  </si>
  <si>
    <t>SIPS - No Crawl Space - R33 - Double 2x Spline - 6 1/2 in.</t>
  </si>
  <si>
    <t>SIPS - No Crawl Space - R28 - Single 2x Spline - 8 1/4 in.</t>
  </si>
  <si>
    <t>SIPS - No Crawl Space - R28 - I Joist Spline - 8 1/4 in.</t>
  </si>
  <si>
    <t>SIPS - No Crawl Space - R28 - Double 2x Spline - 8 1/4 in.</t>
  </si>
  <si>
    <t>SIPS - No Crawl Space - R22 - Single 2x Spline - 6 1/2 in.</t>
  </si>
  <si>
    <t>SIPS - No Crawl Space - R22 - I Joist Spline - 6 1/2 in.</t>
  </si>
  <si>
    <t>SIPS - No Crawl Space - R22 - Double 2x Spline - 6 1/2 in.</t>
  </si>
  <si>
    <t>SIPS - Crawl Space - R36 - Single 2x Spline - 10 1/4 in.</t>
  </si>
  <si>
    <t>SIPS - Crawl Space - R36 - I Joist Spline - 10 1/4 in.</t>
  </si>
  <si>
    <t>SIPS - Crawl Space - R36 - Double 2x Spline - 10 1/4 in.</t>
  </si>
  <si>
    <t>SIPS - Crawl Space - R33 - Single 2x Spline - 6 1/2 in.</t>
  </si>
  <si>
    <t>SIPS - Crawl Space - R33 - I Joist Spline - 6 1/2 in.</t>
  </si>
  <si>
    <t>SIPS - Crawl Space - R33 - Double 2x Spline - 6 1/2 in.</t>
  </si>
  <si>
    <t>SIPS - Crawl Space - R28 - Single 2x Spline - 8 1/4 in.</t>
  </si>
  <si>
    <t>SIPS - Crawl Space - R28 - I Joist Spline - 8 1/4 in.</t>
  </si>
  <si>
    <t>SIPS - Crawl Space - R28 - Double 2x Spline - 8 1/4 in.</t>
  </si>
  <si>
    <t>SIPS - Crawl Space - R22 - Single 2x Spline - 6 1/2 in.</t>
  </si>
  <si>
    <t>SIPS - Crawl Space - R22 - I Joist Spline - 6 1/2 in.</t>
  </si>
  <si>
    <t>SIPS - Crawl Space - R22 - Double 2x Spline - 6 1/2 in.</t>
  </si>
  <si>
    <t>Metal Insulated Panels - 6 in.</t>
  </si>
  <si>
    <t>Metal Insulated Panel Wall</t>
  </si>
  <si>
    <t>Metal Insulated Panels - 5 in.</t>
  </si>
  <si>
    <t>Metal Insulated Panels - 4 in.</t>
  </si>
  <si>
    <t>Metal Insulated Panels - 3 in.</t>
  </si>
  <si>
    <t>Metal Insulated Panels - 2 in.</t>
  </si>
  <si>
    <t>Metal Insulated Panels - 2 1/2 in.</t>
  </si>
  <si>
    <t>Insulating Concrete Forms - 4 in. XPS Ins. each side - concrete 8 in.</t>
  </si>
  <si>
    <t>ICF Wall</t>
  </si>
  <si>
    <t>Insulating Concrete Forms - 4 in. XPS Ins. each side - concrete 6 in.</t>
  </si>
  <si>
    <t>Insulating Concrete Forms - 4 in. EPS Ins. each side - concrete 8 in.</t>
  </si>
  <si>
    <t>Insulating Concrete Forms - 4 in. EPS Ins. each side - concrete 6 in.</t>
  </si>
  <si>
    <t>Insulating Concrete Forms - 4 1/2 in. Polyurethane Ins. each side - concrete 8 in.</t>
  </si>
  <si>
    <t>Insulating Concrete Forms - 4 1/2 in. Polyurethane Ins. each side - concrete 6 in.</t>
  </si>
  <si>
    <t>Insulating Concrete Forms - 3 in. XPS Ins. each side - concrete 8 in.</t>
  </si>
  <si>
    <t>Insulating Concrete Forms - 3 in. XPS Ins. each side - concrete 6 in.</t>
  </si>
  <si>
    <t>Insulating Concrete Forms - 3 in. EPS Ins. each side - concrete 8 in.</t>
  </si>
  <si>
    <t>Insulating Concrete Forms - 3 in. EPS Ins. each side - concrete 6 in.</t>
  </si>
  <si>
    <t>Insulating Concrete Forms - 2 in. XPS Ins. each side - concrete 8 in.</t>
  </si>
  <si>
    <t>Insulating Concrete Forms - 2 in. XPS Ins. each side - concrete 6 in.</t>
  </si>
  <si>
    <t>Insulating Concrete Forms - 2 in. Polyurethane Ins. each side - concrete 8 in.</t>
  </si>
  <si>
    <t>Insulating Concrete Forms - 2 in. Polyurethane Ins. each side - concrete 6 in.</t>
  </si>
  <si>
    <t>Insulating Concrete Forms - 2 in. EPS Ins. each side - concrete 8 in.</t>
  </si>
  <si>
    <t>Insulating Concrete Forms - 2 in. EPS Ins. each side - concrete 6 in.</t>
  </si>
  <si>
    <t>Insulating Concrete Forms - 1 1/2 in. Polyurethane Ins. each side - concrete 8 in.</t>
  </si>
  <si>
    <t>Insulating Concrete Forms - 1 1/2 in. Polyurethane Ins. each side - concrete 6 in.</t>
  </si>
  <si>
    <t>Concrete Sandwich Panel - 90% Ins. Layer - Steel in Ins. - Ins. 6 in.</t>
  </si>
  <si>
    <t>Concrete Sandwich Panel</t>
  </si>
  <si>
    <t>Concrete Sandwich Panel - 90% Ins. Layer - Steel in Ins. - Ins. 4 in.</t>
  </si>
  <si>
    <t>Concrete Sandwich Panel - 90% Ins. Layer - Steel in Ins. - Ins. 3 in.</t>
  </si>
  <si>
    <t>Concrete Sandwich Panel - 90% Ins. Layer - Steel in Ins. - Ins. 2 in.</t>
  </si>
  <si>
    <t>Concrete Sandwich Panel - 90% Ins. Layer - Steel in Ins. - Ins. 1 1/2 in.</t>
  </si>
  <si>
    <t>Concrete Sandwich Panel - 90% Ins. Layer - No Steel in Ins. - Ins. 6 in.</t>
  </si>
  <si>
    <t>Concrete Sandwich Panel - 90% Ins. Layer - No Steel in Ins. - Ins. 4 in.</t>
  </si>
  <si>
    <t>Concrete Sandwich Panel - 90% Ins. Layer - No Steel in Ins. - Ins. 3 in.</t>
  </si>
  <si>
    <t>Concrete Sandwich Panel - 90% Ins. Layer - No Steel in Ins. - Ins. 2 in.</t>
  </si>
  <si>
    <t>Concrete Sandwich Panel - 90% Ins. Layer - No Steel in Ins. - Ins. 1 1/2 in.</t>
  </si>
  <si>
    <t>Concrete Sandwich Panel - 80% Ins. Layer - Steel in Ins. - Ins. 6 in.</t>
  </si>
  <si>
    <t>Concrete Sandwich Panel - 80% Ins. Layer - Steel in Ins. - Ins. 4 in.</t>
  </si>
  <si>
    <t>Concrete Sandwich Panel - 80% Ins. Layer - Steel in Ins. - Ins. 3 in.</t>
  </si>
  <si>
    <t>Concrete Sandwich Panel - 80% Ins. Layer - Steel in Ins. - Ins. 2 in.</t>
  </si>
  <si>
    <t>Concrete Sandwich Panel - 80% Ins. Layer - Steel in Ins. - Ins. 1 1/2 in.</t>
  </si>
  <si>
    <t>Concrete Sandwich Panel - 80% Ins. Layer - No Steel in Ins. - Ins. 6 in.</t>
  </si>
  <si>
    <t>Concrete Sandwich Panel - 80% Ins. Layer - No Steel in Ins. - Ins. 4 in.</t>
  </si>
  <si>
    <t>Concrete Sandwich Panel - 80% Ins. Layer - No Steel in Ins. - Ins. 3 in.</t>
  </si>
  <si>
    <t>Concrete Sandwich Panel - 80% Ins. Layer - No Steel in Ins. - Ins. 2 in.</t>
  </si>
  <si>
    <t>Concrete Sandwich Panel - 80% Ins. Layer - No Steel in Ins. - Ins. 1 1/2 in.</t>
  </si>
  <si>
    <t>Concrete Sandwich Panel - 100% Ins. Layer - Steel in Ins. - Ins. 6 in.</t>
  </si>
  <si>
    <t>Concrete Sandwich Panel - 100% Ins. Layer - Steel in Ins. - Ins. 4 in.</t>
  </si>
  <si>
    <t>Concrete Sandwich Panel - 100% Ins. Layer - Steel in Ins. - Ins. 3 in.</t>
  </si>
  <si>
    <t>Concrete Sandwich Panel - 100% Ins. Layer - Steel in Ins. - Ins. 2 in.</t>
  </si>
  <si>
    <t>Concrete Sandwich Panel - 100% Ins. Layer - Steel in Ins. - Ins. 1 1/2 in.</t>
  </si>
  <si>
    <t>Concrete Sandwich Panel - 100% Ins. Layer - No Steel in Ins. - Ins. 6 in.</t>
  </si>
  <si>
    <t>Concrete Sandwich Panel - 100% Ins. Layer - No Steel in Ins. - Ins. 4 in.</t>
  </si>
  <si>
    <t>Concrete Sandwich Panel - 100% Ins. Layer - No Steel in Ins. - Ins. 3 in.</t>
  </si>
  <si>
    <t>Concrete Sandwich Panel - 100% Ins. Layer - No Steel in Ins. - Ins. 2 in.</t>
  </si>
  <si>
    <t>Concrete Sandwich Panel - 100% Ins. Layer - No Steel in Ins. - Ins. 1 1/2 in.</t>
  </si>
  <si>
    <t>//Complete JA4 Composite List</t>
  </si>
  <si>
    <t>Expanded Polystyrene - EPS - 5 19/20 in.</t>
  </si>
  <si>
    <t>Expanded Polystyrene - EPS - 4 7/10 in.</t>
  </si>
  <si>
    <t>Expanded Polystyrene - EPS - 3 2/5 in.</t>
  </si>
  <si>
    <t>Expanded Polystyrene - EPS - 3 in.</t>
  </si>
  <si>
    <t>Expanded Polystyrene - EPS - 8 5/3 in.</t>
  </si>
  <si>
    <t>Expanded Polystyrene - EPS - 6 7/8 in.</t>
  </si>
  <si>
    <t>Air - Metal Wall Framing - 16 or 24 in. OC</t>
  </si>
  <si>
    <t>Air - Cavity - Wall Roof Ceiling - 4 in. or more</t>
  </si>
  <si>
    <t>Synthetic Stucco - EIFS finish - 1 in.</t>
  </si>
  <si>
    <t>Carpet - 3/4 in.</t>
  </si>
  <si>
    <t>Cellular polyisocyanurate (unfaced) - 3 1/2 in.</t>
  </si>
  <si>
    <t>Cellular polyisocyanurate (unfaced) - 4 1/2 in.</t>
  </si>
  <si>
    <t>Cellular polyisocyanurate (unfaced) - 4 in.</t>
  </si>
  <si>
    <t>Cellular polyisocyanurate (unfaced) - 5 1/2 in.</t>
  </si>
  <si>
    <t>Cellular polyisocyanurate (unfaced) - 5 in.</t>
  </si>
  <si>
    <t>Cellular polyisocyanurate (unfaced) - 6 1/2 in.</t>
  </si>
  <si>
    <t>Cellular polyisocyanurate (unfaced) - 6 in.</t>
  </si>
  <si>
    <t>Finish Materials</t>
  </si>
  <si>
    <t>//</t>
  </si>
  <si>
    <t>ENDTABLE</t>
  </si>
  <si>
    <t>// Table 4.4.5</t>
  </si>
  <si>
    <t>2x12</t>
  </si>
  <si>
    <t>11_25in</t>
  </si>
  <si>
    <t>Floor24inOC</t>
  </si>
  <si>
    <t>Metal</t>
  </si>
  <si>
    <t>Metal Framed</t>
  </si>
  <si>
    <t>Other Floor</t>
  </si>
  <si>
    <t>2x10</t>
  </si>
  <si>
    <t>9_25in</t>
  </si>
  <si>
    <t>2x8</t>
  </si>
  <si>
    <t>7_25in</t>
  </si>
  <si>
    <t>2x6</t>
  </si>
  <si>
    <t>5_5in</t>
  </si>
  <si>
    <t>Floor16inOC</t>
  </si>
  <si>
    <t>// Table 4.3.3</t>
  </si>
  <si>
    <t>Wall24inOC</t>
  </si>
  <si>
    <t>Metal Framed Wall</t>
  </si>
  <si>
    <t>2x4</t>
  </si>
  <si>
    <t>3_5in</t>
  </si>
  <si>
    <t>Wall16inOC</t>
  </si>
  <si>
    <t>// Table 4.2.7</t>
  </si>
  <si>
    <t>Metal Building Roof</t>
  </si>
  <si>
    <t>Metal Standing Seam Roof - Thrml Blk - Dbl Ins. Layer - R19 + R19 Ins.</t>
  </si>
  <si>
    <t>Metal Standing Seam Roof - Thrml Blk - Dbl Ins. Layer - R16 + R19 Ins.</t>
  </si>
  <si>
    <t>Metal Standing Seam Roof - Thrml Blk - Dbl Ins. Layer - R13 + R19 Ins.</t>
  </si>
  <si>
    <t>Metal Standing Seam Roof - Thrml Blk - Dbl Ins. Layer - R11 + R19 Ins.</t>
  </si>
  <si>
    <t>Wall - Metal Framed</t>
  </si>
  <si>
    <t>Metal Standing Seam Roof - Thrml Blk - Dbl Ins. Layer - R10 + R19 Ins.</t>
  </si>
  <si>
    <t>Metal Standing Seam Roof - Thrml Blk - Dbl Ins. Layer - R13 + R13 Ins.</t>
  </si>
  <si>
    <t>Metal Standing Seam Roof - Thrml Blk - Dbl Ins. Layer - R11 + R13 Ins.</t>
  </si>
  <si>
    <t>Metal Standing Seam Roof - Thrml Blk - Dbl Ins. Layer - R10 + R13 Ins.</t>
  </si>
  <si>
    <t>Metal Standing Seam Roof - Thrml Blk - Dbl Ins. Layer - R11 + R11 Ins.</t>
  </si>
  <si>
    <t>Metal Standing Seam Roof - Thrml Blk - Dbl Ins. Layer - R10 + R11 Ins.</t>
  </si>
  <si>
    <t>Roof - Metal Building</t>
  </si>
  <si>
    <t>Metal Standing Seam Roof - Thrml Blk - Dbl Ins. Layer - R10 + R10 Ins.</t>
  </si>
  <si>
    <t>Table 2013 JA4-10</t>
  </si>
  <si>
    <t>CavityInsulation (R-XX)</t>
  </si>
  <si>
    <t>FramingSize</t>
  </si>
  <si>
    <t>Framing Depth</t>
  </si>
  <si>
    <t>Framing Configuration</t>
  </si>
  <si>
    <t>FramingMaterial</t>
  </si>
  <si>
    <t>// References 01</t>
  </si>
  <si>
    <t>CavityIns</t>
  </si>
  <si>
    <t>FrmSize</t>
  </si>
  <si>
    <t>FrmDepth</t>
  </si>
  <si>
    <t>FrmConfig</t>
  </si>
  <si>
    <t>FrmMat</t>
  </si>
  <si>
    <t>TABLE MetalInsFrameLayers</t>
  </si>
  <si>
    <t>Other</t>
  </si>
  <si>
    <t>Floors / Soffits</t>
  </si>
  <si>
    <t>ExteriorFloor</t>
  </si>
  <si>
    <t>High Rise Res / Hotel Motel</t>
  </si>
  <si>
    <t>Walls</t>
  </si>
  <si>
    <t>ExteriorWall</t>
  </si>
  <si>
    <t>Metal Building</t>
  </si>
  <si>
    <t>Roofs / Ceilings</t>
  </si>
  <si>
    <t>Roof</t>
  </si>
  <si>
    <t>NonResidential</t>
  </si>
  <si>
    <t>CompatibleSurfaceType</t>
  </si>
  <si>
    <t>//SpaceFunction</t>
  </si>
  <si>
    <t>ClimateZone16</t>
  </si>
  <si>
    <t>ClimateZone15</t>
  </si>
  <si>
    <t>ClimateZone14</t>
  </si>
  <si>
    <t>ClimateZone13</t>
  </si>
  <si>
    <t>ClimateZone12</t>
  </si>
  <si>
    <t>ClimateZone11</t>
  </si>
  <si>
    <t>ClimateZone10</t>
  </si>
  <si>
    <t>ClimateZone9</t>
  </si>
  <si>
    <t>ClimateZone8</t>
  </si>
  <si>
    <t>ClimateZone7</t>
  </si>
  <si>
    <t>ClimateZone6</t>
  </si>
  <si>
    <t>ClimateZone5</t>
  </si>
  <si>
    <t>ClimateZone4</t>
  </si>
  <si>
    <t>ClimateZone3</t>
  </si>
  <si>
    <t>ClimateZone2</t>
  </si>
  <si>
    <t>ClimateZone1</t>
  </si>
  <si>
    <t>JA4-10 Term</t>
  </si>
  <si>
    <t>CompatibleSurfType</t>
  </si>
  <si>
    <t>SpcFunc</t>
  </si>
  <si>
    <t>CLIMATE ZONES</t>
  </si>
  <si>
    <t>// Baseline Mandatory  Continuous Insulation Names for Entire Assembly</t>
  </si>
  <si>
    <t>TABLE BaselineMandatoryMatNames</t>
  </si>
  <si>
    <t>// Roofs and Ceilings are set to Wood Framing and Other R-Value Requirements</t>
  </si>
  <si>
    <t>// Baseline Mandatory Required Continuous Insulation R Values for Entire Assembly</t>
  </si>
  <si>
    <t>TABLE BaselineMandatoryInsulationRvalues</t>
  </si>
  <si>
    <t>F Factor</t>
  </si>
  <si>
    <t>2013 NonRes ACM</t>
  </si>
  <si>
    <t>Slab on Grade Floor</t>
  </si>
  <si>
    <t>Baseline Floor - Slab on Grade</t>
  </si>
  <si>
    <t>Below Grade Wall</t>
  </si>
  <si>
    <t>Masonry Unit Solid</t>
  </si>
  <si>
    <t>Baseline Wall - Below Grade</t>
  </si>
  <si>
    <t>Table 4.4.5 - Ufactors for Metal Framed Floors without a Crawl Space</t>
  </si>
  <si>
    <t>Floor - Other / Metal Framed without Crawl Space</t>
  </si>
  <si>
    <t>Finishes</t>
  </si>
  <si>
    <t>Baseline Floor - Other</t>
  </si>
  <si>
    <t>Board and Siding</t>
  </si>
  <si>
    <t>Table 4.3.3 - Ufactors of Metal Framed Walls for Nonresidential Construction</t>
  </si>
  <si>
    <t>Baseline Wall - Metal Framed</t>
  </si>
  <si>
    <t>AirCavity</t>
  </si>
  <si>
    <t>Masonry Unit</t>
  </si>
  <si>
    <t>Table 4.2.7 - Ufactors for Metal Buidling Roofs</t>
  </si>
  <si>
    <t>Baseline Roof - Metal Building</t>
  </si>
  <si>
    <t>2013 JA4-10 Table</t>
  </si>
  <si>
    <t>Notes</t>
  </si>
  <si>
    <t>Density (lb/ft3)</t>
  </si>
  <si>
    <t>Material Category</t>
  </si>
  <si>
    <t>//Construction Assembly</t>
  </si>
  <si>
    <t>// For Reference 02</t>
  </si>
  <si>
    <t>// For Reference 01</t>
  </si>
  <si>
    <t>ConsAssm</t>
  </si>
  <si>
    <t>Metal Screw Down Roof - No Thrml Blk - R10 ins.</t>
  </si>
  <si>
    <t>Metal Standing Seam Roof - Thrml Blk - R10 ins.</t>
  </si>
  <si>
    <t>Metal Screw Down Roof - No Thrml Blk - R11 ins.</t>
  </si>
  <si>
    <t>Metal Screw Down Roof - No Thrml Blk - R13ins.</t>
  </si>
  <si>
    <t>Metal Screw Down Roof - No Thrml Blk - R16 ins.</t>
  </si>
  <si>
    <t>Metal Screw Down Roof - No Thrml Blk - R19 ins.</t>
  </si>
  <si>
    <t>Metal Standing Seam Roof - Thrml Blk - R11 ins.</t>
  </si>
  <si>
    <t>Metal Standing Seam Roof - Thrml Blk - R13 ins.</t>
  </si>
  <si>
    <t>Metal Standing Seam Roof - Thrml Blk - R16 ins.</t>
  </si>
  <si>
    <t>Metal Standing Seam Roof - Thrml Blk - R19 ins.</t>
  </si>
  <si>
    <t>Metal Framed Wall - 16inOC - 2x4 - R0 ins.</t>
  </si>
  <si>
    <t>Metal Framed Wall - 16inOC - 2x4 - R5 ins.</t>
  </si>
  <si>
    <t>Metal Framed Wall - 16inOC - 2x4 - R11 ins.</t>
  </si>
  <si>
    <t>Metal Framed Wall - 16inOC - 2x4 - R13 ins.</t>
  </si>
  <si>
    <t>Metal Framed Wall - 16inOC - 2x4 - R15 ins.</t>
  </si>
  <si>
    <t>Metal Framed Wall - 16inOC - 2x6 - R19 ins.</t>
  </si>
  <si>
    <t>Metal Framed Wall - 16inOC - 2x6 - R21 ins.</t>
  </si>
  <si>
    <t>Metal Framed Wall - 16inOC - 2x8 - R19 ins.</t>
  </si>
  <si>
    <t>Metal Framed Wall - 16inOC - 2x8 - R22 ins.</t>
  </si>
  <si>
    <t>Metal Framed Wall - 16inOC - 2x8 - R25 ins.</t>
  </si>
  <si>
    <t>Metal Framed Wall - 16inOC - 2x8 - R30 ins.</t>
  </si>
  <si>
    <t>Metal Framed Wall - 24inOC - 2x4 - R0 ins.</t>
  </si>
  <si>
    <t>Metal Framed Wall - 24inOC - 2x4 - R5 ins.</t>
  </si>
  <si>
    <t>Metal Framed Wall - 24inOC - 2x4 - R11 ins.</t>
  </si>
  <si>
    <t>Metal Framed Wall - 24inOC - 2x4 - R13 ins.</t>
  </si>
  <si>
    <t>Metal Framed Wall - 24inOC - 2x4 - R15 ins.</t>
  </si>
  <si>
    <t>Metal Framed Floor - 16inOC - 2x6 - R0 ins.</t>
  </si>
  <si>
    <t>Metal Framed Floor - 16inOC - 2x6 - R11 ins.</t>
  </si>
  <si>
    <t>Metal Framed Floor - 16inOC - 2x6 - R13 ins.</t>
  </si>
  <si>
    <t>Metal Framed Floor - 16inOC - 2x6 - R19 ins.</t>
  </si>
  <si>
    <t>Metal Framed Floor - 16inOC - 2x8 - R19 ins.</t>
  </si>
  <si>
    <t>Metal Framed Floor - 16inOC - 2x8 - R22 ins.</t>
  </si>
  <si>
    <t>Metal Framed Floor - 16inOC - 2x10 - R30 ins.</t>
  </si>
  <si>
    <t>Metal Framed Floor - 16inOC - 2x12 - R38 ins.</t>
  </si>
  <si>
    <t>Metal Framed Floor - 24inOC - 2x6 - R0 ins.</t>
  </si>
  <si>
    <t>Metal Framed Floor - 24inOC - 2x6 - R11 ins.</t>
  </si>
  <si>
    <t>Metal Framed Floor - 24inOC - 2x6 - R13 ins.</t>
  </si>
  <si>
    <t>Metal Framed Floor - 24inOC - 2x6 - R19 ins.</t>
  </si>
  <si>
    <t>Metal Framed Floor - 24inOC - 2x8 - R22 ins.</t>
  </si>
  <si>
    <t>Metal Framed Floor - 24inOC - 2x10 - R30 ins.</t>
  </si>
  <si>
    <t>Metal Framed Floor - 24inOC - 2x12 - R38 ins.</t>
  </si>
  <si>
    <t>Metal Standing Seam Roof - Thrml Blk - Ins. and Filled Cavity - R19 + R10 Ins.</t>
  </si>
  <si>
    <t>//Complete Material and Composite List</t>
  </si>
  <si>
    <t>(in.)</t>
  </si>
  <si>
    <t>Thickness</t>
  </si>
  <si>
    <t>(h-ft2-F/BTU)</t>
  </si>
  <si>
    <t>Resistance</t>
  </si>
  <si>
    <t>Conductivity</t>
  </si>
  <si>
    <t>Density</t>
  </si>
  <si>
    <t>(BTU/lb-F)</t>
  </si>
  <si>
    <t>Specific Heat</t>
  </si>
  <si>
    <t>//Metal Ins and Framing List</t>
  </si>
  <si>
    <t>//Save this TAB as MetalInsFrameLayers.csv</t>
  </si>
  <si>
    <t>Clay Tile - Paver</t>
  </si>
  <si>
    <t>Metal Framed Wall - 24inOC - 2x6 - R19 ins.</t>
  </si>
  <si>
    <t>Metal Framed Wall - 24inOC - 2x6 - R21 ins.</t>
  </si>
  <si>
    <t>Metal Framed Wall - 24inOC - 2x8 - R19 ins.</t>
  </si>
  <si>
    <t>Metal Framed Wall - 24inOC - 2x8 - R22 ins.</t>
  </si>
  <si>
    <t>Metal Framed Wall - 24inOC - 2x8 - R25 ins.</t>
  </si>
  <si>
    <t>Metal Framed Wall - 24inOC - 2x8 - R30 ins.</t>
  </si>
  <si>
    <t>// Framing Factors Table</t>
  </si>
  <si>
    <t>// Save this TAB as FramingFactors.csv</t>
  </si>
  <si>
    <t>// Table data based on JA4 Table 4.1.6  (April 30, 2013 version)</t>
  </si>
  <si>
    <t>TABLE FramingFactors</t>
  </si>
  <si>
    <t>Wood</t>
  </si>
  <si>
    <t>FrmFactor</t>
  </si>
  <si>
    <t>Framing Fractions</t>
  </si>
  <si>
    <t>WallAWS24inOC</t>
  </si>
  <si>
    <t>WallAWS48inOC</t>
  </si>
  <si>
    <t>*</t>
  </si>
  <si>
    <t>Roof16inOC</t>
  </si>
  <si>
    <t>Roof24inOC</t>
  </si>
  <si>
    <t>Roof48inOC</t>
  </si>
  <si>
    <t>// Framing Material</t>
  </si>
  <si>
    <t>Metal Siding - 1/16 in.</t>
  </si>
  <si>
    <t>Metal Deck - 1/16 in.</t>
  </si>
  <si>
    <t>(BTU/h-ft-F)</t>
  </si>
  <si>
    <t>Clay - Part Grouted and Insulated - 130 lb/ft3 - 6 in.</t>
  </si>
  <si>
    <t>Clay - Part Grouted and Insulated - 130 lb/ft3 - 8 in.</t>
  </si>
  <si>
    <t>Clay - Part Grouted and Empty - 130 lb/ft3 - 6 in.</t>
  </si>
  <si>
    <t>RoofMetalScrewDown</t>
  </si>
  <si>
    <t>RoofMetalStandingSeam</t>
  </si>
  <si>
    <t>RoofMetalStandingSeamFilledCavity</t>
  </si>
  <si>
    <t>3_5In</t>
  </si>
  <si>
    <t>5_5In</t>
  </si>
  <si>
    <t>7_25In</t>
  </si>
  <si>
    <t>9_25In</t>
  </si>
  <si>
    <t>11_25In</t>
  </si>
  <si>
    <t>13_25In</t>
  </si>
  <si>
    <t>2x14</t>
  </si>
  <si>
    <t>Metal Framed Roof - 16inOC - 2x4 - R11 ins.</t>
  </si>
  <si>
    <t>Metal Framed Roof - 16inOC - 2x4 - R13 ins.</t>
  </si>
  <si>
    <t>Metal Framed Roof - 16inOC - 2x4 - R15 ins.</t>
  </si>
  <si>
    <t>Metal Framed Roof - 16inOC - 2x4 - R19 ins.</t>
  </si>
  <si>
    <t>Metal Framed Roof - 16inOC - 2x6 - R11 ins.</t>
  </si>
  <si>
    <t>Metal Framed Roof - 16inOC - 2x6 - R13 ins.</t>
  </si>
  <si>
    <t>Metal Framed Roof - 16inOC - 2x6 - R15 ins.</t>
  </si>
  <si>
    <t>Metal Framed Roof - 16inOC - 2x6 - R19 ins.</t>
  </si>
  <si>
    <t>Metal Framed Roof - 16inOC - 2x8 - R19 ins.</t>
  </si>
  <si>
    <t>Metal Framed Roof - 16inOC - 2x8 - R21 ins.</t>
  </si>
  <si>
    <t>Metal Framed Roof - 16inOC - 2x10 - R25 ins.</t>
  </si>
  <si>
    <t>Metal Framed Roof - 16inOC - 2x10 - R30 ins.</t>
  </si>
  <si>
    <t>Metal Framed Roof - 16inOC - 2x12 - R30 ins.</t>
  </si>
  <si>
    <t>Metal Framed Roof - 16inOC - 2x12 - R38 ins.</t>
  </si>
  <si>
    <t>Metal Framed Roof - 16inOC - 2x14 - R38 ins.</t>
  </si>
  <si>
    <t>Metal Framed Roof - 24inOC - 2x4 - R11 ins.</t>
  </si>
  <si>
    <t>Metal Framed Roof - 24inOC - 2x4 - R13 ins.</t>
  </si>
  <si>
    <t>Metal Framed Roof - 24inOC - 2x4 - R15 ins.</t>
  </si>
  <si>
    <t>Metal Framed Roof - 24inOC - 2x4 - R19 ins.</t>
  </si>
  <si>
    <t>Metal Framed Roof - 24inOC - 2x6 - R11 ins.</t>
  </si>
  <si>
    <t>Metal Framed Roof - 24inOC - 2x6 - R13 ins.</t>
  </si>
  <si>
    <t>Metal Framed Roof - 24inOC - 2x6 - R15 ins.</t>
  </si>
  <si>
    <t>Metal Framed Roof - 24inOC - 2x6 - R19 ins.</t>
  </si>
  <si>
    <t>Metal Framed Roof - 24inOC - 2x8 - R19 ins.</t>
  </si>
  <si>
    <t>Metal Framed Roof - 24inOC - 2x8 - R21 ins.</t>
  </si>
  <si>
    <t>Metal Framed Roof - 24inOC - 2x10 - R25 ins.</t>
  </si>
  <si>
    <t>Metal Framed Roof - 24inOC - 2x10 - R30 ins.</t>
  </si>
  <si>
    <t>Metal Framed Roof - 24inOC - 2x12 - R30 ins.</t>
  </si>
  <si>
    <t>Metal Framed Roof - 24inOC - 2x12 - R38 ins.</t>
  </si>
  <si>
    <t>Metal Framed Roof - 24inOC - 2x14 - R38 ins.</t>
  </si>
  <si>
    <t>// Table 4.2.5</t>
  </si>
  <si>
    <t>"Air"</t>
  </si>
  <si>
    <t>"Bldg Board and Siding"</t>
  </si>
  <si>
    <t>"Building Membrane"</t>
  </si>
  <si>
    <t>"Concrete"</t>
  </si>
  <si>
    <t>"Concrete Sandwich Panel"</t>
  </si>
  <si>
    <t>"Finish Materials"</t>
  </si>
  <si>
    <t>"ICF Wall"</t>
  </si>
  <si>
    <t>"Insulation Batt"</t>
  </si>
  <si>
    <t>"Insulation Board"</t>
  </si>
  <si>
    <t>"Insulation Loose Fill"</t>
  </si>
  <si>
    <t>"Insulation Other"</t>
  </si>
  <si>
    <t>"Insulation Spray Applied"</t>
  </si>
  <si>
    <t>"Masonry Materials"</t>
  </si>
  <si>
    <t>"Masonry Units Hollow"</t>
  </si>
  <si>
    <t>"Masonry Units Solid"</t>
  </si>
  <si>
    <t>"Masonry Units with Fill"</t>
  </si>
  <si>
    <t>"Metal Insulated Panel Wall"</t>
  </si>
  <si>
    <t>"Plastering Materials"</t>
  </si>
  <si>
    <t>"Roofing"</t>
  </si>
  <si>
    <t>"SIPS Floor"</t>
  </si>
  <si>
    <t>"SIPS Roof"</t>
  </si>
  <si>
    <t>"SIPS Wall"</t>
  </si>
  <si>
    <t>"Spandrel Panels Curtain Walls"</t>
  </si>
  <si>
    <t>"Straw Bale Wall"</t>
  </si>
  <si>
    <t>"Woods"</t>
  </si>
  <si>
    <t>"Air - Cavity - Wall Roof Ceiling - 4 in. or more"</t>
  </si>
  <si>
    <t>"Air - Metal Wall Framing - 16 or 24 in. OC"</t>
  </si>
  <si>
    <t>"Air - Wall - 1/2 in."</t>
  </si>
  <si>
    <t>"Air - Wall - 3/4 in."</t>
  </si>
  <si>
    <t>"Air - Wall - 1 1/2 in."</t>
  </si>
  <si>
    <t>"Air - Wall - 3 1/2 in."</t>
  </si>
  <si>
    <t>"Air - Ceiling - 1/2 in."</t>
  </si>
  <si>
    <t>"Air - Ceiling - 3/4 in."</t>
  </si>
  <si>
    <t>"Air - Ceiling - 1 1/2 in."</t>
  </si>
  <si>
    <t>"Air - Ceiling - 3 1/2 in."</t>
  </si>
  <si>
    <t>"Air - Roof - 1/2 in."</t>
  </si>
  <si>
    <t>"Air - Roof - 3/4 in."</t>
  </si>
  <si>
    <t>"Air - Roof - 1 1/2 in."</t>
  </si>
  <si>
    <t>"Air - Roof - 3 1/2 in."</t>
  </si>
  <si>
    <t>"Air - Floor - 1/2 in."</t>
  </si>
  <si>
    <t>"Air - Floor - 3/4 in."</t>
  </si>
  <si>
    <t>"Air - Floor - 1 1/2 in."</t>
  </si>
  <si>
    <t>"Air - Floor - 3 1/2 in."</t>
  </si>
  <si>
    <t>"Fiber cement board - 63 lb/ft3 - 1/3 in."</t>
  </si>
  <si>
    <t>"Fiber cement board - 88 lb/ft3 - 1/3 in."</t>
  </si>
  <si>
    <t>"Fiber cement board - 88 lb/ft3 - 1/2 in."</t>
  </si>
  <si>
    <t>"Fiberboard sheathing - 1/2 in."</t>
  </si>
  <si>
    <t>"Gypsum Board - 3/8 in."</t>
  </si>
  <si>
    <t>"Gypsum Board - 1/2 in."</t>
  </si>
  <si>
    <t>"Gypsum Board - 5/8 in."</t>
  </si>
  <si>
    <t>"Gypsum Board - 3/4 in."</t>
  </si>
  <si>
    <t>"Hard Board - 3/4 in."</t>
  </si>
  <si>
    <t>"Hardboard - HDF - 50 lb/ft3 - 1/2 in."</t>
  </si>
  <si>
    <t>"Hardboard - HDF - 50 lb/ft3 - 3/4 in."</t>
  </si>
  <si>
    <t>"HB Part. Brd - 3/4 in."</t>
  </si>
  <si>
    <t>"Metal Deck - 1/16 in."</t>
  </si>
  <si>
    <t>"Metal Siding - 1/16 in."</t>
  </si>
  <si>
    <t>"OSB - Oriented Strand Board - 1/2 in."</t>
  </si>
  <si>
    <t>"OSB - Oriented Strand Board - 5/8 in."</t>
  </si>
  <si>
    <t>"OSB - Oriented Strand Board - 3/4 in."</t>
  </si>
  <si>
    <t>"Plywood - 1/4 in."</t>
  </si>
  <si>
    <t>"Plywood - 3/8 in."</t>
  </si>
  <si>
    <t>"Plywood - 1/2 in."</t>
  </si>
  <si>
    <t>"Plywood - 5/8 in."</t>
  </si>
  <si>
    <t>"Plywood - 3/4 in."</t>
  </si>
  <si>
    <t>"Plywood - 1 in."</t>
  </si>
  <si>
    <t>"Shingles - Asbestos cement - lapped - 1/4 in."</t>
  </si>
  <si>
    <t>"Shingles - Asphalt roll siding - 1/4 in."</t>
  </si>
  <si>
    <t>"Shingles - Wood - 16 in. - 7 1/2 in. exposure - 1/2 in."</t>
  </si>
  <si>
    <t>"Shingles - Wood - plus insulated backer board Siding - 5/16 in."</t>
  </si>
  <si>
    <t>"Wood shingles - 3/4 in."</t>
  </si>
  <si>
    <t>"Wood shingles - plain and plastic film faced - 3/4 in."</t>
  </si>
  <si>
    <t>"Siding - Asphalt insulating siding - 1/2 in. bed - 1/2 in."</t>
  </si>
  <si>
    <t>"Siding - Wood - bevel - 10 in. - lapped - 3/4 in."</t>
  </si>
  <si>
    <t>"Synthetic Stucco - EIFS finish - 1 in."</t>
  </si>
  <si>
    <t>"Building Paper - 1/16 in."</t>
  </si>
  <si>
    <t>"Roofing felt - 1/8 in."</t>
  </si>
  <si>
    <t>"Vapor permeable felt - 1/8 in."</t>
  </si>
  <si>
    <t>"Vapor seal - 2 layers of mopped 15 lb felt - 1/4 in."</t>
  </si>
  <si>
    <t>"Vapor seal - plastic film - 1/16 in."</t>
  </si>
  <si>
    <t>"Concrete - 80 lb/ft3 - 2 in."</t>
  </si>
  <si>
    <t>"Concrete - 80 lb/ft3 - 4 in."</t>
  </si>
  <si>
    <t>"Concrete - 80 lb/ft3 - 6 in."</t>
  </si>
  <si>
    <t>"Concrete - 80 lb/ft3 - 8 in."</t>
  </si>
  <si>
    <t>"Concrete - 80 lb/ft3 - 10 in."</t>
  </si>
  <si>
    <t>"Concrete - 140 lb/ft3 - 2 in."</t>
  </si>
  <si>
    <t>"Concrete - 140 lb/ft3 - 4 in."</t>
  </si>
  <si>
    <t>"Concrete - 140 lb/ft3 - 6 in."</t>
  </si>
  <si>
    <t>"Concrete - 140 lb/ft3 - 8 in."</t>
  </si>
  <si>
    <t>"Concrete - 140 lb/ft3 - 10 in."</t>
  </si>
  <si>
    <t>"Concrete Sandwich Panel - 80% Ins. Layer - No Steel in Ins. - Ins. 1 1/2 in."</t>
  </si>
  <si>
    <t>"Concrete Sandwich Panel - 80% Ins. Layer - No Steel in Ins. - Ins. 2 in."</t>
  </si>
  <si>
    <t>"Concrete Sandwich Panel - 80% Ins. Layer - No Steel in Ins. - Ins. 3 in."</t>
  </si>
  <si>
    <t>"Concrete Sandwich Panel - 80% Ins. Layer - No Steel in Ins. - Ins. 4 in."</t>
  </si>
  <si>
    <t>"Concrete Sandwich Panel - 80% Ins. Layer - No Steel in Ins. - Ins. 6 in."</t>
  </si>
  <si>
    <t>"Concrete Sandwich Panel - 80% Ins. Layer - Steel in Ins. - Ins. 1 1/2 in."</t>
  </si>
  <si>
    <t>"Concrete Sandwich Panel - 80% Ins. Layer - Steel in Ins. - Ins. 2 in."</t>
  </si>
  <si>
    <t>"Concrete Sandwich Panel - 80% Ins. Layer - Steel in Ins. - Ins. 3 in."</t>
  </si>
  <si>
    <t>"Concrete Sandwich Panel - 80% Ins. Layer - Steel in Ins. - Ins. 4 in."</t>
  </si>
  <si>
    <t>"Concrete Sandwich Panel - 80% Ins. Layer - Steel in Ins. - Ins. 6 in."</t>
  </si>
  <si>
    <t>"Concrete Sandwich Panel - 90% Ins. Layer - No Steel in Ins. - Ins. 1 1/2 in."</t>
  </si>
  <si>
    <t>"Concrete Sandwich Panel - 90% Ins. Layer - No Steel in Ins. - Ins. 2 in."</t>
  </si>
  <si>
    <t>"Concrete Sandwich Panel - 90% Ins. Layer - No Steel in Ins. - Ins. 3 in."</t>
  </si>
  <si>
    <t>"Concrete Sandwich Panel - 90% Ins. Layer - No Steel in Ins. - Ins. 4 in."</t>
  </si>
  <si>
    <t>"Concrete Sandwich Panel - 90% Ins. Layer - No Steel in Ins. - Ins. 6 in."</t>
  </si>
  <si>
    <t>"Concrete Sandwich Panel - 90% Ins. Layer - Steel in Ins. - Ins. 1 1/2 in."</t>
  </si>
  <si>
    <t>"Concrete Sandwich Panel - 90% Ins. Layer - Steel in Ins. - Ins. 2 in."</t>
  </si>
  <si>
    <t>"Concrete Sandwich Panel - 90% Ins. Layer - Steel in Ins. - Ins. 3 in."</t>
  </si>
  <si>
    <t>"Concrete Sandwich Panel - 90% Ins. Layer - Steel in Ins. - Ins. 4 in."</t>
  </si>
  <si>
    <t>"Concrete Sandwich Panel - 90% Ins. Layer - Steel in Ins. - Ins. 6 in."</t>
  </si>
  <si>
    <t>"Concrete Sandwich Panel - 100% Ins. Layer - No Steel in Ins. - Ins. 1 1/2 in."</t>
  </si>
  <si>
    <t>"Concrete Sandwich Panel - 100% Ins. Layer - No Steel in Ins. - Ins. 2 in."</t>
  </si>
  <si>
    <t>"Concrete Sandwich Panel - 100% Ins. Layer - No Steel in Ins. - Ins. 3 in."</t>
  </si>
  <si>
    <t>"Concrete Sandwich Panel - 100% Ins. Layer - No Steel in Ins. - Ins. 4 in."</t>
  </si>
  <si>
    <t>"Concrete Sandwich Panel - 100% Ins. Layer - No Steel in Ins. - Ins. 6 in."</t>
  </si>
  <si>
    <t>"Concrete Sandwich Panel - 100% Ins. Layer - Steel in Ins. - Ins. 1 1/2 in."</t>
  </si>
  <si>
    <t>"Concrete Sandwich Panel - 100% Ins. Layer - Steel in Ins. - Ins. 2 in."</t>
  </si>
  <si>
    <t>"Concrete Sandwich Panel - 100% Ins. Layer - Steel in Ins. - Ins. 3 in."</t>
  </si>
  <si>
    <t>"Concrete Sandwich Panel - 100% Ins. Layer - Steel in Ins. - Ins. 4 in."</t>
  </si>
  <si>
    <t>"Concrete Sandwich Panel - 100% Ins. Layer - Steel in Ins. - Ins. 6 in."</t>
  </si>
  <si>
    <t>"Acoustic Tile - 1/2 in."</t>
  </si>
  <si>
    <t>"Acoustic Tile - 3/8 in."</t>
  </si>
  <si>
    <t>"Acoustic Tile - 3/4 in."</t>
  </si>
  <si>
    <t>"Carpet - 3/4 in."</t>
  </si>
  <si>
    <t>"Linoleum/cork tile - 1/4 in."</t>
  </si>
  <si>
    <t>"Rubber tile - 1 in."</t>
  </si>
  <si>
    <t>"Slate or tile - 1/2 in."</t>
  </si>
  <si>
    <t>"Terrazzo - 1 in."</t>
  </si>
  <si>
    <t>"Insulating Concrete Forms - 1 1/2 in. Polyurethane Ins. each side - concrete 6 in."</t>
  </si>
  <si>
    <t>"Insulating Concrete Forms - 1 1/2 in. Polyurethane Ins. each side - concrete 8 in."</t>
  </si>
  <si>
    <t>"Insulating Concrete Forms - 2 in. Polyurethane Ins. each side - concrete 6 in."</t>
  </si>
  <si>
    <t>"Insulating Concrete Forms - 2 in. Polyurethane Ins. each side - concrete 8 in."</t>
  </si>
  <si>
    <t>"Insulating Concrete Forms - 4 1/2 in. Polyurethane Ins. each side - concrete 6 in."</t>
  </si>
  <si>
    <t>"Insulating Concrete Forms - 4 1/2 in. Polyurethane Ins. each side - concrete 8 in."</t>
  </si>
  <si>
    <t>"Insulating Concrete Forms - 2 in. EPS Ins. each side - concrete 6 in."</t>
  </si>
  <si>
    <t>"Insulating Concrete Forms - 2 in. EPS Ins. each side - concrete 8 in."</t>
  </si>
  <si>
    <t>"Insulating Concrete Forms - 3 in. EPS Ins. each side - concrete 6 in."</t>
  </si>
  <si>
    <t>"Insulating Concrete Forms - 3 in. EPS Ins. each side - concrete 8 in."</t>
  </si>
  <si>
    <t>"Insulating Concrete Forms - 4 in. EPS Ins. each side - concrete 6 in."</t>
  </si>
  <si>
    <t>"Insulating Concrete Forms - 4 in. EPS Ins. each side - concrete 8 in."</t>
  </si>
  <si>
    <t>"Insulating Concrete Forms - 2 in. XPS Ins. each side - concrete 6 in."</t>
  </si>
  <si>
    <t>"Insulating Concrete Forms - 2 in. XPS Ins. each side - concrete 8 in."</t>
  </si>
  <si>
    <t>"Insulating Concrete Forms - 3 in. XPS Ins. each side - concrete 6 in."</t>
  </si>
  <si>
    <t>"Insulating Concrete Forms - 3 in. XPS Ins. each side - concrete 8 in."</t>
  </si>
  <si>
    <t>"Insulating Concrete Forms - 4 in. XPS Ins. each side - concrete 6 in."</t>
  </si>
  <si>
    <t>"Insulating Concrete Forms - 4 in. XPS Ins. each side - concrete 8 in."</t>
  </si>
  <si>
    <t>"Glass fiber batt - 3 1/2 in."</t>
  </si>
  <si>
    <t>"Glass fiber batt - 4 in."</t>
  </si>
  <si>
    <t>"Glass fiber batt - 4 1/2 in."</t>
  </si>
  <si>
    <t>"Glass fiber batt - 5 in."</t>
  </si>
  <si>
    <t>"Glass fiber batt - 5 1/2 in."</t>
  </si>
  <si>
    <t>"Glass fiber batt - 6 in."</t>
  </si>
  <si>
    <t>"Glass fiber batt - 6 1/2 in."</t>
  </si>
  <si>
    <t>"Cellular polyisocyanurate (unfaced) - 3 1/2 in."</t>
  </si>
  <si>
    <t>"Cellular polyisocyanurate (unfaced) - 4 in."</t>
  </si>
  <si>
    <t>"Cellular polyisocyanurate (unfaced) - 4 1/2 in."</t>
  </si>
  <si>
    <t>"Cellular polyisocyanurate (unfaced) - 5 in."</t>
  </si>
  <si>
    <t>"Cellular polyisocyanurate (unfaced) - 5 1/2 in."</t>
  </si>
  <si>
    <t>"Cellular polyisocyanurate (unfaced) - 6 in."</t>
  </si>
  <si>
    <t>"Cellular polyisocyanurate (unfaced) - 6 1/2 in."</t>
  </si>
  <si>
    <t>"Expanded perlite - organic bonded - 3/4 in."</t>
  </si>
  <si>
    <t>"Expanded perlite - organic bonded - 1 in."</t>
  </si>
  <si>
    <t>"Expanded perlite - organic bonded - 1 1/2 in."</t>
  </si>
  <si>
    <t>"Expanded perlite - organic bonded - 2 in."</t>
  </si>
  <si>
    <t>"Expanded perlite - organic bonded - 3 in."</t>
  </si>
  <si>
    <t>"Expanded perlite - organic bonded - 4 in."</t>
  </si>
  <si>
    <t>"Expanded perlite - organic bonded - 6 in."</t>
  </si>
  <si>
    <t>"Expanded Polystyrene - EPS - 1/2 in."</t>
  </si>
  <si>
    <t>"Expanded Polystyrene - EPS - 3/4 in."</t>
  </si>
  <si>
    <t>"Expanded Polystyrene - EPS - 1 in."</t>
  </si>
  <si>
    <t>"Expanded Polystyrene - EPS - 1 1/4 in."</t>
  </si>
  <si>
    <t>"Expanded Polystyrene - EPS - 1 1/2 in."</t>
  </si>
  <si>
    <t>"Expanded Polystyrene - EPS - 1 3/4 in."</t>
  </si>
  <si>
    <t>"Expanded Polystyrene - EPS - 1 7/8 in."</t>
  </si>
  <si>
    <t>"Expanded Polystyrene - EPS - 1 15/16 in."</t>
  </si>
  <si>
    <t>"Expanded Polystyrene - EPS - 2 in."</t>
  </si>
  <si>
    <t>"Expanded Polystyrene - EPS - 2 2/5 in."</t>
  </si>
  <si>
    <t>"Expanded Polystyrene - EPS - 2 7/16 in."</t>
  </si>
  <si>
    <t>"Expanded Polystyrene - EPS - 3 in."</t>
  </si>
  <si>
    <t>"Expanded Polystyrene - EPS - 3 1/3 in."</t>
  </si>
  <si>
    <t>"Expanded Polystyrene - EPS - 3 2/5 in."</t>
  </si>
  <si>
    <t>"Expanded Polystyrene - EPS - 3 1/2 in."</t>
  </si>
  <si>
    <t>"Expanded Polystyrene - EPS - 4 1/16 in."</t>
  </si>
  <si>
    <t>"Expanded Polystyrene - EPS - 4 7/10 in."</t>
  </si>
  <si>
    <t>"Expanded Polystyrene - EPS - 5 2/5 in."</t>
  </si>
  <si>
    <t>"Expanded Polystyrene - EPS - 5 19/20 in."</t>
  </si>
  <si>
    <t>"Expanded Polystyrene - EPS - 6 1/10 in."</t>
  </si>
  <si>
    <t>"Expanded Polystyrene - EPS - 6 7/8 in."</t>
  </si>
  <si>
    <t>"Expanded Polystyrene - EPS - 8 3/5 in."</t>
  </si>
  <si>
    <t>"Expanded Polyurethane - 1/2 in."</t>
  </si>
  <si>
    <t>"Expanded Polyurethane - 3/4 in."</t>
  </si>
  <si>
    <t>"Expanded Polyurethane - 1 in."</t>
  </si>
  <si>
    <t>"Expanded Polyurethane - 1 1/4 in."</t>
  </si>
  <si>
    <t>"Expanded Polyurethane - 2 in."</t>
  </si>
  <si>
    <t>"Perlite board - 3/4 in."</t>
  </si>
  <si>
    <t>"Perlite board - 1 in."</t>
  </si>
  <si>
    <t>"Perlite board - 1 1/2 in."</t>
  </si>
  <si>
    <t>"Perlite board - 2 in."</t>
  </si>
  <si>
    <t>"R-24 Batt Wall - 8 in."</t>
  </si>
  <si>
    <t>"Loose fill - Mineral fiber - 2 lb/ft3 - 4 in."</t>
  </si>
  <si>
    <t>"Loose fill - Mineral fiber - 2 lb/ft3 - 6 1/2 in."</t>
  </si>
  <si>
    <t>"Loose fill - Mineral fiber - 2 lb/ft3 - 7 1/2 in."</t>
  </si>
  <si>
    <t>"Loose fill - Mineral fiber - 2 lb/ft3 - 8 1/4 in."</t>
  </si>
  <si>
    <t>"Loose fill - Mineral fiber - 2 lb/ft3 - 13 3/4 in."</t>
  </si>
  <si>
    <t>"Loose fill - Mineral fiber - closed sidewalls - 3 1/2 in."</t>
  </si>
  <si>
    <t>"Rammed Earth"</t>
  </si>
  <si>
    <t>"Spray applied - Cellulosic fiber - 4.6 lb/ft3 - 3 1/2 in."</t>
  </si>
  <si>
    <t>"Spray applied - Cellulosic fiber - 4.6 lb/ft3 - 4 in."</t>
  </si>
  <si>
    <t>"Spray applied - Cellulosic fiber - 4.6 lb/ft3 - 4 1/2 in."</t>
  </si>
  <si>
    <t>"Spray applied - Cellulosic fiber - 4.6 lb/ft3 - 5 in."</t>
  </si>
  <si>
    <t>"Spray applied - Cellulosic fiber - 4.6 lb/ft3 - 5 1/2 in."</t>
  </si>
  <si>
    <t>"Spray applied - Cellulosic fiber - 4.6 lb/ft3 - 6 in."</t>
  </si>
  <si>
    <t>"Spray applied - Cellulosic fiber - 4.6 lb/ft3 - 6 1/2 in."</t>
  </si>
  <si>
    <t>"Spray applied - Glass fiber - 3.9 lb/ft3 - 3 1/2 in."</t>
  </si>
  <si>
    <t>"Spray applied - Glass fiber - 3.9 lb/ft3 - 4 in."</t>
  </si>
  <si>
    <t>"Spray applied - Glass fiber - 3.9 lb/ft3 - 4 1/2 in."</t>
  </si>
  <si>
    <t>"Spray applied - Glass fiber - 3.9 lb/ft3 - 5 in."</t>
  </si>
  <si>
    <t>"Spray applied - Glass fiber - 3.9 lb/ft3 - 5 1/2 in."</t>
  </si>
  <si>
    <t>"Spray applied - Glass fiber - 3.9 lb/ft3 - 6 in."</t>
  </si>
  <si>
    <t>"Spray applied - Glass fiber - 3.9 lb/ft3 - 6 1/2 in."</t>
  </si>
  <si>
    <t>"Spray applied - Polyurethane foam - 0.5 lb/ft3 - 3 1/2 in."</t>
  </si>
  <si>
    <t>"Spray applied - Polyurethane foam - 0.5 lb/ft3 - 4 in."</t>
  </si>
  <si>
    <t>"Spray applied - Polyurethane foam - 0.5 lb/ft3 - 4 1/2 in."</t>
  </si>
  <si>
    <t>"Spray applied - Polyurethane foam - 0.5 lb/ft3 - 5 in."</t>
  </si>
  <si>
    <t>"Spray applied - Polyurethane foam - 0.5 lb/ft3 - 5 1/2 in."</t>
  </si>
  <si>
    <t>"Spray applied - Polyurethane foam - 0.5 lb/ft3 - 6 in."</t>
  </si>
  <si>
    <t>"Spray applied - Polyurethane foam - 0.5 lb/ft3 - 6 1/2 in."</t>
  </si>
  <si>
    <t>"Spray applied - Polyurethane foam - 3.0 lb/ft3 - 3 1/2 in."</t>
  </si>
  <si>
    <t>"Spray applied - Polyurethane foam - 3.0 lb/ft3 - 4 in."</t>
  </si>
  <si>
    <t>"Spray applied - Polyurethane foam - 3.0 lb/ft3 - 4 1/2 in."</t>
  </si>
  <si>
    <t>"Spray applied - Polyurethane foam - 3.0 lb/ft3 - 5 in."</t>
  </si>
  <si>
    <t>"Spray applied - Polyurethane foam - 3.0 lb/ft3 - 5 1/2 in."</t>
  </si>
  <si>
    <t>"Spray applied - Polyurethane foam - 3.0 lb/ft3 - 6 in."</t>
  </si>
  <si>
    <t>"Spray applied - Polyurethane foam - 3.0 lb/ft3 - 6 1/2 in."</t>
  </si>
  <si>
    <t>"Brick - 48 lb/ft3 - 3 5/8 in."</t>
  </si>
  <si>
    <t>"Brick - fired clay -  140 lb/ft3 - 3 5/8 in."</t>
  </si>
  <si>
    <t>"Clay tile - hollow - 1 cell deep - 3 in."</t>
  </si>
  <si>
    <t>"Clay tile - hollow - 1 cell deep - 4 in."</t>
  </si>
  <si>
    <t>"Clay tile - hollow - 2 cells deep - 6 in."</t>
  </si>
  <si>
    <t>"Clay tile - hollow - 2 cells deep - 8 in."</t>
  </si>
  <si>
    <t>"Clay tile - hollow - 2 cells deep - 10 in."</t>
  </si>
  <si>
    <t>"Clay tile - hollow - 3 cells deep - 12 in."</t>
  </si>
  <si>
    <t>"Clay Tile - Paver"</t>
  </si>
  <si>
    <t>"Gypsum partition block - solid - 3 in. x 12 in. x 30 in. - 3 in."</t>
  </si>
  <si>
    <t>"Gypsum partition block - 4 cells - 3 in. x 12 in. x 30 in. - 3 in."</t>
  </si>
  <si>
    <t>"Gypsum partition block - 3 cells - 4 in. x 12 in. x 30 in. - 4 in."</t>
  </si>
  <si>
    <t>"Stone - 1 in."</t>
  </si>
  <si>
    <t>"3 Coat Stucco"</t>
  </si>
  <si>
    <t>"Clay - Part Grouted and Empty - 130 lb/ft3 - 6 in."</t>
  </si>
  <si>
    <t>"Clay - Part Grouted and Empty - 130 lb/ft3 - 8 in."</t>
  </si>
  <si>
    <t>"Concrete - Part Grouted and Empty - 105 lb/ft3 - 6 in."</t>
  </si>
  <si>
    <t>"Concrete - Part Grouted and Empty - 105 lb/ft3 - 8 in."</t>
  </si>
  <si>
    <t>"Concrete - Part Grouted and Empty - 105 lb/ft3 - 10 in."</t>
  </si>
  <si>
    <t>"Concrete - Part Grouted and Empty - 105 lb/ft3 - 12 in."</t>
  </si>
  <si>
    <t>"Concrete - Part Grouted and Empty - 115 lb/ft3 - 6 in."</t>
  </si>
  <si>
    <t>"Concrete - Part Grouted and Empty - 115 lb/ft3 - 8 in."</t>
  </si>
  <si>
    <t>"Concrete - Part Grouted and Empty - 115 lb/ft3 - 10 in."</t>
  </si>
  <si>
    <t>"Concrete - Part Grouted and Empty - 115 lb/ft3 - 12 in."</t>
  </si>
  <si>
    <t>"Concrete - Part Grouted and Empty - 125 lb/ft3 - 6 in."</t>
  </si>
  <si>
    <t>"Concrete - Part Grouted and Empty - 125 lb/ft3 - 8 in."</t>
  </si>
  <si>
    <t>"Concrete - Part Grouted and Empty - 125 lb/ft3 - 10 in."</t>
  </si>
  <si>
    <t>"Concrete - Part Grouted and Empty - 125 lb/ft3 - 12 in."</t>
  </si>
  <si>
    <t>"Clay - Solid Grout - 130 lb/ft3 - 6 in."</t>
  </si>
  <si>
    <t>"Clay - Solid Grout - 130 lb/ft3 - 8 in."</t>
  </si>
  <si>
    <t>"Concrete - Solid Grout - 105 lb/ft3 - 6 in."</t>
  </si>
  <si>
    <t>"Concrete - Solid Grout - 105 lb/ft3 - 8 in."</t>
  </si>
  <si>
    <t>"Concrete - Solid Grout - 105 lb/ft3 - 10 in."</t>
  </si>
  <si>
    <t>"Concrete - Solid Grout - 105 lb/ft3 - 12 in."</t>
  </si>
  <si>
    <t>"Concrete - Solid Grout - 115 lb/ft3 - 6 in."</t>
  </si>
  <si>
    <t>"Concrete - Solid Grout - 115 lb/ft3 - 8 in."</t>
  </si>
  <si>
    <t>"Concrete - Solid Grout - 115 lb/ft3 - 10 in."</t>
  </si>
  <si>
    <t>"Concrete - Solid Grout - 115 lb/ft3 - 12 in."</t>
  </si>
  <si>
    <t>"Concrete - Solid Grout - 125 lb/ft3 - 6 in."</t>
  </si>
  <si>
    <t>"Concrete - Solid Grout - 125 lb/ft3 - 8 in."</t>
  </si>
  <si>
    <t>"Concrete - Solid Grout - 125 lb/ft3 - 10 in."</t>
  </si>
  <si>
    <t>"Concrete - Solid Grout - 125 lb/ft3 - 12 in."</t>
  </si>
  <si>
    <t>"Clay - Part Grouted and Insulated - 130 lb/ft3 - 6 in."</t>
  </si>
  <si>
    <t>"Clay - Part Grouted and Insulated - 130 lb/ft3 - 8 in."</t>
  </si>
  <si>
    <t>"Concrete - Part Grouted and Insulated- 105 lb/ft3 - 6 in."</t>
  </si>
  <si>
    <t>"Concrete - Part Grouted and Insulated - 105 lb/ft3 - 8 in."</t>
  </si>
  <si>
    <t>"Concrete - Part Grouted and Insulated - 105 lb/ft3 - 10 in."</t>
  </si>
  <si>
    <t>"Concrete - Part Grouted and Insulated - 105 lb/ft3 - 12 in."</t>
  </si>
  <si>
    <t>"Concrete - Part Grouted and Insulated - 115 lb/ft3 - 6 in."</t>
  </si>
  <si>
    <t>"Concrete - Part Grouted and Insulated - 115 lb/ft3 - 8 in."</t>
  </si>
  <si>
    <t>"Concrete - Part Grouted and Insulated - 115 lb/ft3 - 10 in."</t>
  </si>
  <si>
    <t>"Concrete - Part Grouted and Insulated - 115 lb/ft3 - 12 in."</t>
  </si>
  <si>
    <t>"Concrete - Part Grouted and Insulated - 125 lb/ft3 - 6 in."</t>
  </si>
  <si>
    <t>"Concrete - Part Grouted and Insulated - 125 lb/ft3 - 8 in."</t>
  </si>
  <si>
    <t>"Concrete - Part Grouted and Insulated - 125 lb/ft3 - 10 in."</t>
  </si>
  <si>
    <t>"Concrete - Part Grouted and Insulated - 125 lb/ft3 - 12 in."</t>
  </si>
  <si>
    <t>"Metal Insulated Panels - 2 in."</t>
  </si>
  <si>
    <t>"Metal Insulated Panels - 2 1/2 in."</t>
  </si>
  <si>
    <t>"Metal Insulated Panels - 3 in."</t>
  </si>
  <si>
    <t>"Metal Insulated Panels - 4 in."</t>
  </si>
  <si>
    <t>"Metal Insulated Panels - 5 in."</t>
  </si>
  <si>
    <t>"Metal Insulated Panels - 6 in."</t>
  </si>
  <si>
    <t>"Aggregate - 45 lb/ft3 - 1/2 in."</t>
  </si>
  <si>
    <t>"Aggregate - 45 lb/ft3 - 5/8 in."</t>
  </si>
  <si>
    <t>"Aggregate - 45 lb/ft3 - on metal lath - 3/4 in."</t>
  </si>
  <si>
    <t>"Aggregate - Perlite - 1/2 in."</t>
  </si>
  <si>
    <t>"Aggregate - Perlite - 5/8 in."</t>
  </si>
  <si>
    <t>"Aggregate - Perlite - on metal lath - 3/4 in."</t>
  </si>
  <si>
    <t>"Concrete/Sand Aggregate - 6 in."</t>
  </si>
  <si>
    <t>"Gypsum plaster - 80 lb/ft3 - 1/2 in."</t>
  </si>
  <si>
    <t>"Gypsum plaster - 80 lb/ft3 - 5/8 in."</t>
  </si>
  <si>
    <t>"Gypsum plaster - on metal lath 70 lb/ft3 - 3/4 in."</t>
  </si>
  <si>
    <t>"Gypsum plaster - on metal lath 80 lb/ft3 - 3/4 in."</t>
  </si>
  <si>
    <t>"Mortar - Cement - 1 in."</t>
  </si>
  <si>
    <t>"Mortar - Cement - 1 3/4 in."</t>
  </si>
  <si>
    <t>"Perlite plaster - 25 lb/ft3 - 1/2 in."</t>
  </si>
  <si>
    <t>"Perlite plaster - 38 lb/ft3 - 1/2 in."</t>
  </si>
  <si>
    <t>"Plaster/Sand Aggregate - 1 in."</t>
  </si>
  <si>
    <t>"Pulpboard or paper plaster - 1/2 in."</t>
  </si>
  <si>
    <t>"Sand aggregate - 3/8 in."</t>
  </si>
  <si>
    <t>"Sand aggregate - 1/2 in."</t>
  </si>
  <si>
    <t>"Sand aggregate - 5/8 in."</t>
  </si>
  <si>
    <t>"Sand aggregate - 3/4 in."</t>
  </si>
  <si>
    <t>"Sand aggregate on metal lath - 3/4 in."</t>
  </si>
  <si>
    <t>"Vermiculite aggregate - 45 lb/ft3 - 1/2 in."</t>
  </si>
  <si>
    <t>"Stucco - 3/8 in."</t>
  </si>
  <si>
    <t>"Stucco - 7/8 in."</t>
  </si>
  <si>
    <t>"10 PSF Roof - 1 in."</t>
  </si>
  <si>
    <t>"15 PSF Roof - 1 1/2 in."</t>
  </si>
  <si>
    <t>"25 PSF Roof - 2 1/2 in."</t>
  </si>
  <si>
    <t>"5 PSF Roof - 1/2 in."</t>
  </si>
  <si>
    <t>"Asbestos or cement shingles - 3/8 in."</t>
  </si>
  <si>
    <t>"Asphalt - bitumen with inert fill - 100 lb/ft3 - 3/4 in."</t>
  </si>
  <si>
    <t>"Asphalt - bitumen with inert fill - 144 lb/ft3 - 3/4 in."</t>
  </si>
  <si>
    <t>"Asphalt roll roofing - 1/4 in."</t>
  </si>
  <si>
    <t>"Asphalt shingles - 1/4 in."</t>
  </si>
  <si>
    <t>"Built-up roofing - 3/8 in."</t>
  </si>
  <si>
    <t>"Clay tile - 1/2 in."</t>
  </si>
  <si>
    <t>"Light Roof - 2/5 in."</t>
  </si>
  <si>
    <t>"Mastic asphalt (heavy - 20% grit) - 1 in."</t>
  </si>
  <si>
    <t>"Metal Standing Seam - 1/16 in."</t>
  </si>
  <si>
    <t>"Roof Gravel - 1 in."</t>
  </si>
  <si>
    <t>"Roof Gravel - 1/2 in."</t>
  </si>
  <si>
    <t>"Slate - 1/2 in."</t>
  </si>
  <si>
    <t>"TileGap - 3/4 in."</t>
  </si>
  <si>
    <t>"SIPS - Crawl Space - R22 - I Joist Spline - 6 1/2 in."</t>
  </si>
  <si>
    <t>"SIPS - Crawl Space - R33 - I Joist Spline - 6 1/2 in."</t>
  </si>
  <si>
    <t>"SIPS - Crawl Space - R28 - I Joist Spline - 8 1/4 in."</t>
  </si>
  <si>
    <t>"SIPS - Crawl Space - R36 - I Joist Spline - 10 1/4 in."</t>
  </si>
  <si>
    <t>"SIPS - Crawl Space - R22 - Single 2x Spline - 6 1/2 in."</t>
  </si>
  <si>
    <t>"SIPS - Crawl Space - R33 - Single 2x Spline - 6 1/2 in."</t>
  </si>
  <si>
    <t>"SIPS - Crawl Space - R28 - Single 2x Spline - 8 1/4 in."</t>
  </si>
  <si>
    <t>"SIPS - Crawl Space - R36 - Single 2x Spline - 10 1/4 in."</t>
  </si>
  <si>
    <t>"SIPS - Crawl Space - R22 - Double 2x Spline - 6 1/2 in."</t>
  </si>
  <si>
    <t>"SIPS - Crawl Space - R28 - Double 2x Spline - 8 1/4 in."</t>
  </si>
  <si>
    <t>"SIPS - Crawl Space - R33 - Double 2x Spline - 6 1/2 in."</t>
  </si>
  <si>
    <t>"SIPS - Crawl Space - R36 - Double 2x Spline - 10 1/4 in."</t>
  </si>
  <si>
    <t>"SIPS - No Crawl Space - R22 - I Joist Spline - 6 1/2 in."</t>
  </si>
  <si>
    <t>"SIPS - No Crawl Space - R33 - I Joist Spline - 6 1/2 in."</t>
  </si>
  <si>
    <t>"SIPS - No Crawl Space - R28 - I Joist Spline - 8 1/4 in."</t>
  </si>
  <si>
    <t>"SIPS - No Crawl Space - R36 - I Joist Spline - 10 1/4 in."</t>
  </si>
  <si>
    <t>"SIPS - No Crawl Space - R22 - Single 2x Spline - 6 1/2 in."</t>
  </si>
  <si>
    <t>"SIPS - No Crawl Space - R33 - Single 2x Spline - 6 1/2 in."</t>
  </si>
  <si>
    <t>"SIPS - No Crawl Space - R28 - Single 2x Spline - 8 1/4 in."</t>
  </si>
  <si>
    <t>"SIPS - No Crawl Space - R36 - Single 2x Spline - 10 1/4 in."</t>
  </si>
  <si>
    <t>"SIPS - No Crawl Space - R22 - Double 2x Spline - 6 1/2 in."</t>
  </si>
  <si>
    <t>"SIPS - No Crawl Space - R33 - Double 2x Spline - 6 1/2 in."</t>
  </si>
  <si>
    <t>"SIPS - No Crawl Space - R28 - Double 2x Spline - 8 1/4 in."</t>
  </si>
  <si>
    <t>"SIPS - No Crawl Space - R36 - Double 2x Spline - 10 1/4 in."</t>
  </si>
  <si>
    <t>"SIPS - R22 - I joist Spline - 6 1/2 in."</t>
  </si>
  <si>
    <t>"SIPS - R33 - I joist Spline - 6 1/2 in."</t>
  </si>
  <si>
    <t>"SIPS - R28 - I joist Spline - 8 1/2 in."</t>
  </si>
  <si>
    <t>"SIPS - R36 - I joist Spline - 10 1/4 in."</t>
  </si>
  <si>
    <t>"SIPS - R55 - I joist Spline - 10 1/4 in."</t>
  </si>
  <si>
    <t>"SIPS - R44 - I joist Spline - 12 1/4 in."</t>
  </si>
  <si>
    <t>"SIPS - R22 - Single 2x Spline - 6 1/2 in."</t>
  </si>
  <si>
    <t>"SIPS - R33 - Single 2x Spline - 6 1/2 in."</t>
  </si>
  <si>
    <t>"SIPS - R28 - Single 2x Spline - 8 1/2 in."</t>
  </si>
  <si>
    <t>"SIPS - R36 - Single 2x Spline - 10 1/4 in."</t>
  </si>
  <si>
    <t>"SIPS - R55 - Single 2x Spline - 10 1/4 in."</t>
  </si>
  <si>
    <t>"SIPS - R44 - Single 2x Spline - 12 1/4 in."</t>
  </si>
  <si>
    <t>"SIPS - R22 - Double 2x Spline - 6 1/2 in."</t>
  </si>
  <si>
    <t>"SIPS - R33 - Double 2x Spline - 6 1/2 in."</t>
  </si>
  <si>
    <t>"SIPS - R28 - Double 2x Spline - 8 1/2 in."</t>
  </si>
  <si>
    <t>"SIPS - R36 - Double 2x Spline - 10 1/4 in."</t>
  </si>
  <si>
    <t>"SIPS - R55 - Double 2x Spline - 10 1/4 in."</t>
  </si>
  <si>
    <t>"SIPS - R44 - Double 2x Spline - 12 1/4 in."</t>
  </si>
  <si>
    <t>"SIPS - R22 - OSB Spline - 6 1/2 in."</t>
  </si>
  <si>
    <t>"SIPS - R33 - OSB Spline - 6 1/2 in."</t>
  </si>
  <si>
    <t>"SIPS - R28 - OSB Spline - 8 1/2 in."</t>
  </si>
  <si>
    <t>"SIPS - R36 - OSB Spline - 10 1/4 in."</t>
  </si>
  <si>
    <t>"SIPS - R55 - OSB Spline - 10 1/4 in."</t>
  </si>
  <si>
    <t>"SIPS - R44 - OSB Spline - 12 1/4 in."</t>
  </si>
  <si>
    <t>"SIPS - R14 - Metal Spline - 48 in."</t>
  </si>
  <si>
    <t>"SIPS - R22 - Metal Spline - 48 in."</t>
  </si>
  <si>
    <t>"SIPS - R28 - Metal Spline - 48 in."</t>
  </si>
  <si>
    <t>"SIPS - R36 - Metal Spline - 48 in."</t>
  </si>
  <si>
    <t>"SIPS - R14 - I joist Spline - 4 1/2 in."</t>
  </si>
  <si>
    <t>"SIPS - R18 - I joist Spline - 4 1/2 in."</t>
  </si>
  <si>
    <t>"SIPS - R28 - I joist Spline - 8 1/4 in."</t>
  </si>
  <si>
    <t>"SIPS - R14 - Single 2x Spline - 4 1/2 in."</t>
  </si>
  <si>
    <t>"SIPS - R18 - Single 2x Spline - 4 1/2 in."</t>
  </si>
  <si>
    <t>"SIPS - R28 - Single 2x Spline - 8 1/4 in."</t>
  </si>
  <si>
    <t>"SIPS - R14 - Double 2x Spline - 4 1/2 in."</t>
  </si>
  <si>
    <t>"SIPS - R18 - Double 2x Spline - 4 1/2 in."</t>
  </si>
  <si>
    <t>"SIPS - R28 - Double 2x Spline - 8 1/4 in."</t>
  </si>
  <si>
    <t>"SIPS - R14 - OSB Spline - 4 1/2 in."</t>
  </si>
  <si>
    <t>"SIPS - R18 - OSB Spline - 4 1/2 in."</t>
  </si>
  <si>
    <t>"SIPS - R28 - OSB Spline - 8 1/4 in."</t>
  </si>
  <si>
    <t>"Aluminum w/out Thrml Break - Single glass pane. stone. or metal pane - No Ins."</t>
  </si>
  <si>
    <t>"Aluminum w/out Thrml Break - Single glass pane. stone. or metal pane - R4 Ins."</t>
  </si>
  <si>
    <t>"Aluminum w/out Thrml Break - Single glass pane. stone. or metal pane - R7 Ins."</t>
  </si>
  <si>
    <t>"Aluminum w/out Thrml Break - Single glass pane. stone. or metal pane - R10 Ins."</t>
  </si>
  <si>
    <t>"Aluminum w/out Thrml Break - Single glass pane. stone. or metal pane - R15 Ins."</t>
  </si>
  <si>
    <t>"Aluminum w/out Thrml Break - Single glass pane. stone. or metal pane - R20 Ins."</t>
  </si>
  <si>
    <t>"Aluminum w/out Thrml Break - Single glass pane. stone. or metal pane - R25 Ins."</t>
  </si>
  <si>
    <t>"Aluminum w/out Thrml Break - Single glass pane. stone. or metal pane - R30 Ins."</t>
  </si>
  <si>
    <t>"Aluminum w/out Thrml Break - Double glass with no low e coatings - No Ins."</t>
  </si>
  <si>
    <t>"Aluminum w/out Thrml Break - Double glass with no low e coatings - R4 Ins."</t>
  </si>
  <si>
    <t>"Aluminum w/out Thrml Break - Double glass with no low e coatings - R7 Ins."</t>
  </si>
  <si>
    <t>"Aluminum w/out Thrml Break - Double glass with no low e coatings - R10 Ins."</t>
  </si>
  <si>
    <t>"Aluminum w/out Thrml Break - Double glass with no low e coatings - R15 Ins."</t>
  </si>
  <si>
    <t>"Aluminum w/out Thrml Break - Double glass with no low e coatings - R20 Ins."</t>
  </si>
  <si>
    <t>"Aluminum w/out Thrml Break - Double glass with no low e coatings - R25 Ins."</t>
  </si>
  <si>
    <t>"Aluminum w/out Thrml Break - Double glass with no low e coatings - R30 Ins."</t>
  </si>
  <si>
    <t>"Aluminum w/out Thrml Break - Triple or low e glass - No Ins."</t>
  </si>
  <si>
    <t>"Aluminum w/out Thrml Break - Triple or low e glass - R4 Ins."</t>
  </si>
  <si>
    <t>"Aluminum w/out Thrml Break - Triple or low e glass - R7 Ins."</t>
  </si>
  <si>
    <t>"Aluminum w/out Thrml Break - Triple or low e glass - R10 Ins."</t>
  </si>
  <si>
    <t>"Aluminum w/out Thrml Break - Triple or low e glass - R15 Ins."</t>
  </si>
  <si>
    <t>"Aluminum w/out Thrml Break - Triple or low e glass - R20 Ins."</t>
  </si>
  <si>
    <t>"Aluminum w/out Thrml Break - Triple or low e glass - R25 Ins."</t>
  </si>
  <si>
    <t>"Aluminum w/out Thrml Break - Triple or low e glass - R30 Ins."</t>
  </si>
  <si>
    <t>"Aluminum w/ Thrml Break - Single glass pane. stone. or metal pane - No Ins."</t>
  </si>
  <si>
    <t>"Aluminum w/ Thrml Break - Single glass pane. stone. or metal pane - R4 Ins."</t>
  </si>
  <si>
    <t>"Aluminum w/ Thrml Break - Single glass pane. stone. or metal pane - R7 Ins."</t>
  </si>
  <si>
    <t>"Aluminum w/ Thrml Break - Single glass pane. stone. or metal pane - R10 Ins."</t>
  </si>
  <si>
    <t>"Aluminum w/ Thrml Break - Single glass pane. stone. or metal pane - R15 Ins."</t>
  </si>
  <si>
    <t>"Aluminum w/ Thrml Break - Single glass pane. stone. or metal pane - R20 Ins."</t>
  </si>
  <si>
    <t>"Aluminum w/ Thrml Break - Single glass pane. stone. or metal pane - R25 Ins."</t>
  </si>
  <si>
    <t>"Aluminum w/ Thrml Break - Single glass pane. stone. or metal pane - R30 Ins."</t>
  </si>
  <si>
    <t>"Aluminum w/ Thrml Break - Double glass with no low e - No Ins."</t>
  </si>
  <si>
    <t>"Aluminum w/ Thrml Break - Double glass with no low e - R4 Ins."</t>
  </si>
  <si>
    <t>"Aluminum w/ Thrml Break - Double glass with no low e - R7 Ins."</t>
  </si>
  <si>
    <t>"Aluminum w/ Thrml Break - Double glass with no low e - R10 Ins."</t>
  </si>
  <si>
    <t>"Aluminum w/ Thrml Break - Double glass with no low e - R15 Ins."</t>
  </si>
  <si>
    <t>"Aluminum w/ Thrml Break - Double glass with no low e - R20 Ins."</t>
  </si>
  <si>
    <t>"Aluminum w/ Thrml Break - Double glass with no low e - R25 Ins."</t>
  </si>
  <si>
    <t>"Aluminum w/ Thrml Break - Double glass with no low e - R30 Ins."</t>
  </si>
  <si>
    <t>"Aluminum w/ Thrml Break - Triple or low e glass - No Ins."</t>
  </si>
  <si>
    <t>"Aluminum w/ Thrml Break - Triple or low e glass - R4 Ins."</t>
  </si>
  <si>
    <t>"Aluminum w/ Thrml Break - Triple or low e glass - R7 Ins."</t>
  </si>
  <si>
    <t>"Aluminum w/ Thrml Break - Triple or low e glass - R10 Ins."</t>
  </si>
  <si>
    <t>"Aluminum w/ Thrml Break - Triple or low e glass - R15 Ins."</t>
  </si>
  <si>
    <t>"Aluminum w/ Thrml Break - Triple or low e glass - R20 Ins."</t>
  </si>
  <si>
    <t>"Aluminum w/ Thrml Break - Triple or low e glass - R25 Ins."</t>
  </si>
  <si>
    <t>"Aluminum w/ Thrml Break - Triple or low e glass - R30 Ins."</t>
  </si>
  <si>
    <t>"Continuous Ins. - Single glass pane. stone. or metal pane - No Ins."</t>
  </si>
  <si>
    <t>"Continuous Ins. - Single glass pane. stone. or metal pane - R4 Ins."</t>
  </si>
  <si>
    <t>"Continuous Ins. - Single glass pane. stone. or metal pane - R7 Ins."</t>
  </si>
  <si>
    <t>"Continuous Ins. - Single glass pane. stone. or metal pane - R10 Ins."</t>
  </si>
  <si>
    <t>"Continuous Ins. - Single glass pane. stone. or metal pane - R15 Ins."</t>
  </si>
  <si>
    <t>"Continuous Ins. - Single glass pane. stone. or metal pane - R20 Ins."</t>
  </si>
  <si>
    <t>"Continuous Ins. - Single glass pane. stone. or metal pane - R25 Ins."</t>
  </si>
  <si>
    <t>"Continuous Ins. - Single glass pane. stone. or metal pane - R30 Ins."</t>
  </si>
  <si>
    <t>"Continuous Ins. - Double glass with no low e coatings - No Ins."</t>
  </si>
  <si>
    <t>"Continuous Ins. - Double glass with no low e coatings - R4 Ins."</t>
  </si>
  <si>
    <t>"Continuous Ins. - Double glass with no low e coatings - R7 Ins."</t>
  </si>
  <si>
    <t>"Continuous Ins. - Double glass with no low e coatings - R10 Ins."</t>
  </si>
  <si>
    <t>"Continuous Ins. - Double glass with no low e coatings - R15 Ins."</t>
  </si>
  <si>
    <t>"Continuous Ins. - Double glass with no low e coatings - R20 Ins."</t>
  </si>
  <si>
    <t>"Continuous Ins. - Double glass with no low e coatings - R25 Ins."</t>
  </si>
  <si>
    <t>"Continuous Ins. - Double glass with no low e coatings - R30 Ins."</t>
  </si>
  <si>
    <t>"Continuous Ins. - Triple or low e glass - No Ins."</t>
  </si>
  <si>
    <t>"Continuous Ins. - Triple or low e glass - R4 Ins."</t>
  </si>
  <si>
    <t>"Continuous Ins. - Triple or low e glass - R7 Ins."</t>
  </si>
  <si>
    <t>"Continuous Ins. - Triple or low e glass - R10 Ins."</t>
  </si>
  <si>
    <t>"Continuous Ins. - Triple or low e glass - R15 Ins."</t>
  </si>
  <si>
    <t>"Continuous Ins. - Triple or low e glass - R20 Ins."</t>
  </si>
  <si>
    <t>"Continuous Ins. - Triple or low e glass - R25 Ins."</t>
  </si>
  <si>
    <t>"Continuous Ins. - Triple or low e glass - R30 Ins."</t>
  </si>
  <si>
    <t>"Structural Glazing - Single glass pane. stone. or metal pane - No Ins."</t>
  </si>
  <si>
    <t>"Structural Glazing - Single glass pane. stone. or metal pane - R4 Ins."</t>
  </si>
  <si>
    <t>"Structural Glazing - Single glass pane. stone. or metal pane - R7 Ins."</t>
  </si>
  <si>
    <t>"Structural Glazing - Single glass pane. stone. or metal pane - R10 Ins."</t>
  </si>
  <si>
    <t>"Structural Glazing - Single glass pane. stone. or metal pane - R15 Ins."</t>
  </si>
  <si>
    <t>"Structural Glazing - Single glass pane. stone. or metal pane - R20 Ins."</t>
  </si>
  <si>
    <t>"Structural Glazing - Single glass pane. stone. or metal pane - R25 Ins."</t>
  </si>
  <si>
    <t>"Structural Glazing - Single glass pane. stone. or metal pane - R30 Ins."</t>
  </si>
  <si>
    <t>"Structural Glazing - Double glass with no low e coatings - No Ins."</t>
  </si>
  <si>
    <t>"Structural Glazing - Double glass with no low e coatings - R4 Ins."</t>
  </si>
  <si>
    <t>"Structural Glazing - Double glass with no low e coatings - R7 Ins."</t>
  </si>
  <si>
    <t>"Structural Glazing - Double glass with no low e coatings - R10 Ins."</t>
  </si>
  <si>
    <t>"Structural Glazing - Double glass with no low e coatings - R15 Ins."</t>
  </si>
  <si>
    <t>"Structural Glazing - Double glass with no low e coatings - R20 Ins."</t>
  </si>
  <si>
    <t>"Structural Glazing - Double glass with no low e coatings - R25 Ins."</t>
  </si>
  <si>
    <t>"Structural Glazing - Double glass with no low e coatings - R30 Ins."</t>
  </si>
  <si>
    <t>"Structural Glazing - Triple or low e glass - No Ins."</t>
  </si>
  <si>
    <t>"Structural Glazing - Triple or low e glass - R4 Ins."</t>
  </si>
  <si>
    <t>"Structural Glazing - Triple or low e glass - R7 Ins."</t>
  </si>
  <si>
    <t>"Structural Glazing - Triple or low e glass - R10 Ins."</t>
  </si>
  <si>
    <t>"Structural Glazing - Triple or low e glass - R15 Ins."</t>
  </si>
  <si>
    <t>"Structural Glazing - Triple or low e glass - R20 Ins."</t>
  </si>
  <si>
    <t>"Structural Glazing - Triple or low e glass - R25 Ins."</t>
  </si>
  <si>
    <t>"Structural Glazing - Triple or low e glass - R30 Ins."</t>
  </si>
  <si>
    <t>"Straw Bale - Int and Ext Stucco - 18 in."</t>
  </si>
  <si>
    <t>"Ash - 1 in."</t>
  </si>
  <si>
    <t>"Birch - 1 in."</t>
  </si>
  <si>
    <t>"California Redwood - 1 in."</t>
  </si>
  <si>
    <t>"Douglas Fir-Larch - 1 in."</t>
  </si>
  <si>
    <t>"Hardwood - 1 in."</t>
  </si>
  <si>
    <t>"Hardwood - 1/2 in."</t>
  </si>
  <si>
    <t>"Hardwood - 3/4 in."</t>
  </si>
  <si>
    <t>"Maple - 1 in."</t>
  </si>
  <si>
    <t>"Oak - 1 in."</t>
  </si>
  <si>
    <t>"Pine (oven-dried) - 1 in."</t>
  </si>
  <si>
    <t>"Wood - 1 in."</t>
  </si>
  <si>
    <t>"Wood - 1/2 in."</t>
  </si>
  <si>
    <t>"Wood - 2 in."</t>
  </si>
  <si>
    <t>"Wood - 4 in."</t>
  </si>
  <si>
    <t>"Wood siding - 1/2 in."</t>
  </si>
  <si>
    <t>"Compliance Insulation R0.01"</t>
  </si>
  <si>
    <t>"Compliance Insulation R0.02"</t>
  </si>
  <si>
    <t>"Compliance Insulation R0.10"</t>
  </si>
  <si>
    <t>"Compliance Insulation R1.35"</t>
  </si>
  <si>
    <t>"Compliance Insulation R1.41"</t>
  </si>
  <si>
    <t>"Compliance Insulation R1.54"</t>
  </si>
  <si>
    <t>"Compliance Insulation R2.15"</t>
  </si>
  <si>
    <t>"Compliance Insulation R2.19"</t>
  </si>
  <si>
    <t>"Compliance Insulation R2.85"</t>
  </si>
  <si>
    <t>"Compliance Insulation R2.89"</t>
  </si>
  <si>
    <t>"Compliance Insulation R3.63"</t>
  </si>
  <si>
    <t>"Compliance Insulation R3.70"</t>
  </si>
  <si>
    <t>"Compliance Insulation R6.32"</t>
  </si>
  <si>
    <t>"Compliance Insulation R6.46"</t>
  </si>
  <si>
    <t>"Compliance Insulation R7.10"</t>
  </si>
  <si>
    <t>"Compliance Insulation R7.18"</t>
  </si>
  <si>
    <t>"Compliance Insulation R7.39"</t>
  </si>
  <si>
    <t>"Compliance Insulation R8.00"</t>
  </si>
  <si>
    <t>"Compliance Insulation R8.07"</t>
  </si>
  <si>
    <t>"Compliance Insulation R9.83"</t>
  </si>
  <si>
    <t>"Compliance Insulation R9.94"</t>
  </si>
  <si>
    <t>"Compliance Insulation R10.06"</t>
  </si>
  <si>
    <t>"Compliance Insulation R12.55"</t>
  </si>
  <si>
    <t>"Compliance Insulation R12.69"</t>
  </si>
  <si>
    <t>"Compliance Insulation R13.99"</t>
  </si>
  <si>
    <t>"Compliance Insulation R14.14"</t>
  </si>
  <si>
    <t>"Compliance Insulation R14.32"</t>
  </si>
  <si>
    <t>"Compliance Insulation R14.60"</t>
  </si>
  <si>
    <t>"Compliance Insulation R15.54"</t>
  </si>
  <si>
    <t>"Compliance Insulation R16.58"</t>
  </si>
  <si>
    <t>"Compliance Insulation R16.69"</t>
  </si>
  <si>
    <t>"Compliance Insulation R17.67"</t>
  </si>
  <si>
    <t>"Compliance Insulation R19.63"</t>
  </si>
  <si>
    <t>"Compliance Insulation R20.05"</t>
  </si>
  <si>
    <t>"Compliance Insulation R21.18"</t>
  </si>
  <si>
    <t>"Compliance Insulation R21.39"</t>
  </si>
  <si>
    <t>"Compliance Insulation R22.48"</t>
  </si>
  <si>
    <t>"Compliance Insulation R24.86"</t>
  </si>
  <si>
    <t>"Compliance Insulation R25.16"</t>
  </si>
  <si>
    <t>"Compliance Insulation R28.63"</t>
  </si>
  <si>
    <t>"Compliance Insulation R34.93"</t>
  </si>
  <si>
    <t>Data from Columns C and D need to be pasted into BEMEnums.txt</t>
  </si>
  <si>
    <t>CodeItem</t>
  </si>
  <si>
    <t>R0</t>
  </si>
  <si>
    <t>R11</t>
  </si>
  <si>
    <t>R13</t>
  </si>
  <si>
    <t>R19</t>
  </si>
  <si>
    <t>R22</t>
  </si>
  <si>
    <t>R30</t>
  </si>
  <si>
    <t>R38</t>
  </si>
  <si>
    <t>Tile Gap - 3/4 in.</t>
  </si>
  <si>
    <t>Table 4.4.5 – Standard U-factors for Metal-Framed Floors without a Crawl Space</t>
  </si>
  <si>
    <t>2013 - Joint Appendices</t>
  </si>
  <si>
    <t>Appendix JA4</t>
  </si>
  <si>
    <t>Spacing</t>
  </si>
  <si>
    <t>Nominal Framing Size</t>
  </si>
  <si>
    <t>Cavity Insulation R-Value</t>
  </si>
  <si>
    <t>U-Factor w/ R0 Continuous Insulation</t>
  </si>
  <si>
    <t>exterior air film</t>
  </si>
  <si>
    <t>interior air film (heat flow down)</t>
  </si>
  <si>
    <t>carpet and pad</t>
  </si>
  <si>
    <t>Assumptions:</t>
  </si>
  <si>
    <t>Overall R-Value</t>
  </si>
  <si>
    <t>R-Value of Framing Layer</t>
  </si>
  <si>
    <t>R-Value of Framing Layer (rounded)</t>
  </si>
  <si>
    <t>5/8 inch wood based sheathing (Custom)</t>
  </si>
  <si>
    <t>16inOC</t>
  </si>
  <si>
    <t>2X6</t>
  </si>
  <si>
    <t>Label</t>
  </si>
  <si>
    <t>24inOC</t>
  </si>
  <si>
    <t>Metal Framed Floor - 24inOC - 2x8 - R19 ins.</t>
  </si>
  <si>
    <t>Values for MetalInsFrameLayers tab, cells H51-H66</t>
  </si>
  <si>
    <t>Concrete - Part Grouted and Insulated - 105 lb/ft3 - 6 in.</t>
  </si>
  <si>
    <t>Hardboard - HDF - 50 lb/ft3 - 3/8 in.</t>
  </si>
  <si>
    <t>Hardboard - HDF - 50 lb/ft3 - 5/8 in.</t>
  </si>
  <si>
    <t>"Hardboard - HDF - 50 lb/ft3 - 3/8 in."</t>
  </si>
  <si>
    <t>"Hardboard - HDF - 50 lb/ft3 - 5/8 in."</t>
  </si>
  <si>
    <t>Table 4.3.8 – U-factors for Spandrel Panels and Glass Curtain Walls</t>
  </si>
  <si>
    <t>Frame Type</t>
  </si>
  <si>
    <t>Aluminum without Thermal Break</t>
  </si>
  <si>
    <t>R4</t>
  </si>
  <si>
    <t>R7</t>
  </si>
  <si>
    <t>R10</t>
  </si>
  <si>
    <t>R15</t>
  </si>
  <si>
    <t>R20</t>
  </si>
  <si>
    <t>R25</t>
  </si>
  <si>
    <t>interior air film</t>
  </si>
  <si>
    <t>Gypsum Board 5/8"</t>
  </si>
  <si>
    <t>Air Gap 3/4"</t>
  </si>
  <si>
    <t>Spandrel Material</t>
  </si>
  <si>
    <t>Cavity Insulation</t>
  </si>
  <si>
    <t>Single glass pane, stone or metal panel (U-factor)</t>
  </si>
  <si>
    <t>Double glass with no low-e coatings (U-factor)</t>
  </si>
  <si>
    <t>Triple or low-e glass (U-factor)</t>
  </si>
  <si>
    <t>Total -&gt;</t>
  </si>
  <si>
    <t>Material Assembly Assumptions:</t>
  </si>
  <si>
    <t>Aluminum with Thermal Break</t>
  </si>
  <si>
    <t>Table 4.3.8 Input Values (U-factor)</t>
  </si>
  <si>
    <t>Table 4.3.8 Output Values for Lookup Table (R-value)</t>
  </si>
  <si>
    <t>Structural Glazing</t>
  </si>
  <si>
    <t>No Framing or Insulation is Continuous</t>
  </si>
  <si>
    <t>Overall R-Value (Excluding All Air Films !)</t>
  </si>
  <si>
    <t>Concrete - 80 lb/ft3 - 12 in.</t>
  </si>
  <si>
    <t>Concrete - 100 lb/ft3 - 12 in.</t>
  </si>
  <si>
    <t>Concrete - 100 lb/ft3 - 2 in.</t>
  </si>
  <si>
    <t>Concrete - 100 lb/ft3 - 4 in.</t>
  </si>
  <si>
    <t>Concrete - 100 lb/ft3 - 6 in.</t>
  </si>
  <si>
    <t>Concrete - 100 lb/ft3 - 8 in.</t>
  </si>
  <si>
    <t>Concrete - 100 lb/ft3 - 10 in.</t>
  </si>
  <si>
    <t>Concrete - 140 lb/ft3 - 12 in.</t>
  </si>
  <si>
    <t>Plywood - 1 1/4 in.</t>
  </si>
  <si>
    <t>Plywood - 1 1/2 in.</t>
  </si>
  <si>
    <t>Insulating Concrete Forms - 2 1/2 in. EPS Ins. each side - concrete 6 in.</t>
  </si>
  <si>
    <t>Insulating Concrete Forms - 2 1/2 in. EPS Ins. each side - concrete 8 in.</t>
  </si>
  <si>
    <t>CEC RJ</t>
  </si>
  <si>
    <t>AEC, CEC RJ</t>
  </si>
  <si>
    <t>Concrete Paver</t>
  </si>
  <si>
    <t>1 Coat Stucco</t>
  </si>
  <si>
    <t>Cellular polyisocyanurate (unfaced) - 3 1/2 in. R21</t>
  </si>
  <si>
    <t>Cellular polyisocyanurate (unfaced) - 4 in. R23</t>
  </si>
  <si>
    <t>Cellular polyisocyanurate (unfaced) - 4 1/2 in. R26</t>
  </si>
  <si>
    <t>Cellular polyisocyanurate (unfaced) - 5 in. R29</t>
  </si>
  <si>
    <t>Cellular polyisocyanurate (unfaced) - 5 1/2 in. R32</t>
  </si>
  <si>
    <t>Cellular polyisocyanurate (unfaced) - 6 in. R35</t>
  </si>
  <si>
    <t>Cellular polyisocyanurate (unfaced) - 6 1/2 in. R38</t>
  </si>
  <si>
    <t>Expanded perlite - organic bonded - 3/4 in. R2.1</t>
  </si>
  <si>
    <t>Expanded perlite - organic bonded - 1 in. R2.8</t>
  </si>
  <si>
    <t>Expanded perlite - organic bonded - 1 1/2 in. R4.2</t>
  </si>
  <si>
    <t>Expanded perlite - organic bonded - 2 in. R5.6</t>
  </si>
  <si>
    <t>Expanded perlite - organic bonded - 3 in. R8.3</t>
  </si>
  <si>
    <t>Expanded perlite - organic bonded - 4 in. R11</t>
  </si>
  <si>
    <t>Expanded perlite - organic bonded - 6 in. R17</t>
  </si>
  <si>
    <t>Expanded Polystyrene - EPS - 1/4 in. R1.0</t>
  </si>
  <si>
    <t>Expanded Polystyrene - EPS - 1/2 in. R2.1</t>
  </si>
  <si>
    <t>Expanded Polystyrene - EPS - 3/4 in. R3.1</t>
  </si>
  <si>
    <t>Expanded Polystyrene - EPS - 1 in. R4.2</t>
  </si>
  <si>
    <t>Expanded Polystyrene - EPS - 1 1/4 in. R5.2</t>
  </si>
  <si>
    <t>Expanded Polystyrene - EPS - 1 1/2 in. R6.3</t>
  </si>
  <si>
    <t>Expanded Polystyrene - EPS - 1 3/4 in. R7.3</t>
  </si>
  <si>
    <t>Expanded Polystyrene - EPS - 1 7/8 in. R8.0</t>
  </si>
  <si>
    <t>Expanded Polystyrene - EPS - 1 15/16 in. R8.1</t>
  </si>
  <si>
    <t>Expanded Polystyrene - EPS - 2 in. R8.3</t>
  </si>
  <si>
    <t>Expanded Polystyrene - EPS - 2 2/5 in. R10</t>
  </si>
  <si>
    <t>Expanded Polystyrene - EPS - 2 7/16 in. R10</t>
  </si>
  <si>
    <t>Expanded Polystyrene - EPS - 3 in. R13</t>
  </si>
  <si>
    <t>Expanded Polystyrene - EPS - 3 1/3 in. R14</t>
  </si>
  <si>
    <t>Expanded Polystyrene - EPS - 3 2/5 in. R14</t>
  </si>
  <si>
    <t>Expanded Polystyrene - EPS - 3 1/2 in. R15</t>
  </si>
  <si>
    <t>Expanded Polystyrene - EPS - 4 1/16 in. R17</t>
  </si>
  <si>
    <t>Expanded Polystyrene - EPS - 4 7/10 in. R20</t>
  </si>
  <si>
    <t>Expanded Polystyrene - EPS - 5 2/5 in. R22</t>
  </si>
  <si>
    <t>Expanded Polystyrene - EPS - 5 19/20 in. R25</t>
  </si>
  <si>
    <t>Expanded Polystyrene - EPS - 6 1/10 in. R25</t>
  </si>
  <si>
    <t>Expanded Polystyrene - EPS - 6 7/8 in. R29</t>
  </si>
  <si>
    <t>Expanded Polystyrene - EPS - 8 3/5 in. R35</t>
  </si>
  <si>
    <t>Expanded Polyurethane - 1/2 in. R3.1</t>
  </si>
  <si>
    <t>Expanded Polyurethane - 3/4 in. R4.7</t>
  </si>
  <si>
    <t>Expanded Polyurethane - 1 in. R6.3</t>
  </si>
  <si>
    <t>Expanded Polyurethane - 1 1/4 in. R7.8</t>
  </si>
  <si>
    <t>Expanded Polyurethane - 2 in. R12.6</t>
  </si>
  <si>
    <t>Perlite board - 3/4 in. R1.9</t>
  </si>
  <si>
    <t>Perlite board - 1 in. R2.5</t>
  </si>
  <si>
    <t>Perlite board - 1 1/2 in. R3.8</t>
  </si>
  <si>
    <t>Perlite board - 2 in. R5.0</t>
  </si>
  <si>
    <t>R-24 Batt Wall - 8 in. R24</t>
  </si>
  <si>
    <t>Cellular polyisocyanurate (unfaced) - 1/8 in. R0.7</t>
  </si>
  <si>
    <t>Cellular polyisocyanurate (unfaced) - 1/4 in. R1.5</t>
  </si>
  <si>
    <t>Cellular polyisocyanurate (unfaced) - 1/2 in. R2.9</t>
  </si>
  <si>
    <t>Cellular polyisocyanurate (unfaced) - 1 in. R5.9</t>
  </si>
  <si>
    <t>Cellular polyisocyanurate (unfaced) - 1 1/2 in. R8.8</t>
  </si>
  <si>
    <t>Cellular polyisocyanurate (unfaced) - 2 in. R12</t>
  </si>
  <si>
    <t>Cellular polyisocyanurate (unfaced) - 2 1/2 in. R15</t>
  </si>
  <si>
    <t>Cellular polyisocyanurate (unfaced) - 3 in. R18</t>
  </si>
  <si>
    <t>Glass fiber batt - 3 1/2 in. R11 (CEC Default)</t>
  </si>
  <si>
    <t>Glass fiber batt - 3 1/2 in. R13 (CEC Default)</t>
  </si>
  <si>
    <t>Glass fiber batt - 3 1/2 in. R15 (CEC Default)</t>
  </si>
  <si>
    <t>Glass fiber batt - 5 1/2 in. R19 (CEC Default)</t>
  </si>
  <si>
    <t>Glass fiber batt - 5 1/2 in. R21 (CEC Default)</t>
  </si>
  <si>
    <t>Glass fiber batt - 7 1/4 in. R25 (CEC Default)</t>
  </si>
  <si>
    <t>Glass fiber batt - 7 1/4 in. R30 (CEC Default)</t>
  </si>
  <si>
    <t>Glass fiber batt - 8 1/4 in. R30C (CEC Default)</t>
  </si>
  <si>
    <t>Glass fiber batt - 10 in. R30 (CEC Default)</t>
  </si>
  <si>
    <t>Glass fiber batt - 12 in. R38 (CEC Default)</t>
  </si>
  <si>
    <t>Extruded Polystyrene - XPS - 1/4 in. R1.25</t>
  </si>
  <si>
    <t>Extruded Polystyrene - XPS - 1/2 in. R2.50</t>
  </si>
  <si>
    <t>Extruded Polystyrene - XPS - 3/4 in. R3.75</t>
  </si>
  <si>
    <t>Extruded Polystyrene - XPS - 1 in. R5.00</t>
  </si>
  <si>
    <t>Extruded Polystyrene - XPS - 1 1/4 in. R6.25</t>
  </si>
  <si>
    <t>Extruded Polystyrene - XPS - 1 1/2 in. R7.50</t>
  </si>
  <si>
    <t>Extruded Polystyrene - XPS - 1 3/4 in. R8.75</t>
  </si>
  <si>
    <t>Extruded Polystyrene - XPS - 1 7/8 in. R9.37</t>
  </si>
  <si>
    <t>Extruded Polystyrene - XPS - 2 in. R10.00</t>
  </si>
  <si>
    <t>Extruded Polystyrene - XPS - 2 1/2 in. R12.50</t>
  </si>
  <si>
    <t>Extruded Polystyrene - XPS - 3 in. R15.00</t>
  </si>
  <si>
    <t>Extruded Polystyrene - XPS - 3 1/2 in. R17.50</t>
  </si>
  <si>
    <t>Extruded Polystyrene - XPS - 4 in. R20.00</t>
  </si>
  <si>
    <t>Extruded Polystyrene - XPS - 4 1/2 in. R22.50</t>
  </si>
  <si>
    <t>Extruded Polystyrene - XPS - 5 in. R25.00</t>
  </si>
  <si>
    <t>Extruded Polystyrene - XPS - 5 1/2 in. R27.50</t>
  </si>
  <si>
    <t>Extruded Polystyrene - XPS - 6 in. R30.00</t>
  </si>
  <si>
    <t>Extruded Polystyrene - XPS - 6 1/2 in. R32.50</t>
  </si>
  <si>
    <t>Extruded Polystyrene - XPS - 8 in. R40.00</t>
  </si>
  <si>
    <t>Extruded Polystyrene - XPS - 8 1/2 in. R42.50</t>
  </si>
  <si>
    <t>// 2016 Table 4.2.7</t>
  </si>
  <si>
    <t>S901G-2010</t>
  </si>
  <si>
    <t>S901G-2011</t>
  </si>
  <si>
    <t>Compliance Insulation R0.01</t>
  </si>
  <si>
    <t>Compliance Insulation R0.02</t>
  </si>
  <si>
    <t>Compliance Insulation R0.05</t>
  </si>
  <si>
    <t>Compliance Insulation R0.10</t>
  </si>
  <si>
    <t>Compliance Insulation R0.20</t>
  </si>
  <si>
    <t>Compliance Insulation R0.50</t>
  </si>
  <si>
    <t>Compliance Insulation R1.00</t>
  </si>
  <si>
    <t>Compliance Insulation R1.35</t>
  </si>
  <si>
    <t>Compliance Insulation R1.41</t>
  </si>
  <si>
    <t>Compliance Insulation R1.54</t>
  </si>
  <si>
    <t>Compliance Insulation R2.00</t>
  </si>
  <si>
    <t>Compliance Insulation R2.15</t>
  </si>
  <si>
    <t>Compliance Insulation R2.19</t>
  </si>
  <si>
    <t>Compliance Insulation R2.85</t>
  </si>
  <si>
    <t>Compliance Insulation R2.89</t>
  </si>
  <si>
    <t>Compliance Insulation R3.63</t>
  </si>
  <si>
    <t>Compliance Insulation R3.70</t>
  </si>
  <si>
    <t>Compliance Insulation R3.80</t>
  </si>
  <si>
    <t>Compliance Insulation R5.00</t>
  </si>
  <si>
    <t>Compliance Insulation R5.60</t>
  </si>
  <si>
    <t>Compliance Insulation R6.00</t>
  </si>
  <si>
    <t>Compliance Insulation R6.32</t>
  </si>
  <si>
    <t>Compliance Insulation R6.46</t>
  </si>
  <si>
    <t>Compliance Insulation R7.10</t>
  </si>
  <si>
    <t>Compliance Insulation R7.18</t>
  </si>
  <si>
    <t>Compliance Insulation R7.39</t>
  </si>
  <si>
    <t>Compliance Insulation R7.50</t>
  </si>
  <si>
    <t>Compliance Insulation R7.60</t>
  </si>
  <si>
    <t>Compliance Insulation R8.00</t>
  </si>
  <si>
    <t>Compliance Insulation R8.07</t>
  </si>
  <si>
    <t>Compliance Insulation R9.40</t>
  </si>
  <si>
    <t>Compliance Insulation R9.80</t>
  </si>
  <si>
    <t>Compliance Insulation R9.83</t>
  </si>
  <si>
    <t>Compliance Insulation R9.94</t>
  </si>
  <si>
    <t>Compliance Insulation R10.00</t>
  </si>
  <si>
    <t>Compliance Insulation R10.06</t>
  </si>
  <si>
    <t>Compliance Insulation R11.70</t>
  </si>
  <si>
    <t>Compliance Insulation R12.50</t>
  </si>
  <si>
    <t>Compliance Insulation R12.55</t>
  </si>
  <si>
    <t>Compliance Insulation R12.69</t>
  </si>
  <si>
    <t>Compliance Insulation R13.50</t>
  </si>
  <si>
    <t>Compliance Insulation R13.99</t>
  </si>
  <si>
    <t>Compliance Insulation R14.14</t>
  </si>
  <si>
    <t>Compliance Insulation R14.32</t>
  </si>
  <si>
    <t>Compliance Insulation R14.60</t>
  </si>
  <si>
    <t>Compliance Insulation R15.00</t>
  </si>
  <si>
    <t>Compliance Insulation R15.54</t>
  </si>
  <si>
    <t>Compliance Insulation R16.20</t>
  </si>
  <si>
    <t>Compliance Insulation R16.34</t>
  </si>
  <si>
    <t>Compliance Insulation R16.58</t>
  </si>
  <si>
    <t>Compliance Insulation R16.69</t>
  </si>
  <si>
    <t>Compliance Insulation R17.67</t>
  </si>
  <si>
    <t>Compliance Insulation R19.63</t>
  </si>
  <si>
    <t>Compliance Insulation R20.00</t>
  </si>
  <si>
    <t>Compliance Insulation R20.05</t>
  </si>
  <si>
    <t>Compliance Insulation R21.18</t>
  </si>
  <si>
    <t>Compliance Insulation R21.39</t>
  </si>
  <si>
    <t>Compliance Insulation R21.60</t>
  </si>
  <si>
    <t>Compliance Insulation R22.48</t>
  </si>
  <si>
    <t>Compliance Insulation R23.70</t>
  </si>
  <si>
    <t>Compliance Insulation R24.80</t>
  </si>
  <si>
    <t>Compliance Insulation R24.86</t>
  </si>
  <si>
    <t>Compliance Insulation R25.16</t>
  </si>
  <si>
    <t>Compliance Insulation R28.12</t>
  </si>
  <si>
    <t>Compliance Insulation R28.63</t>
  </si>
  <si>
    <t>Compliance Insulation R34.93</t>
  </si>
  <si>
    <t>Metal Building Wall</t>
  </si>
  <si>
    <t>Metal Building Wall - Single Layer Batt - R0 Ins.</t>
  </si>
  <si>
    <t>WallMetalSingleLayerBatt</t>
  </si>
  <si>
    <t>// 2016 Table 4.3.9</t>
  </si>
  <si>
    <t>Metal Building Wall - Single Layer Batt - R6 Ins.</t>
  </si>
  <si>
    <t>Metal Building Wall - Single Layer Batt - R10 Ins.</t>
  </si>
  <si>
    <t>Metal Building Wall - Single Layer Batt - R11 Ins.</t>
  </si>
  <si>
    <t>Metal Building Wall - Single Layer Batt - R13 Ins.</t>
  </si>
  <si>
    <t>Metal Building Wall - Double Layer Batt - R6 + R13</t>
  </si>
  <si>
    <t>WallMetalDoubleLayerBatt</t>
  </si>
  <si>
    <t>Metal Building Wall - Double Layer Batt - R10 + R13</t>
  </si>
  <si>
    <t>Metal Building Wall - Double Layer Batt - R13 + R13</t>
  </si>
  <si>
    <t>Metal Building Wall - Double Layer Batt - R19 + R13</t>
  </si>
  <si>
    <t>Compliance Insulation R3.00</t>
  </si>
  <si>
    <t>Compliance Insulation R4.00</t>
  </si>
  <si>
    <t>Compliance Insulation R7.00</t>
  </si>
  <si>
    <t>Compliance Insulation R9.00</t>
  </si>
  <si>
    <t>Compliance Insulation R11.00</t>
  </si>
  <si>
    <t>Compliance Insulation R12.00</t>
  </si>
  <si>
    <t>Compliance Insulation R13.00</t>
  </si>
  <si>
    <t>Compliance Insulation R14.00</t>
  </si>
  <si>
    <t>Compliance Insulation R16.00</t>
  </si>
  <si>
    <t>Compliance Insulation R17.00</t>
  </si>
  <si>
    <t>Compliance Insulation R18.00</t>
  </si>
  <si>
    <t>Compliance Insulation R19.00</t>
  </si>
  <si>
    <t>Compliance Insulation R21.00</t>
  </si>
  <si>
    <t>Compliance Insulation R22.00</t>
  </si>
  <si>
    <t>Compliance Insulation R23.00</t>
  </si>
  <si>
    <t>Compliance Insulation R24.00</t>
  </si>
  <si>
    <t>Compliance Insulation R25.00</t>
  </si>
  <si>
    <t>Compliance Insulation R26.00</t>
  </si>
  <si>
    <t>Compliance Insulation R27.00</t>
  </si>
  <si>
    <t>Compliance Insulation R28.00</t>
  </si>
  <si>
    <t>Compliance Insulation R29.00</t>
  </si>
  <si>
    <t>Compliance Insulation R30.00</t>
  </si>
  <si>
    <t>Compliance Insulation R31.00</t>
  </si>
  <si>
    <t>Compliance Insulation R32.00</t>
  </si>
  <si>
    <t>Compliance Insulation R33.00</t>
  </si>
  <si>
    <t>Compliance Insulation R34.00</t>
  </si>
  <si>
    <t>Compliance Insulation R35.00</t>
  </si>
  <si>
    <t>Compliance Insulation R36.00</t>
  </si>
  <si>
    <t>Compliance Insulation R37.00</t>
  </si>
  <si>
    <t>Compliance Insulation R38.00</t>
  </si>
  <si>
    <t>Layer R Value (h-ft2.F/Btu)</t>
  </si>
  <si>
    <t>RH CEC</t>
  </si>
  <si>
    <t>Single Ply Roofing - 1/4 in.</t>
  </si>
  <si>
    <t>Vented Crawl Space</t>
  </si>
  <si>
    <t>RH RES ACM 62018</t>
  </si>
  <si>
    <t xml:space="preserve">Rh 2018 </t>
  </si>
  <si>
    <t>Rh 2018</t>
  </si>
  <si>
    <t>Roofing Felt - 15 pound</t>
  </si>
  <si>
    <t>Compliance Insulation R4.50</t>
  </si>
  <si>
    <t>RH 62018</t>
  </si>
  <si>
    <t>Soil</t>
  </si>
  <si>
    <t>Adobe</t>
  </si>
  <si>
    <t>RH 2018</t>
  </si>
  <si>
    <t>Softwood - 1.5 in.</t>
  </si>
  <si>
    <t>RH2016</t>
  </si>
  <si>
    <t>Softwood - 2 in.</t>
  </si>
  <si>
    <t>Softwood - 4 in.</t>
  </si>
  <si>
    <t>Roofing Felt - 30 pound</t>
  </si>
  <si>
    <t>Curtain Walls</t>
  </si>
  <si>
    <t>Spandrel Panels</t>
  </si>
  <si>
    <t>Rated R-value of Insulation between Framing Members</t>
  </si>
  <si>
    <t>Curtain Wall</t>
  </si>
  <si>
    <t>2019 - Joint Appendices</t>
  </si>
  <si>
    <t>R-Values for Spandrel Panels and Glass Curtain Walls</t>
  </si>
  <si>
    <t>Spandrel</t>
  </si>
  <si>
    <t>Curtain</t>
  </si>
  <si>
    <t>JA4 Table 4.8.3</t>
  </si>
  <si>
    <t>//Save this TAB as MaterialData_T24N_2019.csv in the RulesetDev\Rulesets\T24N\Rules\Tables folder</t>
  </si>
  <si>
    <t>Aluminum w/out Thrml Break - Single glass pane. stone. or metal pane - No Ins. - CW</t>
  </si>
  <si>
    <t>Aluminum w/out Thrml Break - Single glass pane. stone. or metal pane - R4 Ins. - CW</t>
  </si>
  <si>
    <t>Aluminum w/out Thrml Break - Single glass pane. stone. or metal pane - R7 Ins. - CW</t>
  </si>
  <si>
    <t>Aluminum w/out Thrml Break - Single glass pane. stone. or metal pane - R10 Ins. - CW</t>
  </si>
  <si>
    <t>Aluminum w/out Thrml Break - Single glass pane. stone. or metal pane - R15 Ins. - CW</t>
  </si>
  <si>
    <t>Aluminum w/out Thrml Break - Single glass pane. stone. or metal pane - R20 Ins. - CW</t>
  </si>
  <si>
    <t>Aluminum w/out Thrml Break - Single glass pane. stone. or metal pane - R25 Ins. - CW</t>
  </si>
  <si>
    <t>Aluminum w/out Thrml Break - Single glass pane. stone. or metal pane - R30 Ins. - CW</t>
  </si>
  <si>
    <t>Aluminum w/out Thrml Break - Double glass with no low e coatings - No Ins. - CW</t>
  </si>
  <si>
    <t>Aluminum w/out Thrml Break - Double glass with no low e coatings - R4 Ins. - CW</t>
  </si>
  <si>
    <t>Aluminum w/out Thrml Break - Double glass with no low e coatings - R7 Ins. - CW</t>
  </si>
  <si>
    <t>Aluminum w/out Thrml Break - Double glass with no low e coatings - R10 Ins. - CW</t>
  </si>
  <si>
    <t>Aluminum w/out Thrml Break - Double glass with no low e coatings - R15 Ins. - CW</t>
  </si>
  <si>
    <t>Aluminum w/out Thrml Break - Double glass with no low e coatings - R20 Ins. - CW</t>
  </si>
  <si>
    <t>Aluminum w/out Thrml Break - Double glass with no low e coatings - R25 Ins. - CW</t>
  </si>
  <si>
    <t>Aluminum w/out Thrml Break - Double glass with no low e coatings - R30 Ins. - CW</t>
  </si>
  <si>
    <t>Aluminum w/out Thrml Break - Triple or low e glass - No Ins. - CW</t>
  </si>
  <si>
    <t>Aluminum w/out Thrml Break - Triple or low e glass - R4 Ins. - CW</t>
  </si>
  <si>
    <t>Aluminum w/out Thrml Break - Triple or low e glass - R7 Ins. - CW</t>
  </si>
  <si>
    <t>Aluminum w/out Thrml Break - Triple or low e glass - R10 Ins. - CW</t>
  </si>
  <si>
    <t>Aluminum w/out Thrml Break - Triple or low e glass - R15 Ins. - CW</t>
  </si>
  <si>
    <t>Aluminum w/out Thrml Break - Triple or low e glass - R20 Ins. - CW</t>
  </si>
  <si>
    <t>Aluminum w/out Thrml Break - Triple or low e glass - R25 Ins. - CW</t>
  </si>
  <si>
    <t>Aluminum w/out Thrml Break - Triple or low e glass - R30 Ins. - CW</t>
  </si>
  <si>
    <t>Aluminum w/ Thrml Break - Single glass pane. stone. or metal pane - No Ins. - CW</t>
  </si>
  <si>
    <t>Aluminum w/ Thrml Break - Single glass pane. stone. or metal pane - R4 Ins. - CW</t>
  </si>
  <si>
    <t>Aluminum w/ Thrml Break - Single glass pane. stone. or metal pane - R7 Ins. - CW</t>
  </si>
  <si>
    <t>Aluminum w/ Thrml Break - Single glass pane. stone. or metal pane - R10 Ins. - CW</t>
  </si>
  <si>
    <t>Aluminum w/ Thrml Break - Single glass pane. stone. or metal pane - R15 Ins. - CW</t>
  </si>
  <si>
    <t>Aluminum w/ Thrml Break - Single glass pane. stone. or metal pane - R20 Ins. - CW</t>
  </si>
  <si>
    <t>Aluminum w/ Thrml Break - Single glass pane. stone. or metal pane - R25 Ins. - CW</t>
  </si>
  <si>
    <t>Aluminum w/ Thrml Break - Single glass pane. stone. or metal pane - R30 Ins. - CW</t>
  </si>
  <si>
    <t>Aluminum w/ Thrml Break - Double glass with no low e - No Ins. - CW</t>
  </si>
  <si>
    <t>Aluminum w/ Thrml Break - Double glass with no low e - R4 Ins. - CW</t>
  </si>
  <si>
    <t>Aluminum w/ Thrml Break - Double glass with no low e - R7 Ins. - CW</t>
  </si>
  <si>
    <t>Aluminum w/ Thrml Break - Double glass with no low e - R10 Ins. - CW</t>
  </si>
  <si>
    <t>Aluminum w/ Thrml Break - Double glass with no low e - R15 Ins. - CW</t>
  </si>
  <si>
    <t>Aluminum w/ Thrml Break - Double glass with no low e - R20 Ins. - CW</t>
  </si>
  <si>
    <t>Aluminum w/ Thrml Break - Double glass with no low e - R25 Ins. - CW</t>
  </si>
  <si>
    <t>Aluminum w/ Thrml Break - Double glass with no low e - R30 Ins. - CW</t>
  </si>
  <si>
    <t>Aluminum w/ Thrml Break - Triple or low e glass - No Ins. - CW</t>
  </si>
  <si>
    <t>Aluminum w/ Thrml Break - Triple or low e glass - R4 Ins. - CW</t>
  </si>
  <si>
    <t>Aluminum w/ Thrml Break - Triple or low e glass - R7 Ins. - CW</t>
  </si>
  <si>
    <t>Aluminum w/ Thrml Break - Triple or low e glass - R10 Ins. - CW</t>
  </si>
  <si>
    <t>Aluminum w/ Thrml Break - Triple or low e glass - R15 Ins. - CW</t>
  </si>
  <si>
    <t>Aluminum w/ Thrml Break - Triple or low e glass - R20 Ins. - CW</t>
  </si>
  <si>
    <t>Aluminum w/ Thrml Break - Triple or low e glass - R25 Ins. - CW</t>
  </si>
  <si>
    <t>Aluminum w/ Thrml Break - Triple or low e glass - R30 Ins. - CW</t>
  </si>
  <si>
    <t>Continuous Ins. - Single glass pane. stone. or metal pane - No Ins. - CW</t>
  </si>
  <si>
    <t>Continuous Ins. - Single glass pane. stone. or metal pane - R4 Ins. - CW</t>
  </si>
  <si>
    <t>Continuous Ins. - Single glass pane. stone. or metal pane - R7 Ins. - CW</t>
  </si>
  <si>
    <t>Continuous Ins. - Single glass pane. stone. or metal pane - R10 Ins. - CW</t>
  </si>
  <si>
    <t>Continuous Ins. - Single glass pane. stone. or metal pane - R15 Ins. - CW</t>
  </si>
  <si>
    <t>Continuous Ins. - Single glass pane. stone. or metal pane - R20 Ins. - CW</t>
  </si>
  <si>
    <t>Continuous Ins. - Single glass pane. stone. or metal pane - R25 Ins. - CW</t>
  </si>
  <si>
    <t>Continuous Ins. - Single glass pane. stone. or metal pane - R30 Ins. - CW</t>
  </si>
  <si>
    <t>Continuous Ins. - Double glass with no low e coatings - No Ins. - CW</t>
  </si>
  <si>
    <t>Continuous Ins. - Double glass with no low e coatings - R4 Ins. - CW</t>
  </si>
  <si>
    <t>Continuous Ins. - Double glass with no low e coatings - R7 Ins. - CW</t>
  </si>
  <si>
    <t>Continuous Ins. - Double glass with no low e coatings - R10 Ins. - CW</t>
  </si>
  <si>
    <t>Continuous Ins. - Double glass with no low e coatings - R15 Ins. - CW</t>
  </si>
  <si>
    <t>Continuous Ins. - Double glass with no low e coatings - R20 Ins. - CW</t>
  </si>
  <si>
    <t>Continuous Ins. - Double glass with no low e coatings - R25 Ins. - CW</t>
  </si>
  <si>
    <t>Continuous Ins. - Double glass with no low e coatings - R30 Ins. - CW</t>
  </si>
  <si>
    <t>Continuous Ins. - Triple or low e glass - No Ins. - CW</t>
  </si>
  <si>
    <t>Continuous Ins. - Triple or low e glass - R4 Ins. - CW</t>
  </si>
  <si>
    <t>Continuous Ins. - Triple or low e glass - R7 Ins. - CW</t>
  </si>
  <si>
    <t>Continuous Ins. - Triple or low e glass - R10 Ins. - CW</t>
  </si>
  <si>
    <t>Continuous Ins. - Triple or low e glass - R15 Ins. - CW</t>
  </si>
  <si>
    <t>Continuous Ins. - Triple or low e glass - R20 Ins. - CW</t>
  </si>
  <si>
    <t>Continuous Ins. - Triple or low e glass - R25 Ins. - CW</t>
  </si>
  <si>
    <t>Continuous Ins. - Triple or low e glass - R30 Ins. - CW</t>
  </si>
  <si>
    <t>Structural Glazing - Single glass pane. stone. or metal pane - No Ins. - CW</t>
  </si>
  <si>
    <t>Structural Glazing - Single glass pane. stone. or metal pane - R4 Ins. - CW</t>
  </si>
  <si>
    <t>Structural Glazing - Single glass pane. stone. or metal pane - R7 Ins. - CW</t>
  </si>
  <si>
    <t>Structural Glazing - Single glass pane. stone. or metal pane - R10 Ins. - CW</t>
  </si>
  <si>
    <t>Structural Glazing - Single glass pane. stone. or metal pane - R15 Ins. - CW</t>
  </si>
  <si>
    <t>Structural Glazing - Single glass pane. stone. or metal pane - R20 Ins. - CW</t>
  </si>
  <si>
    <t>Structural Glazing - Single glass pane. stone. or metal pane - R25 Ins. - CW</t>
  </si>
  <si>
    <t>Structural Glazing - Single glass pane. stone. or metal pane - R30 Ins. - CW</t>
  </si>
  <si>
    <t>Structural Glazing - Double glass with no low e coatings - No Ins. - CW</t>
  </si>
  <si>
    <t>Structural Glazing - Double glass with no low e coatings - R4 Ins. - CW</t>
  </si>
  <si>
    <t>Structural Glazing - Double glass with no low e coatings - R7 Ins. - CW</t>
  </si>
  <si>
    <t>Structural Glazing - Double glass with no low e coatings - R10 Ins. - CW</t>
  </si>
  <si>
    <t>Structural Glazing - Double glass with no low e coatings - R15 Ins. - CW</t>
  </si>
  <si>
    <t>Structural Glazing - Double glass with no low e coatings - R20 Ins. - CW</t>
  </si>
  <si>
    <t>Structural Glazing - Double glass with no low e coatings - R25 Ins. - CW</t>
  </si>
  <si>
    <t>Structural Glazing - Double glass with no low e coatings - R30 Ins. - CW</t>
  </si>
  <si>
    <t>Structural Glazing - Triple or low e glass - No Ins. - CW</t>
  </si>
  <si>
    <t>Structural Glazing - Triple or low e glass - R4 Ins. - CW</t>
  </si>
  <si>
    <t>Structural Glazing - Triple or low e glass - R7 Ins. - CW</t>
  </si>
  <si>
    <t>Structural Glazing - Triple or low e glass - R10 Ins. - CW</t>
  </si>
  <si>
    <t>Structural Glazing - Triple or low e glass - R15 Ins. - CW</t>
  </si>
  <si>
    <t>Structural Glazing - Triple or low e glass - R20 Ins. - CW</t>
  </si>
  <si>
    <t>Structural Glazing - Triple or low e glass - R25 Ins. - CW</t>
  </si>
  <si>
    <t>Structural Glazing - Triple or low e glass - R30 Ins. - CW</t>
  </si>
  <si>
    <t>CSE_CondCT</t>
  </si>
  <si>
    <t>Coef. for temp. adjustment of Cond</t>
  </si>
  <si>
    <r>
      <t>(F</t>
    </r>
    <r>
      <rPr>
        <vertAlign val="superscript"/>
        <sz val="11"/>
        <rFont val="Calibri"/>
        <family val="2"/>
        <scheme val="minor"/>
      </rPr>
      <t>-1</t>
    </r>
    <r>
      <rPr>
        <sz val="11"/>
        <rFont val="Calibri"/>
        <family val="2"/>
        <scheme val="minor"/>
      </rPr>
      <t>)</t>
    </r>
  </si>
  <si>
    <t>Library_Res_Name</t>
  </si>
  <si>
    <t>Gypsum Board</t>
  </si>
  <si>
    <t>Carpet</t>
  </si>
  <si>
    <t>5 PSF Roof</t>
  </si>
  <si>
    <t>10 PSF Roof</t>
  </si>
  <si>
    <t>15 PSF Roof</t>
  </si>
  <si>
    <t>25 PSF Roof</t>
  </si>
  <si>
    <t>Light Roof</t>
  </si>
  <si>
    <t>TileGap</t>
  </si>
  <si>
    <t>SoftWood</t>
  </si>
  <si>
    <t>VertWallCavity</t>
  </si>
  <si>
    <t>Hardwood</t>
  </si>
  <si>
    <t>12 in LW CMU Solid Grout</t>
  </si>
  <si>
    <t>6 in LW CMU Solid Grout</t>
  </si>
  <si>
    <t>8 in LW CMU Solid Grout</t>
  </si>
  <si>
    <t>10 in LW CMU Solid Grout</t>
  </si>
  <si>
    <t>6 in MW CMU Solid Grout</t>
  </si>
  <si>
    <t>8 in MW CMU Solid Grout</t>
  </si>
  <si>
    <t>10 in MW CMU Solid Grout</t>
  </si>
  <si>
    <t>12 in MW CMU Solid Grout</t>
  </si>
  <si>
    <t>6 in NW CMU Solid Grout</t>
  </si>
  <si>
    <t>8 in NW CMU Solid Grout</t>
  </si>
  <si>
    <t>10 in NW CMU Solid Grout</t>
  </si>
  <si>
    <t>12 in NW CMU Solid Grout</t>
  </si>
  <si>
    <t>12 in LW CMU Empty</t>
  </si>
  <si>
    <t>6 in LW CMU Empty</t>
  </si>
  <si>
    <t>8 in LW CMU Empty</t>
  </si>
  <si>
    <t>10 in LW CMU Empty</t>
  </si>
  <si>
    <t>6 in MW CMU Empty</t>
  </si>
  <si>
    <t>8 in MW CMU Empty</t>
  </si>
  <si>
    <t>10 in MW CMU Empty</t>
  </si>
  <si>
    <t>12 in MW CMU Empty</t>
  </si>
  <si>
    <t>6 in NW CMU Empty</t>
  </si>
  <si>
    <t>8 in NW CMU Empty</t>
  </si>
  <si>
    <t>10 in NW CMU Empty</t>
  </si>
  <si>
    <t>12 in NW CMU Empty</t>
  </si>
  <si>
    <t>8 in Clay Unit Solid Grout</t>
  </si>
  <si>
    <t>6 in Clay Unit Solid Grout</t>
  </si>
  <si>
    <t>8 in Clay Unit Empty</t>
  </si>
  <si>
    <t>6 in Clay Unit Empty</t>
  </si>
  <si>
    <t>6 in Clay Unit Insulated</t>
  </si>
  <si>
    <t>8 in Clay Unit Insulated</t>
  </si>
  <si>
    <t>6 in LW CMU Insulated</t>
  </si>
  <si>
    <t>8 in LW CMU Insulated</t>
  </si>
  <si>
    <t>10 in LW CMU Insulated</t>
  </si>
  <si>
    <t>12 in LW CMU Insulated</t>
  </si>
  <si>
    <t>6 in MW CMU Insulated</t>
  </si>
  <si>
    <t>8 in MW CMU Insulated</t>
  </si>
  <si>
    <t>10 in MW CMU Insulated</t>
  </si>
  <si>
    <t>12 in MW CMU Insulated</t>
  </si>
  <si>
    <t>6 in NW CMU Insulated</t>
  </si>
  <si>
    <t>8 in NW CMU Insulated</t>
  </si>
  <si>
    <t>10 in NW CMU Insulated</t>
  </si>
  <si>
    <t>12 in NW CMU Insulated</t>
  </si>
  <si>
    <t>CSE_Cond</t>
  </si>
  <si>
    <t>CSE_SpecHt</t>
  </si>
  <si>
    <t>CSE_Dens</t>
  </si>
  <si>
    <t>Wood layer</t>
  </si>
  <si>
    <t>NRCCPRF_MatEnum</t>
  </si>
  <si>
    <t>NRCCPRF_GlazingMatEnum</t>
  </si>
  <si>
    <t>AirCavityWallRoofCeiling4InPlus</t>
  </si>
  <si>
    <t>AirMetalWallFraming16Or24InOC</t>
  </si>
  <si>
    <t>AirWall0_5In</t>
  </si>
  <si>
    <t>AirWall0_75In</t>
  </si>
  <si>
    <t>AirWall1_5In</t>
  </si>
  <si>
    <t>AirWall3_5In</t>
  </si>
  <si>
    <t>AirCeiling0_5In</t>
  </si>
  <si>
    <t>AirCeiling0_75In</t>
  </si>
  <si>
    <t>AirCeiling1_5In</t>
  </si>
  <si>
    <t>AirCeiling3_5In</t>
  </si>
  <si>
    <t>AirRoof0_5In</t>
  </si>
  <si>
    <t>AirRoof0_75In</t>
  </si>
  <si>
    <t>AirRoof1_5In</t>
  </si>
  <si>
    <t>AirRoof3_5In</t>
  </si>
  <si>
    <t>AirFloor0_5In</t>
  </si>
  <si>
    <t>AirFloor0_75In</t>
  </si>
  <si>
    <t>AirFloor1_5In</t>
  </si>
  <si>
    <t>AirFloor3_5In</t>
  </si>
  <si>
    <t>AirCrawlSpaceVented</t>
  </si>
  <si>
    <t>FiberCementBoard63LbPerFt3Thickness0_33In</t>
  </si>
  <si>
    <t>FiberCementBoard88LbPerFt3Thickness0_33In</t>
  </si>
  <si>
    <t>FiberCementBoard88LbPerFt3Thickness0_5In</t>
  </si>
  <si>
    <t>FiberboardSheathing0_5In</t>
  </si>
  <si>
    <t>GypsumBoard0_375In</t>
  </si>
  <si>
    <t>GypsumBoard0_5In</t>
  </si>
  <si>
    <t>GypsumBoard0_625In</t>
  </si>
  <si>
    <t>GypsumBoard0_75In</t>
  </si>
  <si>
    <t>HardBoard0_75In</t>
  </si>
  <si>
    <t>HardBoardHDF50LbPerFt3Thickness0_375In</t>
  </si>
  <si>
    <t>HardBoardHDF50LbPerFt3Thickness0_5In</t>
  </si>
  <si>
    <t>HardBoardHDF50LbPerFt3Thickness0_625In</t>
  </si>
  <si>
    <t>HardBoardHDF50LbPerFt3Thickness0_75In</t>
  </si>
  <si>
    <t>HBPartBoard0_75In</t>
  </si>
  <si>
    <t>MetalDeck0_0625In</t>
  </si>
  <si>
    <t>MetalSiding0_0625In</t>
  </si>
  <si>
    <t>OrientedStrandBoard0_5In</t>
  </si>
  <si>
    <t>OrientedStrandBoard0_625In</t>
  </si>
  <si>
    <t>OrientedStrandBoard0_75In</t>
  </si>
  <si>
    <t>Plywood0_25In</t>
  </si>
  <si>
    <t>Plywood0_375In</t>
  </si>
  <si>
    <t>Plywood0_5In</t>
  </si>
  <si>
    <t>Plywood0_625In</t>
  </si>
  <si>
    <t>Plywood0_75In</t>
  </si>
  <si>
    <t>Plywood1In</t>
  </si>
  <si>
    <t>Plywood1_25In</t>
  </si>
  <si>
    <t>Plywood1_5In</t>
  </si>
  <si>
    <t>ShinglesAsbestosCementLapped0_25In</t>
  </si>
  <si>
    <t>ShinglesAsphaltRollSiding0_25In</t>
  </si>
  <si>
    <t>ShinglesWood16In7_5InExposure0_5In</t>
  </si>
  <si>
    <t>ShinglesWoodInsulatedBackerBoardSiding0_3125In</t>
  </si>
  <si>
    <t>WoodShingles0_75In</t>
  </si>
  <si>
    <t>WoodShinglesPlainAndPlasticFilmFaced0_75In</t>
  </si>
  <si>
    <t>SidingAsphaltInsulating0_5InBed0_5In</t>
  </si>
  <si>
    <t>SidingWoodBevel10_0InLapped0_75In</t>
  </si>
  <si>
    <t>StuccoSyntheticEIFS_Finish1In</t>
  </si>
  <si>
    <t>BuildingPaper0_0625In</t>
  </si>
  <si>
    <t>RoofingFelt0_125In</t>
  </si>
  <si>
    <t>RoofingFelt15Pound</t>
  </si>
  <si>
    <t>RoofingFelt30Pound</t>
  </si>
  <si>
    <t>VaporPermeableFelt0_125In</t>
  </si>
  <si>
    <t>VaporSeal2LayerMopped15LbFelt0_25In</t>
  </si>
  <si>
    <t>VaporSealPlasticFilm0_0625In</t>
  </si>
  <si>
    <t>Concrete80LbPerFt3Thickness2In</t>
  </si>
  <si>
    <t>Concrete80LbPerFt3Thickness4In</t>
  </si>
  <si>
    <t>Concrete80LbPerFt3Thickness6In</t>
  </si>
  <si>
    <t>Concrete80LbPerFt3Thickness8In</t>
  </si>
  <si>
    <t>Concrete80LbPerFt3Thickness10In</t>
  </si>
  <si>
    <t>Concrete80LbPerFt3Thickness12In</t>
  </si>
  <si>
    <t>Concrete100LbPerFt3Thickness2In</t>
  </si>
  <si>
    <t>Concrete100LbPerFt3Thickness4In</t>
  </si>
  <si>
    <t>Concrete100LbPerFt3Thickness6In</t>
  </si>
  <si>
    <t>Concrete100LbPerFt3Thickness8In</t>
  </si>
  <si>
    <t>Concrete100LbPerFt3Thickness10In</t>
  </si>
  <si>
    <t>Concrete100LbPerFt3Thickness12In</t>
  </si>
  <si>
    <t>Concrete140LbPerFt3Thickness2In</t>
  </si>
  <si>
    <t>Concrete140LbPerFt3Thickness4In</t>
  </si>
  <si>
    <t>Concrete140LbPerFt3Thickness6In</t>
  </si>
  <si>
    <t>Concrete140LbPerFt3Thickness8In</t>
  </si>
  <si>
    <t>Concrete140LbPerFt3Thickness10In</t>
  </si>
  <si>
    <t>Concrete140LbPerFt3Thickness12In</t>
  </si>
  <si>
    <t>ConcreteSandwichPanel80PercentInsulationNoSteelInsulation1_5In</t>
  </si>
  <si>
    <t>ConcreteSandwichPanel80PercentInsulationNoSteelInsulation2In</t>
  </si>
  <si>
    <t>ConcreteSandwichPanel80PercentInsulationNoSteelInsulation3In</t>
  </si>
  <si>
    <t>ConcreteSandwichPanel80PercentInsulationNoSteelInsulation4In</t>
  </si>
  <si>
    <t>ConcreteSandwichPanel80PercentInsulationNoSteelInsulation6In</t>
  </si>
  <si>
    <t>ConcreteSandwichPanel80PercentInsulationSteelInsulation1_5In</t>
  </si>
  <si>
    <t>ConcreteSandwichPanel80PercentInsulationSteelInsulation2In</t>
  </si>
  <si>
    <t>ConcreteSandwichPanel80PercentInsulationSteelInsulation3In</t>
  </si>
  <si>
    <t>ConcreteSandwichPanel80PercentInsulationSteelInsulation4In</t>
  </si>
  <si>
    <t>ConcreteSandwichPanel80PercentInsulationSteelInsulation6In</t>
  </si>
  <si>
    <t>ConcreteSandwichPanel90PercentInsulationNoSteelInsulation1_5In</t>
  </si>
  <si>
    <t>ConcreteSandwichPanel90PercentInsulationNoSteelInsulation2In</t>
  </si>
  <si>
    <t>ConcreteSandwichPanel90PercentInsulationNoSteelInsulation3In</t>
  </si>
  <si>
    <t>ConcreteSandwichPanel90PercentInsulationNoSteelInsulation4In</t>
  </si>
  <si>
    <t>ConcreteSandwichPanel90PercentInsulationNoSteelInsulation6In</t>
  </si>
  <si>
    <t>ConcreteSandwichPanel90PercentInsulationSteelInsulation1_5In</t>
  </si>
  <si>
    <t>ConcreteSandwichPanel90PercentInsulationSteelInsulation2In</t>
  </si>
  <si>
    <t>ConcreteSandwichPanel90PercentInsulationSteelInsulation3In</t>
  </si>
  <si>
    <t>ConcreteSandwichPanel90PercentInsulationSteelInsulation4In</t>
  </si>
  <si>
    <t>ConcreteSandwichPanel90PercentInsulationSteelInsulation6In</t>
  </si>
  <si>
    <t>ConcreteSandwichPanel100PercentInsulationNoSteelInsulation1_5In</t>
  </si>
  <si>
    <t>ConcreteSandwichPanel100PercentInsulationNoSteelInsulation2In</t>
  </si>
  <si>
    <t>ConcreteSandwichPanel100PercentInsulationNoSteelInsulation3In</t>
  </si>
  <si>
    <t>ConcreteSandwichPanel100PercentInsulationNoSteelInsulation4In</t>
  </si>
  <si>
    <t>ConcreteSandwichPanel100PercentInsulationNoSteelInsulation6In</t>
  </si>
  <si>
    <t>ConcreteSandwichPanel100PercentInsulationSteelInsulation1_5In</t>
  </si>
  <si>
    <t>ConcreteSandwichPanel100PercentInsulationSteelInsulation2In</t>
  </si>
  <si>
    <t>ConcreteSandwichPanel100PercentInsulationSteelInsulation3In</t>
  </si>
  <si>
    <t>ConcreteSandwichPanel100PercentInsulationSteelInsulation4In</t>
  </si>
  <si>
    <t>ConcreteSandwichPanel100PercentInsulationSteelInsulation6In</t>
  </si>
  <si>
    <t>AluminumNoThermalBreakSingleGlassStoneMetal_NoInsulationCW</t>
  </si>
  <si>
    <t>AluminumNoThermalBreakSingleGlassStoneMetal_R4InsulationCW</t>
  </si>
  <si>
    <t>AluminumNoThermalBreakSingleGlassStoneMetal_R7InsulationCW</t>
  </si>
  <si>
    <t>AluminumNoThermalBreakSingleGlassStoneMetal_R10InsulationCW</t>
  </si>
  <si>
    <t>AluminumNoThermalBreakSingleGlassStoneMetal_R15InsulationCW</t>
  </si>
  <si>
    <t>AluminumNoThermalBreakSingleGlassStoneMetal_R20InsulationCW</t>
  </si>
  <si>
    <t>AluminumNoThermalBreakSingleGlassStoneMetal_R25InsulationCW</t>
  </si>
  <si>
    <t>AluminumNoThermalBreakSingleGlassStoneMetal_R30InsulationCW</t>
  </si>
  <si>
    <t>AluminumNoThermalBreakDoubleNoLowE_NoInsulationCW</t>
  </si>
  <si>
    <t>AluminumNoThermalBreakDoubleNoLowE_R4InsulationCW</t>
  </si>
  <si>
    <t>AluminumNoThermalBreakDoubleNoLowE_R7InsulationCW</t>
  </si>
  <si>
    <t>AluminumNoThermalBreakDoubleNoLowE_R10InsulationCW</t>
  </si>
  <si>
    <t>AluminumNoThermalBreakDoubleNoLowE_R15InsulationCW</t>
  </si>
  <si>
    <t>AluminumNoThermalBreakDoubleNoLowE_R20InsulationCW</t>
  </si>
  <si>
    <t>AluminumNoThermalBreakDoubleNoLowE_R25InsulationCW</t>
  </si>
  <si>
    <t>AluminumNoThermalBreakDoubleNoLowE_R30InsulationCW</t>
  </si>
  <si>
    <t>AluminumNoThermalBreakTripleOrLowE_NoInsulationCW</t>
  </si>
  <si>
    <t>AluminumNoThermalBreakTripleOrLowE_R4InsulationCW</t>
  </si>
  <si>
    <t>AluminumNoThermalBreakTripleOrLowE_R7InsulationCW</t>
  </si>
  <si>
    <t>AluminumNoThermalBreakTripleOrLowE_R10InsulationCW</t>
  </si>
  <si>
    <t>AluminumNoThermalBreakTripleOrLowE_R15InsulationCW</t>
  </si>
  <si>
    <t>AluminumNoThermalBreakTripleOrLowE_R20InsulationCW</t>
  </si>
  <si>
    <t>AluminumNoThermalBreakTripleOrLowE_R25InsulationCW</t>
  </si>
  <si>
    <t>AluminumNoThermalBreakTripleOrLowE_R30InsulationCW</t>
  </si>
  <si>
    <t>AluminumThermalBreakSingleGlassStoneMetal_NoInsulationCW</t>
  </si>
  <si>
    <t>AluminumThermalBreakSingleGlassStoneMetal_R4InsulationCW</t>
  </si>
  <si>
    <t>AluminumThermalBreakSingleGlassStoneMetal_R7InsulationCW</t>
  </si>
  <si>
    <t>AluminumThermalBreakSingleGlassStoneMetal_R10InsulationCW</t>
  </si>
  <si>
    <t>AluminumThermalBreakSingleGlassStoneMetal_R15InsulationCW</t>
  </si>
  <si>
    <t>AluminumThermalBreakSingleGlassStoneMetal_R20InsulationCW</t>
  </si>
  <si>
    <t>AluminumThermalBreakSingleGlassStoneMetal_R25InsulationCW</t>
  </si>
  <si>
    <t>AluminumThermalBreakSingleGlassStoneMetal_R30InsulationCW</t>
  </si>
  <si>
    <t>AluminumThermalBreakDoubleNoLowE_NoInsulationCW</t>
  </si>
  <si>
    <t>AluminumThermalBreakDoubleNoLowE_R4InsulationCW</t>
  </si>
  <si>
    <t>AluminumThermalBreakDoubleNoLowE_R7InsulationCW</t>
  </si>
  <si>
    <t>AluminumThermalBreakDoubleNoLowE_R10InsulationCW</t>
  </si>
  <si>
    <t>AluminumThermalBreakDoubleNoLowE_R15InsulationCW</t>
  </si>
  <si>
    <t>AluminumThermalBreakDoubleNoLowE_R20InsulationCW</t>
  </si>
  <si>
    <t>AluminumThermalBreakDoubleNoLowE_R25InsulationCW</t>
  </si>
  <si>
    <t>AluminumThermalBreakDoubleNoLowE_R30InsulationCW</t>
  </si>
  <si>
    <t>AluminumThermalBreakTripleOrLowE_NoInsulationCW</t>
  </si>
  <si>
    <t>AluminumThermalBreakTripleOrLowE_R4InsulationCW</t>
  </si>
  <si>
    <t>AluminumThermalBreakTripleOrLowE_R7InsulationCW</t>
  </si>
  <si>
    <t>AluminumThermalBreakTripleOrLowE_R10InsulationCW</t>
  </si>
  <si>
    <t>AluminumThermalBreakTripleOrLowE_R15InsulationCW</t>
  </si>
  <si>
    <t>AluminumThermalBreakTripleOrLowE_R20InsulationCW</t>
  </si>
  <si>
    <t>AluminumThermalBreakTripleOrLowE_R25InsulationCW</t>
  </si>
  <si>
    <t>AluminumThermalBreakTripleOrLowE_R30InsulationCW</t>
  </si>
  <si>
    <t>ContinuousInsulationSingleGlassStoneMetal_NoInsulationCW</t>
  </si>
  <si>
    <t>ContinuousInsulationSingleGlassStoneMetal_R4InsulationCW</t>
  </si>
  <si>
    <t>ContinuousInsulationSingleGlassStoneMetal_R7InsulationCW</t>
  </si>
  <si>
    <t>ContinuousInsulationSingleGlassStoneMetal_R10InsulationCW</t>
  </si>
  <si>
    <t>ContinuousInsulationSingleGlassStoneMetal_R15InsulationCW</t>
  </si>
  <si>
    <t>ContinuousInsulationSingleGlassStoneMetal_R20InsulationCW</t>
  </si>
  <si>
    <t>ContinuousInsulationSingleGlassStoneMetal_R25InsulationCW</t>
  </si>
  <si>
    <t>ContinuousInsulationSingleGlassStoneMetal_R30InsulationCW</t>
  </si>
  <si>
    <t>ContinuousInsulationDoubleNoLowE_NoInsulationCW</t>
  </si>
  <si>
    <t>ContinuousInsulationDoubleNoLowE_R4InsulationCW</t>
  </si>
  <si>
    <t>ContinuousInsulationDoubleNoLowE_R7InsulationCW</t>
  </si>
  <si>
    <t>ContinuousInsulationDoubleNoLowE_R10InsulationCW</t>
  </si>
  <si>
    <t>ContinuousInsulationDoubleNoLowE_R15InsulationCW</t>
  </si>
  <si>
    <t>ContinuousInsulationDoubleNoLowE_R20InsulationCW</t>
  </si>
  <si>
    <t>ContinuousInsulationDoubleNoLowE_R25InsulationCW</t>
  </si>
  <si>
    <t>ContinuousInsulationDoubleNoLowE_R30InsulationCW</t>
  </si>
  <si>
    <t>ContinuousInsulationTripleOrLowE_NoInsulationCW</t>
  </si>
  <si>
    <t>ContinuousInsulationTripleOrLowE_R4InsulationCW</t>
  </si>
  <si>
    <t>ContinuousInsulationTripleOrLowE_R7InsulationCW</t>
  </si>
  <si>
    <t>ContinuousInsulationTripleOrLowE_R10InsulationCW</t>
  </si>
  <si>
    <t>ContinuousInsulationTripleOrLowE_R15InsulationCW</t>
  </si>
  <si>
    <t>ContinuousInsulationTripleOrLowE_R20InsulationCW</t>
  </si>
  <si>
    <t>ContinuousInsulationTripleOrLowE_R25InsulationCW</t>
  </si>
  <si>
    <t>ContinuousInsulationTripleOrLowE_R30InsulationCW</t>
  </si>
  <si>
    <t>StructuralGlazingSingleGlassStoneMetal_NoInsulationCW</t>
  </si>
  <si>
    <t>StructuralGlazingSingleGlassStoneMetal_R4InsulationCW</t>
  </si>
  <si>
    <t>StructuralGlazingSingleGlassStoneMetal_R7InsulationCW</t>
  </si>
  <si>
    <t>StructuralGlazingSingleGlassStoneMetal_R10InsulationCW</t>
  </si>
  <si>
    <t>StructuralGlazingSingleGlassStoneMetal_R15InsulationCW</t>
  </si>
  <si>
    <t>StructuralGlazingSingleGlassStoneMetal_R20InsulationCW</t>
  </si>
  <si>
    <t>StructuralGlazingSingleGlassStoneMetal_R25InsulationCW</t>
  </si>
  <si>
    <t>StructuralGlazingSingleGlassStoneMetal_R30InsulationCW</t>
  </si>
  <si>
    <t>StructuralGlazingDoubleNoLowE_NoInsulationCW</t>
  </si>
  <si>
    <t>StructuralGlazingDoubleNoLowE_R4InsulationCW</t>
  </si>
  <si>
    <t>StructuralGlazingDoubleNoLowE_R7InsulationCW</t>
  </si>
  <si>
    <t>StructuralGlazingDoubleNoLowE_R10InsulationCW</t>
  </si>
  <si>
    <t>StructuralGlazingDoubleNoLowE_R15InsulationCW</t>
  </si>
  <si>
    <t>StructuralGlazingDoubleNoLowE_R20InsulationCW</t>
  </si>
  <si>
    <t>StructuralGlazingDoubleNoLowE_R25InsulationCW</t>
  </si>
  <si>
    <t>StructuralGlazingDoubleNoLowE_R30InsulationCW</t>
  </si>
  <si>
    <t>StructuralGlazingTripleOrLowE_NoInsulationCW</t>
  </si>
  <si>
    <t>StructuralGlazingTripleOrLowE_R4InsulationCW</t>
  </si>
  <si>
    <t>StructuralGlazingTripleOrLowE_R7InsulationCW</t>
  </si>
  <si>
    <t>StructuralGlazingTripleOrLowE_R10InsulationCW</t>
  </si>
  <si>
    <t>StructuralGlazingTripleOrLowE_R15InsulationCW</t>
  </si>
  <si>
    <t>StructuralGlazingTripleOrLowE_R20InsulationCW</t>
  </si>
  <si>
    <t>StructuralGlazingTripleOrLowE_R25InsulationCW</t>
  </si>
  <si>
    <t>StructuralGlazingTripleOrLowE_R30InsulationCW</t>
  </si>
  <si>
    <t>AcousticTile0_375In</t>
  </si>
  <si>
    <t>AcousticTile0_5In</t>
  </si>
  <si>
    <t>AcousticTile0_75In</t>
  </si>
  <si>
    <t>Carpet0_75In</t>
  </si>
  <si>
    <t>LinoleumCorkTile0_25In</t>
  </si>
  <si>
    <t>RubberTile1In</t>
  </si>
  <si>
    <t>SlateOrTile0_5In</t>
  </si>
  <si>
    <t>Terrazzo1In</t>
  </si>
  <si>
    <t>ICF1_5InPolyurethaneEachSideConcrete6In</t>
  </si>
  <si>
    <t>ICF1_5InPolyurethaneEachSideConcrete8In</t>
  </si>
  <si>
    <t>ICF2InPolyurethaneEachSideConcrete6In</t>
  </si>
  <si>
    <t>ICF2InPolyurethaneEachSideConcrete8In</t>
  </si>
  <si>
    <t>ICF4_5InPolyurethaneEachSideConcrete6In</t>
  </si>
  <si>
    <t>ICF4_5InPolyurethaneEachSideConcrete8In</t>
  </si>
  <si>
    <t>ICF2InEPS_EachSideConcrete6In</t>
  </si>
  <si>
    <t>ICF2InEPS_EachSideConcrete8In</t>
  </si>
  <si>
    <t>ICF2_5InEPS_EachSideConcrete6In</t>
  </si>
  <si>
    <t>ICF2_5InEPS_EachSideConcrete8In</t>
  </si>
  <si>
    <t>ICF3InEPS_EachSideConcrete6In</t>
  </si>
  <si>
    <t>ICF3InEPS_EachSideConcrete8In</t>
  </si>
  <si>
    <t>ICF4InEPS_EachSideConcrete6In</t>
  </si>
  <si>
    <t>ICF4InEPS_EachSideConcrete8In</t>
  </si>
  <si>
    <t>ICF2InXPS_EachSideConcrete6In</t>
  </si>
  <si>
    <t>ICF2InXPS_EachSideConcrete8In</t>
  </si>
  <si>
    <t>ICF3InXPS_EachSideConcrete6In</t>
  </si>
  <si>
    <t>ICF3InXPS_EachSideConcrete8In</t>
  </si>
  <si>
    <t>ICF4InXPS_EachSideConcrete6In</t>
  </si>
  <si>
    <t>ICF4InXPS_EachSideConcrete8In</t>
  </si>
  <si>
    <t>GlassFiberBatt3_5In_R11_CEC_Default</t>
  </si>
  <si>
    <t>GlassFiberBatt3_5In_R13_CEC_Default</t>
  </si>
  <si>
    <t>GlassFiberBatt3_5In_R15_CEC_Default</t>
  </si>
  <si>
    <t>GlassFiberBatt5_5In_R19_CEC_Default</t>
  </si>
  <si>
    <t>GlassFiberBatt5_5In_R21_CEC_Default</t>
  </si>
  <si>
    <t>GlassFiberBatt7_25In_R25_CEC_Default</t>
  </si>
  <si>
    <t>GlassFiberBatt7_25In_R30_CEC_Default</t>
  </si>
  <si>
    <t>GlassFiberBatt8_25In_R30_CEC_Default</t>
  </si>
  <si>
    <t>GlassFiberBatt10In_R30_CEC_Default</t>
  </si>
  <si>
    <t>GlassFiberBatt12In_R38_CEC_Default</t>
  </si>
  <si>
    <t>GlassFiberBatt4In</t>
  </si>
  <si>
    <t>GlassFiberBatt4_5In</t>
  </si>
  <si>
    <t>GlassFiberBatt5In</t>
  </si>
  <si>
    <t>GlassFiberBatt6In</t>
  </si>
  <si>
    <t>GlassFiberBatt6_5In</t>
  </si>
  <si>
    <t>CellularPolyisocyanurate0_125In_R0_7</t>
  </si>
  <si>
    <t>CellularPolyisocyanurate0_25In_R1_5</t>
  </si>
  <si>
    <t>CellularPolyisocyanurate0_5In_R2_9</t>
  </si>
  <si>
    <t>CellularPolyisocyanurate1In_R5_9</t>
  </si>
  <si>
    <t>CellularPolyisocyanurate1_5In_R8_8</t>
  </si>
  <si>
    <t>CellularPolyisocyanurate2In_R12</t>
  </si>
  <si>
    <t>CellularPolyisocyanurate2_5In_R15</t>
  </si>
  <si>
    <t>CellularPolyisocyanurate3In_R18</t>
  </si>
  <si>
    <t>CellularPolyisocyanurate3_5In_R21</t>
  </si>
  <si>
    <t>CellularPolyisocyanurate4In_R23</t>
  </si>
  <si>
    <t>CellularPolyisocyanurate4_5In_R26</t>
  </si>
  <si>
    <t>CellularPolyisocyanurate5In_R29</t>
  </si>
  <si>
    <t>CellularPolyisocyanurate5_5In_R32</t>
  </si>
  <si>
    <t>CellularPolyisocyanurate6In_R35</t>
  </si>
  <si>
    <t>CellularPolyisocyanurate6_5In_R38</t>
  </si>
  <si>
    <t>ExpandedPerliteOrganicBonded0_75In_R2_1</t>
  </si>
  <si>
    <t>ExpandedPerliteOrganicBonded1In_R2_8</t>
  </si>
  <si>
    <t>ExpandedPerliteOrganicBonded1_5In_R4_2</t>
  </si>
  <si>
    <t>ExpandedPerliteOrganicBonded2In_R5_6</t>
  </si>
  <si>
    <t>ExpandedPerliteOrganicBonded3In_R8_3</t>
  </si>
  <si>
    <t>ExpandedPerliteOrganicBonded4In_R11</t>
  </si>
  <si>
    <t>ExpandedPerliteOrganicBonded6In_R17</t>
  </si>
  <si>
    <t>ExpandedPolystyrene0_25In_R1</t>
  </si>
  <si>
    <t>ExpandedPolystyrene0_5In_R2_1</t>
  </si>
  <si>
    <t>ExpandedPolystyrene0_75In_R3_1</t>
  </si>
  <si>
    <t>ExpandedPolystyrene1In_R4_2</t>
  </si>
  <si>
    <t>ExpandedPolystyrene1_25In_R5_2</t>
  </si>
  <si>
    <t>ExpandedPolystyrene1_5In_R6_3</t>
  </si>
  <si>
    <t>ExpandedPolystyrene1_75In_R7_3</t>
  </si>
  <si>
    <t>ExpandedPolystyrene1_875In_R8</t>
  </si>
  <si>
    <t>ExpandedPolystyrene1_9375In_R8_1</t>
  </si>
  <si>
    <t>ExpandedPolystyrene2In_R8_3</t>
  </si>
  <si>
    <t>ExpandedPolystyrene2_4In_R10</t>
  </si>
  <si>
    <t>ExpandedPolystyrene2_4375In_R10</t>
  </si>
  <si>
    <t>ExpandedPolystyrene3In_ R13</t>
  </si>
  <si>
    <t>ExpandedPolystyrene3_3333In_R14</t>
  </si>
  <si>
    <t>ExpandedPolystyrene3_4In_R14</t>
  </si>
  <si>
    <t>ExpandedPolystyrene3_5In_R15</t>
  </si>
  <si>
    <t>ExpandedPolystyrene4_0625In_R17</t>
  </si>
  <si>
    <t>ExpandedPolystyrene4_7In_R20</t>
  </si>
  <si>
    <t>ExpandedPolystyrene5_4In_R22</t>
  </si>
  <si>
    <t>ExpandedPolystyrene5_95In_R25</t>
  </si>
  <si>
    <t>ExpandedPolystyrene6_1In_R25</t>
  </si>
  <si>
    <t>ExpandedPolystyrene6_875In_R29</t>
  </si>
  <si>
    <t>ExpandedPolystyrene8_6In_R35</t>
  </si>
  <si>
    <t>ExpandedPolystyreneXPS0_25In_R1_25</t>
  </si>
  <si>
    <t>ExpandedPolystyreneXPS0_5In_R2_50</t>
  </si>
  <si>
    <t>ExpandedPolystyreneXPS0_75In_R3_75</t>
  </si>
  <si>
    <t>ExpandedPolystyreneXPS1In_R5</t>
  </si>
  <si>
    <t>ExpandedPolystyreneXPS1_25In_R6_25</t>
  </si>
  <si>
    <t>ExpandedPolystyreneXPS1_5In_R7_50</t>
  </si>
  <si>
    <t>ExpandedPolystyreneXPS1_75In_R8_75</t>
  </si>
  <si>
    <t>ExpandedPolystyreneXPS1_875In_R9_37</t>
  </si>
  <si>
    <t>ExpandedPolystyreneXPS2In_R10</t>
  </si>
  <si>
    <t>ExpandedPolystyreneXPS2_5In_R12_50</t>
  </si>
  <si>
    <t>ExpandedPolystyreneXPS3In_R15</t>
  </si>
  <si>
    <t>ExpandedPolystyreneXPS3_5In_R17_50</t>
  </si>
  <si>
    <t>ExpandedPolystyreneXPS4In_R20</t>
  </si>
  <si>
    <t>ExpandedPolystyreneXPS4_5In_R22_50</t>
  </si>
  <si>
    <t>ExpandedPolystyreneXPS5In_R25</t>
  </si>
  <si>
    <t>ExpandedPolystyreneXPS5_5In_R27_50</t>
  </si>
  <si>
    <t>ExpandedPolystyreneXPS6In_R30</t>
  </si>
  <si>
    <t>ExpandedPolystyreneXPS6_5In_R32_50</t>
  </si>
  <si>
    <t>ExpandedPolystyreneXPS8In_R40</t>
  </si>
  <si>
    <t>ExpandedPolystyreneXPS8_5In_R42_50</t>
  </si>
  <si>
    <t>ExpandedPolyurethane0_5In_R3_1</t>
  </si>
  <si>
    <t>ExpandedPolyurethane0_75In_R4_7</t>
  </si>
  <si>
    <t>ExpandedPolyurethane1In_R6_3</t>
  </si>
  <si>
    <t>ExpandedPolyurethane1_25In_R7_8</t>
  </si>
  <si>
    <t>ExpandedPolyurethane2In_R12_6</t>
  </si>
  <si>
    <t>PerliteBoard0_75In_R1_9</t>
  </si>
  <si>
    <t>PerliteBoard1In_R2_5</t>
  </si>
  <si>
    <t>PerliteBoard1_5In_R3_8</t>
  </si>
  <si>
    <t>PerliteBoard2In_R5_0</t>
  </si>
  <si>
    <t>R24BattWall8In_R24</t>
  </si>
  <si>
    <t>ComplianceInsulationR0_01</t>
  </si>
  <si>
    <t>ComplianceInsulationR0_02</t>
  </si>
  <si>
    <t>ComplianceInsulationR0_05</t>
  </si>
  <si>
    <t>ComplianceInsulationR0_10</t>
  </si>
  <si>
    <t>ComplianceInsulationR0_20</t>
  </si>
  <si>
    <t>ComplianceInsulationR0_50</t>
  </si>
  <si>
    <t>ComplianceInsulationR1_00</t>
  </si>
  <si>
    <t>ComplianceInsulationR1_35</t>
  </si>
  <si>
    <t>ComplianceInsulationR1_41</t>
  </si>
  <si>
    <t>ComplianceInsulationR1_54</t>
  </si>
  <si>
    <t>ComplianceInsulationR2_00</t>
  </si>
  <si>
    <t>ComplianceInsulationR2_15</t>
  </si>
  <si>
    <t>ComplianceInsulationR2_19</t>
  </si>
  <si>
    <t>ComplianceInsulationR2_85</t>
  </si>
  <si>
    <t>ComplianceInsulationR2_89</t>
  </si>
  <si>
    <t>ComplianceInsulationR3_00</t>
  </si>
  <si>
    <t>ComplianceInsulationR3_63</t>
  </si>
  <si>
    <t>ComplianceInsulationR3_70</t>
  </si>
  <si>
    <t>ComplianceInsulationR3_80</t>
  </si>
  <si>
    <t>ComplianceInsulationR4_00</t>
  </si>
  <si>
    <t>ComplianceInsulationR4_50</t>
  </si>
  <si>
    <t>ComplianceInsulationR5_00</t>
  </si>
  <si>
    <t>ComplianceInsulationR5_60</t>
  </si>
  <si>
    <t>ComplianceInsulationR6_00</t>
  </si>
  <si>
    <t>ComplianceInsulationR6_32</t>
  </si>
  <si>
    <t>ComplianceInsulationR6_46</t>
  </si>
  <si>
    <t>ComplianceInsulationR7_00</t>
  </si>
  <si>
    <t>ComplianceInsulationR7_10</t>
  </si>
  <si>
    <t>ComplianceInsulationR7_18</t>
  </si>
  <si>
    <t>ComplianceInsulationR7_39</t>
  </si>
  <si>
    <t>ComplianceInsulationR7_50</t>
  </si>
  <si>
    <t>ComplianceInsulationR7_60</t>
  </si>
  <si>
    <t>ComplianceInsulationR8_00</t>
  </si>
  <si>
    <t>ComplianceInsulationR8_07</t>
  </si>
  <si>
    <t>ComplianceInsulationR9_00</t>
  </si>
  <si>
    <t>ComplianceInsulationR9_40</t>
  </si>
  <si>
    <t>ComplianceInsulationR9_80</t>
  </si>
  <si>
    <t>ComplianceInsulationR9_83</t>
  </si>
  <si>
    <t>ComplianceInsulationR9_94</t>
  </si>
  <si>
    <t>ComplianceInsulationR10_00</t>
  </si>
  <si>
    <t>ComplianceInsulationR10_06</t>
  </si>
  <si>
    <t>ComplianceInsulationR11_00</t>
  </si>
  <si>
    <t>ComplianceInsulationR11_70</t>
  </si>
  <si>
    <t>ComplianceInsulationR12_00</t>
  </si>
  <si>
    <t>ComplianceInsulationR12_50</t>
  </si>
  <si>
    <t>ComplianceInsulationR12_55</t>
  </si>
  <si>
    <t>ComplianceInsulationR12_69</t>
  </si>
  <si>
    <t>ComplianceInsulationR13_00</t>
  </si>
  <si>
    <t>ComplianceInsulationR13_50</t>
  </si>
  <si>
    <t>ComplianceInsulationR13_99</t>
  </si>
  <si>
    <t>ComplianceInsulationR14_00</t>
  </si>
  <si>
    <t>ComplianceInsulationR14_14</t>
  </si>
  <si>
    <t>ComplianceInsulationR14_32</t>
  </si>
  <si>
    <t>ComplianceInsulationR14_60</t>
  </si>
  <si>
    <t>ComplianceInsulationR15_00</t>
  </si>
  <si>
    <t>ComplianceInsulationR15_54</t>
  </si>
  <si>
    <t>ComplianceInsulationR16_00</t>
  </si>
  <si>
    <t>ComplianceInsulationR16_20</t>
  </si>
  <si>
    <t>ComplianceInsulationR16_34</t>
  </si>
  <si>
    <t>ComplianceInsulationR16_58</t>
  </si>
  <si>
    <t>ComplianceInsulationR16_69</t>
  </si>
  <si>
    <t>ComplianceInsulationR17_00</t>
  </si>
  <si>
    <t>ComplianceInsulationR17_67</t>
  </si>
  <si>
    <t>ComplianceInsulationR18_00</t>
  </si>
  <si>
    <t>ComplianceInsulationR19_00</t>
  </si>
  <si>
    <t>ComplianceInsulationR19_63</t>
  </si>
  <si>
    <t>ComplianceInsulationR20_00</t>
  </si>
  <si>
    <t>ComplianceInsulationR20_05</t>
  </si>
  <si>
    <t>ComplianceInsulationR21_00</t>
  </si>
  <si>
    <t>ComplianceInsulationR21_18</t>
  </si>
  <si>
    <t>ComplianceInsulationR21_39</t>
  </si>
  <si>
    <t>ComplianceInsulationR21_60</t>
  </si>
  <si>
    <t>ComplianceInsulationR22_00</t>
  </si>
  <si>
    <t>ComplianceInsulationR22_48</t>
  </si>
  <si>
    <t>ComplianceInsulationR23_00</t>
  </si>
  <si>
    <t>ComplianceInsulationR23_70</t>
  </si>
  <si>
    <t>ComplianceInsulationR24_00</t>
  </si>
  <si>
    <t>ComplianceInsulationR24_80</t>
  </si>
  <si>
    <t>ComplianceInsulationR24_86</t>
  </si>
  <si>
    <t>ComplianceInsulationR25_00</t>
  </si>
  <si>
    <t>ComplianceInsulationR25_16</t>
  </si>
  <si>
    <t>ComplianceInsulationR26_00</t>
  </si>
  <si>
    <t>ComplianceInsulationR27_00</t>
  </si>
  <si>
    <t>ComplianceInsulationR28_00</t>
  </si>
  <si>
    <t>ComplianceInsulationR28_12</t>
  </si>
  <si>
    <t>ComplianceInsulationR28_63</t>
  </si>
  <si>
    <t>ComplianceInsulationR29_00</t>
  </si>
  <si>
    <t>ComplianceInsulationR30_00</t>
  </si>
  <si>
    <t>ComplianceInsulationR31_00</t>
  </si>
  <si>
    <t>ComplianceInsulationR32_00</t>
  </si>
  <si>
    <t>ComplianceInsulationR33_00</t>
  </si>
  <si>
    <t>ComplianceInsulationR34_00</t>
  </si>
  <si>
    <t>ComplianceInsulationR34_93</t>
  </si>
  <si>
    <t>ComplianceInsulationR35_00</t>
  </si>
  <si>
    <t>ComplianceInsulationR36_00</t>
  </si>
  <si>
    <t>ComplianceInsulationR37_00</t>
  </si>
  <si>
    <t>ComplianceInsulationR38_00</t>
  </si>
  <si>
    <t>LooseFillMineralFiberClosedSidewallsThickness3_5In</t>
  </si>
  <si>
    <t>LooseFillMineralFiber2LbPerFt3Thickness4In</t>
  </si>
  <si>
    <t>LooseFillMineralFiber2LbPerFt3Thickness6_5In</t>
  </si>
  <si>
    <t>LooseFillMineralFiber2LbPerFt3Thickness7_5In</t>
  </si>
  <si>
    <t>LooseFillMineralFiber2LbPerFt3Thickness8_25In</t>
  </si>
  <si>
    <t>LooseFillMineralFiber2LbPerFt3Thickness13_75In</t>
  </si>
  <si>
    <t>RammedEarth</t>
  </si>
  <si>
    <t>SprayCellulosicFiber4_6LbPerFt3Thickness3_5In</t>
  </si>
  <si>
    <t>SprayCellulosicFiber4_6LbPerFt3Thickness4In</t>
  </si>
  <si>
    <t>SprayCellulosicFiber4_6LbPerFt3Thickness4_5In</t>
  </si>
  <si>
    <t>SprayCellulosicFiber4_6LbPerFt3Thickness5In</t>
  </si>
  <si>
    <t>SprayCellulosicFiber4_6LbPerFt3Thickness5_5In</t>
  </si>
  <si>
    <t>SprayCellulosicFiber4_6LbPerFt3Thickness6In</t>
  </si>
  <si>
    <t>SprayCellulosicFiber4_6LbPerFt3Thickness6_5In</t>
  </si>
  <si>
    <t>SprayGlassFiber3_9LbPerFt3Thickness3_5In</t>
  </si>
  <si>
    <t>SprayGlassFiber3_9LbPerFt3Thickness4In</t>
  </si>
  <si>
    <t>SprayGlassFiber3_9LbPerFt3Thickness4_5In</t>
  </si>
  <si>
    <t>SprayGlassFiber3_9LbPerFt3Thickness5In</t>
  </si>
  <si>
    <t>SprayGlassFiber3_9LbPerFt3Thickness5_5In</t>
  </si>
  <si>
    <t>SprayGlassFiber3_9LbPerFt3Thickness6In</t>
  </si>
  <si>
    <t>SprayGlassFiber3_9LbPerFt3Thickness6_5In</t>
  </si>
  <si>
    <t>SprayPolyurethaneFoam0_5LbPerFt3Thickness3_5In</t>
  </si>
  <si>
    <t>SprayPolyurethaneFoam0_5LbPerFt3Thickness4In</t>
  </si>
  <si>
    <t>SprayPolyurethaneFoam0_5LbPerFt3Thickness4_5In</t>
  </si>
  <si>
    <t>SprayPolyurethaneFoam0_5LbPerFt3Thickness5In</t>
  </si>
  <si>
    <t>SprayPolyurethaneFoam0_5LbPerFt3Thickness5_5In</t>
  </si>
  <si>
    <t>SprayPolyurethaneFoam0_5LbPerFt3Thickness6In</t>
  </si>
  <si>
    <t>SprayPolyurethaneFoam0_5LbPerFt3Thickness6_5In</t>
  </si>
  <si>
    <t>SprayPolyurethaneFoam3_0LbPerFt3Thickness3_5In</t>
  </si>
  <si>
    <t>SprayPolyurethaneFoam3_0LbPerFt3Thickness4In</t>
  </si>
  <si>
    <t>SprayPolyurethaneFoam3_0LbPerFt3Thickness4_5In</t>
  </si>
  <si>
    <t>SprayPolyurethaneFoam3_0LbPerFt3Thickness5In</t>
  </si>
  <si>
    <t>SprayPolyurethaneFoam3_0LbPerFt3Thickness5_5In</t>
  </si>
  <si>
    <t>SprayPolyurethaneFoam3_0LbPerFt3Thickness6In</t>
  </si>
  <si>
    <t>SprayPolyurethaneFoam3_0LbPerFt3Thickness6_5In</t>
  </si>
  <si>
    <t>Brick48LbPerFt3Thickness3_625In</t>
  </si>
  <si>
    <t>BrickFiredClay140LbPerFt3Thickness3_625In</t>
  </si>
  <si>
    <t>ClayTileHollow1CellDeepThickness3In</t>
  </si>
  <si>
    <t>ClayTileHollow1CellDeepThickness4In</t>
  </si>
  <si>
    <t>ClayTileHollow2CellDeepThickness6In</t>
  </si>
  <si>
    <t>ClayTileHollow2CellDeepThickness8In</t>
  </si>
  <si>
    <t>ClayTileHollow2CellDeepThickness10In</t>
  </si>
  <si>
    <t>ClayTileHollow3CellDeepThickness12In</t>
  </si>
  <si>
    <t>ClayTilePaver</t>
  </si>
  <si>
    <t>ConcretePaver</t>
  </si>
  <si>
    <t>GypsumPartitionBlock3Cell4x12x30Thickness4In</t>
  </si>
  <si>
    <t>GypsumPartitionBlock4Cell3x12x30Thickness3In</t>
  </si>
  <si>
    <t>GypsumPartitionBlockSolid3x12x30Thickness3In</t>
  </si>
  <si>
    <t>Stone1In</t>
  </si>
  <si>
    <t>Stucco1Coat</t>
  </si>
  <si>
    <t>Stucco3Coat</t>
  </si>
  <si>
    <t>ClayPartGrouted130LbPerFt3Thickness6In</t>
  </si>
  <si>
    <t>ClayPartGrouted130LbPerFt3Thickness8In</t>
  </si>
  <si>
    <t>ConcretePartGrouted105LbPerFt3Thickness6In</t>
  </si>
  <si>
    <t>ConcretePartGrouted105LbPerFt3Thickness8In</t>
  </si>
  <si>
    <t>ConcretePartGrouted105LbPerFt3Thickness10In</t>
  </si>
  <si>
    <t>ConcretePartGrouted105LbPerFt3Thickness12In</t>
  </si>
  <si>
    <t>ConcretePartGrouted115LbPerFt3Thickness6In</t>
  </si>
  <si>
    <t>ConcretePartGrouted115LbPerFt3Thickness8In</t>
  </si>
  <si>
    <t>ConcretePartGrouted115LbPerFt3Thickness10In</t>
  </si>
  <si>
    <t>ConcretePartGrouted115LbPerFt3Thickness12In</t>
  </si>
  <si>
    <t>ConcretePartGrouted125LbPerFt3Thickness6In</t>
  </si>
  <si>
    <t>ConcretePartGrouted125LbPerFt3Thickness8In</t>
  </si>
  <si>
    <t>ConcretePartGrouted125LbPerFt3Thickness10In</t>
  </si>
  <si>
    <t>ConcretePartGrouted125LbPerFt3Thickness12In</t>
  </si>
  <si>
    <t>ClaySolidGrout130LbPerFt3Thickness6In</t>
  </si>
  <si>
    <t>ClaySolidGrout130LbPerFt3Thickness8In</t>
  </si>
  <si>
    <t>ConcreteSolidGrout105LbPerFt3Thickness6In</t>
  </si>
  <si>
    <t>ConcreteSolidGrout105LbPerFt3Thickness8In</t>
  </si>
  <si>
    <t>ConcreteSolidGrout105LbPerFt3Thickness10In</t>
  </si>
  <si>
    <t>ConcreteSolidGrout105LbPerFt3Thickness12In</t>
  </si>
  <si>
    <t>ConcreteSolidGrout115LbPerFt3Thickness6In</t>
  </si>
  <si>
    <t>ConcreteSolidGrout115LbPerFt3Thickness8In</t>
  </si>
  <si>
    <t>ConcreteSolidGrout115LbPerFt3Thickness10In</t>
  </si>
  <si>
    <t>ConcreteSolidGrout115LbPerFt3Thickness12In</t>
  </si>
  <si>
    <t>ConcreteSolidGrout125LbPerFt3Thickness6In</t>
  </si>
  <si>
    <t>ConcreteSolidGrout125LbPerFt3Thickness8In</t>
  </si>
  <si>
    <t>ConcreteSolidGrout125LbPerFt3Thickness10In</t>
  </si>
  <si>
    <t>ConcreteSolidGrout125LbPerFt3Thickness12In</t>
  </si>
  <si>
    <t>ClayPartGroutedInsulated130LbPerFt3Thickness6In</t>
  </si>
  <si>
    <t>ClayPartGroutedInsulated130LbPerFt3Thickness8In</t>
  </si>
  <si>
    <t>ConcretePartGroutedInsulated105LbPerFt3Thickness6In</t>
  </si>
  <si>
    <t>ConcretePartGroutedInsulated105LbPerFt3Thickness8In</t>
  </si>
  <si>
    <t>ConcretePartGroutedInsulated105LbPerFt3Thickness10In</t>
  </si>
  <si>
    <t>ConcretePartGroutedInsulated105LbPerFt3Thickness12In</t>
  </si>
  <si>
    <t>ConcretePartGroutedInsulated115LbPerFt3Thickness6In</t>
  </si>
  <si>
    <t>ConcretePartGroutedInsulated115LbPerFt3Thickness8In</t>
  </si>
  <si>
    <t>ConcretePartGroutedInsulated115LbPerFt3Thickness10In</t>
  </si>
  <si>
    <t>ConcretePartGroutedInsulated115LbPerFt3Thickness12In</t>
  </si>
  <si>
    <t>ConcretePartGroutedInsulated125LbPerFt3Thickness6In</t>
  </si>
  <si>
    <t>ConcretePartGroutedInsulated125LbPerFt3Thickness8In</t>
  </si>
  <si>
    <t>ConcretePartGroutedInsulated125LbPerFt3Thickness10In</t>
  </si>
  <si>
    <t>ConcretePartGroutedInsulated125LbPerFt3Thickness12In</t>
  </si>
  <si>
    <t>MetalInsulatedPanel2In</t>
  </si>
  <si>
    <t>MetalInsulatedPanel2_5In</t>
  </si>
  <si>
    <t>MetalInsulatedPanel3In</t>
  </si>
  <si>
    <t>MetalInsulatedPanel4In</t>
  </si>
  <si>
    <t>MetalInsulatedPanel5In</t>
  </si>
  <si>
    <t>MetalInsulatedPanel6In</t>
  </si>
  <si>
    <t>Aggregate45LbPerFt3Thickness0_5In</t>
  </si>
  <si>
    <t>Aggregate45LbPerFt3Thickness0_625In</t>
  </si>
  <si>
    <t>AggregateOnMetalLath45LbPerFt3Thickness0_75In</t>
  </si>
  <si>
    <t>AggregatePerliteThickness0_5In</t>
  </si>
  <si>
    <t>AggregatePerliteThickness0_625In</t>
  </si>
  <si>
    <t>AggregatePerliteOnMetalLathThickness0_75In</t>
  </si>
  <si>
    <t>ConcreteSandAggregateThickness6In</t>
  </si>
  <si>
    <t>GypsumPlaster80LbPerFt3Thickness0_5In</t>
  </si>
  <si>
    <t>GypsumPlaster80LbPerFt3Thickness0_625In</t>
  </si>
  <si>
    <t>GypsumPlasterOnMetalLath70LbPerFt3Thickness0_75In</t>
  </si>
  <si>
    <t>GypsumPlasterOnMetalLath80LbPerFt3Thickness0_75In</t>
  </si>
  <si>
    <t>MortarCementThickness1In</t>
  </si>
  <si>
    <t>MortarCementThickness1_75In</t>
  </si>
  <si>
    <t>PerlitePlaster25LbPerFt3Thickness0_5In</t>
  </si>
  <si>
    <t>PerlitePlaster38LbPerFt3Thickness0_5In</t>
  </si>
  <si>
    <t>PlasterSandAggregateThickness1In</t>
  </si>
  <si>
    <t>PulpboardOrPaperPlasterThickness0_5In</t>
  </si>
  <si>
    <t>SandAggregateThickness0_375In</t>
  </si>
  <si>
    <t>SandAggregateThickness0_5In</t>
  </si>
  <si>
    <t>SandAggregateThickness0_625In</t>
  </si>
  <si>
    <t>SandAggregateThickness0_75In</t>
  </si>
  <si>
    <t>SandAggregateOnMetalLathThickness0_75In</t>
  </si>
  <si>
    <t>VermiculiteAggregate45LbPerFt3Thickness0_5In</t>
  </si>
  <si>
    <t>Stucco0_375In</t>
  </si>
  <si>
    <t>Stucco0_875In</t>
  </si>
  <si>
    <t>Roof5LbPerFt2Thickness0_5In</t>
  </si>
  <si>
    <t>Roof10LbPerFt2Thickness1In</t>
  </si>
  <si>
    <t>Roof15LbPerFt2Thickness1_5In</t>
  </si>
  <si>
    <t>Roof25LbPerFt2Thickness2_5In</t>
  </si>
  <si>
    <t>AsbestosOrCementShingles0_375In</t>
  </si>
  <si>
    <t>AsphaltBitumenInertFill100LbPerFt3Thickness0_75In</t>
  </si>
  <si>
    <t>AsphaltBitumenInertFill144LbPerFt3Thickness0_75In</t>
  </si>
  <si>
    <t>AsphaltRollRoofing0_25In</t>
  </si>
  <si>
    <t>AsphaltShingles0_25In</t>
  </si>
  <si>
    <t>BuiltUpRoofing0_375In</t>
  </si>
  <si>
    <t>ClayTile0_5In</t>
  </si>
  <si>
    <t>LightRoof0_4In</t>
  </si>
  <si>
    <t>MasticAsphaltHeavy20PercentGrit1In</t>
  </si>
  <si>
    <t>MetalStandingSeam0_0625In</t>
  </si>
  <si>
    <t>RoofGravel1In</t>
  </si>
  <si>
    <t>RoofGravel0_5In</t>
  </si>
  <si>
    <t>SinglePlyRoofing0_25In</t>
  </si>
  <si>
    <t>Slate0_5In</t>
  </si>
  <si>
    <t>TileGap0_75In</t>
  </si>
  <si>
    <t>SIPS_CrawlSpaceR22I_JoistSpline6_5In</t>
  </si>
  <si>
    <t>SIPS_CrawlSpaceR33I_JoistSpline6_5In</t>
  </si>
  <si>
    <t>SIPS_CrawlSpaceR28I_JoistSpline8_25In</t>
  </si>
  <si>
    <t>SIPS_CrawlSpaceR36I_JoistSpline10_25In</t>
  </si>
  <si>
    <t>SIPS_CrawlSpaceR22Single2xSpline6_5In</t>
  </si>
  <si>
    <t>SIPS_CrawlSpaceR33Single2xSpline6_5In</t>
  </si>
  <si>
    <t>SIPS_CrawlSpaceR28Single2xSpline8_25In</t>
  </si>
  <si>
    <t>SIPS_CrawlSpaceR36Single2xSpline10_25In</t>
  </si>
  <si>
    <t>SIPS_CrawlSpaceR22Double2xSpline6_5In</t>
  </si>
  <si>
    <t>SIPS_CrawlSpaceR33Double2xSpline6_5In</t>
  </si>
  <si>
    <t>SIPS_CrawlSpaceR28Double2xSpline8_25In</t>
  </si>
  <si>
    <t>SIPS_CrawlSpaceR36Double2xSpline10_25In</t>
  </si>
  <si>
    <t>SIPS_NoCrawlSpaceR22I_JoistSpline6_5In</t>
  </si>
  <si>
    <t>SIPS_NoCrawlSpaceR33I_JoistSpline6_5In</t>
  </si>
  <si>
    <t>SIPS_NoCrawlSpaceR28I_JoistSpline8_25In</t>
  </si>
  <si>
    <t>SIPS_NoCrawlSpaceR36I_JoistSpline10_25In</t>
  </si>
  <si>
    <t>SIPS_NoCrawlSpaceR22Single2xSpline6_5In</t>
  </si>
  <si>
    <t>SIPS_NoCrawlSpaceR33Single2xSpline6_5In</t>
  </si>
  <si>
    <t>SIPS_NoCrawlSpaceR28Single2xSpline8_25In</t>
  </si>
  <si>
    <t>SIPS_NoCrawlSpaceR36Single2xSpline10_25In</t>
  </si>
  <si>
    <t>SIPS_NoCrawlSpaceR22Double2xSpline6_5In</t>
  </si>
  <si>
    <t>SIPS_NoCrawlSpaceR33Double2xSpline6_5In</t>
  </si>
  <si>
    <t>SIPS_NoCrawlSpaceR28Double2xSpline8_25In</t>
  </si>
  <si>
    <t>SIPS_NoCrawlSpaceR36Double2xSpline10_25In</t>
  </si>
  <si>
    <t>SIPS_R22I_JoistSpline6_5In</t>
  </si>
  <si>
    <t>SIPS_R33I_JoistSpline6_5In</t>
  </si>
  <si>
    <t>SIPS_R28I_JoistSpline8_5In</t>
  </si>
  <si>
    <t>SIPS_R36I_JoistSpline10_25In</t>
  </si>
  <si>
    <t>SIPS_R55I_JoistSpline10_25In</t>
  </si>
  <si>
    <t>SIPS_R44I_JoistSpline12_25In</t>
  </si>
  <si>
    <t>SIPS_R22Single2xSpline6_5In</t>
  </si>
  <si>
    <t>SIPS_R33Single2xSpline6_5In</t>
  </si>
  <si>
    <t>SIPS_R28Single2xSpline8_5In</t>
  </si>
  <si>
    <t>SIPS_R36Single2xSpline10_25In</t>
  </si>
  <si>
    <t>SIPS_R55Single2xSpline10_25In</t>
  </si>
  <si>
    <t>SIPS_R44Single2xSpline12_25In</t>
  </si>
  <si>
    <t>SIPS_R22Double2xSpline6_5In</t>
  </si>
  <si>
    <t>SIPS_R33Double2xSpline6_5In</t>
  </si>
  <si>
    <t>SIPS_R28Double2xSpline8_5In</t>
  </si>
  <si>
    <t>SIPS_R36Double2xSpline10_25In</t>
  </si>
  <si>
    <t>SIPS_R55Double2xSpline10_25In</t>
  </si>
  <si>
    <t>SIPS_R44Double2xSpline12_25In</t>
  </si>
  <si>
    <t>SIPS_R22OSB_Spline6_5In</t>
  </si>
  <si>
    <t>SIPS_R33OSB_Spline6_5In</t>
  </si>
  <si>
    <t>SIPS_R28OSB_Spline8_5In</t>
  </si>
  <si>
    <t>SIPS_R36OSB_Spline10_25In</t>
  </si>
  <si>
    <t>SIPS_R55OSB_Spline10_25In</t>
  </si>
  <si>
    <t>SIPS_R44OSB_Spline12_25In</t>
  </si>
  <si>
    <t>SIPS_R14MetalSpline48In</t>
  </si>
  <si>
    <t>SIPS_R22MetalSpline48In</t>
  </si>
  <si>
    <t>SIPS_R28MetalSpline48In</t>
  </si>
  <si>
    <t>SIPS_R36MetalSpline48In</t>
  </si>
  <si>
    <t>SIPS_R14I_JoistSpline4_5In</t>
  </si>
  <si>
    <t>SIPS_R18I_JoistSpline4_5In</t>
  </si>
  <si>
    <t>SIPS_R28I_JoistSpline8_25In</t>
  </si>
  <si>
    <t>SIPS_R14Single2xSpline4_5In</t>
  </si>
  <si>
    <t>SIPS_R18Single2xSpline4_5In</t>
  </si>
  <si>
    <t>SIPS_R28Single2xSpline8_25In</t>
  </si>
  <si>
    <t>SIPS_R14Double2xSpline4_5In</t>
  </si>
  <si>
    <t>SIPS_R18Double2xSpline4_5In</t>
  </si>
  <si>
    <t>SIPS_R28Double2xSpline8_25In</t>
  </si>
  <si>
    <t>SIPS_R14OSB_Spline4_5In</t>
  </si>
  <si>
    <t>SIPS_R18OSB_Spline4_5In</t>
  </si>
  <si>
    <t>SIPS_R28OSB_Spline8_25In</t>
  </si>
  <si>
    <t>AluminumNoThermalBreakSingleGlassStoneMetal_NoInsulation</t>
  </si>
  <si>
    <t>AluminumNoThermalBreakSingleGlassStoneMetal_R4Insulation</t>
  </si>
  <si>
    <t>AluminumNoThermalBreakSingleGlassStoneMetal_R7Insulation</t>
  </si>
  <si>
    <t>AluminumNoThermalBreakSingleGlassStoneMetal_R10Insulation</t>
  </si>
  <si>
    <t>AluminumNoThermalBreakSingleGlassStoneMetal_R15Insulation</t>
  </si>
  <si>
    <t>AluminumNoThermalBreakSingleGlassStoneMetal_R20Insulation</t>
  </si>
  <si>
    <t>AluminumNoThermalBreakSingleGlassStoneMetal_R25Insulation</t>
  </si>
  <si>
    <t>AluminumNoThermalBreakSingleGlassStoneMetal_R30Insulation</t>
  </si>
  <si>
    <t>AluminumNoThermalBreakDoubleNoLowE_NoInsulation</t>
  </si>
  <si>
    <t>AluminumNoThermalBreakDoubleNoLowE_R4Insulation</t>
  </si>
  <si>
    <t>AluminumNoThermalBreakDoubleNoLowE_R7Insulation</t>
  </si>
  <si>
    <t>AluminumNoThermalBreakDoubleNoLowE_R10Insulation</t>
  </si>
  <si>
    <t>AluminumNoThermalBreakDoubleNoLowE_R15Insulation</t>
  </si>
  <si>
    <t>AluminumNoThermalBreakDoubleNoLowE_R20Insulation</t>
  </si>
  <si>
    <t>AluminumNoThermalBreakDoubleNoLowE_R25Insulation</t>
  </si>
  <si>
    <t>AluminumNoThermalBreakDoubleNoLowE_R30Insulation</t>
  </si>
  <si>
    <t>AluminumNoThermalBreakTripleOrLowE_NoInsulation</t>
  </si>
  <si>
    <t>AluminumNoThermalBreakTripleOrLowE_R4Insulation</t>
  </si>
  <si>
    <t>AluminumNoThermalBreakTripleOrLowE_R7Insulation</t>
  </si>
  <si>
    <t>AluminumNoThermalBreakTripleOrLowE_R10Insulation</t>
  </si>
  <si>
    <t>AluminumNoThermalBreakTripleOrLowE_R15Insulation</t>
  </si>
  <si>
    <t>AluminumNoThermalBreakTripleOrLowE_R20Insulation</t>
  </si>
  <si>
    <t>AluminumNoThermalBreakTripleOrLowE_R25Insulation</t>
  </si>
  <si>
    <t>AluminumNoThermalBreakTripleOrLowE_R30Insulation</t>
  </si>
  <si>
    <t>AluminumThermalBreakSingleGlassStoneMetal_NoInsulation</t>
  </si>
  <si>
    <t>AluminumThermalBreakSingleGlassStoneMetal_R4Insulation</t>
  </si>
  <si>
    <t>AluminumThermalBreakSingleGlassStoneMetal_R7Insulation</t>
  </si>
  <si>
    <t>AluminumThermalBreakSingleGlassStoneMetal_R10Insulation</t>
  </si>
  <si>
    <t>AluminumThermalBreakSingleGlassStoneMetal_R15Insulation</t>
  </si>
  <si>
    <t>AluminumThermalBreakSingleGlassStoneMetal_R20Insulation</t>
  </si>
  <si>
    <t>AluminumThermalBreakSingleGlassStoneMetal_R25Insulation</t>
  </si>
  <si>
    <t>AluminumThermalBreakSingleGlassStoneMetal_R30Insulation</t>
  </si>
  <si>
    <t>AluminumThermalBreakDoubleNoLowE_NoInsulation</t>
  </si>
  <si>
    <t>AluminumThermalBreakDoubleNoLowE_R4Insulation</t>
  </si>
  <si>
    <t>AluminumThermalBreakDoubleNoLowE_R7Insulation</t>
  </si>
  <si>
    <t>AluminumThermalBreakDoubleNoLowE_R10Insulation</t>
  </si>
  <si>
    <t>AluminumThermalBreakDoubleNoLowE_R15Insulation</t>
  </si>
  <si>
    <t>AluminumThermalBreakDoubleNoLowE_R20Insulation</t>
  </si>
  <si>
    <t>AluminumThermalBreakDoubleNoLowE_R25Insulation</t>
  </si>
  <si>
    <t>AluminumThermalBreakDoubleNoLowE_R30Insulation</t>
  </si>
  <si>
    <t>AluminumThermalBreakTripleOrLowE_NoInsulation</t>
  </si>
  <si>
    <t>AluminumThermalBreakTripleOrLowE_R4Insulation</t>
  </si>
  <si>
    <t>AluminumThermalBreakTripleOrLowE_R7Insulation</t>
  </si>
  <si>
    <t>AluminumThermalBreakTripleOrLowE_R10Insulation</t>
  </si>
  <si>
    <t>AluminumThermalBreakTripleOrLowE_R15Insulation</t>
  </si>
  <si>
    <t>AluminumThermalBreakTripleOrLowE_R20Insulation</t>
  </si>
  <si>
    <t>AluminumThermalBreakTripleOrLowE_R25Insulation</t>
  </si>
  <si>
    <t>AluminumThermalBreakTripleOrLowE_R30Insulation</t>
  </si>
  <si>
    <t>ContinuousInsulationSingleGlassStoneMetal_NoInsulation</t>
  </si>
  <si>
    <t>ContinuousInsulationSingleGlassStoneMetal_R4Insulation</t>
  </si>
  <si>
    <t>ContinuousInsulationSingleGlassStoneMetal_R7Insulation</t>
  </si>
  <si>
    <t>ContinuousInsulationSingleGlassStoneMetal_R10Insulation</t>
  </si>
  <si>
    <t>ContinuousInsulationSingleGlassStoneMetal_R15Insulation</t>
  </si>
  <si>
    <t>ContinuousInsulationSingleGlassStoneMetal_R20Insulation</t>
  </si>
  <si>
    <t>ContinuousInsulationSingleGlassStoneMetal_R25Insulation</t>
  </si>
  <si>
    <t>ContinuousInsulationSingleGlassStoneMetal_R30Insulation</t>
  </si>
  <si>
    <t>ContinuousInsulationDoubleNoLowE_NoInsulation</t>
  </si>
  <si>
    <t>ContinuousInsulationDoubleNoLowE_R4Insulation</t>
  </si>
  <si>
    <t>ContinuousInsulationDoubleNoLowE_R7Insulation</t>
  </si>
  <si>
    <t>ContinuousInsulationDoubleNoLowE_R10Insulation</t>
  </si>
  <si>
    <t>ContinuousInsulationDoubleNoLowE_R15Insulation</t>
  </si>
  <si>
    <t>ContinuousInsulationDoubleNoLowE_R20Insulation</t>
  </si>
  <si>
    <t>ContinuousInsulationDoubleNoLowE_R25Insulation</t>
  </si>
  <si>
    <t>ContinuousInsulationDoubleNoLowE_R30Insulation</t>
  </si>
  <si>
    <t>ContinuousInsulationTripleOrLowE_NoInsulation</t>
  </si>
  <si>
    <t>ContinuousInsulationTripleOrLowE_R4Insulation</t>
  </si>
  <si>
    <t>ContinuousInsulationTripleOrLowE_R7Insulation</t>
  </si>
  <si>
    <t>ContinuousInsulationTripleOrLowE_R10Insulation</t>
  </si>
  <si>
    <t>ContinuousInsulationTripleOrLowE_R15Insulation</t>
  </si>
  <si>
    <t>ContinuousInsulationTripleOrLowE_R20Insulation</t>
  </si>
  <si>
    <t>ContinuousInsulationTripleOrLowE_R25Insulation</t>
  </si>
  <si>
    <t>ContinuousInsulationTripleOrLowE_R30Insulation</t>
  </si>
  <si>
    <t>StructuralGlazingSingleGlassStoneMetal_NoInsulation</t>
  </si>
  <si>
    <t>StructuralGlazingSingleGlassStoneMetal_R4Insulation</t>
  </si>
  <si>
    <t>StructuralGlazingSingleGlassStoneMetal_R7Insulation</t>
  </si>
  <si>
    <t>StructuralGlazingSingleGlassStoneMetal_R10Insulation</t>
  </si>
  <si>
    <t>StructuralGlazingSingleGlassStoneMetal_R15Insulation</t>
  </si>
  <si>
    <t>StructuralGlazingSingleGlassStoneMetal_R20Insulation</t>
  </si>
  <si>
    <t>StructuralGlazingSingleGlassStoneMetal_R25Insulation</t>
  </si>
  <si>
    <t>StructuralGlazingSingleGlassStoneMetal_R30Insulation</t>
  </si>
  <si>
    <t>StructuralGlazingDoubleNoLowE_NoInsulation</t>
  </si>
  <si>
    <t>StructuralGlazingDoubleNoLowE_R4Insulation</t>
  </si>
  <si>
    <t>StructuralGlazingDoubleNoLowE_R7Insulation</t>
  </si>
  <si>
    <t>StructuralGlazingDoubleNoLowE_R10Insulation</t>
  </si>
  <si>
    <t>StructuralGlazingDoubleNoLowE_R15Insulation</t>
  </si>
  <si>
    <t>StructuralGlazingDoubleNoLowE_R20Insulation</t>
  </si>
  <si>
    <t>StructuralGlazingDoubleNoLowE_R25Insulation</t>
  </si>
  <si>
    <t>StructuralGlazingDoubleNoLowE_R30Insulation</t>
  </si>
  <si>
    <t>StructuralGlazingTripleOrLowE_NoInsulation</t>
  </si>
  <si>
    <t>StructuralGlazingTripleOrLowE_R4Insulation</t>
  </si>
  <si>
    <t>StructuralGlazingTripleOrLowE_R7Insulation</t>
  </si>
  <si>
    <t>StructuralGlazingTripleOrLowE_R10Insulation</t>
  </si>
  <si>
    <t>StructuralGlazingTripleOrLowE_R15Insulation</t>
  </si>
  <si>
    <t>StructuralGlazingTripleOrLowE_R20Insulation</t>
  </si>
  <si>
    <t>StructuralGlazingTripleOrLowE_R25Insulation</t>
  </si>
  <si>
    <t>StructuralGlazingTripleOrLowE_R30Insulation</t>
  </si>
  <si>
    <t>StrawBaleInteriorExteriorStucco18In</t>
  </si>
  <si>
    <t>Hardwood0_5In</t>
  </si>
  <si>
    <t>Hardwood0_75In</t>
  </si>
  <si>
    <t>Hardwood1In</t>
  </si>
  <si>
    <t>SoftWood0_5In</t>
  </si>
  <si>
    <t>SoftWood1In</t>
  </si>
  <si>
    <t>SoftWood1_5In</t>
  </si>
  <si>
    <t>SoftWood2In</t>
  </si>
  <si>
    <t>SoftWood4In</t>
  </si>
  <si>
    <t>WoodSiding0_5In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</si>
</sst>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&quot;$&quot;#,##0"/>
    <numFmt numFmtId="167" formatCode="0.000"/>
    <numFmt numFmtId="168" formatCode="0.00000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theme="0" tint="-0.499984740745262"/>
      </left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0" borderId="10" applyFill="0" applyProtection="0">
      <alignment horizontal="right" wrapText="1"/>
    </xf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3" fontId="26" fillId="0" borderId="0" applyFont="0" applyFill="0" applyBorder="0" applyAlignment="0" applyProtection="0">
      <alignment horizontal="right"/>
    </xf>
    <xf numFmtId="0" fontId="24" fillId="0" borderId="0"/>
    <xf numFmtId="0" fontId="28" fillId="0" borderId="0" applyFill="0" applyBorder="0" applyProtection="0">
      <alignment horizontal="left" wrapText="1"/>
    </xf>
    <xf numFmtId="166" fontId="26" fillId="0" borderId="0"/>
    <xf numFmtId="0" fontId="25" fillId="0" borderId="0"/>
    <xf numFmtId="2" fontId="26" fillId="0" borderId="0" applyFont="0" applyFill="0" applyBorder="0" applyAlignment="0" applyProtection="0">
      <alignment horizontal="right"/>
    </xf>
    <xf numFmtId="0" fontId="25" fillId="0" borderId="0"/>
    <xf numFmtId="165" fontId="26" fillId="0" borderId="0" applyFont="0" applyFill="0" applyBorder="0" applyAlignment="0" applyProtection="0">
      <alignment horizontal="right"/>
    </xf>
  </cellStyleXfs>
  <cellXfs count="308">
    <xf numFmtId="0" fontId="0" fillId="0" borderId="0" xfId="0"/>
    <xf numFmtId="2" fontId="18" fillId="0" borderId="0" xfId="0" applyNumberFormat="1" applyFont="1" applyAlignment="1">
      <alignment horizontal="left"/>
    </xf>
    <xf numFmtId="0" fontId="16" fillId="33" borderId="0" xfId="0" applyFont="1" applyFill="1"/>
    <xf numFmtId="49" fontId="23" fillId="34" borderId="0" xfId="0" applyNumberFormat="1" applyFont="1" applyFill="1" applyBorder="1" applyAlignment="1" applyProtection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0" fontId="0" fillId="0" borderId="0" xfId="0" applyFill="1"/>
    <xf numFmtId="49" fontId="18" fillId="34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ill="1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0" fillId="0" borderId="0" xfId="0" applyFill="1"/>
    <xf numFmtId="0" fontId="0" fillId="0" borderId="0" xfId="0"/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23" fillId="0" borderId="0" xfId="0" applyNumberFormat="1" applyFont="1" applyFill="1" applyBorder="1" applyAlignment="1" applyProtection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0" fontId="0" fillId="0" borderId="0" xfId="0" applyFill="1"/>
    <xf numFmtId="0" fontId="0" fillId="34" borderId="0" xfId="0" applyFont="1" applyFill="1" applyAlignment="1">
      <alignment horizontal="left"/>
    </xf>
    <xf numFmtId="49" fontId="0" fillId="34" borderId="0" xfId="0" applyNumberFormat="1" applyFill="1" applyAlignment="1">
      <alignment horizontal="left"/>
    </xf>
    <xf numFmtId="0" fontId="16" fillId="0" borderId="0" xfId="0" applyFont="1" applyFill="1"/>
    <xf numFmtId="0" fontId="18" fillId="0" borderId="0" xfId="0" applyFont="1" applyFill="1" applyBorder="1" applyAlignment="1">
      <alignment horizontal="left"/>
    </xf>
    <xf numFmtId="0" fontId="0" fillId="34" borderId="0" xfId="0" applyFont="1" applyFill="1" applyBorder="1" applyAlignment="1">
      <alignment horizontal="left"/>
    </xf>
    <xf numFmtId="2" fontId="18" fillId="34" borderId="0" xfId="0" applyNumberFormat="1" applyFont="1" applyFill="1" applyBorder="1" applyAlignment="1">
      <alignment horizontal="left" wrapText="1"/>
    </xf>
    <xf numFmtId="0" fontId="16" fillId="33" borderId="0" xfId="0" applyFont="1" applyFill="1" applyAlignment="1">
      <alignment horizontal="left"/>
    </xf>
    <xf numFmtId="2" fontId="18" fillId="0" borderId="0" xfId="0" applyNumberFormat="1" applyFont="1" applyFill="1" applyBorder="1" applyAlignment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34" borderId="0" xfId="0" applyFont="1" applyFill="1" applyAlignment="1">
      <alignment horizontal="left"/>
    </xf>
    <xf numFmtId="49" fontId="0" fillId="34" borderId="0" xfId="0" applyNumberFormat="1" applyFill="1" applyAlignment="1">
      <alignment horizontal="left"/>
    </xf>
    <xf numFmtId="2" fontId="18" fillId="0" borderId="0" xfId="0" applyNumberFormat="1" applyFont="1" applyFill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164" fontId="18" fillId="0" borderId="0" xfId="0" applyNumberFormat="1" applyFont="1" applyAlignment="1">
      <alignment horizontal="left"/>
    </xf>
    <xf numFmtId="0" fontId="16" fillId="33" borderId="0" xfId="0" applyFont="1" applyFill="1" applyAlignment="1"/>
    <xf numFmtId="49" fontId="0" fillId="0" borderId="0" xfId="0" applyNumberFormat="1" applyFont="1" applyFill="1" applyBorder="1" applyAlignment="1">
      <alignment horizontal="left"/>
    </xf>
    <xf numFmtId="2" fontId="18" fillId="0" borderId="0" xfId="0" applyNumberFormat="1" applyFont="1" applyBorder="1" applyAlignment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23" fillId="0" borderId="0" xfId="0" applyNumberFormat="1" applyFont="1" applyFill="1" applyBorder="1" applyAlignment="1" applyProtection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Alignment="1"/>
    <xf numFmtId="0" fontId="0" fillId="0" borderId="0" xfId="0"/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left"/>
    </xf>
    <xf numFmtId="49" fontId="23" fillId="0" borderId="0" xfId="0" applyNumberFormat="1" applyFont="1" applyFill="1" applyBorder="1" applyAlignment="1" applyProtection="1">
      <alignment horizontal="left"/>
    </xf>
    <xf numFmtId="49" fontId="0" fillId="0" borderId="0" xfId="0" applyNumberFormat="1" applyFont="1" applyFill="1" applyAlignment="1">
      <alignment horizontal="left"/>
    </xf>
    <xf numFmtId="2" fontId="0" fillId="0" borderId="0" xfId="0" applyNumberFormat="1" applyFont="1" applyBorder="1" applyAlignment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0" fillId="0" borderId="0" xfId="0" applyFill="1"/>
    <xf numFmtId="0" fontId="0" fillId="0" borderId="0" xfId="0"/>
    <xf numFmtId="0" fontId="0" fillId="35" borderId="0" xfId="0" applyFont="1" applyFill="1" applyBorder="1" applyAlignment="1">
      <alignment horizontal="left"/>
    </xf>
    <xf numFmtId="49" fontId="0" fillId="35" borderId="0" xfId="0" applyNumberFormat="1" applyFill="1" applyAlignment="1">
      <alignment horizontal="left"/>
    </xf>
    <xf numFmtId="49" fontId="18" fillId="35" borderId="0" xfId="0" applyNumberFormat="1" applyFont="1" applyFill="1" applyBorder="1" applyAlignment="1" applyProtection="1">
      <alignment horizontal="left"/>
    </xf>
    <xf numFmtId="49" fontId="23" fillId="35" borderId="0" xfId="0" applyNumberFormat="1" applyFont="1" applyFill="1" applyBorder="1" applyAlignment="1" applyProtection="1">
      <alignment horizontal="left"/>
    </xf>
    <xf numFmtId="49" fontId="0" fillId="35" borderId="0" xfId="0" applyNumberFormat="1" applyFont="1" applyFill="1" applyAlignment="1">
      <alignment horizontal="left"/>
    </xf>
    <xf numFmtId="2" fontId="18" fillId="35" borderId="0" xfId="0" applyNumberFormat="1" applyFont="1" applyFill="1" applyBorder="1" applyAlignment="1">
      <alignment horizontal="left" wrapText="1"/>
    </xf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left"/>
    </xf>
    <xf numFmtId="0" fontId="23" fillId="0" borderId="0" xfId="0" applyNumberFormat="1" applyFont="1" applyFill="1" applyBorder="1" applyAlignment="1" applyProtection="1"/>
    <xf numFmtId="0" fontId="0" fillId="0" borderId="0" xfId="0" applyFill="1" applyBorder="1" applyAlignment="1"/>
    <xf numFmtId="0" fontId="0" fillId="0" borderId="0" xfId="0" applyFont="1" applyFill="1" applyBorder="1" applyAlignment="1"/>
    <xf numFmtId="0" fontId="0" fillId="0" borderId="0" xfId="0" applyNumberFormat="1" applyFill="1" applyBorder="1" applyAlignment="1"/>
    <xf numFmtId="0" fontId="0" fillId="33" borderId="0" xfId="0" applyFont="1" applyFill="1" applyAlignment="1">
      <alignment horizontal="left"/>
    </xf>
    <xf numFmtId="167" fontId="0" fillId="0" borderId="0" xfId="0" applyNumberFormat="1" applyFill="1" applyBorder="1" applyAlignment="1"/>
    <xf numFmtId="2" fontId="0" fillId="0" borderId="0" xfId="0" applyNumberForma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0" fillId="33" borderId="0" xfId="0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0" fillId="33" borderId="0" xfId="0" applyFill="1" applyAlignment="1">
      <alignment horizontal="center"/>
    </xf>
    <xf numFmtId="167" fontId="0" fillId="0" borderId="0" xfId="0" applyNumberFormat="1" applyFill="1" applyBorder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left"/>
    </xf>
    <xf numFmtId="49" fontId="23" fillId="0" borderId="0" xfId="0" applyNumberFormat="1" applyFont="1" applyFill="1" applyBorder="1" applyAlignment="1" applyProtection="1"/>
    <xf numFmtId="0" fontId="0" fillId="0" borderId="0" xfId="0" applyFont="1" applyFill="1"/>
    <xf numFmtId="0" fontId="0" fillId="36" borderId="0" xfId="0" applyFont="1" applyFill="1"/>
    <xf numFmtId="49" fontId="23" fillId="36" borderId="0" xfId="0" applyNumberFormat="1" applyFont="1" applyFill="1" applyBorder="1" applyAlignment="1" applyProtection="1"/>
    <xf numFmtId="2" fontId="0" fillId="0" borderId="0" xfId="0" applyNumberFormat="1" applyAlignment="1">
      <alignment horizontal="left"/>
    </xf>
    <xf numFmtId="0" fontId="0" fillId="33" borderId="0" xfId="0" applyFill="1"/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/>
    <xf numFmtId="49" fontId="0" fillId="0" borderId="0" xfId="0" applyNumberFormat="1" applyFill="1" applyAlignment="1"/>
    <xf numFmtId="49" fontId="0" fillId="0" borderId="10" xfId="0" applyNumberFormat="1" applyFill="1" applyBorder="1" applyAlignment="1"/>
    <xf numFmtId="0" fontId="0" fillId="0" borderId="10" xfId="0" applyNumberFormat="1" applyFont="1" applyFill="1" applyBorder="1" applyAlignment="1">
      <alignment horizontal="left"/>
    </xf>
    <xf numFmtId="0" fontId="0" fillId="0" borderId="11" xfId="0" applyBorder="1" applyAlignment="1"/>
    <xf numFmtId="0" fontId="0" fillId="0" borderId="12" xfId="0" applyBorder="1" applyAlignment="1"/>
    <xf numFmtId="0" fontId="0" fillId="0" borderId="13" xfId="0" applyNumberFormat="1" applyFont="1" applyFill="1" applyBorder="1" applyAlignment="1">
      <alignment horizontal="center"/>
    </xf>
    <xf numFmtId="0" fontId="0" fillId="0" borderId="13" xfId="0" applyBorder="1"/>
    <xf numFmtId="2" fontId="0" fillId="0" borderId="14" xfId="0" applyNumberFormat="1" applyBorder="1" applyAlignment="1">
      <alignment horizontal="center"/>
    </xf>
    <xf numFmtId="0" fontId="0" fillId="0" borderId="15" xfId="0" applyNumberFormat="1" applyFont="1" applyFill="1" applyBorder="1" applyAlignment="1">
      <alignment horizontal="center"/>
    </xf>
    <xf numFmtId="0" fontId="0" fillId="0" borderId="15" xfId="0" applyBorder="1"/>
    <xf numFmtId="2" fontId="0" fillId="0" borderId="16" xfId="0" applyNumberFormat="1" applyBorder="1" applyAlignment="1">
      <alignment horizontal="center"/>
    </xf>
    <xf numFmtId="0" fontId="23" fillId="0" borderId="15" xfId="0" applyNumberFormat="1" applyFont="1" applyFill="1" applyBorder="1" applyAlignment="1" applyProtection="1">
      <alignment horizontal="left"/>
    </xf>
    <xf numFmtId="2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  <xf numFmtId="167" fontId="0" fillId="0" borderId="0" xfId="0" applyNumberFormat="1" applyFill="1" applyAlignment="1">
      <alignment horizontal="left"/>
    </xf>
    <xf numFmtId="0" fontId="0" fillId="0" borderId="0" xfId="0"/>
    <xf numFmtId="0" fontId="29" fillId="0" borderId="0" xfId="0" applyFont="1" applyAlignment="1"/>
    <xf numFmtId="0" fontId="0" fillId="0" borderId="0" xfId="0" applyBorder="1" applyAlignment="1">
      <alignment horizontal="left"/>
    </xf>
    <xf numFmtId="0" fontId="0" fillId="0" borderId="0" xfId="0" applyBorder="1"/>
    <xf numFmtId="0" fontId="16" fillId="0" borderId="0" xfId="0" applyFont="1"/>
    <xf numFmtId="0" fontId="0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3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7" xfId="0" applyFont="1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20" xfId="0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 applyAlignment="1">
      <alignment horizontal="left"/>
    </xf>
    <xf numFmtId="0" fontId="0" fillId="0" borderId="20" xfId="0" applyFill="1" applyBorder="1"/>
    <xf numFmtId="0" fontId="0" fillId="0" borderId="19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7" xfId="0" applyFill="1" applyBorder="1" applyAlignment="1">
      <alignment horizontal="right"/>
    </xf>
    <xf numFmtId="0" fontId="14" fillId="0" borderId="0" xfId="0" applyFont="1" applyFill="1"/>
    <xf numFmtId="0" fontId="14" fillId="0" borderId="0" xfId="0" applyFont="1"/>
    <xf numFmtId="0" fontId="30" fillId="0" borderId="0" xfId="0" applyFont="1" applyFill="1" applyAlignment="1">
      <alignment horizontal="left"/>
    </xf>
    <xf numFmtId="0" fontId="18" fillId="0" borderId="0" xfId="0" applyFont="1" applyFill="1"/>
    <xf numFmtId="49" fontId="18" fillId="0" borderId="0" xfId="0" applyNumberFormat="1" applyFont="1" applyFill="1" applyAlignment="1">
      <alignment horizontal="left"/>
    </xf>
    <xf numFmtId="2" fontId="18" fillId="0" borderId="0" xfId="0" applyNumberFormat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18" fillId="0" borderId="0" xfId="0" applyFont="1" applyFill="1" applyBorder="1" applyAlignment="1">
      <alignment horizontal="left"/>
    </xf>
    <xf numFmtId="2" fontId="18" fillId="0" borderId="0" xfId="0" applyNumberFormat="1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2" fontId="18" fillId="0" borderId="0" xfId="0" applyNumberFormat="1" applyFont="1" applyFill="1" applyBorder="1" applyAlignment="1">
      <alignment horizontal="left" wrapText="1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8" fillId="0" borderId="0" xfId="0" applyFont="1" applyFill="1"/>
    <xf numFmtId="49" fontId="18" fillId="0" borderId="0" xfId="0" applyNumberFormat="1" applyFont="1" applyFill="1" applyAlignment="1">
      <alignment horizontal="left"/>
    </xf>
    <xf numFmtId="2" fontId="18" fillId="0" borderId="0" xfId="0" applyNumberFormat="1" applyFont="1" applyFill="1" applyAlignment="1">
      <alignment horizontal="left"/>
    </xf>
    <xf numFmtId="0" fontId="18" fillId="0" borderId="0" xfId="0" applyFont="1" applyFill="1" applyAlignment="1">
      <alignment horizontal="left"/>
    </xf>
    <xf numFmtId="49" fontId="18" fillId="0" borderId="0" xfId="0" applyNumberFormat="1" applyFont="1" applyFill="1" applyBorder="1" applyAlignment="1">
      <alignment horizontal="left"/>
    </xf>
    <xf numFmtId="164" fontId="18" fillId="0" borderId="0" xfId="0" applyNumberFormat="1" applyFont="1" applyFill="1" applyAlignment="1">
      <alignment horizontal="left"/>
    </xf>
    <xf numFmtId="167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Border="1"/>
    <xf numFmtId="0" fontId="0" fillId="0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left"/>
    </xf>
    <xf numFmtId="0" fontId="23" fillId="0" borderId="0" xfId="0" applyNumberFormat="1" applyFont="1" applyFill="1" applyBorder="1" applyAlignment="1" applyProtection="1">
      <alignment horizontal="left"/>
    </xf>
    <xf numFmtId="0" fontId="23" fillId="0" borderId="0" xfId="0" applyNumberFormat="1" applyFont="1" applyFill="1" applyBorder="1" applyAlignment="1" applyProtection="1"/>
    <xf numFmtId="0" fontId="0" fillId="0" borderId="0" xfId="0" applyNumberFormat="1" applyFont="1" applyFill="1"/>
    <xf numFmtId="0" fontId="0" fillId="0" borderId="0" xfId="0"/>
    <xf numFmtId="0" fontId="0" fillId="0" borderId="0" xfId="0"/>
    <xf numFmtId="0" fontId="31" fillId="0" borderId="0" xfId="0" applyFont="1" applyFill="1" applyBorder="1" applyAlignment="1">
      <alignment horizontal="left"/>
    </xf>
    <xf numFmtId="0" fontId="31" fillId="0" borderId="10" xfId="0" applyFont="1" applyFill="1" applyBorder="1" applyAlignment="1">
      <alignment horizontal="left"/>
    </xf>
    <xf numFmtId="0" fontId="0" fillId="0" borderId="10" xfId="0" applyFill="1" applyBorder="1"/>
    <xf numFmtId="0" fontId="0" fillId="0" borderId="21" xfId="0" applyFont="1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21" xfId="0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22" xfId="0" applyFill="1" applyBorder="1" applyAlignment="1">
      <alignment horizontal="left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/>
    <xf numFmtId="0" fontId="0" fillId="0" borderId="25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18" fillId="0" borderId="0" xfId="0" applyFont="1" applyFill="1" applyAlignment="1">
      <alignment horizontal="left" vertical="top"/>
    </xf>
    <xf numFmtId="0" fontId="18" fillId="0" borderId="0" xfId="0" applyFont="1" applyFill="1" applyAlignment="1">
      <alignment horizontal="left" vertical="top" wrapText="1"/>
    </xf>
    <xf numFmtId="0" fontId="0" fillId="33" borderId="21" xfId="0" applyFill="1" applyBorder="1" applyAlignment="1">
      <alignment horizontal="center"/>
    </xf>
    <xf numFmtId="0" fontId="0" fillId="0" borderId="0" xfId="0" applyFill="1" applyAlignment="1"/>
    <xf numFmtId="49" fontId="18" fillId="33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168" fontId="18" fillId="0" borderId="0" xfId="0" applyNumberFormat="1" applyFont="1" applyFill="1" applyBorder="1" applyAlignment="1">
      <alignment horizontal="left"/>
    </xf>
    <xf numFmtId="168" fontId="18" fillId="0" borderId="0" xfId="0" applyNumberFormat="1" applyFont="1" applyFill="1" applyAlignment="1">
      <alignment horizontal="left"/>
    </xf>
    <xf numFmtId="1" fontId="29" fillId="0" borderId="0" xfId="0" applyNumberFormat="1" applyFont="1" applyFill="1" applyBorder="1" applyAlignment="1">
      <alignment horizontal="left"/>
    </xf>
    <xf numFmtId="49" fontId="18" fillId="33" borderId="26" xfId="0" applyNumberFormat="1" applyFont="1" applyFill="1" applyBorder="1" applyAlignment="1">
      <alignment horizontal="left"/>
    </xf>
    <xf numFmtId="49" fontId="18" fillId="0" borderId="26" xfId="0" applyNumberFormat="1" applyFont="1" applyFill="1" applyBorder="1" applyAlignment="1">
      <alignment horizontal="left"/>
    </xf>
    <xf numFmtId="49" fontId="29" fillId="0" borderId="26" xfId="0" applyNumberFormat="1" applyFont="1" applyFill="1" applyBorder="1" applyAlignment="1">
      <alignment horizontal="left"/>
    </xf>
    <xf numFmtId="0" fontId="18" fillId="0" borderId="26" xfId="0" applyFont="1" applyFill="1" applyBorder="1" applyAlignment="1">
      <alignment horizontal="left"/>
    </xf>
    <xf numFmtId="49" fontId="33" fillId="0" borderId="26" xfId="0" applyNumberFormat="1" applyFont="1" applyFill="1" applyBorder="1" applyAlignment="1">
      <alignment horizontal="left"/>
    </xf>
    <xf numFmtId="2" fontId="33" fillId="0" borderId="0" xfId="0" applyNumberFormat="1" applyFont="1" applyFill="1" applyBorder="1" applyAlignment="1">
      <alignment horizontal="left"/>
    </xf>
    <xf numFmtId="168" fontId="33" fillId="0" borderId="0" xfId="0" applyNumberFormat="1" applyFont="1" applyFill="1" applyBorder="1" applyAlignment="1">
      <alignment horizontal="left"/>
    </xf>
    <xf numFmtId="0" fontId="31" fillId="0" borderId="10" xfId="0" applyFont="1" applyBorder="1" applyAlignment="1">
      <alignment horizontal="center" vertical="center" wrapText="1"/>
    </xf>
    <xf numFmtId="0" fontId="18" fillId="0" borderId="0" xfId="0" applyFont="1"/>
    <xf numFmtId="1" fontId="18" fillId="0" borderId="0" xfId="0" applyNumberFormat="1" applyFont="1" applyFill="1" applyBorder="1" applyAlignment="1">
      <alignment horizontal="left"/>
    </xf>
  </cellXfs>
  <cellStyles count="53">
    <cellStyle name="1" xfId="52" xr:uid="{00000000-0005-0000-0000-000000000000}"/>
    <cellStyle name="2" xfId="50" xr:uid="{00000000-0005-0000-0000-000001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Simple" xfId="45" xr:uid="{00000000-0005-0000-0000-00001D000000}"/>
    <cellStyle name="Currency Simple" xfId="48" xr:uid="{00000000-0005-0000-0000-00001E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1" xr:uid="{00000000-0005-0000-0000-000029000000}"/>
    <cellStyle name="Normal 3" xfId="49" xr:uid="{00000000-0005-0000-0000-00002A000000}"/>
    <cellStyle name="Note" xfId="15" builtinId="10" customBuiltin="1"/>
    <cellStyle name="NumColmHd" xfId="42" xr:uid="{00000000-0005-0000-0000-00002C000000}"/>
    <cellStyle name="Output" xfId="10" builtinId="21" customBuiltin="1"/>
    <cellStyle name="Percent 2" xfId="43" xr:uid="{00000000-0005-0000-0000-00002E000000}"/>
    <cellStyle name="Percent 2 2" xfId="44" xr:uid="{00000000-0005-0000-0000-00002F000000}"/>
    <cellStyle name="RowLabel" xfId="47" xr:uid="{00000000-0005-0000-0000-000030000000}"/>
    <cellStyle name="Style 1" xfId="46" xr:uid="{00000000-0005-0000-0000-000031000000}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</dxf>
  </dxfs>
  <tableStyles count="0" defaultTableStyle="TableStyleMedium2" defaultPivotStyle="PivotStyleLight16"/>
  <colors>
    <mruColors>
      <color rgb="FF00FF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69"/>
  <sheetViews>
    <sheetView tabSelected="1" zoomScaleNormal="100" workbookViewId="0">
      <pane xSplit="2" ySplit="6" topLeftCell="K682" activePane="bottomRight" state="frozen"/>
      <selection pane="topRight" activeCell="C1" sqref="C1"/>
      <selection pane="bottomLeft" activeCell="A6" sqref="A6"/>
      <selection pane="bottomRight" activeCell="O12" sqref="O12"/>
    </sheetView>
  </sheetViews>
  <sheetFormatPr defaultRowHeight="15" x14ac:dyDescent="0.25"/>
  <cols>
    <col min="1" max="1" width="24.85546875" customWidth="1"/>
    <col min="2" max="2" width="73" customWidth="1"/>
    <col min="3" max="3" width="13.140625" customWidth="1"/>
    <col min="4" max="4" width="13.28515625" customWidth="1"/>
    <col min="5" max="5" width="16.28515625" customWidth="1"/>
    <col min="6" max="6" width="8.85546875" customWidth="1"/>
    <col min="7" max="7" width="14.140625" customWidth="1"/>
    <col min="8" max="8" width="16.140625" customWidth="1"/>
    <col min="9" max="9" width="25.5703125" style="273" customWidth="1"/>
    <col min="10" max="10" width="16.140625" style="273" customWidth="1"/>
    <col min="11" max="11" width="12.85546875" style="273" customWidth="1"/>
    <col min="12" max="12" width="12.5703125" style="273" customWidth="1"/>
    <col min="13" max="13" width="11.42578125" style="273" customWidth="1"/>
    <col min="14" max="14" width="63.7109375" style="306" bestFit="1" customWidth="1"/>
    <col min="15" max="15" width="25.5703125" style="306" bestFit="1" customWidth="1"/>
    <col min="16" max="16" width="19.140625" customWidth="1"/>
  </cols>
  <sheetData>
    <row r="1" spans="1:16" s="158" customFormat="1" x14ac:dyDescent="0.25">
      <c r="A1" s="231" t="s">
        <v>1116</v>
      </c>
      <c r="B1" s="232"/>
      <c r="C1" s="232"/>
      <c r="D1" s="232"/>
      <c r="E1" s="232"/>
      <c r="F1" s="232"/>
      <c r="G1" s="232"/>
      <c r="H1" s="232"/>
      <c r="I1" s="252"/>
      <c r="J1" s="252"/>
      <c r="K1" s="252"/>
      <c r="L1" s="252"/>
      <c r="M1" s="252"/>
      <c r="N1" s="252"/>
      <c r="O1" s="252"/>
      <c r="P1" s="232"/>
    </row>
    <row r="2" spans="1:16" s="158" customFormat="1" x14ac:dyDescent="0.25">
      <c r="A2" s="231" t="s">
        <v>2052</v>
      </c>
      <c r="B2" s="232"/>
      <c r="C2" s="232"/>
      <c r="D2" s="232"/>
      <c r="E2" s="232"/>
      <c r="F2" s="232"/>
      <c r="G2" s="232"/>
      <c r="H2" s="232"/>
      <c r="I2" s="252"/>
      <c r="J2" s="252"/>
      <c r="K2" s="252"/>
      <c r="L2" s="252"/>
      <c r="M2" s="252"/>
      <c r="N2" s="252"/>
      <c r="O2" s="252"/>
      <c r="P2" s="232"/>
    </row>
    <row r="3" spans="1:16" s="158" customFormat="1" x14ac:dyDescent="0.25">
      <c r="A3" s="233" t="s">
        <v>91</v>
      </c>
      <c r="B3" s="232"/>
      <c r="C3" s="232"/>
      <c r="D3" s="232"/>
      <c r="E3" s="232"/>
      <c r="F3" s="232"/>
      <c r="G3" s="232"/>
      <c r="H3" s="232"/>
      <c r="I3" s="252"/>
      <c r="J3" s="252"/>
      <c r="K3" s="252"/>
      <c r="L3" s="252"/>
      <c r="M3" s="252"/>
      <c r="N3" s="252"/>
      <c r="O3" s="252"/>
      <c r="P3" s="232"/>
    </row>
    <row r="4" spans="1:16" x14ac:dyDescent="0.25">
      <c r="A4" s="233" t="s">
        <v>92</v>
      </c>
      <c r="B4" s="253" t="s">
        <v>93</v>
      </c>
      <c r="C4" s="234" t="s">
        <v>94</v>
      </c>
      <c r="D4" s="234" t="s">
        <v>95</v>
      </c>
      <c r="E4" s="234" t="s">
        <v>96</v>
      </c>
      <c r="F4" s="234" t="s">
        <v>97</v>
      </c>
      <c r="G4" s="234" t="s">
        <v>98</v>
      </c>
      <c r="H4" s="233" t="s">
        <v>99</v>
      </c>
      <c r="I4" s="298" t="s">
        <v>2152</v>
      </c>
      <c r="J4" s="293" t="s">
        <v>2149</v>
      </c>
      <c r="K4" s="293" t="s">
        <v>2206</v>
      </c>
      <c r="L4" s="293" t="s">
        <v>2207</v>
      </c>
      <c r="M4" s="293" t="s">
        <v>2208</v>
      </c>
      <c r="N4" s="306" t="s">
        <v>2210</v>
      </c>
      <c r="O4" s="306" t="s">
        <v>2211</v>
      </c>
      <c r="P4" s="235" t="s">
        <v>100</v>
      </c>
    </row>
    <row r="5" spans="1:16" x14ac:dyDescent="0.25">
      <c r="A5" s="233" t="s">
        <v>101</v>
      </c>
      <c r="B5" s="233" t="s">
        <v>0</v>
      </c>
      <c r="C5" s="234" t="s">
        <v>1118</v>
      </c>
      <c r="D5" s="234" t="s">
        <v>1120</v>
      </c>
      <c r="E5" s="234" t="s">
        <v>1121</v>
      </c>
      <c r="F5" s="234" t="s">
        <v>1122</v>
      </c>
      <c r="G5" s="234" t="s">
        <v>1124</v>
      </c>
      <c r="H5" s="233" t="s">
        <v>5</v>
      </c>
      <c r="I5" s="299"/>
      <c r="J5" s="253" t="s">
        <v>2150</v>
      </c>
      <c r="K5" s="253"/>
      <c r="L5" s="253"/>
      <c r="M5" s="253"/>
      <c r="N5" s="253"/>
      <c r="O5" s="253"/>
      <c r="P5" s="235" t="s">
        <v>103</v>
      </c>
    </row>
    <row r="6" spans="1:16" s="159" customFormat="1" ht="17.25" x14ac:dyDescent="0.25">
      <c r="A6" s="233" t="s">
        <v>961</v>
      </c>
      <c r="B6" s="233"/>
      <c r="C6" s="234" t="s">
        <v>1117</v>
      </c>
      <c r="D6" s="234" t="s">
        <v>1119</v>
      </c>
      <c r="E6" s="234" t="s">
        <v>1150</v>
      </c>
      <c r="F6" s="234" t="s">
        <v>102</v>
      </c>
      <c r="G6" s="234" t="s">
        <v>1123</v>
      </c>
      <c r="H6" s="233"/>
      <c r="I6" s="299"/>
      <c r="J6" s="253" t="s">
        <v>2151</v>
      </c>
      <c r="K6" s="254" t="s">
        <v>1150</v>
      </c>
      <c r="L6" s="254" t="s">
        <v>1123</v>
      </c>
      <c r="M6" s="254" t="s">
        <v>102</v>
      </c>
      <c r="N6" s="254"/>
      <c r="O6" s="254"/>
      <c r="P6" s="235"/>
    </row>
    <row r="7" spans="1:16" x14ac:dyDescent="0.25">
      <c r="A7" s="246" t="s">
        <v>7</v>
      </c>
      <c r="B7" s="246" t="s">
        <v>950</v>
      </c>
      <c r="C7" s="247">
        <v>6</v>
      </c>
      <c r="D7" s="247">
        <v>0.92</v>
      </c>
      <c r="E7" s="255">
        <v>0.54330000000000001</v>
      </c>
      <c r="F7" s="247">
        <v>7.4999999999999997E-2</v>
      </c>
      <c r="G7" s="247">
        <v>0.24</v>
      </c>
      <c r="H7" s="256" t="s">
        <v>126</v>
      </c>
      <c r="I7" s="299" t="s">
        <v>2162</v>
      </c>
      <c r="J7" s="295">
        <v>3.9699999999999996E-3</v>
      </c>
      <c r="K7" s="295">
        <v>0.314</v>
      </c>
      <c r="L7" s="297">
        <v>-1</v>
      </c>
      <c r="M7" s="297">
        <v>-1</v>
      </c>
      <c r="N7" s="307" t="s">
        <v>2212</v>
      </c>
      <c r="O7" s="307"/>
      <c r="P7" s="246" t="s">
        <v>670</v>
      </c>
    </row>
    <row r="8" spans="1:16" x14ac:dyDescent="0.25">
      <c r="A8" s="246" t="s">
        <v>7</v>
      </c>
      <c r="B8" s="246" t="s">
        <v>949</v>
      </c>
      <c r="C8" s="247">
        <v>5.5</v>
      </c>
      <c r="D8" s="247">
        <v>0.65</v>
      </c>
      <c r="E8" s="255">
        <v>0.70499999999999996</v>
      </c>
      <c r="F8" s="247">
        <v>7.4999999999999997E-2</v>
      </c>
      <c r="G8" s="247">
        <v>0.24</v>
      </c>
      <c r="H8" s="256" t="s">
        <v>126</v>
      </c>
      <c r="I8" s="300" t="s">
        <v>126</v>
      </c>
      <c r="J8" s="297">
        <v>-1</v>
      </c>
      <c r="K8" s="297">
        <v>-1</v>
      </c>
      <c r="L8" s="297">
        <v>-1</v>
      </c>
      <c r="M8" s="297">
        <v>-1</v>
      </c>
      <c r="N8" s="307" t="s">
        <v>2213</v>
      </c>
      <c r="O8" s="307"/>
      <c r="P8" s="246" t="s">
        <v>670</v>
      </c>
    </row>
    <row r="9" spans="1:16" x14ac:dyDescent="0.25">
      <c r="A9" s="246" t="s">
        <v>7</v>
      </c>
      <c r="B9" s="246" t="s">
        <v>636</v>
      </c>
      <c r="C9" s="247">
        <v>0.5</v>
      </c>
      <c r="D9" s="247">
        <v>0.77</v>
      </c>
      <c r="E9" s="255">
        <v>5.4199999999999998E-2</v>
      </c>
      <c r="F9" s="247">
        <v>7.4999999999999997E-2</v>
      </c>
      <c r="G9" s="247">
        <v>0.24</v>
      </c>
      <c r="H9" s="256" t="s">
        <v>126</v>
      </c>
      <c r="I9" s="300" t="s">
        <v>126</v>
      </c>
      <c r="J9" s="297">
        <v>-1</v>
      </c>
      <c r="K9" s="297">
        <v>-1</v>
      </c>
      <c r="L9" s="297">
        <v>-1</v>
      </c>
      <c r="M9" s="297">
        <v>-1</v>
      </c>
      <c r="N9" s="307" t="s">
        <v>2214</v>
      </c>
      <c r="O9" s="307"/>
      <c r="P9" s="246" t="s">
        <v>660</v>
      </c>
    </row>
    <row r="10" spans="1:16" x14ac:dyDescent="0.25">
      <c r="A10" s="246" t="s">
        <v>7</v>
      </c>
      <c r="B10" s="246" t="s">
        <v>638</v>
      </c>
      <c r="C10" s="247">
        <v>0.75</v>
      </c>
      <c r="D10" s="247">
        <v>0.84</v>
      </c>
      <c r="E10" s="255">
        <v>7.4200000000000002E-2</v>
      </c>
      <c r="F10" s="247">
        <v>7.4999999999999997E-2</v>
      </c>
      <c r="G10" s="247">
        <v>0.24</v>
      </c>
      <c r="H10" s="256" t="s">
        <v>126</v>
      </c>
      <c r="I10" s="300" t="s">
        <v>126</v>
      </c>
      <c r="J10" s="297">
        <v>-1</v>
      </c>
      <c r="K10" s="297">
        <v>-1</v>
      </c>
      <c r="L10" s="297">
        <v>-1</v>
      </c>
      <c r="M10" s="297">
        <v>-1</v>
      </c>
      <c r="N10" s="307" t="s">
        <v>2215</v>
      </c>
      <c r="O10" s="307"/>
      <c r="P10" s="246" t="s">
        <v>660</v>
      </c>
    </row>
    <row r="11" spans="1:16" x14ac:dyDescent="0.25">
      <c r="A11" s="246" t="s">
        <v>7</v>
      </c>
      <c r="B11" s="246" t="s">
        <v>635</v>
      </c>
      <c r="C11" s="247">
        <v>1.5</v>
      </c>
      <c r="D11" s="247">
        <v>0.87</v>
      </c>
      <c r="E11" s="255">
        <v>0.14330000000000001</v>
      </c>
      <c r="F11" s="247">
        <v>7.4999999999999997E-2</v>
      </c>
      <c r="G11" s="247">
        <v>0.24</v>
      </c>
      <c r="H11" s="256" t="s">
        <v>126</v>
      </c>
      <c r="I11" s="300" t="s">
        <v>126</v>
      </c>
      <c r="J11" s="297">
        <v>-1</v>
      </c>
      <c r="K11" s="297">
        <v>-1</v>
      </c>
      <c r="L11" s="297">
        <v>-1</v>
      </c>
      <c r="M11" s="297">
        <v>-1</v>
      </c>
      <c r="N11" s="307" t="s">
        <v>2216</v>
      </c>
      <c r="O11" s="307"/>
      <c r="P11" s="246" t="s">
        <v>660</v>
      </c>
    </row>
    <row r="12" spans="1:16" x14ac:dyDescent="0.25">
      <c r="A12" s="246" t="s">
        <v>7</v>
      </c>
      <c r="B12" s="246" t="s">
        <v>637</v>
      </c>
      <c r="C12" s="247">
        <v>3.5</v>
      </c>
      <c r="D12" s="247">
        <v>0.85</v>
      </c>
      <c r="E12" s="255">
        <v>0.34329999999999999</v>
      </c>
      <c r="F12" s="247">
        <v>7.4999999999999997E-2</v>
      </c>
      <c r="G12" s="247">
        <v>0.24</v>
      </c>
      <c r="H12" s="256" t="s">
        <v>126</v>
      </c>
      <c r="I12" s="300" t="s">
        <v>126</v>
      </c>
      <c r="J12" s="297">
        <v>-1</v>
      </c>
      <c r="K12" s="297">
        <v>-1</v>
      </c>
      <c r="L12" s="297">
        <v>-1</v>
      </c>
      <c r="M12" s="297">
        <v>-1</v>
      </c>
      <c r="N12" s="307" t="s">
        <v>2217</v>
      </c>
      <c r="O12" s="307"/>
      <c r="P12" s="246" t="s">
        <v>660</v>
      </c>
    </row>
    <row r="13" spans="1:16" x14ac:dyDescent="0.25">
      <c r="A13" s="246" t="s">
        <v>7</v>
      </c>
      <c r="B13" s="246" t="s">
        <v>624</v>
      </c>
      <c r="C13" s="247">
        <v>0.5</v>
      </c>
      <c r="D13" s="247">
        <v>0.73</v>
      </c>
      <c r="E13" s="255">
        <v>5.67E-2</v>
      </c>
      <c r="F13" s="247">
        <v>7.4999999999999997E-2</v>
      </c>
      <c r="G13" s="247">
        <v>0.24</v>
      </c>
      <c r="H13" s="256" t="s">
        <v>126</v>
      </c>
      <c r="I13" s="300" t="s">
        <v>126</v>
      </c>
      <c r="J13" s="297">
        <v>-1</v>
      </c>
      <c r="K13" s="297">
        <v>-1</v>
      </c>
      <c r="L13" s="297">
        <v>-1</v>
      </c>
      <c r="M13" s="297">
        <v>-1</v>
      </c>
      <c r="N13" s="307" t="s">
        <v>2218</v>
      </c>
      <c r="O13" s="307"/>
      <c r="P13" s="246" t="s">
        <v>660</v>
      </c>
    </row>
    <row r="14" spans="1:16" x14ac:dyDescent="0.25">
      <c r="A14" s="246" t="s">
        <v>7</v>
      </c>
      <c r="B14" s="246" t="s">
        <v>626</v>
      </c>
      <c r="C14" s="247">
        <v>0.75</v>
      </c>
      <c r="D14" s="247">
        <v>0.75</v>
      </c>
      <c r="E14" s="255">
        <v>8.3299999999999999E-2</v>
      </c>
      <c r="F14" s="247">
        <v>7.4999999999999997E-2</v>
      </c>
      <c r="G14" s="247">
        <v>0.24</v>
      </c>
      <c r="H14" s="256" t="s">
        <v>126</v>
      </c>
      <c r="I14" s="300" t="s">
        <v>126</v>
      </c>
      <c r="J14" s="297">
        <v>-1</v>
      </c>
      <c r="K14" s="297">
        <v>-1</v>
      </c>
      <c r="L14" s="297">
        <v>-1</v>
      </c>
      <c r="M14" s="297">
        <v>-1</v>
      </c>
      <c r="N14" s="307" t="s">
        <v>2219</v>
      </c>
      <c r="O14" s="307"/>
      <c r="P14" s="246" t="s">
        <v>660</v>
      </c>
    </row>
    <row r="15" spans="1:16" x14ac:dyDescent="0.25">
      <c r="A15" s="246" t="s">
        <v>7</v>
      </c>
      <c r="B15" s="246" t="s">
        <v>669</v>
      </c>
      <c r="C15" s="247">
        <v>1.5</v>
      </c>
      <c r="D15" s="247">
        <v>0.77</v>
      </c>
      <c r="E15" s="255">
        <v>0.16250000000000001</v>
      </c>
      <c r="F15" s="247">
        <v>7.4999999999999997E-2</v>
      </c>
      <c r="G15" s="247">
        <v>0.24</v>
      </c>
      <c r="H15" s="256" t="s">
        <v>126</v>
      </c>
      <c r="I15" s="300" t="s">
        <v>126</v>
      </c>
      <c r="J15" s="297">
        <v>-1</v>
      </c>
      <c r="K15" s="297">
        <v>-1</v>
      </c>
      <c r="L15" s="297">
        <v>-1</v>
      </c>
      <c r="M15" s="297">
        <v>-1</v>
      </c>
      <c r="N15" s="307" t="s">
        <v>2220</v>
      </c>
      <c r="O15" s="307"/>
      <c r="P15" s="246" t="s">
        <v>660</v>
      </c>
    </row>
    <row r="16" spans="1:16" x14ac:dyDescent="0.25">
      <c r="A16" s="246" t="s">
        <v>7</v>
      </c>
      <c r="B16" s="246" t="s">
        <v>625</v>
      </c>
      <c r="C16" s="247">
        <v>3.5</v>
      </c>
      <c r="D16" s="247">
        <v>0.8</v>
      </c>
      <c r="E16" s="255">
        <v>0.36499999999999999</v>
      </c>
      <c r="F16" s="247">
        <v>7.4999999999999997E-2</v>
      </c>
      <c r="G16" s="247">
        <v>0.24</v>
      </c>
      <c r="H16" s="256" t="s">
        <v>126</v>
      </c>
      <c r="I16" s="300" t="s">
        <v>126</v>
      </c>
      <c r="J16" s="297">
        <v>-1</v>
      </c>
      <c r="K16" s="297">
        <v>-1</v>
      </c>
      <c r="L16" s="297">
        <v>-1</v>
      </c>
      <c r="M16" s="297">
        <v>-1</v>
      </c>
      <c r="N16" s="307" t="s">
        <v>2221</v>
      </c>
      <c r="O16" s="307"/>
      <c r="P16" s="246" t="s">
        <v>660</v>
      </c>
    </row>
    <row r="17" spans="1:16" x14ac:dyDescent="0.25">
      <c r="A17" s="246" t="s">
        <v>7</v>
      </c>
      <c r="B17" s="246" t="s">
        <v>632</v>
      </c>
      <c r="C17" s="247">
        <v>0.5</v>
      </c>
      <c r="D17" s="247">
        <v>0.76</v>
      </c>
      <c r="E17" s="255">
        <v>5.5E-2</v>
      </c>
      <c r="F17" s="247">
        <v>7.4999999999999997E-2</v>
      </c>
      <c r="G17" s="247">
        <v>0.24</v>
      </c>
      <c r="H17" s="256" t="s">
        <v>126</v>
      </c>
      <c r="I17" s="300" t="s">
        <v>126</v>
      </c>
      <c r="J17" s="297">
        <v>-1</v>
      </c>
      <c r="K17" s="297">
        <v>-1</v>
      </c>
      <c r="L17" s="297">
        <v>-1</v>
      </c>
      <c r="M17" s="297">
        <v>-1</v>
      </c>
      <c r="N17" s="307" t="s">
        <v>2222</v>
      </c>
      <c r="O17" s="307"/>
      <c r="P17" s="246" t="s">
        <v>660</v>
      </c>
    </row>
    <row r="18" spans="1:16" x14ac:dyDescent="0.25">
      <c r="A18" s="246" t="s">
        <v>7</v>
      </c>
      <c r="B18" s="246" t="s">
        <v>634</v>
      </c>
      <c r="C18" s="247">
        <v>0.75</v>
      </c>
      <c r="D18" s="247">
        <v>0.81</v>
      </c>
      <c r="E18" s="255">
        <v>7.7499999999999999E-2</v>
      </c>
      <c r="F18" s="247">
        <v>7.4999999999999997E-2</v>
      </c>
      <c r="G18" s="247">
        <v>0.24</v>
      </c>
      <c r="H18" s="256" t="s">
        <v>126</v>
      </c>
      <c r="I18" s="300" t="s">
        <v>126</v>
      </c>
      <c r="J18" s="297">
        <v>-1</v>
      </c>
      <c r="K18" s="297">
        <v>-1</v>
      </c>
      <c r="L18" s="297">
        <v>-1</v>
      </c>
      <c r="M18" s="297">
        <v>-1</v>
      </c>
      <c r="N18" s="307" t="s">
        <v>2223</v>
      </c>
      <c r="O18" s="307"/>
      <c r="P18" s="246" t="s">
        <v>660</v>
      </c>
    </row>
    <row r="19" spans="1:16" x14ac:dyDescent="0.25">
      <c r="A19" s="246" t="s">
        <v>7</v>
      </c>
      <c r="B19" s="246" t="s">
        <v>631</v>
      </c>
      <c r="C19" s="247">
        <v>1.5</v>
      </c>
      <c r="D19" s="247">
        <v>0.8</v>
      </c>
      <c r="E19" s="255">
        <v>0.15670000000000001</v>
      </c>
      <c r="F19" s="247">
        <v>7.4999999999999997E-2</v>
      </c>
      <c r="G19" s="247">
        <v>0.24</v>
      </c>
      <c r="H19" s="256" t="s">
        <v>126</v>
      </c>
      <c r="I19" s="300" t="s">
        <v>126</v>
      </c>
      <c r="J19" s="297">
        <v>-1</v>
      </c>
      <c r="K19" s="297">
        <v>-1</v>
      </c>
      <c r="L19" s="297">
        <v>-1</v>
      </c>
      <c r="M19" s="297">
        <v>-1</v>
      </c>
      <c r="N19" s="307" t="s">
        <v>2224</v>
      </c>
      <c r="O19" s="307"/>
      <c r="P19" s="246" t="s">
        <v>660</v>
      </c>
    </row>
    <row r="20" spans="1:16" x14ac:dyDescent="0.25">
      <c r="A20" s="246" t="s">
        <v>7</v>
      </c>
      <c r="B20" s="246" t="s">
        <v>633</v>
      </c>
      <c r="C20" s="247">
        <v>3.5</v>
      </c>
      <c r="D20" s="247">
        <v>0.82</v>
      </c>
      <c r="E20" s="255">
        <v>0.35580000000000001</v>
      </c>
      <c r="F20" s="247">
        <v>7.4999999999999997E-2</v>
      </c>
      <c r="G20" s="247">
        <v>0.24</v>
      </c>
      <c r="H20" s="256" t="s">
        <v>126</v>
      </c>
      <c r="I20" s="300" t="s">
        <v>126</v>
      </c>
      <c r="J20" s="297">
        <v>-1</v>
      </c>
      <c r="K20" s="297">
        <v>-1</v>
      </c>
      <c r="L20" s="297">
        <v>-1</v>
      </c>
      <c r="M20" s="297">
        <v>-1</v>
      </c>
      <c r="N20" s="307" t="s">
        <v>2225</v>
      </c>
      <c r="O20" s="307"/>
      <c r="P20" s="246" t="s">
        <v>660</v>
      </c>
    </row>
    <row r="21" spans="1:16" x14ac:dyDescent="0.25">
      <c r="A21" s="246" t="s">
        <v>7</v>
      </c>
      <c r="B21" s="246" t="s">
        <v>628</v>
      </c>
      <c r="C21" s="247">
        <v>0.5</v>
      </c>
      <c r="D21" s="247">
        <v>0.77</v>
      </c>
      <c r="E21" s="255">
        <v>5.4199999999999998E-2</v>
      </c>
      <c r="F21" s="247">
        <v>7.4999999999999997E-2</v>
      </c>
      <c r="G21" s="247">
        <v>0.24</v>
      </c>
      <c r="H21" s="256" t="s">
        <v>126</v>
      </c>
      <c r="I21" s="300" t="s">
        <v>126</v>
      </c>
      <c r="J21" s="297">
        <v>-1</v>
      </c>
      <c r="K21" s="297">
        <v>-1</v>
      </c>
      <c r="L21" s="297">
        <v>-1</v>
      </c>
      <c r="M21" s="297">
        <v>-1</v>
      </c>
      <c r="N21" s="307" t="s">
        <v>2226</v>
      </c>
      <c r="O21" s="307"/>
      <c r="P21" s="246" t="s">
        <v>660</v>
      </c>
    </row>
    <row r="22" spans="1:16" x14ac:dyDescent="0.25">
      <c r="A22" s="246" t="s">
        <v>7</v>
      </c>
      <c r="B22" s="246" t="s">
        <v>630</v>
      </c>
      <c r="C22" s="247">
        <v>0.75</v>
      </c>
      <c r="D22" s="247">
        <v>0.85</v>
      </c>
      <c r="E22" s="255">
        <v>7.3300000000000004E-2</v>
      </c>
      <c r="F22" s="247">
        <v>7.4999999999999997E-2</v>
      </c>
      <c r="G22" s="247">
        <v>0.24</v>
      </c>
      <c r="H22" s="256" t="s">
        <v>126</v>
      </c>
      <c r="I22" s="300" t="s">
        <v>126</v>
      </c>
      <c r="J22" s="297">
        <v>-1</v>
      </c>
      <c r="K22" s="297">
        <v>-1</v>
      </c>
      <c r="L22" s="297">
        <v>-1</v>
      </c>
      <c r="M22" s="297">
        <v>-1</v>
      </c>
      <c r="N22" s="307" t="s">
        <v>2227</v>
      </c>
      <c r="O22" s="307"/>
      <c r="P22" s="246" t="s">
        <v>660</v>
      </c>
    </row>
    <row r="23" spans="1:16" x14ac:dyDescent="0.25">
      <c r="A23" s="246" t="s">
        <v>7</v>
      </c>
      <c r="B23" s="246" t="s">
        <v>627</v>
      </c>
      <c r="C23" s="247">
        <v>1.5</v>
      </c>
      <c r="D23" s="247">
        <v>0.94</v>
      </c>
      <c r="E23" s="255">
        <v>0.1333</v>
      </c>
      <c r="F23" s="247">
        <v>7.4999999999999997E-2</v>
      </c>
      <c r="G23" s="247">
        <v>0.24</v>
      </c>
      <c r="H23" s="256" t="s">
        <v>126</v>
      </c>
      <c r="I23" s="300" t="s">
        <v>126</v>
      </c>
      <c r="J23" s="297">
        <v>-1</v>
      </c>
      <c r="K23" s="297">
        <v>-1</v>
      </c>
      <c r="L23" s="297">
        <v>-1</v>
      </c>
      <c r="M23" s="297">
        <v>-1</v>
      </c>
      <c r="N23" s="307" t="s">
        <v>2228</v>
      </c>
      <c r="O23" s="307"/>
      <c r="P23" s="246" t="s">
        <v>660</v>
      </c>
    </row>
    <row r="24" spans="1:16" x14ac:dyDescent="0.25">
      <c r="A24" s="246" t="s">
        <v>7</v>
      </c>
      <c r="B24" s="246" t="s">
        <v>629</v>
      </c>
      <c r="C24" s="247">
        <v>3.5</v>
      </c>
      <c r="D24" s="247">
        <v>1</v>
      </c>
      <c r="E24" s="255">
        <v>0.29170000000000001</v>
      </c>
      <c r="F24" s="247">
        <v>7.4999999999999997E-2</v>
      </c>
      <c r="G24" s="247">
        <v>0.24</v>
      </c>
      <c r="H24" s="256" t="s">
        <v>126</v>
      </c>
      <c r="I24" s="300" t="s">
        <v>126</v>
      </c>
      <c r="J24" s="297">
        <v>-1</v>
      </c>
      <c r="K24" s="297">
        <v>-1</v>
      </c>
      <c r="L24" s="297">
        <v>-1</v>
      </c>
      <c r="M24" s="297">
        <v>-1</v>
      </c>
      <c r="N24" s="307" t="s">
        <v>2229</v>
      </c>
      <c r="O24" s="307"/>
      <c r="P24" s="246" t="s">
        <v>660</v>
      </c>
    </row>
    <row r="25" spans="1:16" s="263" customFormat="1" x14ac:dyDescent="0.25">
      <c r="A25" s="246" t="s">
        <v>7</v>
      </c>
      <c r="B25" s="246" t="s">
        <v>2028</v>
      </c>
      <c r="C25" s="247">
        <v>16</v>
      </c>
      <c r="D25" s="247">
        <v>6</v>
      </c>
      <c r="E25" s="255">
        <v>0.222</v>
      </c>
      <c r="F25" s="247">
        <v>0.08</v>
      </c>
      <c r="G25" s="247">
        <v>0.24</v>
      </c>
      <c r="H25" s="256" t="s">
        <v>126</v>
      </c>
      <c r="I25" s="300" t="s">
        <v>126</v>
      </c>
      <c r="J25" s="297">
        <v>-1</v>
      </c>
      <c r="K25" s="297">
        <v>-1</v>
      </c>
      <c r="L25" s="297">
        <v>-1</v>
      </c>
      <c r="M25" s="297">
        <v>-1</v>
      </c>
      <c r="N25" s="307" t="s">
        <v>2230</v>
      </c>
      <c r="O25" s="307"/>
      <c r="P25" s="246" t="s">
        <v>2029</v>
      </c>
    </row>
    <row r="26" spans="1:16" x14ac:dyDescent="0.25">
      <c r="A26" s="253" t="s">
        <v>8</v>
      </c>
      <c r="B26" s="242" t="s">
        <v>171</v>
      </c>
      <c r="C26" s="241">
        <v>0.31</v>
      </c>
      <c r="D26" s="241">
        <v>0.24</v>
      </c>
      <c r="E26" s="255">
        <v>0.10829999999999999</v>
      </c>
      <c r="F26" s="241">
        <v>63</v>
      </c>
      <c r="G26" s="241">
        <v>0.2</v>
      </c>
      <c r="H26" s="253" t="s">
        <v>128</v>
      </c>
      <c r="I26" s="300" t="s">
        <v>126</v>
      </c>
      <c r="J26" s="297">
        <v>-1</v>
      </c>
      <c r="K26" s="297">
        <v>-1</v>
      </c>
      <c r="L26" s="297">
        <v>-1</v>
      </c>
      <c r="M26" s="297">
        <v>-1</v>
      </c>
      <c r="N26" s="307" t="s">
        <v>2231</v>
      </c>
      <c r="O26" s="307"/>
      <c r="P26" s="255" t="s">
        <v>6</v>
      </c>
    </row>
    <row r="27" spans="1:16" x14ac:dyDescent="0.25">
      <c r="A27" s="253" t="s">
        <v>8</v>
      </c>
      <c r="B27" s="242" t="s">
        <v>173</v>
      </c>
      <c r="C27" s="241">
        <v>0.31</v>
      </c>
      <c r="D27" s="241">
        <v>0.18</v>
      </c>
      <c r="E27" s="255">
        <v>0.14169999999999999</v>
      </c>
      <c r="F27" s="241">
        <v>88</v>
      </c>
      <c r="G27" s="241">
        <v>0.2</v>
      </c>
      <c r="H27" s="253" t="s">
        <v>128</v>
      </c>
      <c r="I27" s="300" t="s">
        <v>126</v>
      </c>
      <c r="J27" s="297">
        <v>-1</v>
      </c>
      <c r="K27" s="297">
        <v>-1</v>
      </c>
      <c r="L27" s="297">
        <v>-1</v>
      </c>
      <c r="M27" s="297">
        <v>-1</v>
      </c>
      <c r="N27" s="307" t="s">
        <v>2232</v>
      </c>
      <c r="O27" s="307"/>
      <c r="P27" s="255" t="s">
        <v>6</v>
      </c>
    </row>
    <row r="28" spans="1:16" x14ac:dyDescent="0.25">
      <c r="A28" s="253" t="s">
        <v>8</v>
      </c>
      <c r="B28" s="242" t="s">
        <v>172</v>
      </c>
      <c r="C28" s="241">
        <v>0.47</v>
      </c>
      <c r="D28" s="241">
        <v>0.28000000000000003</v>
      </c>
      <c r="E28" s="255">
        <v>0.14169999999999999</v>
      </c>
      <c r="F28" s="241">
        <v>88</v>
      </c>
      <c r="G28" s="241">
        <v>0.2</v>
      </c>
      <c r="H28" s="253" t="s">
        <v>128</v>
      </c>
      <c r="I28" s="300" t="s">
        <v>126</v>
      </c>
      <c r="J28" s="297">
        <v>-1</v>
      </c>
      <c r="K28" s="297">
        <v>-1</v>
      </c>
      <c r="L28" s="297">
        <v>-1</v>
      </c>
      <c r="M28" s="297">
        <v>-1</v>
      </c>
      <c r="N28" s="307" t="s">
        <v>2233</v>
      </c>
      <c r="O28" s="307"/>
      <c r="P28" s="255" t="s">
        <v>6</v>
      </c>
    </row>
    <row r="29" spans="1:16" x14ac:dyDescent="0.25">
      <c r="A29" s="253" t="s">
        <v>8</v>
      </c>
      <c r="B29" s="242" t="s">
        <v>11</v>
      </c>
      <c r="C29" s="254">
        <v>0.5</v>
      </c>
      <c r="D29" s="254">
        <v>1.03</v>
      </c>
      <c r="E29" s="255">
        <v>4.0800000000000003E-2</v>
      </c>
      <c r="F29" s="254">
        <v>24.959999999999997</v>
      </c>
      <c r="G29" s="254">
        <v>0.31070000000000003</v>
      </c>
      <c r="H29" s="253" t="s">
        <v>128</v>
      </c>
      <c r="I29" s="300" t="s">
        <v>126</v>
      </c>
      <c r="J29" s="297">
        <v>-1</v>
      </c>
      <c r="K29" s="297">
        <v>-1</v>
      </c>
      <c r="L29" s="297">
        <v>-1</v>
      </c>
      <c r="M29" s="297">
        <v>-1</v>
      </c>
      <c r="N29" s="307" t="s">
        <v>2234</v>
      </c>
      <c r="O29" s="307"/>
      <c r="P29" s="255" t="s">
        <v>6</v>
      </c>
    </row>
    <row r="30" spans="1:16" x14ac:dyDescent="0.25">
      <c r="A30" s="247" t="s">
        <v>8</v>
      </c>
      <c r="B30" s="255" t="s">
        <v>176</v>
      </c>
      <c r="C30" s="247">
        <v>0.375</v>
      </c>
      <c r="D30" s="247">
        <v>0.32</v>
      </c>
      <c r="E30" s="255">
        <v>9.1670000000000001E-2</v>
      </c>
      <c r="F30" s="254">
        <v>40</v>
      </c>
      <c r="G30" s="254">
        <v>0.27</v>
      </c>
      <c r="H30" s="253" t="s">
        <v>9</v>
      </c>
      <c r="I30" s="299" t="s">
        <v>2153</v>
      </c>
      <c r="J30" s="296">
        <v>1.217E-4</v>
      </c>
      <c r="K30" s="297">
        <v>-1</v>
      </c>
      <c r="L30" s="297">
        <v>-1</v>
      </c>
      <c r="M30" s="297">
        <v>-1</v>
      </c>
      <c r="N30" s="307" t="s">
        <v>2235</v>
      </c>
      <c r="O30" s="307"/>
      <c r="P30" s="246" t="s">
        <v>660</v>
      </c>
    </row>
    <row r="31" spans="1:16" x14ac:dyDescent="0.25">
      <c r="A31" s="247" t="s">
        <v>8</v>
      </c>
      <c r="B31" s="255" t="s">
        <v>174</v>
      </c>
      <c r="C31" s="247">
        <v>0.5</v>
      </c>
      <c r="D31" s="247">
        <v>0.45</v>
      </c>
      <c r="E31" s="255">
        <v>9.1670000000000001E-2</v>
      </c>
      <c r="F31" s="254">
        <v>40</v>
      </c>
      <c r="G31" s="254">
        <v>0.27</v>
      </c>
      <c r="H31" s="253" t="s">
        <v>9</v>
      </c>
      <c r="I31" s="299" t="s">
        <v>2153</v>
      </c>
      <c r="J31" s="296">
        <v>1.217E-4</v>
      </c>
      <c r="K31" s="297">
        <v>-1</v>
      </c>
      <c r="L31" s="297">
        <v>-1</v>
      </c>
      <c r="M31" s="297">
        <v>-1</v>
      </c>
      <c r="N31" s="307" t="s">
        <v>2236</v>
      </c>
      <c r="O31" s="307"/>
      <c r="P31" s="246" t="s">
        <v>660</v>
      </c>
    </row>
    <row r="32" spans="1:16" x14ac:dyDescent="0.25">
      <c r="A32" s="247" t="s">
        <v>8</v>
      </c>
      <c r="B32" s="255" t="s">
        <v>177</v>
      </c>
      <c r="C32" s="247">
        <v>0.625</v>
      </c>
      <c r="D32" s="247">
        <v>0.56000000000000005</v>
      </c>
      <c r="E32" s="255">
        <v>9.1670000000000001E-2</v>
      </c>
      <c r="F32" s="254">
        <v>40</v>
      </c>
      <c r="G32" s="254">
        <v>0.27</v>
      </c>
      <c r="H32" s="253" t="s">
        <v>9</v>
      </c>
      <c r="I32" s="299" t="s">
        <v>2153</v>
      </c>
      <c r="J32" s="296">
        <v>1.217E-4</v>
      </c>
      <c r="K32" s="297">
        <v>-1</v>
      </c>
      <c r="L32" s="297">
        <v>-1</v>
      </c>
      <c r="M32" s="297">
        <v>-1</v>
      </c>
      <c r="N32" s="307" t="s">
        <v>2237</v>
      </c>
      <c r="O32" s="307"/>
      <c r="P32" s="246" t="s">
        <v>660</v>
      </c>
    </row>
    <row r="33" spans="1:16" x14ac:dyDescent="0.25">
      <c r="A33" s="247" t="s">
        <v>8</v>
      </c>
      <c r="B33" s="255" t="s">
        <v>175</v>
      </c>
      <c r="C33" s="247">
        <v>0.75</v>
      </c>
      <c r="D33" s="247">
        <v>0.68</v>
      </c>
      <c r="E33" s="255">
        <v>9.1670000000000001E-2</v>
      </c>
      <c r="F33" s="254">
        <v>40</v>
      </c>
      <c r="G33" s="254">
        <v>0.27</v>
      </c>
      <c r="H33" s="253" t="s">
        <v>9</v>
      </c>
      <c r="I33" s="299" t="s">
        <v>2153</v>
      </c>
      <c r="J33" s="296">
        <v>1.217E-4</v>
      </c>
      <c r="K33" s="297">
        <v>-1</v>
      </c>
      <c r="L33" s="297">
        <v>-1</v>
      </c>
      <c r="M33" s="297">
        <v>-1</v>
      </c>
      <c r="N33" s="307" t="s">
        <v>2238</v>
      </c>
      <c r="O33" s="307"/>
      <c r="P33" s="246" t="s">
        <v>660</v>
      </c>
    </row>
    <row r="34" spans="1:16" x14ac:dyDescent="0.25">
      <c r="A34" s="247" t="s">
        <v>8</v>
      </c>
      <c r="B34" s="249" t="s">
        <v>667</v>
      </c>
      <c r="C34" s="247">
        <v>0.75</v>
      </c>
      <c r="D34" s="247">
        <v>1.04</v>
      </c>
      <c r="E34" s="255">
        <v>0.06</v>
      </c>
      <c r="F34" s="241">
        <v>50</v>
      </c>
      <c r="G34" s="241">
        <v>0.31</v>
      </c>
      <c r="H34" s="247" t="s">
        <v>128</v>
      </c>
      <c r="I34" s="300" t="s">
        <v>126</v>
      </c>
      <c r="J34" s="297">
        <v>-1</v>
      </c>
      <c r="K34" s="297">
        <v>-1</v>
      </c>
      <c r="L34" s="297">
        <v>-1</v>
      </c>
      <c r="M34" s="297">
        <v>-1</v>
      </c>
      <c r="N34" s="307" t="s">
        <v>2239</v>
      </c>
      <c r="O34" s="307"/>
      <c r="P34" s="246" t="s">
        <v>660</v>
      </c>
    </row>
    <row r="35" spans="1:16" x14ac:dyDescent="0.25">
      <c r="A35" s="253" t="s">
        <v>8</v>
      </c>
      <c r="B35" s="242" t="s">
        <v>1783</v>
      </c>
      <c r="C35" s="254">
        <v>0.375</v>
      </c>
      <c r="D35" s="254">
        <v>0.51</v>
      </c>
      <c r="E35" s="255">
        <v>6.08E-2</v>
      </c>
      <c r="F35" s="241">
        <v>50</v>
      </c>
      <c r="G35" s="241">
        <v>0.31</v>
      </c>
      <c r="H35" s="253" t="s">
        <v>128</v>
      </c>
      <c r="I35" s="300" t="s">
        <v>126</v>
      </c>
      <c r="J35" s="297">
        <v>-1</v>
      </c>
      <c r="K35" s="297">
        <v>-1</v>
      </c>
      <c r="L35" s="297">
        <v>-1</v>
      </c>
      <c r="M35" s="297">
        <v>-1</v>
      </c>
      <c r="N35" s="307" t="s">
        <v>2240</v>
      </c>
      <c r="O35" s="307"/>
      <c r="P35" s="255" t="s">
        <v>6</v>
      </c>
    </row>
    <row r="36" spans="1:16" x14ac:dyDescent="0.25">
      <c r="A36" s="253" t="s">
        <v>8</v>
      </c>
      <c r="B36" s="242" t="s">
        <v>178</v>
      </c>
      <c r="C36" s="254">
        <v>0.5</v>
      </c>
      <c r="D36" s="254">
        <v>0.68</v>
      </c>
      <c r="E36" s="255">
        <v>6.08E-2</v>
      </c>
      <c r="F36" s="241">
        <v>50</v>
      </c>
      <c r="G36" s="241">
        <v>0.31</v>
      </c>
      <c r="H36" s="253" t="s">
        <v>128</v>
      </c>
      <c r="I36" s="300" t="s">
        <v>126</v>
      </c>
      <c r="J36" s="297">
        <v>-1</v>
      </c>
      <c r="K36" s="297">
        <v>-1</v>
      </c>
      <c r="L36" s="297">
        <v>-1</v>
      </c>
      <c r="M36" s="297">
        <v>-1</v>
      </c>
      <c r="N36" s="307" t="s">
        <v>2241</v>
      </c>
      <c r="O36" s="307"/>
      <c r="P36" s="255" t="s">
        <v>6</v>
      </c>
    </row>
    <row r="37" spans="1:16" x14ac:dyDescent="0.25">
      <c r="A37" s="253" t="s">
        <v>8</v>
      </c>
      <c r="B37" s="242" t="s">
        <v>1784</v>
      </c>
      <c r="C37" s="254">
        <v>0.625</v>
      </c>
      <c r="D37" s="254">
        <v>0.86</v>
      </c>
      <c r="E37" s="255">
        <v>6.08E-2</v>
      </c>
      <c r="F37" s="241">
        <v>50</v>
      </c>
      <c r="G37" s="241">
        <v>0.31</v>
      </c>
      <c r="H37" s="253" t="s">
        <v>128</v>
      </c>
      <c r="I37" s="300" t="s">
        <v>126</v>
      </c>
      <c r="J37" s="297">
        <v>-1</v>
      </c>
      <c r="K37" s="297">
        <v>-1</v>
      </c>
      <c r="L37" s="297">
        <v>-1</v>
      </c>
      <c r="M37" s="297">
        <v>-1</v>
      </c>
      <c r="N37" s="307" t="s">
        <v>2242</v>
      </c>
      <c r="O37" s="307"/>
      <c r="P37" s="255" t="s">
        <v>6</v>
      </c>
    </row>
    <row r="38" spans="1:16" x14ac:dyDescent="0.25">
      <c r="A38" s="253" t="s">
        <v>8</v>
      </c>
      <c r="B38" s="242" t="s">
        <v>179</v>
      </c>
      <c r="C38" s="254">
        <v>0.75</v>
      </c>
      <c r="D38" s="254">
        <v>1.03</v>
      </c>
      <c r="E38" s="255">
        <v>6.08E-2</v>
      </c>
      <c r="F38" s="241">
        <v>50</v>
      </c>
      <c r="G38" s="241">
        <v>0.31</v>
      </c>
      <c r="H38" s="253" t="s">
        <v>128</v>
      </c>
      <c r="I38" s="300" t="s">
        <v>126</v>
      </c>
      <c r="J38" s="297">
        <v>-1</v>
      </c>
      <c r="K38" s="297">
        <v>-1</v>
      </c>
      <c r="L38" s="297">
        <v>-1</v>
      </c>
      <c r="M38" s="297">
        <v>-1</v>
      </c>
      <c r="N38" s="307" t="s">
        <v>2243</v>
      </c>
      <c r="O38" s="307"/>
      <c r="P38" s="255" t="s">
        <v>6</v>
      </c>
    </row>
    <row r="39" spans="1:16" x14ac:dyDescent="0.25">
      <c r="A39" s="247" t="s">
        <v>8</v>
      </c>
      <c r="B39" s="249" t="s">
        <v>668</v>
      </c>
      <c r="C39" s="247">
        <v>0.75</v>
      </c>
      <c r="D39" s="247">
        <v>0.64</v>
      </c>
      <c r="E39" s="255">
        <v>9.8330000000000001E-2</v>
      </c>
      <c r="F39" s="241">
        <v>50</v>
      </c>
      <c r="G39" s="241">
        <v>0.31</v>
      </c>
      <c r="H39" s="247" t="s">
        <v>128</v>
      </c>
      <c r="I39" s="300" t="s">
        <v>126</v>
      </c>
      <c r="J39" s="297">
        <v>-1</v>
      </c>
      <c r="K39" s="297">
        <v>-1</v>
      </c>
      <c r="L39" s="297">
        <v>-1</v>
      </c>
      <c r="M39" s="297">
        <v>-1</v>
      </c>
      <c r="N39" s="307" t="s">
        <v>2244</v>
      </c>
      <c r="O39" s="307"/>
      <c r="P39" s="246" t="s">
        <v>660</v>
      </c>
    </row>
    <row r="40" spans="1:16" x14ac:dyDescent="0.25">
      <c r="A40" s="253" t="s">
        <v>8</v>
      </c>
      <c r="B40" s="242" t="s">
        <v>1149</v>
      </c>
      <c r="C40" s="255">
        <v>6.25E-2</v>
      </c>
      <c r="D40" s="254">
        <v>0</v>
      </c>
      <c r="E40" s="255">
        <v>26.2</v>
      </c>
      <c r="F40" s="254">
        <v>488.2176</v>
      </c>
      <c r="G40" s="254">
        <v>0.11950000000000001</v>
      </c>
      <c r="H40" s="253" t="s">
        <v>128</v>
      </c>
      <c r="I40" s="300" t="s">
        <v>126</v>
      </c>
      <c r="J40" s="297">
        <v>-1</v>
      </c>
      <c r="K40" s="297">
        <v>-1</v>
      </c>
      <c r="L40" s="297">
        <v>-1</v>
      </c>
      <c r="M40" s="297">
        <v>-1</v>
      </c>
      <c r="N40" s="307" t="s">
        <v>2245</v>
      </c>
      <c r="O40" s="307"/>
      <c r="P40" s="255" t="s">
        <v>6</v>
      </c>
    </row>
    <row r="41" spans="1:16" x14ac:dyDescent="0.25">
      <c r="A41" s="253" t="s">
        <v>8</v>
      </c>
      <c r="B41" s="242" t="s">
        <v>1148</v>
      </c>
      <c r="C41" s="255">
        <v>6.25E-2</v>
      </c>
      <c r="D41" s="254">
        <v>0</v>
      </c>
      <c r="E41" s="255">
        <v>26.2</v>
      </c>
      <c r="F41" s="254">
        <v>488.2176</v>
      </c>
      <c r="G41" s="254">
        <v>0.11950000000000001</v>
      </c>
      <c r="H41" s="253" t="s">
        <v>128</v>
      </c>
      <c r="I41" s="300" t="s">
        <v>126</v>
      </c>
      <c r="J41" s="297">
        <v>-1</v>
      </c>
      <c r="K41" s="297">
        <v>-1</v>
      </c>
      <c r="L41" s="297">
        <v>-1</v>
      </c>
      <c r="M41" s="297">
        <v>-1</v>
      </c>
      <c r="N41" s="307" t="s">
        <v>2246</v>
      </c>
      <c r="O41" s="307"/>
      <c r="P41" s="255" t="s">
        <v>6</v>
      </c>
    </row>
    <row r="42" spans="1:16" x14ac:dyDescent="0.25">
      <c r="A42" s="253" t="s">
        <v>8</v>
      </c>
      <c r="B42" s="242" t="s">
        <v>186</v>
      </c>
      <c r="C42" s="241">
        <v>0.5</v>
      </c>
      <c r="D42" s="241">
        <v>0.8</v>
      </c>
      <c r="E42" s="255">
        <v>5.1700000000000003E-2</v>
      </c>
      <c r="F42" s="241">
        <v>41</v>
      </c>
      <c r="G42" s="241">
        <v>0.45</v>
      </c>
      <c r="H42" s="253" t="s">
        <v>9</v>
      </c>
      <c r="I42" s="300" t="s">
        <v>126</v>
      </c>
      <c r="J42" s="297">
        <v>-1</v>
      </c>
      <c r="K42" s="297">
        <v>-1</v>
      </c>
      <c r="L42" s="297">
        <v>-1</v>
      </c>
      <c r="M42" s="297">
        <v>-1</v>
      </c>
      <c r="N42" s="307" t="s">
        <v>2247</v>
      </c>
      <c r="O42" s="307"/>
      <c r="P42" s="255" t="s">
        <v>6</v>
      </c>
    </row>
    <row r="43" spans="1:16" x14ac:dyDescent="0.25">
      <c r="A43" s="253" t="s">
        <v>8</v>
      </c>
      <c r="B43" s="242" t="s">
        <v>621</v>
      </c>
      <c r="C43" s="241">
        <v>0.625</v>
      </c>
      <c r="D43" s="241">
        <v>0.82</v>
      </c>
      <c r="E43" s="255">
        <v>6.3299999999999995E-2</v>
      </c>
      <c r="F43" s="241">
        <v>41</v>
      </c>
      <c r="G43" s="241">
        <v>0.45</v>
      </c>
      <c r="H43" s="253" t="s">
        <v>9</v>
      </c>
      <c r="I43" s="300" t="s">
        <v>126</v>
      </c>
      <c r="J43" s="297">
        <v>-1</v>
      </c>
      <c r="K43" s="297">
        <v>-1</v>
      </c>
      <c r="L43" s="297">
        <v>-1</v>
      </c>
      <c r="M43" s="297">
        <v>-1</v>
      </c>
      <c r="N43" s="307" t="s">
        <v>2248</v>
      </c>
      <c r="O43" s="307"/>
      <c r="P43" s="255" t="s">
        <v>6</v>
      </c>
    </row>
    <row r="44" spans="1:16" x14ac:dyDescent="0.25">
      <c r="A44" s="253" t="s">
        <v>8</v>
      </c>
      <c r="B44" s="242" t="s">
        <v>187</v>
      </c>
      <c r="C44" s="241">
        <v>0.75</v>
      </c>
      <c r="D44" s="241">
        <v>0.83</v>
      </c>
      <c r="E44" s="255">
        <v>7.5800000000000006E-2</v>
      </c>
      <c r="F44" s="241">
        <v>41</v>
      </c>
      <c r="G44" s="241">
        <v>0.45</v>
      </c>
      <c r="H44" s="253" t="s">
        <v>9</v>
      </c>
      <c r="I44" s="300" t="s">
        <v>126</v>
      </c>
      <c r="J44" s="297">
        <v>-1</v>
      </c>
      <c r="K44" s="297">
        <v>-1</v>
      </c>
      <c r="L44" s="297">
        <v>-1</v>
      </c>
      <c r="M44" s="297">
        <v>-1</v>
      </c>
      <c r="N44" s="307" t="s">
        <v>2249</v>
      </c>
      <c r="O44" s="307"/>
      <c r="P44" s="255" t="s">
        <v>6</v>
      </c>
    </row>
    <row r="45" spans="1:16" x14ac:dyDescent="0.25">
      <c r="A45" s="247" t="s">
        <v>8</v>
      </c>
      <c r="B45" s="255" t="s">
        <v>201</v>
      </c>
      <c r="C45" s="247">
        <v>0.25</v>
      </c>
      <c r="D45" s="247">
        <v>0.31</v>
      </c>
      <c r="E45" s="255">
        <v>6.6699999999999995E-2</v>
      </c>
      <c r="F45" s="254">
        <v>30</v>
      </c>
      <c r="G45" s="254">
        <v>0.45</v>
      </c>
      <c r="H45" s="253" t="s">
        <v>9</v>
      </c>
      <c r="I45" s="300" t="s">
        <v>126</v>
      </c>
      <c r="J45" s="297">
        <v>-1</v>
      </c>
      <c r="K45" s="297">
        <v>-1</v>
      </c>
      <c r="L45" s="297">
        <v>-1</v>
      </c>
      <c r="M45" s="297">
        <v>-1</v>
      </c>
      <c r="N45" s="307" t="s">
        <v>2250</v>
      </c>
      <c r="O45" s="307"/>
      <c r="P45" s="246" t="s">
        <v>660</v>
      </c>
    </row>
    <row r="46" spans="1:16" x14ac:dyDescent="0.25">
      <c r="A46" s="247" t="s">
        <v>8</v>
      </c>
      <c r="B46" s="255" t="s">
        <v>203</v>
      </c>
      <c r="C46" s="247">
        <v>0.375</v>
      </c>
      <c r="D46" s="247">
        <v>0.47</v>
      </c>
      <c r="E46" s="255">
        <v>6.6699999999999995E-2</v>
      </c>
      <c r="F46" s="254">
        <v>30</v>
      </c>
      <c r="G46" s="254">
        <v>0.45</v>
      </c>
      <c r="H46" s="253" t="s">
        <v>9</v>
      </c>
      <c r="I46" s="300" t="s">
        <v>126</v>
      </c>
      <c r="J46" s="297">
        <v>-1</v>
      </c>
      <c r="K46" s="297">
        <v>-1</v>
      </c>
      <c r="L46" s="297">
        <v>-1</v>
      </c>
      <c r="M46" s="297">
        <v>-1</v>
      </c>
      <c r="N46" s="307" t="s">
        <v>2251</v>
      </c>
      <c r="O46" s="307"/>
      <c r="P46" s="246" t="s">
        <v>660</v>
      </c>
    </row>
    <row r="47" spans="1:16" x14ac:dyDescent="0.25">
      <c r="A47" s="247" t="s">
        <v>8</v>
      </c>
      <c r="B47" s="255" t="s">
        <v>200</v>
      </c>
      <c r="C47" s="247">
        <v>0.5</v>
      </c>
      <c r="D47" s="247">
        <v>0.63</v>
      </c>
      <c r="E47" s="255">
        <v>6.6699999999999995E-2</v>
      </c>
      <c r="F47" s="254">
        <v>30</v>
      </c>
      <c r="G47" s="254">
        <v>0.45</v>
      </c>
      <c r="H47" s="253" t="s">
        <v>9</v>
      </c>
      <c r="I47" s="300" t="s">
        <v>126</v>
      </c>
      <c r="J47" s="297">
        <v>-1</v>
      </c>
      <c r="K47" s="297">
        <v>-1</v>
      </c>
      <c r="L47" s="297">
        <v>-1</v>
      </c>
      <c r="M47" s="297">
        <v>-1</v>
      </c>
      <c r="N47" s="307" t="s">
        <v>2252</v>
      </c>
      <c r="O47" s="307"/>
      <c r="P47" s="246" t="s">
        <v>660</v>
      </c>
    </row>
    <row r="48" spans="1:16" x14ac:dyDescent="0.25">
      <c r="A48" s="247" t="s">
        <v>8</v>
      </c>
      <c r="B48" s="255" t="s">
        <v>10</v>
      </c>
      <c r="C48" s="247">
        <v>0.625</v>
      </c>
      <c r="D48" s="247">
        <v>0.78</v>
      </c>
      <c r="E48" s="255">
        <v>6.6699999999999995E-2</v>
      </c>
      <c r="F48" s="254">
        <v>30</v>
      </c>
      <c r="G48" s="254">
        <v>0.45</v>
      </c>
      <c r="H48" s="253" t="s">
        <v>9</v>
      </c>
      <c r="I48" s="300" t="s">
        <v>126</v>
      </c>
      <c r="J48" s="297">
        <v>-1</v>
      </c>
      <c r="K48" s="297">
        <v>-1</v>
      </c>
      <c r="L48" s="297">
        <v>-1</v>
      </c>
      <c r="M48" s="297">
        <v>-1</v>
      </c>
      <c r="N48" s="307" t="s">
        <v>2253</v>
      </c>
      <c r="O48" s="307"/>
      <c r="P48" s="246" t="s">
        <v>660</v>
      </c>
    </row>
    <row r="49" spans="1:20" x14ac:dyDescent="0.25">
      <c r="A49" s="247" t="s">
        <v>8</v>
      </c>
      <c r="B49" s="255" t="s">
        <v>202</v>
      </c>
      <c r="C49" s="247">
        <v>0.75</v>
      </c>
      <c r="D49" s="247">
        <v>0.94</v>
      </c>
      <c r="E49" s="255">
        <v>6.6699999999999995E-2</v>
      </c>
      <c r="F49" s="254">
        <v>30</v>
      </c>
      <c r="G49" s="254">
        <v>0.45</v>
      </c>
      <c r="H49" s="253" t="s">
        <v>9</v>
      </c>
      <c r="I49" s="300" t="s">
        <v>126</v>
      </c>
      <c r="J49" s="297">
        <v>-1</v>
      </c>
      <c r="K49" s="297">
        <v>-1</v>
      </c>
      <c r="L49" s="297">
        <v>-1</v>
      </c>
      <c r="M49" s="297">
        <v>-1</v>
      </c>
      <c r="N49" s="307" t="s">
        <v>2254</v>
      </c>
      <c r="O49" s="307"/>
      <c r="P49" s="246" t="s">
        <v>660</v>
      </c>
    </row>
    <row r="50" spans="1:20" x14ac:dyDescent="0.25">
      <c r="A50" s="247" t="s">
        <v>8</v>
      </c>
      <c r="B50" s="255" t="s">
        <v>199</v>
      </c>
      <c r="C50" s="247">
        <v>1</v>
      </c>
      <c r="D50" s="247">
        <v>1.25</v>
      </c>
      <c r="E50" s="255">
        <v>6.6699999999999995E-2</v>
      </c>
      <c r="F50" s="254">
        <v>30</v>
      </c>
      <c r="G50" s="254">
        <v>0.45</v>
      </c>
      <c r="H50" s="253" t="s">
        <v>9</v>
      </c>
      <c r="I50" s="300" t="s">
        <v>126</v>
      </c>
      <c r="J50" s="297">
        <v>-1</v>
      </c>
      <c r="K50" s="297">
        <v>-1</v>
      </c>
      <c r="L50" s="297">
        <v>-1</v>
      </c>
      <c r="M50" s="297">
        <v>-1</v>
      </c>
      <c r="N50" s="307" t="s">
        <v>2255</v>
      </c>
      <c r="O50" s="307"/>
      <c r="P50" s="246" t="s">
        <v>660</v>
      </c>
    </row>
    <row r="51" spans="1:20" s="229" customFormat="1" x14ac:dyDescent="0.25">
      <c r="A51" s="247" t="s">
        <v>8</v>
      </c>
      <c r="B51" s="255" t="s">
        <v>1820</v>
      </c>
      <c r="C51" s="247">
        <v>1.25</v>
      </c>
      <c r="D51" s="247">
        <v>1.56</v>
      </c>
      <c r="E51" s="255">
        <v>6.6699999999999995E-2</v>
      </c>
      <c r="F51" s="254">
        <v>30</v>
      </c>
      <c r="G51" s="254">
        <v>0.45</v>
      </c>
      <c r="H51" s="253" t="s">
        <v>9</v>
      </c>
      <c r="I51" s="300" t="s">
        <v>126</v>
      </c>
      <c r="J51" s="297">
        <v>-1</v>
      </c>
      <c r="K51" s="297">
        <v>-1</v>
      </c>
      <c r="L51" s="297">
        <v>-1</v>
      </c>
      <c r="M51" s="297">
        <v>-1</v>
      </c>
      <c r="N51" s="307" t="s">
        <v>2256</v>
      </c>
      <c r="O51" s="307"/>
      <c r="P51" s="246" t="s">
        <v>1824</v>
      </c>
    </row>
    <row r="52" spans="1:20" s="229" customFormat="1" x14ac:dyDescent="0.25">
      <c r="A52" s="247" t="s">
        <v>8</v>
      </c>
      <c r="B52" s="255" t="s">
        <v>1821</v>
      </c>
      <c r="C52" s="247">
        <v>1.5</v>
      </c>
      <c r="D52" s="247">
        <v>1.875</v>
      </c>
      <c r="E52" s="255">
        <v>6.6699999999999995E-2</v>
      </c>
      <c r="F52" s="254">
        <v>30</v>
      </c>
      <c r="G52" s="254">
        <v>0.45</v>
      </c>
      <c r="H52" s="253" t="s">
        <v>9</v>
      </c>
      <c r="I52" s="300" t="s">
        <v>126</v>
      </c>
      <c r="J52" s="297">
        <v>-1</v>
      </c>
      <c r="K52" s="297">
        <v>-1</v>
      </c>
      <c r="L52" s="297">
        <v>-1</v>
      </c>
      <c r="M52" s="297">
        <v>-1</v>
      </c>
      <c r="N52" s="307" t="s">
        <v>2257</v>
      </c>
      <c r="O52" s="307"/>
      <c r="P52" s="246" t="s">
        <v>1824</v>
      </c>
    </row>
    <row r="53" spans="1:20" x14ac:dyDescent="0.25">
      <c r="A53" s="253" t="s">
        <v>8</v>
      </c>
      <c r="B53" s="242" t="s">
        <v>205</v>
      </c>
      <c r="C53" s="241">
        <v>0.25</v>
      </c>
      <c r="D53" s="241">
        <v>0.21</v>
      </c>
      <c r="E53" s="255">
        <v>9.9199999999999997E-2</v>
      </c>
      <c r="F53" s="241">
        <v>120</v>
      </c>
      <c r="G53" s="241">
        <v>0.24</v>
      </c>
      <c r="H53" s="253" t="s">
        <v>119</v>
      </c>
      <c r="I53" s="300" t="s">
        <v>126</v>
      </c>
      <c r="J53" s="297">
        <v>-1</v>
      </c>
      <c r="K53" s="297">
        <v>-1</v>
      </c>
      <c r="L53" s="297">
        <v>-1</v>
      </c>
      <c r="M53" s="297">
        <v>-1</v>
      </c>
      <c r="N53" s="307" t="s">
        <v>2258</v>
      </c>
      <c r="O53" s="307"/>
      <c r="P53" s="255" t="s">
        <v>6</v>
      </c>
    </row>
    <row r="54" spans="1:20" x14ac:dyDescent="0.25">
      <c r="A54" s="253" t="s">
        <v>8</v>
      </c>
      <c r="B54" s="242" t="s">
        <v>206</v>
      </c>
      <c r="C54" s="241">
        <v>0.25</v>
      </c>
      <c r="D54" s="241">
        <v>0.15</v>
      </c>
      <c r="E54" s="255">
        <v>0.13919999999999999</v>
      </c>
      <c r="F54" s="241">
        <v>70</v>
      </c>
      <c r="G54" s="241">
        <v>0.36</v>
      </c>
      <c r="H54" s="253" t="s">
        <v>119</v>
      </c>
      <c r="I54" s="300" t="s">
        <v>126</v>
      </c>
      <c r="J54" s="297">
        <v>-1</v>
      </c>
      <c r="K54" s="297">
        <v>-1</v>
      </c>
      <c r="L54" s="297">
        <v>-1</v>
      </c>
      <c r="M54" s="297">
        <v>-1</v>
      </c>
      <c r="N54" s="307" t="s">
        <v>2259</v>
      </c>
      <c r="O54" s="307"/>
      <c r="P54" s="255" t="s">
        <v>6</v>
      </c>
    </row>
    <row r="55" spans="1:20" x14ac:dyDescent="0.25">
      <c r="A55" s="253" t="s">
        <v>8</v>
      </c>
      <c r="B55" s="242" t="s">
        <v>207</v>
      </c>
      <c r="C55" s="241">
        <v>0.5</v>
      </c>
      <c r="D55" s="241">
        <v>0.87</v>
      </c>
      <c r="E55" s="255">
        <v>4.7500000000000001E-2</v>
      </c>
      <c r="F55" s="241">
        <v>22</v>
      </c>
      <c r="G55" s="241">
        <v>0.31</v>
      </c>
      <c r="H55" s="253" t="s">
        <v>105</v>
      </c>
      <c r="I55" s="300" t="s">
        <v>126</v>
      </c>
      <c r="J55" s="297">
        <v>-1</v>
      </c>
      <c r="K55" s="297">
        <v>-1</v>
      </c>
      <c r="L55" s="297">
        <v>-1</v>
      </c>
      <c r="M55" s="297">
        <v>-1</v>
      </c>
      <c r="N55" s="307" t="s">
        <v>2260</v>
      </c>
      <c r="O55" s="307"/>
      <c r="P55" s="255" t="s">
        <v>6</v>
      </c>
    </row>
    <row r="56" spans="1:20" x14ac:dyDescent="0.25">
      <c r="A56" s="253" t="s">
        <v>8</v>
      </c>
      <c r="B56" s="242" t="s">
        <v>209</v>
      </c>
      <c r="C56" s="241">
        <v>0.3125</v>
      </c>
      <c r="D56" s="241">
        <v>1.4</v>
      </c>
      <c r="E56" s="255">
        <v>1.83E-2</v>
      </c>
      <c r="F56" s="241">
        <v>22</v>
      </c>
      <c r="G56" s="241">
        <v>0.31</v>
      </c>
      <c r="H56" s="253" t="s">
        <v>105</v>
      </c>
      <c r="I56" s="300" t="s">
        <v>126</v>
      </c>
      <c r="J56" s="297">
        <v>-1</v>
      </c>
      <c r="K56" s="297">
        <v>-1</v>
      </c>
      <c r="L56" s="297">
        <v>-1</v>
      </c>
      <c r="M56" s="297">
        <v>-1</v>
      </c>
      <c r="N56" s="307" t="s">
        <v>2261</v>
      </c>
      <c r="O56" s="307"/>
      <c r="P56" s="255" t="s">
        <v>6</v>
      </c>
    </row>
    <row r="57" spans="1:20" x14ac:dyDescent="0.25">
      <c r="A57" s="247" t="s">
        <v>8</v>
      </c>
      <c r="B57" s="242" t="s">
        <v>663</v>
      </c>
      <c r="C57" s="254">
        <v>0.75</v>
      </c>
      <c r="D57" s="254">
        <v>0.9</v>
      </c>
      <c r="E57" s="255">
        <v>6.9199999999999998E-2</v>
      </c>
      <c r="F57" s="254">
        <v>36.940799999999996</v>
      </c>
      <c r="G57" s="254">
        <v>0.31070000000000003</v>
      </c>
      <c r="H57" s="253" t="s">
        <v>119</v>
      </c>
      <c r="I57" s="300" t="s">
        <v>126</v>
      </c>
      <c r="J57" s="297">
        <v>-1</v>
      </c>
      <c r="K57" s="297">
        <v>-1</v>
      </c>
      <c r="L57" s="297">
        <v>-1</v>
      </c>
      <c r="M57" s="297">
        <v>-1</v>
      </c>
      <c r="N57" s="307" t="s">
        <v>2262</v>
      </c>
      <c r="O57" s="307"/>
      <c r="P57" s="255" t="s">
        <v>6</v>
      </c>
    </row>
    <row r="58" spans="1:20" x14ac:dyDescent="0.25">
      <c r="A58" s="247" t="s">
        <v>8</v>
      </c>
      <c r="B58" s="253" t="s">
        <v>664</v>
      </c>
      <c r="C58" s="254">
        <v>0.75</v>
      </c>
      <c r="D58" s="254">
        <v>0.94</v>
      </c>
      <c r="E58" s="255">
        <v>6.6699999999999995E-2</v>
      </c>
      <c r="F58" s="241">
        <v>22</v>
      </c>
      <c r="G58" s="241">
        <v>0.31</v>
      </c>
      <c r="H58" s="253" t="s">
        <v>119</v>
      </c>
      <c r="I58" s="300" t="s">
        <v>126</v>
      </c>
      <c r="J58" s="297">
        <v>-1</v>
      </c>
      <c r="K58" s="297">
        <v>-1</v>
      </c>
      <c r="L58" s="297">
        <v>-1</v>
      </c>
      <c r="M58" s="297">
        <v>-1</v>
      </c>
      <c r="N58" s="307" t="s">
        <v>2263</v>
      </c>
      <c r="O58" s="307"/>
      <c r="P58" s="255" t="s">
        <v>6</v>
      </c>
    </row>
    <row r="59" spans="1:20" x14ac:dyDescent="0.25">
      <c r="A59" s="253" t="s">
        <v>8</v>
      </c>
      <c r="B59" s="242" t="s">
        <v>211</v>
      </c>
      <c r="C59" s="241">
        <v>0.5</v>
      </c>
      <c r="D59" s="241">
        <v>1.46</v>
      </c>
      <c r="E59" s="255">
        <v>2.8299999999999999E-2</v>
      </c>
      <c r="F59" s="241">
        <v>70</v>
      </c>
      <c r="G59" s="241">
        <v>0.35</v>
      </c>
      <c r="H59" s="253" t="s">
        <v>119</v>
      </c>
      <c r="I59" s="300" t="s">
        <v>126</v>
      </c>
      <c r="J59" s="297">
        <v>-1</v>
      </c>
      <c r="K59" s="297">
        <v>-1</v>
      </c>
      <c r="L59" s="297">
        <v>-1</v>
      </c>
      <c r="M59" s="297">
        <v>-1</v>
      </c>
      <c r="N59" s="307" t="s">
        <v>2264</v>
      </c>
      <c r="O59" s="307"/>
      <c r="P59" s="255" t="s">
        <v>6</v>
      </c>
    </row>
    <row r="60" spans="1:20" x14ac:dyDescent="0.25">
      <c r="A60" s="253" t="s">
        <v>8</v>
      </c>
      <c r="B60" s="242" t="s">
        <v>214</v>
      </c>
      <c r="C60" s="241">
        <v>0.75</v>
      </c>
      <c r="D60" s="241">
        <v>1.05</v>
      </c>
      <c r="E60" s="255">
        <v>5.9200000000000003E-2</v>
      </c>
      <c r="F60" s="241">
        <v>22</v>
      </c>
      <c r="G60" s="241">
        <v>0.28000000000000003</v>
      </c>
      <c r="H60" s="253" t="s">
        <v>113</v>
      </c>
      <c r="I60" s="300" t="s">
        <v>126</v>
      </c>
      <c r="J60" s="297">
        <v>-1</v>
      </c>
      <c r="K60" s="297">
        <v>-1</v>
      </c>
      <c r="L60" s="297">
        <v>-1</v>
      </c>
      <c r="M60" s="297">
        <v>-1</v>
      </c>
      <c r="N60" s="307" t="s">
        <v>2265</v>
      </c>
      <c r="O60" s="307"/>
      <c r="P60" s="255" t="s">
        <v>6</v>
      </c>
    </row>
    <row r="61" spans="1:20" x14ac:dyDescent="0.25">
      <c r="A61" s="253" t="s">
        <v>8</v>
      </c>
      <c r="B61" s="242" t="s">
        <v>951</v>
      </c>
      <c r="C61" s="254">
        <v>1</v>
      </c>
      <c r="D61" s="254">
        <v>4</v>
      </c>
      <c r="E61" s="255">
        <v>2.0799999999999999E-2</v>
      </c>
      <c r="F61" s="254">
        <v>1.5</v>
      </c>
      <c r="G61" s="254">
        <v>0.35</v>
      </c>
      <c r="H61" s="253" t="s">
        <v>128</v>
      </c>
      <c r="I61" s="299" t="s">
        <v>640</v>
      </c>
      <c r="J61" s="296">
        <v>1.75E-3</v>
      </c>
      <c r="K61" s="297">
        <v>-1</v>
      </c>
      <c r="L61" s="297">
        <v>-1</v>
      </c>
      <c r="M61" s="297">
        <v>-1</v>
      </c>
      <c r="N61" s="307" t="s">
        <v>2266</v>
      </c>
      <c r="O61" s="307"/>
      <c r="P61" s="255" t="s">
        <v>6</v>
      </c>
    </row>
    <row r="62" spans="1:20" x14ac:dyDescent="0.25">
      <c r="A62" s="247" t="s">
        <v>45</v>
      </c>
      <c r="B62" s="255" t="s">
        <v>165</v>
      </c>
      <c r="C62" s="254">
        <v>6.25E-2</v>
      </c>
      <c r="D62" s="254">
        <v>0.03</v>
      </c>
      <c r="E62" s="255">
        <v>0.16669999999999999</v>
      </c>
      <c r="F62" s="254">
        <v>6</v>
      </c>
      <c r="G62" s="254">
        <v>0.3</v>
      </c>
      <c r="H62" s="253" t="s">
        <v>9</v>
      </c>
      <c r="I62" s="300" t="s">
        <v>126</v>
      </c>
      <c r="J62" s="297">
        <v>-1</v>
      </c>
      <c r="K62" s="297">
        <v>-1</v>
      </c>
      <c r="L62" s="297">
        <v>-1</v>
      </c>
      <c r="M62" s="297">
        <v>-1</v>
      </c>
      <c r="N62" s="307" t="s">
        <v>2267</v>
      </c>
      <c r="O62" s="307"/>
      <c r="P62" s="246" t="s">
        <v>2030</v>
      </c>
    </row>
    <row r="63" spans="1:20" x14ac:dyDescent="0.25">
      <c r="A63" s="247" t="s">
        <v>45</v>
      </c>
      <c r="B63" s="242" t="s">
        <v>58</v>
      </c>
      <c r="C63" s="254">
        <v>6.3E-2</v>
      </c>
      <c r="D63" s="254">
        <v>0.02</v>
      </c>
      <c r="E63" s="255">
        <v>0.69169999999999998</v>
      </c>
      <c r="F63" s="241">
        <v>14.4</v>
      </c>
      <c r="G63" s="241">
        <v>0.3</v>
      </c>
      <c r="H63" s="253" t="s">
        <v>9</v>
      </c>
      <c r="I63" s="300" t="s">
        <v>126</v>
      </c>
      <c r="J63" s="297">
        <v>-1</v>
      </c>
      <c r="K63" s="297">
        <v>-1</v>
      </c>
      <c r="L63" s="297">
        <v>-1</v>
      </c>
      <c r="M63" s="297">
        <v>-1</v>
      </c>
      <c r="N63" s="307" t="s">
        <v>2268</v>
      </c>
      <c r="O63" s="307"/>
      <c r="P63" s="255" t="s">
        <v>2031</v>
      </c>
      <c r="R63" s="273"/>
      <c r="S63" s="273"/>
      <c r="T63" s="273"/>
    </row>
    <row r="64" spans="1:20" s="263" customFormat="1" x14ac:dyDescent="0.25">
      <c r="A64" s="247" t="s">
        <v>45</v>
      </c>
      <c r="B64" s="242" t="s">
        <v>2032</v>
      </c>
      <c r="C64" s="254">
        <v>6.25E-2</v>
      </c>
      <c r="D64" s="254">
        <v>0.02</v>
      </c>
      <c r="E64" s="255">
        <v>0.69169999999999998</v>
      </c>
      <c r="F64" s="241">
        <v>14.4</v>
      </c>
      <c r="G64" s="241">
        <v>0.3</v>
      </c>
      <c r="H64" s="253" t="s">
        <v>9</v>
      </c>
      <c r="I64" s="300" t="s">
        <v>126</v>
      </c>
      <c r="J64" s="297">
        <v>-1</v>
      </c>
      <c r="K64" s="297">
        <v>-1</v>
      </c>
      <c r="L64" s="297">
        <v>-1</v>
      </c>
      <c r="M64" s="297">
        <v>-1</v>
      </c>
      <c r="N64" s="307" t="s">
        <v>2269</v>
      </c>
      <c r="O64" s="307"/>
      <c r="P64" s="255" t="s">
        <v>2031</v>
      </c>
      <c r="R64" s="273"/>
      <c r="S64" s="273"/>
      <c r="T64" s="273"/>
    </row>
    <row r="65" spans="1:20" s="263" customFormat="1" x14ac:dyDescent="0.25">
      <c r="A65" s="247" t="s">
        <v>45</v>
      </c>
      <c r="B65" s="242" t="s">
        <v>2042</v>
      </c>
      <c r="C65" s="254">
        <v>0.125</v>
      </c>
      <c r="D65" s="254">
        <v>3.5000000000000003E-2</v>
      </c>
      <c r="E65" s="255">
        <v>0.29759999999999998</v>
      </c>
      <c r="F65" s="241">
        <v>28.8</v>
      </c>
      <c r="G65" s="241">
        <v>0.3</v>
      </c>
      <c r="H65" s="253" t="s">
        <v>9</v>
      </c>
      <c r="I65" s="300" t="s">
        <v>126</v>
      </c>
      <c r="J65" s="297">
        <v>-1</v>
      </c>
      <c r="K65" s="297">
        <v>-1</v>
      </c>
      <c r="L65" s="297">
        <v>-1</v>
      </c>
      <c r="M65" s="297">
        <v>-1</v>
      </c>
      <c r="N65" s="307" t="s">
        <v>2270</v>
      </c>
      <c r="O65" s="307"/>
      <c r="P65" s="255" t="s">
        <v>2031</v>
      </c>
      <c r="R65" s="273"/>
      <c r="S65" s="273"/>
      <c r="T65" s="273"/>
    </row>
    <row r="66" spans="1:20" x14ac:dyDescent="0.25">
      <c r="A66" s="247" t="s">
        <v>45</v>
      </c>
      <c r="B66" s="242" t="s">
        <v>618</v>
      </c>
      <c r="C66" s="254">
        <v>0.125</v>
      </c>
      <c r="D66" s="254">
        <v>0.06</v>
      </c>
      <c r="E66" s="255">
        <v>0.17330000000000001</v>
      </c>
      <c r="F66" s="254">
        <v>14.4</v>
      </c>
      <c r="G66" s="254">
        <v>0.3</v>
      </c>
      <c r="H66" s="253" t="s">
        <v>9</v>
      </c>
      <c r="I66" s="300" t="s">
        <v>126</v>
      </c>
      <c r="J66" s="297">
        <v>-1</v>
      </c>
      <c r="K66" s="297">
        <v>-1</v>
      </c>
      <c r="L66" s="297">
        <v>-1</v>
      </c>
      <c r="M66" s="297">
        <v>-1</v>
      </c>
      <c r="N66" s="307" t="s">
        <v>2271</v>
      </c>
      <c r="O66" s="307"/>
      <c r="P66" s="255" t="s">
        <v>2031</v>
      </c>
    </row>
    <row r="67" spans="1:20" x14ac:dyDescent="0.25">
      <c r="A67" s="247" t="s">
        <v>45</v>
      </c>
      <c r="B67" s="242" t="s">
        <v>619</v>
      </c>
      <c r="C67" s="254">
        <v>0.25</v>
      </c>
      <c r="D67" s="254">
        <v>0.12</v>
      </c>
      <c r="E67" s="255">
        <v>0.17330000000000001</v>
      </c>
      <c r="F67" s="254">
        <v>36</v>
      </c>
      <c r="G67" s="254">
        <v>0.3</v>
      </c>
      <c r="H67" s="253" t="s">
        <v>9</v>
      </c>
      <c r="I67" s="300" t="s">
        <v>126</v>
      </c>
      <c r="J67" s="297">
        <v>-1</v>
      </c>
      <c r="K67" s="297">
        <v>-1</v>
      </c>
      <c r="L67" s="297">
        <v>-1</v>
      </c>
      <c r="M67" s="297">
        <v>-1</v>
      </c>
      <c r="N67" s="307" t="s">
        <v>2272</v>
      </c>
      <c r="O67" s="307"/>
      <c r="P67" s="255" t="s">
        <v>2031</v>
      </c>
    </row>
    <row r="68" spans="1:20" x14ac:dyDescent="0.25">
      <c r="A68" s="247" t="s">
        <v>45</v>
      </c>
      <c r="B68" s="242" t="s">
        <v>620</v>
      </c>
      <c r="C68" s="254">
        <v>6.25E-2</v>
      </c>
      <c r="D68" s="254">
        <v>0.01</v>
      </c>
      <c r="E68" s="255">
        <v>5.2083000000000004</v>
      </c>
      <c r="F68" s="254">
        <v>14</v>
      </c>
      <c r="G68" s="254">
        <v>0.3</v>
      </c>
      <c r="H68" s="253" t="s">
        <v>9</v>
      </c>
      <c r="I68" s="300" t="s">
        <v>126</v>
      </c>
      <c r="J68" s="297">
        <v>-1</v>
      </c>
      <c r="K68" s="297">
        <v>-1</v>
      </c>
      <c r="L68" s="297">
        <v>-1</v>
      </c>
      <c r="M68" s="297">
        <v>-1</v>
      </c>
      <c r="N68" s="307" t="s">
        <v>2273</v>
      </c>
      <c r="O68" s="307"/>
      <c r="P68" s="255" t="s">
        <v>2031</v>
      </c>
    </row>
    <row r="69" spans="1:20" x14ac:dyDescent="0.25">
      <c r="A69" s="253" t="s">
        <v>37</v>
      </c>
      <c r="B69" s="242" t="s">
        <v>278</v>
      </c>
      <c r="C69" s="254">
        <v>2</v>
      </c>
      <c r="D69" s="254">
        <v>0.54</v>
      </c>
      <c r="E69" s="255">
        <v>0.30669999999999997</v>
      </c>
      <c r="F69" s="254">
        <v>79.872</v>
      </c>
      <c r="G69" s="254">
        <v>0.20075999999999999</v>
      </c>
      <c r="H69" s="253" t="s">
        <v>105</v>
      </c>
      <c r="I69" s="300" t="s">
        <v>126</v>
      </c>
      <c r="J69" s="297">
        <v>-1</v>
      </c>
      <c r="K69" s="297">
        <v>-1</v>
      </c>
      <c r="L69" s="297">
        <v>-1</v>
      </c>
      <c r="M69" s="297">
        <v>-1</v>
      </c>
      <c r="N69" s="307" t="s">
        <v>2274</v>
      </c>
      <c r="O69" s="307"/>
      <c r="P69" s="255" t="s">
        <v>6</v>
      </c>
    </row>
    <row r="70" spans="1:20" x14ac:dyDescent="0.25">
      <c r="A70" s="253" t="s">
        <v>37</v>
      </c>
      <c r="B70" s="242" t="s">
        <v>279</v>
      </c>
      <c r="C70" s="254">
        <v>4</v>
      </c>
      <c r="D70" s="254">
        <v>1.0900000000000001</v>
      </c>
      <c r="E70" s="255">
        <v>0.30669999999999997</v>
      </c>
      <c r="F70" s="254">
        <v>79.872</v>
      </c>
      <c r="G70" s="254">
        <v>0.20075999999999999</v>
      </c>
      <c r="H70" s="253" t="s">
        <v>105</v>
      </c>
      <c r="I70" s="300" t="s">
        <v>126</v>
      </c>
      <c r="J70" s="297">
        <v>-1</v>
      </c>
      <c r="K70" s="297">
        <v>-1</v>
      </c>
      <c r="L70" s="297">
        <v>-1</v>
      </c>
      <c r="M70" s="297">
        <v>-1</v>
      </c>
      <c r="N70" s="307" t="s">
        <v>2275</v>
      </c>
      <c r="O70" s="307"/>
      <c r="P70" s="255" t="s">
        <v>6</v>
      </c>
    </row>
    <row r="71" spans="1:20" x14ac:dyDescent="0.25">
      <c r="A71" s="253" t="s">
        <v>37</v>
      </c>
      <c r="B71" s="242" t="s">
        <v>280</v>
      </c>
      <c r="C71" s="254">
        <v>6</v>
      </c>
      <c r="D71" s="254">
        <v>1.63</v>
      </c>
      <c r="E71" s="255">
        <v>0.30669999999999997</v>
      </c>
      <c r="F71" s="254">
        <v>79.872</v>
      </c>
      <c r="G71" s="254">
        <v>0.20075999999999999</v>
      </c>
      <c r="H71" s="253" t="s">
        <v>105</v>
      </c>
      <c r="I71" s="300" t="s">
        <v>126</v>
      </c>
      <c r="J71" s="297">
        <v>-1</v>
      </c>
      <c r="K71" s="297">
        <v>-1</v>
      </c>
      <c r="L71" s="297">
        <v>-1</v>
      </c>
      <c r="M71" s="297">
        <v>-1</v>
      </c>
      <c r="N71" s="307" t="s">
        <v>2276</v>
      </c>
      <c r="O71" s="307"/>
      <c r="P71" s="255" t="s">
        <v>6</v>
      </c>
    </row>
    <row r="72" spans="1:20" x14ac:dyDescent="0.25">
      <c r="A72" s="253" t="s">
        <v>37</v>
      </c>
      <c r="B72" s="242" t="s">
        <v>281</v>
      </c>
      <c r="C72" s="254">
        <v>8</v>
      </c>
      <c r="D72" s="254">
        <v>2.17</v>
      </c>
      <c r="E72" s="255">
        <v>0.30669999999999997</v>
      </c>
      <c r="F72" s="254">
        <v>79.872</v>
      </c>
      <c r="G72" s="254">
        <v>0.20075999999999999</v>
      </c>
      <c r="H72" s="253" t="s">
        <v>105</v>
      </c>
      <c r="I72" s="300" t="s">
        <v>126</v>
      </c>
      <c r="J72" s="297">
        <v>-1</v>
      </c>
      <c r="K72" s="297">
        <v>-1</v>
      </c>
      <c r="L72" s="297">
        <v>-1</v>
      </c>
      <c r="M72" s="297">
        <v>-1</v>
      </c>
      <c r="N72" s="307" t="s">
        <v>2277</v>
      </c>
      <c r="O72" s="307"/>
      <c r="P72" s="255" t="s">
        <v>6</v>
      </c>
    </row>
    <row r="73" spans="1:20" x14ac:dyDescent="0.25">
      <c r="A73" s="253" t="s">
        <v>37</v>
      </c>
      <c r="B73" s="242" t="s">
        <v>277</v>
      </c>
      <c r="C73" s="254">
        <v>10</v>
      </c>
      <c r="D73" s="254">
        <v>2.72</v>
      </c>
      <c r="E73" s="255">
        <v>0.30669999999999997</v>
      </c>
      <c r="F73" s="254">
        <v>79.872</v>
      </c>
      <c r="G73" s="254">
        <v>0.20075999999999999</v>
      </c>
      <c r="H73" s="253" t="s">
        <v>105</v>
      </c>
      <c r="I73" s="300" t="s">
        <v>126</v>
      </c>
      <c r="J73" s="297">
        <v>-1</v>
      </c>
      <c r="K73" s="297">
        <v>-1</v>
      </c>
      <c r="L73" s="297">
        <v>-1</v>
      </c>
      <c r="M73" s="297">
        <v>-1</v>
      </c>
      <c r="N73" s="307" t="s">
        <v>2278</v>
      </c>
      <c r="O73" s="307"/>
      <c r="P73" s="255" t="s">
        <v>6</v>
      </c>
    </row>
    <row r="74" spans="1:20" s="229" customFormat="1" x14ac:dyDescent="0.25">
      <c r="A74" s="253" t="s">
        <v>37</v>
      </c>
      <c r="B74" s="242" t="s">
        <v>1812</v>
      </c>
      <c r="C74" s="254">
        <v>12</v>
      </c>
      <c r="D74" s="254">
        <v>3.2639999999999998</v>
      </c>
      <c r="E74" s="255">
        <v>0.30669999999999997</v>
      </c>
      <c r="F74" s="254">
        <v>79.872</v>
      </c>
      <c r="G74" s="254">
        <v>0.20075999999999999</v>
      </c>
      <c r="H74" s="253" t="s">
        <v>105</v>
      </c>
      <c r="I74" s="300" t="s">
        <v>126</v>
      </c>
      <c r="J74" s="297">
        <v>-1</v>
      </c>
      <c r="K74" s="297">
        <v>-1</v>
      </c>
      <c r="L74" s="297">
        <v>-1</v>
      </c>
      <c r="M74" s="297">
        <v>-1</v>
      </c>
      <c r="N74" s="307" t="s">
        <v>2279</v>
      </c>
      <c r="O74" s="307"/>
      <c r="P74" s="255" t="s">
        <v>1825</v>
      </c>
    </row>
    <row r="75" spans="1:20" s="229" customFormat="1" x14ac:dyDescent="0.25">
      <c r="A75" s="253" t="s">
        <v>37</v>
      </c>
      <c r="B75" s="242" t="s">
        <v>1814</v>
      </c>
      <c r="C75" s="254">
        <v>2</v>
      </c>
      <c r="D75" s="254">
        <v>0.32200000000000001</v>
      </c>
      <c r="E75" s="255">
        <v>0.52080000000000004</v>
      </c>
      <c r="F75" s="254">
        <v>100</v>
      </c>
      <c r="G75" s="254">
        <v>0.21</v>
      </c>
      <c r="H75" s="253" t="s">
        <v>105</v>
      </c>
      <c r="I75" s="300" t="s">
        <v>126</v>
      </c>
      <c r="J75" s="297">
        <v>-1</v>
      </c>
      <c r="K75" s="297">
        <v>-1</v>
      </c>
      <c r="L75" s="297">
        <v>-1</v>
      </c>
      <c r="M75" s="297">
        <v>-1</v>
      </c>
      <c r="N75" s="307" t="s">
        <v>2280</v>
      </c>
      <c r="O75" s="307"/>
      <c r="P75" s="255" t="s">
        <v>1825</v>
      </c>
    </row>
    <row r="76" spans="1:20" s="229" customFormat="1" x14ac:dyDescent="0.25">
      <c r="A76" s="253" t="s">
        <v>37</v>
      </c>
      <c r="B76" s="242" t="s">
        <v>1815</v>
      </c>
      <c r="C76" s="254">
        <v>4</v>
      </c>
      <c r="D76" s="254">
        <v>0.64400000000000002</v>
      </c>
      <c r="E76" s="255">
        <v>0.52080000000000004</v>
      </c>
      <c r="F76" s="254">
        <v>100</v>
      </c>
      <c r="G76" s="254">
        <v>0.21</v>
      </c>
      <c r="H76" s="253" t="s">
        <v>105</v>
      </c>
      <c r="I76" s="300" t="s">
        <v>126</v>
      </c>
      <c r="J76" s="297">
        <v>-1</v>
      </c>
      <c r="K76" s="297">
        <v>-1</v>
      </c>
      <c r="L76" s="297">
        <v>-1</v>
      </c>
      <c r="M76" s="297">
        <v>-1</v>
      </c>
      <c r="N76" s="307" t="s">
        <v>2281</v>
      </c>
      <c r="O76" s="307"/>
      <c r="P76" s="255" t="s">
        <v>1825</v>
      </c>
    </row>
    <row r="77" spans="1:20" s="229" customFormat="1" x14ac:dyDescent="0.25">
      <c r="A77" s="253" t="s">
        <v>37</v>
      </c>
      <c r="B77" s="242" t="s">
        <v>1816</v>
      </c>
      <c r="C77" s="254">
        <v>6</v>
      </c>
      <c r="D77" s="254">
        <v>0.96599999999999997</v>
      </c>
      <c r="E77" s="255">
        <v>0.52080000000000004</v>
      </c>
      <c r="F77" s="254">
        <v>100</v>
      </c>
      <c r="G77" s="254">
        <v>0.21</v>
      </c>
      <c r="H77" s="253" t="s">
        <v>105</v>
      </c>
      <c r="I77" s="300" t="s">
        <v>126</v>
      </c>
      <c r="J77" s="297">
        <v>-1</v>
      </c>
      <c r="K77" s="297">
        <v>-1</v>
      </c>
      <c r="L77" s="297">
        <v>-1</v>
      </c>
      <c r="M77" s="297">
        <v>-1</v>
      </c>
      <c r="N77" s="307" t="s">
        <v>2282</v>
      </c>
      <c r="O77" s="307"/>
      <c r="P77" s="255" t="s">
        <v>1825</v>
      </c>
    </row>
    <row r="78" spans="1:20" s="229" customFormat="1" x14ac:dyDescent="0.25">
      <c r="A78" s="253" t="s">
        <v>37</v>
      </c>
      <c r="B78" s="242" t="s">
        <v>1817</v>
      </c>
      <c r="C78" s="254">
        <v>8</v>
      </c>
      <c r="D78" s="254">
        <v>1.29</v>
      </c>
      <c r="E78" s="255">
        <v>0.52080000000000004</v>
      </c>
      <c r="F78" s="254">
        <v>100</v>
      </c>
      <c r="G78" s="254">
        <v>0.21</v>
      </c>
      <c r="H78" s="253" t="s">
        <v>105</v>
      </c>
      <c r="I78" s="300" t="s">
        <v>126</v>
      </c>
      <c r="J78" s="297">
        <v>-1</v>
      </c>
      <c r="K78" s="297">
        <v>-1</v>
      </c>
      <c r="L78" s="297">
        <v>-1</v>
      </c>
      <c r="M78" s="297">
        <v>-1</v>
      </c>
      <c r="N78" s="307" t="s">
        <v>2283</v>
      </c>
      <c r="O78" s="307"/>
      <c r="P78" s="255" t="s">
        <v>1825</v>
      </c>
    </row>
    <row r="79" spans="1:20" s="229" customFormat="1" x14ac:dyDescent="0.25">
      <c r="A79" s="253" t="s">
        <v>37</v>
      </c>
      <c r="B79" s="242" t="s">
        <v>1818</v>
      </c>
      <c r="C79" s="254">
        <v>10</v>
      </c>
      <c r="D79" s="254">
        <v>1.61</v>
      </c>
      <c r="E79" s="255">
        <v>0.52080000000000004</v>
      </c>
      <c r="F79" s="254">
        <v>100</v>
      </c>
      <c r="G79" s="254">
        <v>0.21</v>
      </c>
      <c r="H79" s="253" t="s">
        <v>105</v>
      </c>
      <c r="I79" s="300" t="s">
        <v>126</v>
      </c>
      <c r="J79" s="297">
        <v>-1</v>
      </c>
      <c r="K79" s="297">
        <v>-1</v>
      </c>
      <c r="L79" s="297">
        <v>-1</v>
      </c>
      <c r="M79" s="297">
        <v>-1</v>
      </c>
      <c r="N79" s="307" t="s">
        <v>2284</v>
      </c>
      <c r="O79" s="307"/>
      <c r="P79" s="255" t="s">
        <v>1825</v>
      </c>
    </row>
    <row r="80" spans="1:20" s="229" customFormat="1" x14ac:dyDescent="0.25">
      <c r="A80" s="253" t="s">
        <v>37</v>
      </c>
      <c r="B80" s="242" t="s">
        <v>1813</v>
      </c>
      <c r="C80" s="254">
        <v>12</v>
      </c>
      <c r="D80" s="254">
        <v>1.93</v>
      </c>
      <c r="E80" s="255">
        <v>0.52080000000000004</v>
      </c>
      <c r="F80" s="254">
        <v>100</v>
      </c>
      <c r="G80" s="254">
        <v>0.21</v>
      </c>
      <c r="H80" s="253" t="s">
        <v>105</v>
      </c>
      <c r="I80" s="300" t="s">
        <v>126</v>
      </c>
      <c r="J80" s="297">
        <v>-1</v>
      </c>
      <c r="K80" s="297">
        <v>-1</v>
      </c>
      <c r="L80" s="297">
        <v>-1</v>
      </c>
      <c r="M80" s="297">
        <v>-1</v>
      </c>
      <c r="N80" s="307" t="s">
        <v>2285</v>
      </c>
      <c r="O80" s="307"/>
      <c r="P80" s="255" t="s">
        <v>1825</v>
      </c>
    </row>
    <row r="81" spans="1:16" x14ac:dyDescent="0.25">
      <c r="A81" s="253" t="s">
        <v>37</v>
      </c>
      <c r="B81" s="253" t="s">
        <v>273</v>
      </c>
      <c r="C81" s="254">
        <v>2</v>
      </c>
      <c r="D81" s="254">
        <v>0.15</v>
      </c>
      <c r="E81" s="255">
        <v>1.1274999999999999</v>
      </c>
      <c r="F81" s="254">
        <v>139.77599999999998</v>
      </c>
      <c r="G81" s="254">
        <v>0.21510000000000001</v>
      </c>
      <c r="H81" s="253" t="s">
        <v>105</v>
      </c>
      <c r="I81" s="300" t="s">
        <v>126</v>
      </c>
      <c r="J81" s="297">
        <v>-1</v>
      </c>
      <c r="K81" s="297">
        <v>-1</v>
      </c>
      <c r="L81" s="297">
        <v>-1</v>
      </c>
      <c r="M81" s="297">
        <v>-1</v>
      </c>
      <c r="N81" s="307" t="s">
        <v>2286</v>
      </c>
      <c r="O81" s="307"/>
      <c r="P81" s="255" t="s">
        <v>6</v>
      </c>
    </row>
    <row r="82" spans="1:16" x14ac:dyDescent="0.25">
      <c r="A82" s="253" t="s">
        <v>37</v>
      </c>
      <c r="B82" s="253" t="s">
        <v>274</v>
      </c>
      <c r="C82" s="254">
        <v>4</v>
      </c>
      <c r="D82" s="254">
        <v>0.3</v>
      </c>
      <c r="E82" s="255">
        <v>1.1274999999999999</v>
      </c>
      <c r="F82" s="254">
        <v>139.77599999999998</v>
      </c>
      <c r="G82" s="254">
        <v>0.21510000000000001</v>
      </c>
      <c r="H82" s="253" t="s">
        <v>105</v>
      </c>
      <c r="I82" s="300" t="s">
        <v>126</v>
      </c>
      <c r="J82" s="297">
        <v>-1</v>
      </c>
      <c r="K82" s="297">
        <v>-1</v>
      </c>
      <c r="L82" s="297">
        <v>-1</v>
      </c>
      <c r="M82" s="297">
        <v>-1</v>
      </c>
      <c r="N82" s="307" t="s">
        <v>2287</v>
      </c>
      <c r="O82" s="307"/>
      <c r="P82" s="255" t="s">
        <v>6</v>
      </c>
    </row>
    <row r="83" spans="1:16" x14ac:dyDescent="0.25">
      <c r="A83" s="253" t="s">
        <v>37</v>
      </c>
      <c r="B83" s="242" t="s">
        <v>275</v>
      </c>
      <c r="C83" s="254">
        <v>6</v>
      </c>
      <c r="D83" s="254">
        <v>0.44</v>
      </c>
      <c r="E83" s="255">
        <v>1.1274999999999999</v>
      </c>
      <c r="F83" s="254">
        <v>139.77599999999998</v>
      </c>
      <c r="G83" s="254">
        <v>0.21510000000000001</v>
      </c>
      <c r="H83" s="253" t="s">
        <v>105</v>
      </c>
      <c r="I83" s="300" t="s">
        <v>126</v>
      </c>
      <c r="J83" s="297">
        <v>-1</v>
      </c>
      <c r="K83" s="297">
        <v>-1</v>
      </c>
      <c r="L83" s="297">
        <v>-1</v>
      </c>
      <c r="M83" s="297">
        <v>-1</v>
      </c>
      <c r="N83" s="307" t="s">
        <v>2288</v>
      </c>
      <c r="O83" s="307"/>
      <c r="P83" s="255" t="s">
        <v>6</v>
      </c>
    </row>
    <row r="84" spans="1:16" x14ac:dyDescent="0.25">
      <c r="A84" s="253" t="s">
        <v>37</v>
      </c>
      <c r="B84" s="242" t="s">
        <v>276</v>
      </c>
      <c r="C84" s="254">
        <v>8</v>
      </c>
      <c r="D84" s="254">
        <v>0.59</v>
      </c>
      <c r="E84" s="255">
        <v>1.1274999999999999</v>
      </c>
      <c r="F84" s="254">
        <v>139.77599999999998</v>
      </c>
      <c r="G84" s="254">
        <v>0.21510000000000001</v>
      </c>
      <c r="H84" s="253" t="s">
        <v>105</v>
      </c>
      <c r="I84" s="300" t="s">
        <v>126</v>
      </c>
      <c r="J84" s="297">
        <v>-1</v>
      </c>
      <c r="K84" s="297">
        <v>-1</v>
      </c>
      <c r="L84" s="297">
        <v>-1</v>
      </c>
      <c r="M84" s="297">
        <v>-1</v>
      </c>
      <c r="N84" s="307" t="s">
        <v>2289</v>
      </c>
      <c r="O84" s="307"/>
      <c r="P84" s="255" t="s">
        <v>6</v>
      </c>
    </row>
    <row r="85" spans="1:16" x14ac:dyDescent="0.25">
      <c r="A85" s="253" t="s">
        <v>37</v>
      </c>
      <c r="B85" s="242" t="s">
        <v>272</v>
      </c>
      <c r="C85" s="254">
        <v>10</v>
      </c>
      <c r="D85" s="254">
        <v>0.74</v>
      </c>
      <c r="E85" s="255">
        <v>1.1274999999999999</v>
      </c>
      <c r="F85" s="254">
        <v>139.77599999999998</v>
      </c>
      <c r="G85" s="254">
        <v>0.21510000000000001</v>
      </c>
      <c r="H85" s="253" t="s">
        <v>105</v>
      </c>
      <c r="I85" s="300" t="s">
        <v>126</v>
      </c>
      <c r="J85" s="297">
        <v>-1</v>
      </c>
      <c r="K85" s="297">
        <v>-1</v>
      </c>
      <c r="L85" s="297">
        <v>-1</v>
      </c>
      <c r="M85" s="297">
        <v>-1</v>
      </c>
      <c r="N85" s="307" t="s">
        <v>2290</v>
      </c>
      <c r="O85" s="307"/>
      <c r="P85" s="255" t="s">
        <v>6</v>
      </c>
    </row>
    <row r="86" spans="1:16" s="229" customFormat="1" x14ac:dyDescent="0.25">
      <c r="A86" s="253" t="s">
        <v>37</v>
      </c>
      <c r="B86" s="242" t="s">
        <v>1819</v>
      </c>
      <c r="C86" s="254">
        <v>12</v>
      </c>
      <c r="D86" s="254">
        <v>0.88800000000000001</v>
      </c>
      <c r="E86" s="255">
        <v>1.1274999999999999</v>
      </c>
      <c r="F86" s="254">
        <v>139.77599999999998</v>
      </c>
      <c r="G86" s="254">
        <v>0.21510000000000001</v>
      </c>
      <c r="H86" s="253" t="s">
        <v>105</v>
      </c>
      <c r="I86" s="300" t="s">
        <v>126</v>
      </c>
      <c r="J86" s="297">
        <v>-1</v>
      </c>
      <c r="K86" s="297">
        <v>-1</v>
      </c>
      <c r="L86" s="297">
        <v>-1</v>
      </c>
      <c r="M86" s="297">
        <v>-1</v>
      </c>
      <c r="N86" s="307" t="s">
        <v>2291</v>
      </c>
      <c r="O86" s="307"/>
      <c r="P86" s="255" t="s">
        <v>1825</v>
      </c>
    </row>
    <row r="87" spans="1:16" x14ac:dyDescent="0.25">
      <c r="A87" s="255" t="s">
        <v>912</v>
      </c>
      <c r="B87" s="255" t="s">
        <v>931</v>
      </c>
      <c r="C87" s="255">
        <v>13.5</v>
      </c>
      <c r="D87" s="255">
        <v>0.85099999999999998</v>
      </c>
      <c r="E87" s="255">
        <v>1.3217000000000001</v>
      </c>
      <c r="F87" s="255">
        <v>133.44</v>
      </c>
      <c r="G87" s="255">
        <v>0.11</v>
      </c>
      <c r="H87" s="255" t="s">
        <v>105</v>
      </c>
      <c r="I87" s="300" t="s">
        <v>126</v>
      </c>
      <c r="J87" s="297">
        <v>-1</v>
      </c>
      <c r="K87" s="297">
        <v>-1</v>
      </c>
      <c r="L87" s="297">
        <v>-1</v>
      </c>
      <c r="M87" s="297">
        <v>-1</v>
      </c>
      <c r="N87" s="307" t="s">
        <v>2292</v>
      </c>
      <c r="O87" s="307"/>
      <c r="P87" s="255" t="s">
        <v>671</v>
      </c>
    </row>
    <row r="88" spans="1:16" x14ac:dyDescent="0.25">
      <c r="A88" s="255" t="s">
        <v>912</v>
      </c>
      <c r="B88" s="255" t="s">
        <v>930</v>
      </c>
      <c r="C88" s="255">
        <v>14</v>
      </c>
      <c r="D88" s="255">
        <v>0.94899999999999995</v>
      </c>
      <c r="E88" s="255">
        <v>1.2292000000000001</v>
      </c>
      <c r="F88" s="255">
        <v>128.71</v>
      </c>
      <c r="G88" s="255">
        <v>0.11</v>
      </c>
      <c r="H88" s="255" t="s">
        <v>105</v>
      </c>
      <c r="I88" s="300" t="s">
        <v>126</v>
      </c>
      <c r="J88" s="297">
        <v>-1</v>
      </c>
      <c r="K88" s="297">
        <v>-1</v>
      </c>
      <c r="L88" s="297">
        <v>-1</v>
      </c>
      <c r="M88" s="297">
        <v>-1</v>
      </c>
      <c r="N88" s="307" t="s">
        <v>2293</v>
      </c>
      <c r="O88" s="307"/>
      <c r="P88" s="255" t="s">
        <v>671</v>
      </c>
    </row>
    <row r="89" spans="1:16" x14ac:dyDescent="0.25">
      <c r="A89" s="255" t="s">
        <v>912</v>
      </c>
      <c r="B89" s="255" t="s">
        <v>929</v>
      </c>
      <c r="C89" s="255">
        <v>15</v>
      </c>
      <c r="D89" s="255">
        <v>1.2509999999999999</v>
      </c>
      <c r="E89" s="255">
        <v>0.99919999999999998</v>
      </c>
      <c r="F89" s="255">
        <v>120.2</v>
      </c>
      <c r="G89" s="255">
        <v>0.12</v>
      </c>
      <c r="H89" s="255" t="s">
        <v>105</v>
      </c>
      <c r="I89" s="300" t="s">
        <v>126</v>
      </c>
      <c r="J89" s="297">
        <v>-1</v>
      </c>
      <c r="K89" s="297">
        <v>-1</v>
      </c>
      <c r="L89" s="297">
        <v>-1</v>
      </c>
      <c r="M89" s="297">
        <v>-1</v>
      </c>
      <c r="N89" s="307" t="s">
        <v>2294</v>
      </c>
      <c r="O89" s="307"/>
      <c r="P89" s="255" t="s">
        <v>671</v>
      </c>
    </row>
    <row r="90" spans="1:16" x14ac:dyDescent="0.25">
      <c r="A90" s="255" t="s">
        <v>912</v>
      </c>
      <c r="B90" s="255" t="s">
        <v>928</v>
      </c>
      <c r="C90" s="255">
        <v>16</v>
      </c>
      <c r="D90" s="255">
        <v>1.548</v>
      </c>
      <c r="E90" s="255">
        <v>0.86170000000000002</v>
      </c>
      <c r="F90" s="255">
        <v>112.75</v>
      </c>
      <c r="G90" s="255">
        <v>0.12</v>
      </c>
      <c r="H90" s="255" t="s">
        <v>105</v>
      </c>
      <c r="I90" s="300" t="s">
        <v>126</v>
      </c>
      <c r="J90" s="297">
        <v>-1</v>
      </c>
      <c r="K90" s="297">
        <v>-1</v>
      </c>
      <c r="L90" s="297">
        <v>-1</v>
      </c>
      <c r="M90" s="297">
        <v>-1</v>
      </c>
      <c r="N90" s="307" t="s">
        <v>2295</v>
      </c>
      <c r="O90" s="307"/>
      <c r="P90" s="255" t="s">
        <v>671</v>
      </c>
    </row>
    <row r="91" spans="1:16" x14ac:dyDescent="0.25">
      <c r="A91" s="255" t="s">
        <v>912</v>
      </c>
      <c r="B91" s="255" t="s">
        <v>927</v>
      </c>
      <c r="C91" s="255">
        <v>18</v>
      </c>
      <c r="D91" s="255">
        <v>2.153</v>
      </c>
      <c r="E91" s="255">
        <v>0.69669999999999999</v>
      </c>
      <c r="F91" s="255">
        <v>100.33</v>
      </c>
      <c r="G91" s="255">
        <v>0.13</v>
      </c>
      <c r="H91" s="255" t="s">
        <v>105</v>
      </c>
      <c r="I91" s="300" t="s">
        <v>126</v>
      </c>
      <c r="J91" s="297">
        <v>-1</v>
      </c>
      <c r="K91" s="297">
        <v>-1</v>
      </c>
      <c r="L91" s="297">
        <v>-1</v>
      </c>
      <c r="M91" s="297">
        <v>-1</v>
      </c>
      <c r="N91" s="307" t="s">
        <v>2296</v>
      </c>
      <c r="O91" s="307"/>
      <c r="P91" s="255" t="s">
        <v>671</v>
      </c>
    </row>
    <row r="92" spans="1:16" x14ac:dyDescent="0.25">
      <c r="A92" s="255" t="s">
        <v>912</v>
      </c>
      <c r="B92" s="255" t="s">
        <v>926</v>
      </c>
      <c r="C92" s="255">
        <v>13.5</v>
      </c>
      <c r="D92" s="255">
        <v>0.85099999999999998</v>
      </c>
      <c r="E92" s="255">
        <v>1.3217000000000001</v>
      </c>
      <c r="F92" s="255">
        <v>133.44</v>
      </c>
      <c r="G92" s="255">
        <v>0.11</v>
      </c>
      <c r="H92" s="255" t="s">
        <v>105</v>
      </c>
      <c r="I92" s="300" t="s">
        <v>126</v>
      </c>
      <c r="J92" s="297">
        <v>-1</v>
      </c>
      <c r="K92" s="297">
        <v>-1</v>
      </c>
      <c r="L92" s="297">
        <v>-1</v>
      </c>
      <c r="M92" s="297">
        <v>-1</v>
      </c>
      <c r="N92" s="307" t="s">
        <v>2297</v>
      </c>
      <c r="O92" s="307"/>
      <c r="P92" s="255" t="s">
        <v>671</v>
      </c>
    </row>
    <row r="93" spans="1:16" x14ac:dyDescent="0.25">
      <c r="A93" s="255" t="s">
        <v>912</v>
      </c>
      <c r="B93" s="255" t="s">
        <v>925</v>
      </c>
      <c r="C93" s="255">
        <v>14</v>
      </c>
      <c r="D93" s="255">
        <v>0.55600000000000005</v>
      </c>
      <c r="E93" s="255">
        <v>2.0983000000000001</v>
      </c>
      <c r="F93" s="255">
        <v>128.71</v>
      </c>
      <c r="G93" s="255">
        <v>0.11</v>
      </c>
      <c r="H93" s="255" t="s">
        <v>105</v>
      </c>
      <c r="I93" s="300" t="s">
        <v>126</v>
      </c>
      <c r="J93" s="297">
        <v>-1</v>
      </c>
      <c r="K93" s="297">
        <v>-1</v>
      </c>
      <c r="L93" s="297">
        <v>-1</v>
      </c>
      <c r="M93" s="297">
        <v>-1</v>
      </c>
      <c r="N93" s="307" t="s">
        <v>2298</v>
      </c>
      <c r="O93" s="307"/>
      <c r="P93" s="255" t="s">
        <v>671</v>
      </c>
    </row>
    <row r="94" spans="1:16" x14ac:dyDescent="0.25">
      <c r="A94" s="255" t="s">
        <v>912</v>
      </c>
      <c r="B94" s="255" t="s">
        <v>924</v>
      </c>
      <c r="C94" s="255">
        <v>15</v>
      </c>
      <c r="D94" s="255">
        <v>0.47599999999999998</v>
      </c>
      <c r="E94" s="255">
        <v>2.6257999999999999</v>
      </c>
      <c r="F94" s="255">
        <v>120.2</v>
      </c>
      <c r="G94" s="255">
        <v>0.12</v>
      </c>
      <c r="H94" s="255" t="s">
        <v>105</v>
      </c>
      <c r="I94" s="300" t="s">
        <v>126</v>
      </c>
      <c r="J94" s="297">
        <v>-1</v>
      </c>
      <c r="K94" s="297">
        <v>-1</v>
      </c>
      <c r="L94" s="297">
        <v>-1</v>
      </c>
      <c r="M94" s="297">
        <v>-1</v>
      </c>
      <c r="N94" s="307" t="s">
        <v>2299</v>
      </c>
      <c r="O94" s="307"/>
      <c r="P94" s="255" t="s">
        <v>671</v>
      </c>
    </row>
    <row r="95" spans="1:16" x14ac:dyDescent="0.25">
      <c r="A95" s="255" t="s">
        <v>912</v>
      </c>
      <c r="B95" s="255" t="s">
        <v>923</v>
      </c>
      <c r="C95" s="255">
        <v>16</v>
      </c>
      <c r="D95" s="255">
        <v>0.41699999999999998</v>
      </c>
      <c r="E95" s="255">
        <v>3.1974999999999998</v>
      </c>
      <c r="F95" s="255">
        <v>112.75</v>
      </c>
      <c r="G95" s="255">
        <v>0.12</v>
      </c>
      <c r="H95" s="255" t="s">
        <v>105</v>
      </c>
      <c r="I95" s="300" t="s">
        <v>126</v>
      </c>
      <c r="J95" s="297">
        <v>-1</v>
      </c>
      <c r="K95" s="297">
        <v>-1</v>
      </c>
      <c r="L95" s="297">
        <v>-1</v>
      </c>
      <c r="M95" s="297">
        <v>-1</v>
      </c>
      <c r="N95" s="307" t="s">
        <v>2300</v>
      </c>
      <c r="O95" s="307"/>
      <c r="P95" s="255" t="s">
        <v>671</v>
      </c>
    </row>
    <row r="96" spans="1:16" x14ac:dyDescent="0.25">
      <c r="A96" s="255" t="s">
        <v>912</v>
      </c>
      <c r="B96" s="255" t="s">
        <v>922</v>
      </c>
      <c r="C96" s="255">
        <v>18</v>
      </c>
      <c r="D96" s="255">
        <v>0.33300000000000002</v>
      </c>
      <c r="E96" s="255">
        <v>4.5042</v>
      </c>
      <c r="F96" s="255">
        <v>100.33</v>
      </c>
      <c r="G96" s="255">
        <v>0.13</v>
      </c>
      <c r="H96" s="255" t="s">
        <v>105</v>
      </c>
      <c r="I96" s="300" t="s">
        <v>126</v>
      </c>
      <c r="J96" s="297">
        <v>-1</v>
      </c>
      <c r="K96" s="297">
        <v>-1</v>
      </c>
      <c r="L96" s="297">
        <v>-1</v>
      </c>
      <c r="M96" s="297">
        <v>-1</v>
      </c>
      <c r="N96" s="307" t="s">
        <v>2301</v>
      </c>
      <c r="O96" s="307"/>
      <c r="P96" s="255" t="s">
        <v>671</v>
      </c>
    </row>
    <row r="97" spans="1:16" x14ac:dyDescent="0.25">
      <c r="A97" s="255" t="s">
        <v>912</v>
      </c>
      <c r="B97" s="255" t="s">
        <v>921</v>
      </c>
      <c r="C97" s="255">
        <v>13.5</v>
      </c>
      <c r="D97" s="255">
        <v>1.2509999999999999</v>
      </c>
      <c r="E97" s="255">
        <v>0.8992</v>
      </c>
      <c r="F97" s="255">
        <v>133.44</v>
      </c>
      <c r="G97" s="255">
        <v>0.11</v>
      </c>
      <c r="H97" s="255" t="s">
        <v>105</v>
      </c>
      <c r="I97" s="300" t="s">
        <v>126</v>
      </c>
      <c r="J97" s="297">
        <v>-1</v>
      </c>
      <c r="K97" s="297">
        <v>-1</v>
      </c>
      <c r="L97" s="297">
        <v>-1</v>
      </c>
      <c r="M97" s="297">
        <v>-1</v>
      </c>
      <c r="N97" s="307" t="s">
        <v>2302</v>
      </c>
      <c r="O97" s="307"/>
      <c r="P97" s="255" t="s">
        <v>671</v>
      </c>
    </row>
    <row r="98" spans="1:16" x14ac:dyDescent="0.25">
      <c r="A98" s="255" t="s">
        <v>912</v>
      </c>
      <c r="B98" s="255" t="s">
        <v>920</v>
      </c>
      <c r="C98" s="255">
        <v>14</v>
      </c>
      <c r="D98" s="255">
        <v>1.4490000000000001</v>
      </c>
      <c r="E98" s="255">
        <v>0.80500000000000005</v>
      </c>
      <c r="F98" s="255">
        <v>128.71</v>
      </c>
      <c r="G98" s="255">
        <v>0.11</v>
      </c>
      <c r="H98" s="255" t="s">
        <v>105</v>
      </c>
      <c r="I98" s="300" t="s">
        <v>126</v>
      </c>
      <c r="J98" s="297">
        <v>-1</v>
      </c>
      <c r="K98" s="297">
        <v>-1</v>
      </c>
      <c r="L98" s="297">
        <v>-1</v>
      </c>
      <c r="M98" s="297">
        <v>-1</v>
      </c>
      <c r="N98" s="307" t="s">
        <v>2303</v>
      </c>
      <c r="O98" s="307"/>
      <c r="P98" s="255" t="s">
        <v>671</v>
      </c>
    </row>
    <row r="99" spans="1:16" x14ac:dyDescent="0.25">
      <c r="A99" s="255" t="s">
        <v>912</v>
      </c>
      <c r="B99" s="255" t="s">
        <v>919</v>
      </c>
      <c r="C99" s="255">
        <v>15</v>
      </c>
      <c r="D99" s="255">
        <v>2.0489999999999999</v>
      </c>
      <c r="E99" s="255">
        <v>0.61</v>
      </c>
      <c r="F99" s="255">
        <v>120.2</v>
      </c>
      <c r="G99" s="255">
        <v>0.11</v>
      </c>
      <c r="H99" s="255" t="s">
        <v>105</v>
      </c>
      <c r="I99" s="300" t="s">
        <v>126</v>
      </c>
      <c r="J99" s="297">
        <v>-1</v>
      </c>
      <c r="K99" s="297">
        <v>-1</v>
      </c>
      <c r="L99" s="297">
        <v>-1</v>
      </c>
      <c r="M99" s="297">
        <v>-1</v>
      </c>
      <c r="N99" s="307" t="s">
        <v>2304</v>
      </c>
      <c r="O99" s="307"/>
      <c r="P99" s="255" t="s">
        <v>671</v>
      </c>
    </row>
    <row r="100" spans="1:16" x14ac:dyDescent="0.25">
      <c r="A100" s="255" t="s">
        <v>912</v>
      </c>
      <c r="B100" s="255" t="s">
        <v>918</v>
      </c>
      <c r="C100" s="255">
        <v>16</v>
      </c>
      <c r="D100" s="255">
        <v>2.6469999999999998</v>
      </c>
      <c r="E100" s="255">
        <v>0.50329999999999997</v>
      </c>
      <c r="F100" s="255">
        <v>112.75</v>
      </c>
      <c r="G100" s="255">
        <v>0.11</v>
      </c>
      <c r="H100" s="255" t="s">
        <v>105</v>
      </c>
      <c r="I100" s="300" t="s">
        <v>126</v>
      </c>
      <c r="J100" s="297">
        <v>-1</v>
      </c>
      <c r="K100" s="297">
        <v>-1</v>
      </c>
      <c r="L100" s="297">
        <v>-1</v>
      </c>
      <c r="M100" s="297">
        <v>-1</v>
      </c>
      <c r="N100" s="307" t="s">
        <v>2305</v>
      </c>
      <c r="O100" s="307"/>
      <c r="P100" s="255" t="s">
        <v>671</v>
      </c>
    </row>
    <row r="101" spans="1:16" x14ac:dyDescent="0.25">
      <c r="A101" s="255" t="s">
        <v>912</v>
      </c>
      <c r="B101" s="255" t="s">
        <v>917</v>
      </c>
      <c r="C101" s="255">
        <v>18</v>
      </c>
      <c r="D101" s="255">
        <v>3.758</v>
      </c>
      <c r="E101" s="255">
        <v>0.3992</v>
      </c>
      <c r="F101" s="255">
        <v>100.33</v>
      </c>
      <c r="G101" s="255">
        <v>0.12</v>
      </c>
      <c r="H101" s="255" t="s">
        <v>105</v>
      </c>
      <c r="I101" s="300" t="s">
        <v>126</v>
      </c>
      <c r="J101" s="297">
        <v>-1</v>
      </c>
      <c r="K101" s="297">
        <v>-1</v>
      </c>
      <c r="L101" s="297">
        <v>-1</v>
      </c>
      <c r="M101" s="297">
        <v>-1</v>
      </c>
      <c r="N101" s="307" t="s">
        <v>2306</v>
      </c>
      <c r="O101" s="307"/>
      <c r="P101" s="255" t="s">
        <v>671</v>
      </c>
    </row>
    <row r="102" spans="1:16" x14ac:dyDescent="0.25">
      <c r="A102" s="255" t="s">
        <v>912</v>
      </c>
      <c r="B102" s="255" t="s">
        <v>916</v>
      </c>
      <c r="C102" s="255">
        <v>13.5</v>
      </c>
      <c r="D102" s="255">
        <v>1.1499999999999999</v>
      </c>
      <c r="E102" s="255">
        <v>0.97829999999999995</v>
      </c>
      <c r="F102" s="255">
        <v>133.44</v>
      </c>
      <c r="G102" s="255">
        <v>0.11</v>
      </c>
      <c r="H102" s="255" t="s">
        <v>105</v>
      </c>
      <c r="I102" s="300" t="s">
        <v>126</v>
      </c>
      <c r="J102" s="297">
        <v>-1</v>
      </c>
      <c r="K102" s="297">
        <v>-1</v>
      </c>
      <c r="L102" s="297">
        <v>-1</v>
      </c>
      <c r="M102" s="297">
        <v>-1</v>
      </c>
      <c r="N102" s="307" t="s">
        <v>2307</v>
      </c>
      <c r="O102" s="307"/>
      <c r="P102" s="255" t="s">
        <v>671</v>
      </c>
    </row>
    <row r="103" spans="1:16" x14ac:dyDescent="0.25">
      <c r="A103" s="255" t="s">
        <v>912</v>
      </c>
      <c r="B103" s="255" t="s">
        <v>915</v>
      </c>
      <c r="C103" s="255">
        <v>14</v>
      </c>
      <c r="D103" s="255">
        <v>1.4490000000000001</v>
      </c>
      <c r="E103" s="255">
        <v>0.80500000000000005</v>
      </c>
      <c r="F103" s="255">
        <v>128.71</v>
      </c>
      <c r="G103" s="255">
        <v>0.11</v>
      </c>
      <c r="H103" s="255" t="s">
        <v>105</v>
      </c>
      <c r="I103" s="300" t="s">
        <v>126</v>
      </c>
      <c r="J103" s="297">
        <v>-1</v>
      </c>
      <c r="K103" s="297">
        <v>-1</v>
      </c>
      <c r="L103" s="297">
        <v>-1</v>
      </c>
      <c r="M103" s="297">
        <v>-1</v>
      </c>
      <c r="N103" s="307" t="s">
        <v>2308</v>
      </c>
      <c r="O103" s="307"/>
      <c r="P103" s="255" t="s">
        <v>671</v>
      </c>
    </row>
    <row r="104" spans="1:16" x14ac:dyDescent="0.25">
      <c r="A104" s="255" t="s">
        <v>912</v>
      </c>
      <c r="B104" s="255" t="s">
        <v>914</v>
      </c>
      <c r="C104" s="255">
        <v>15</v>
      </c>
      <c r="D104" s="255">
        <v>1.9510000000000001</v>
      </c>
      <c r="E104" s="255">
        <v>0.64080000000000004</v>
      </c>
      <c r="F104" s="255">
        <v>120.2</v>
      </c>
      <c r="G104" s="255">
        <v>0.11</v>
      </c>
      <c r="H104" s="255" t="s">
        <v>105</v>
      </c>
      <c r="I104" s="300" t="s">
        <v>126</v>
      </c>
      <c r="J104" s="297">
        <v>-1</v>
      </c>
      <c r="K104" s="297">
        <v>-1</v>
      </c>
      <c r="L104" s="297">
        <v>-1</v>
      </c>
      <c r="M104" s="297">
        <v>-1</v>
      </c>
      <c r="N104" s="307" t="s">
        <v>2309</v>
      </c>
      <c r="O104" s="307"/>
      <c r="P104" s="255" t="s">
        <v>671</v>
      </c>
    </row>
    <row r="105" spans="1:16" x14ac:dyDescent="0.25">
      <c r="A105" s="255" t="s">
        <v>912</v>
      </c>
      <c r="B105" s="255" t="s">
        <v>913</v>
      </c>
      <c r="C105" s="255">
        <v>16</v>
      </c>
      <c r="D105" s="255">
        <v>2.4500000000000002</v>
      </c>
      <c r="E105" s="255">
        <v>0.54420000000000002</v>
      </c>
      <c r="F105" s="255">
        <v>112.75</v>
      </c>
      <c r="G105" s="255">
        <v>0.11</v>
      </c>
      <c r="H105" s="255" t="s">
        <v>105</v>
      </c>
      <c r="I105" s="300" t="s">
        <v>126</v>
      </c>
      <c r="J105" s="297">
        <v>-1</v>
      </c>
      <c r="K105" s="297">
        <v>-1</v>
      </c>
      <c r="L105" s="297">
        <v>-1</v>
      </c>
      <c r="M105" s="297">
        <v>-1</v>
      </c>
      <c r="N105" s="307" t="s">
        <v>2310</v>
      </c>
      <c r="O105" s="307"/>
      <c r="P105" s="255" t="s">
        <v>671</v>
      </c>
    </row>
    <row r="106" spans="1:16" x14ac:dyDescent="0.25">
      <c r="A106" s="255" t="s">
        <v>912</v>
      </c>
      <c r="B106" s="255" t="s">
        <v>911</v>
      </c>
      <c r="C106" s="255">
        <v>18</v>
      </c>
      <c r="D106" s="255">
        <v>3.5550000000000002</v>
      </c>
      <c r="E106" s="255">
        <v>0.42170000000000002</v>
      </c>
      <c r="F106" s="255">
        <v>100.33</v>
      </c>
      <c r="G106" s="255">
        <v>0.12</v>
      </c>
      <c r="H106" s="255" t="s">
        <v>105</v>
      </c>
      <c r="I106" s="300" t="s">
        <v>126</v>
      </c>
      <c r="J106" s="297">
        <v>-1</v>
      </c>
      <c r="K106" s="297">
        <v>-1</v>
      </c>
      <c r="L106" s="297">
        <v>-1</v>
      </c>
      <c r="M106" s="297">
        <v>-1</v>
      </c>
      <c r="N106" s="307" t="s">
        <v>2311</v>
      </c>
      <c r="O106" s="307"/>
      <c r="P106" s="255" t="s">
        <v>671</v>
      </c>
    </row>
    <row r="107" spans="1:16" x14ac:dyDescent="0.25">
      <c r="A107" s="253" t="s">
        <v>912</v>
      </c>
      <c r="B107" s="242" t="s">
        <v>941</v>
      </c>
      <c r="C107" s="255">
        <v>13.5</v>
      </c>
      <c r="D107" s="255">
        <v>7.3470000000000004</v>
      </c>
      <c r="E107" s="255">
        <v>0.15329999999999999</v>
      </c>
      <c r="F107" s="241">
        <v>133.44</v>
      </c>
      <c r="G107" s="241">
        <v>0.11</v>
      </c>
      <c r="H107" s="255" t="s">
        <v>105</v>
      </c>
      <c r="I107" s="300" t="s">
        <v>126</v>
      </c>
      <c r="J107" s="297">
        <v>-1</v>
      </c>
      <c r="K107" s="297">
        <v>-1</v>
      </c>
      <c r="L107" s="297">
        <v>-1</v>
      </c>
      <c r="M107" s="297">
        <v>-1</v>
      </c>
      <c r="N107" s="307" t="s">
        <v>2312</v>
      </c>
      <c r="O107" s="307"/>
      <c r="P107" s="255" t="s">
        <v>671</v>
      </c>
    </row>
    <row r="108" spans="1:16" x14ac:dyDescent="0.25">
      <c r="A108" s="253" t="s">
        <v>912</v>
      </c>
      <c r="B108" s="255" t="s">
        <v>940</v>
      </c>
      <c r="C108" s="254">
        <v>14</v>
      </c>
      <c r="D108" s="254">
        <v>9.6760000000000002</v>
      </c>
      <c r="E108" s="255">
        <v>0.1208</v>
      </c>
      <c r="F108" s="255">
        <v>128.71</v>
      </c>
      <c r="G108" s="255">
        <v>0.11</v>
      </c>
      <c r="H108" s="255" t="s">
        <v>105</v>
      </c>
      <c r="I108" s="300" t="s">
        <v>126</v>
      </c>
      <c r="J108" s="297">
        <v>-1</v>
      </c>
      <c r="K108" s="297">
        <v>-1</v>
      </c>
      <c r="L108" s="297">
        <v>-1</v>
      </c>
      <c r="M108" s="297">
        <v>-1</v>
      </c>
      <c r="N108" s="307" t="s">
        <v>2313</v>
      </c>
      <c r="O108" s="307"/>
      <c r="P108" s="255" t="s">
        <v>671</v>
      </c>
    </row>
    <row r="109" spans="1:16" x14ac:dyDescent="0.25">
      <c r="A109" s="255" t="s">
        <v>912</v>
      </c>
      <c r="B109" s="255" t="s">
        <v>939</v>
      </c>
      <c r="C109" s="255">
        <v>15</v>
      </c>
      <c r="D109" s="255">
        <v>14.302</v>
      </c>
      <c r="E109" s="255">
        <v>8.7499999999999994E-2</v>
      </c>
      <c r="F109" s="255">
        <v>120.2</v>
      </c>
      <c r="G109" s="255">
        <v>0.11</v>
      </c>
      <c r="H109" s="255" t="s">
        <v>105</v>
      </c>
      <c r="I109" s="300" t="s">
        <v>126</v>
      </c>
      <c r="J109" s="297">
        <v>-1</v>
      </c>
      <c r="K109" s="297">
        <v>-1</v>
      </c>
      <c r="L109" s="297">
        <v>-1</v>
      </c>
      <c r="M109" s="297">
        <v>-1</v>
      </c>
      <c r="N109" s="307" t="s">
        <v>2314</v>
      </c>
      <c r="O109" s="307"/>
      <c r="P109" s="255" t="s">
        <v>671</v>
      </c>
    </row>
    <row r="110" spans="1:16" x14ac:dyDescent="0.25">
      <c r="A110" s="255" t="s">
        <v>912</v>
      </c>
      <c r="B110" s="255" t="s">
        <v>938</v>
      </c>
      <c r="C110" s="255">
        <v>16</v>
      </c>
      <c r="D110" s="255">
        <v>18.829999999999998</v>
      </c>
      <c r="E110" s="255">
        <v>7.0800000000000002E-2</v>
      </c>
      <c r="F110" s="255">
        <v>112.75</v>
      </c>
      <c r="G110" s="255">
        <v>0.11</v>
      </c>
      <c r="H110" s="255" t="s">
        <v>105</v>
      </c>
      <c r="I110" s="300" t="s">
        <v>126</v>
      </c>
      <c r="J110" s="297">
        <v>-1</v>
      </c>
      <c r="K110" s="297">
        <v>-1</v>
      </c>
      <c r="L110" s="297">
        <v>-1</v>
      </c>
      <c r="M110" s="297">
        <v>-1</v>
      </c>
      <c r="N110" s="307" t="s">
        <v>2315</v>
      </c>
      <c r="O110" s="307"/>
      <c r="P110" s="255" t="s">
        <v>671</v>
      </c>
    </row>
    <row r="111" spans="1:16" x14ac:dyDescent="0.25">
      <c r="A111" s="255" t="s">
        <v>912</v>
      </c>
      <c r="B111" s="255" t="s">
        <v>937</v>
      </c>
      <c r="C111" s="255">
        <v>18</v>
      </c>
      <c r="D111" s="255">
        <v>28.562000000000001</v>
      </c>
      <c r="E111" s="255">
        <v>5.2499999999999998E-2</v>
      </c>
      <c r="F111" s="255">
        <v>100.33</v>
      </c>
      <c r="G111" s="255">
        <v>0.11</v>
      </c>
      <c r="H111" s="255" t="s">
        <v>105</v>
      </c>
      <c r="I111" s="300" t="s">
        <v>126</v>
      </c>
      <c r="J111" s="297">
        <v>-1</v>
      </c>
      <c r="K111" s="297">
        <v>-1</v>
      </c>
      <c r="L111" s="297">
        <v>-1</v>
      </c>
      <c r="M111" s="297">
        <v>-1</v>
      </c>
      <c r="N111" s="307" t="s">
        <v>2316</v>
      </c>
      <c r="O111" s="307"/>
      <c r="P111" s="255" t="s">
        <v>671</v>
      </c>
    </row>
    <row r="112" spans="1:16" x14ac:dyDescent="0.25">
      <c r="A112" s="255" t="s">
        <v>912</v>
      </c>
      <c r="B112" s="255" t="s">
        <v>936</v>
      </c>
      <c r="C112" s="255">
        <v>13.5</v>
      </c>
      <c r="D112" s="255">
        <v>5.2480000000000002</v>
      </c>
      <c r="E112" s="255">
        <v>0.2142</v>
      </c>
      <c r="F112" s="255">
        <v>133.44</v>
      </c>
      <c r="G112" s="255">
        <v>0.11</v>
      </c>
      <c r="H112" s="255" t="s">
        <v>105</v>
      </c>
      <c r="I112" s="300" t="s">
        <v>126</v>
      </c>
      <c r="J112" s="297">
        <v>-1</v>
      </c>
      <c r="K112" s="297">
        <v>-1</v>
      </c>
      <c r="L112" s="297">
        <v>-1</v>
      </c>
      <c r="M112" s="297">
        <v>-1</v>
      </c>
      <c r="N112" s="307" t="s">
        <v>2317</v>
      </c>
      <c r="O112" s="307"/>
      <c r="P112" s="255" t="s">
        <v>671</v>
      </c>
    </row>
    <row r="113" spans="1:16" x14ac:dyDescent="0.25">
      <c r="A113" s="255" t="s">
        <v>912</v>
      </c>
      <c r="B113" s="255" t="s">
        <v>935</v>
      </c>
      <c r="C113" s="255">
        <v>14</v>
      </c>
      <c r="D113" s="255">
        <v>6.9630000000000001</v>
      </c>
      <c r="E113" s="255">
        <v>0.16750000000000001</v>
      </c>
      <c r="F113" s="255">
        <v>128.71</v>
      </c>
      <c r="G113" s="255">
        <v>0.11</v>
      </c>
      <c r="H113" s="255" t="s">
        <v>105</v>
      </c>
      <c r="I113" s="300" t="s">
        <v>126</v>
      </c>
      <c r="J113" s="297">
        <v>-1</v>
      </c>
      <c r="K113" s="297">
        <v>-1</v>
      </c>
      <c r="L113" s="297">
        <v>-1</v>
      </c>
      <c r="M113" s="297">
        <v>-1</v>
      </c>
      <c r="N113" s="307" t="s">
        <v>2318</v>
      </c>
      <c r="O113" s="307"/>
      <c r="P113" s="255" t="s">
        <v>671</v>
      </c>
    </row>
    <row r="114" spans="1:16" x14ac:dyDescent="0.25">
      <c r="A114" s="255" t="s">
        <v>912</v>
      </c>
      <c r="B114" s="255" t="s">
        <v>934</v>
      </c>
      <c r="C114" s="255">
        <v>15</v>
      </c>
      <c r="D114" s="255">
        <v>10.138999999999999</v>
      </c>
      <c r="E114" s="255">
        <v>0.12330000000000001</v>
      </c>
      <c r="F114" s="255">
        <v>120.2</v>
      </c>
      <c r="G114" s="255">
        <v>0.11</v>
      </c>
      <c r="H114" s="255" t="s">
        <v>105</v>
      </c>
      <c r="I114" s="300" t="s">
        <v>126</v>
      </c>
      <c r="J114" s="297">
        <v>-1</v>
      </c>
      <c r="K114" s="297">
        <v>-1</v>
      </c>
      <c r="L114" s="297">
        <v>-1</v>
      </c>
      <c r="M114" s="297">
        <v>-1</v>
      </c>
      <c r="N114" s="307" t="s">
        <v>2319</v>
      </c>
      <c r="O114" s="307"/>
      <c r="P114" s="255" t="s">
        <v>671</v>
      </c>
    </row>
    <row r="115" spans="1:16" x14ac:dyDescent="0.25">
      <c r="A115" s="255" t="s">
        <v>912</v>
      </c>
      <c r="B115" s="255" t="s">
        <v>933</v>
      </c>
      <c r="C115" s="255">
        <v>16</v>
      </c>
      <c r="D115" s="255">
        <v>13.436</v>
      </c>
      <c r="E115" s="255">
        <v>9.9199999999999997E-2</v>
      </c>
      <c r="F115" s="255">
        <v>112.75</v>
      </c>
      <c r="G115" s="255">
        <v>0.11</v>
      </c>
      <c r="H115" s="255" t="s">
        <v>105</v>
      </c>
      <c r="I115" s="300" t="s">
        <v>126</v>
      </c>
      <c r="J115" s="297">
        <v>-1</v>
      </c>
      <c r="K115" s="297">
        <v>-1</v>
      </c>
      <c r="L115" s="297">
        <v>-1</v>
      </c>
      <c r="M115" s="297">
        <v>-1</v>
      </c>
      <c r="N115" s="307" t="s">
        <v>2320</v>
      </c>
      <c r="O115" s="307"/>
      <c r="P115" s="255" t="s">
        <v>671</v>
      </c>
    </row>
    <row r="116" spans="1:16" x14ac:dyDescent="0.25">
      <c r="A116" s="255" t="s">
        <v>912</v>
      </c>
      <c r="B116" s="255" t="s">
        <v>932</v>
      </c>
      <c r="C116" s="255">
        <v>18</v>
      </c>
      <c r="D116" s="255">
        <v>19.983000000000001</v>
      </c>
      <c r="E116" s="255">
        <v>7.4999999999999997E-2</v>
      </c>
      <c r="F116" s="255">
        <v>100.33</v>
      </c>
      <c r="G116" s="255">
        <v>0.11</v>
      </c>
      <c r="H116" s="255" t="s">
        <v>105</v>
      </c>
      <c r="I116" s="300" t="s">
        <v>126</v>
      </c>
      <c r="J116" s="297">
        <v>-1</v>
      </c>
      <c r="K116" s="297">
        <v>-1</v>
      </c>
      <c r="L116" s="297">
        <v>-1</v>
      </c>
      <c r="M116" s="297">
        <v>-1</v>
      </c>
      <c r="N116" s="307" t="s">
        <v>2321</v>
      </c>
      <c r="O116" s="307"/>
      <c r="P116" s="255" t="s">
        <v>671</v>
      </c>
    </row>
    <row r="117" spans="1:16" s="273" customFormat="1" x14ac:dyDescent="0.25">
      <c r="A117" s="255" t="s">
        <v>2043</v>
      </c>
      <c r="B117" s="255" t="s">
        <v>2053</v>
      </c>
      <c r="C117" s="255">
        <v>2.27</v>
      </c>
      <c r="D117" s="255">
        <v>0</v>
      </c>
      <c r="E117" s="255">
        <v>9.8299999999999998E-2</v>
      </c>
      <c r="F117" s="255">
        <v>29.09</v>
      </c>
      <c r="G117" s="255">
        <v>0.26</v>
      </c>
      <c r="H117" s="255" t="s">
        <v>128</v>
      </c>
      <c r="I117" s="300" t="s">
        <v>126</v>
      </c>
      <c r="J117" s="297">
        <v>-1</v>
      </c>
      <c r="K117" s="297">
        <v>-1</v>
      </c>
      <c r="L117" s="297">
        <v>-1</v>
      </c>
      <c r="M117" s="297">
        <v>-1</v>
      </c>
      <c r="N117" s="307" t="s">
        <v>2322</v>
      </c>
      <c r="O117" s="307" t="s">
        <v>2322</v>
      </c>
      <c r="P117" s="255" t="s">
        <v>2051</v>
      </c>
    </row>
    <row r="118" spans="1:16" s="273" customFormat="1" x14ac:dyDescent="0.25">
      <c r="A118" s="255" t="s">
        <v>2043</v>
      </c>
      <c r="B118" s="255" t="s">
        <v>2054</v>
      </c>
      <c r="C118" s="255">
        <v>1.83</v>
      </c>
      <c r="D118" s="255">
        <v>0.22600000000000001</v>
      </c>
      <c r="E118" s="255">
        <v>4.6699999999999998E-2</v>
      </c>
      <c r="F118" s="255">
        <v>35.69</v>
      </c>
      <c r="G118" s="255">
        <v>0.26</v>
      </c>
      <c r="H118" s="255" t="s">
        <v>128</v>
      </c>
      <c r="I118" s="300" t="s">
        <v>126</v>
      </c>
      <c r="J118" s="297">
        <v>-1</v>
      </c>
      <c r="K118" s="297">
        <v>-1</v>
      </c>
      <c r="L118" s="297">
        <v>-1</v>
      </c>
      <c r="M118" s="297">
        <v>-1</v>
      </c>
      <c r="N118" s="307" t="s">
        <v>2323</v>
      </c>
      <c r="O118" s="307" t="s">
        <v>2323</v>
      </c>
      <c r="P118" s="255" t="s">
        <v>2051</v>
      </c>
    </row>
    <row r="119" spans="1:16" s="273" customFormat="1" x14ac:dyDescent="0.25">
      <c r="A119" s="255" t="s">
        <v>2043</v>
      </c>
      <c r="B119" s="255" t="s">
        <v>2055</v>
      </c>
      <c r="C119" s="255">
        <v>2.5499999999999998</v>
      </c>
      <c r="D119" s="255">
        <v>1.492</v>
      </c>
      <c r="E119" s="255">
        <v>5.8299999999999998E-2</v>
      </c>
      <c r="F119" s="255">
        <v>25.92</v>
      </c>
      <c r="G119" s="255">
        <v>0.26</v>
      </c>
      <c r="H119" s="255" t="s">
        <v>128</v>
      </c>
      <c r="I119" s="300" t="s">
        <v>126</v>
      </c>
      <c r="J119" s="297">
        <v>-1</v>
      </c>
      <c r="K119" s="297">
        <v>-1</v>
      </c>
      <c r="L119" s="297">
        <v>-1</v>
      </c>
      <c r="M119" s="297">
        <v>-1</v>
      </c>
      <c r="N119" s="307" t="s">
        <v>2324</v>
      </c>
      <c r="O119" s="307" t="s">
        <v>2324</v>
      </c>
      <c r="P119" s="255" t="s">
        <v>2051</v>
      </c>
    </row>
    <row r="120" spans="1:16" s="273" customFormat="1" x14ac:dyDescent="0.25">
      <c r="A120" s="255" t="s">
        <v>2043</v>
      </c>
      <c r="B120" s="255" t="s">
        <v>2056</v>
      </c>
      <c r="C120" s="255">
        <v>3.27</v>
      </c>
      <c r="D120" s="255">
        <v>1.8380000000000001</v>
      </c>
      <c r="E120" s="255">
        <v>7.0800000000000002E-2</v>
      </c>
      <c r="F120" s="255">
        <v>20.440000000000001</v>
      </c>
      <c r="G120" s="255">
        <v>0.26</v>
      </c>
      <c r="H120" s="255" t="s">
        <v>128</v>
      </c>
      <c r="I120" s="300" t="s">
        <v>126</v>
      </c>
      <c r="J120" s="297">
        <v>-1</v>
      </c>
      <c r="K120" s="297">
        <v>-1</v>
      </c>
      <c r="L120" s="297">
        <v>-1</v>
      </c>
      <c r="M120" s="297">
        <v>-1</v>
      </c>
      <c r="N120" s="307" t="s">
        <v>2325</v>
      </c>
      <c r="O120" s="307" t="s">
        <v>2325</v>
      </c>
      <c r="P120" s="255" t="s">
        <v>2051</v>
      </c>
    </row>
    <row r="121" spans="1:16" s="273" customFormat="1" x14ac:dyDescent="0.25">
      <c r="A121" s="255" t="s">
        <v>2043</v>
      </c>
      <c r="B121" s="255" t="s">
        <v>2057</v>
      </c>
      <c r="C121" s="255">
        <v>4.47</v>
      </c>
      <c r="D121" s="255">
        <v>2.032</v>
      </c>
      <c r="E121" s="255">
        <v>9.1700000000000004E-2</v>
      </c>
      <c r="F121" s="255">
        <v>15.23</v>
      </c>
      <c r="G121" s="255">
        <v>0.27</v>
      </c>
      <c r="H121" s="255" t="s">
        <v>128</v>
      </c>
      <c r="I121" s="300" t="s">
        <v>126</v>
      </c>
      <c r="J121" s="297">
        <v>-1</v>
      </c>
      <c r="K121" s="297">
        <v>-1</v>
      </c>
      <c r="L121" s="297">
        <v>-1</v>
      </c>
      <c r="M121" s="297">
        <v>-1</v>
      </c>
      <c r="N121" s="307" t="s">
        <v>2326</v>
      </c>
      <c r="O121" s="307" t="s">
        <v>2326</v>
      </c>
      <c r="P121" s="255" t="s">
        <v>2051</v>
      </c>
    </row>
    <row r="122" spans="1:16" s="273" customFormat="1" x14ac:dyDescent="0.25">
      <c r="A122" s="255" t="s">
        <v>2043</v>
      </c>
      <c r="B122" s="255" t="s">
        <v>2058</v>
      </c>
      <c r="C122" s="255">
        <v>5.67</v>
      </c>
      <c r="D122" s="255">
        <v>2.2170000000000001</v>
      </c>
      <c r="E122" s="255">
        <v>0.1125</v>
      </c>
      <c r="F122" s="255">
        <v>12.22</v>
      </c>
      <c r="G122" s="255">
        <v>0.27</v>
      </c>
      <c r="H122" s="255" t="s">
        <v>128</v>
      </c>
      <c r="I122" s="300" t="s">
        <v>126</v>
      </c>
      <c r="J122" s="297">
        <v>-1</v>
      </c>
      <c r="K122" s="297">
        <v>-1</v>
      </c>
      <c r="L122" s="297">
        <v>-1</v>
      </c>
      <c r="M122" s="297">
        <v>-1</v>
      </c>
      <c r="N122" s="307" t="s">
        <v>2327</v>
      </c>
      <c r="O122" s="307" t="s">
        <v>2327</v>
      </c>
      <c r="P122" s="255" t="s">
        <v>2051</v>
      </c>
    </row>
    <row r="123" spans="1:16" s="273" customFormat="1" x14ac:dyDescent="0.25">
      <c r="A123" s="255" t="s">
        <v>2043</v>
      </c>
      <c r="B123" s="255" t="s">
        <v>2059</v>
      </c>
      <c r="C123" s="255">
        <v>6.87</v>
      </c>
      <c r="D123" s="255">
        <v>2.3250000000000002</v>
      </c>
      <c r="E123" s="255">
        <v>0.13420000000000001</v>
      </c>
      <c r="F123" s="255">
        <v>10.26</v>
      </c>
      <c r="G123" s="255">
        <v>0.27</v>
      </c>
      <c r="H123" s="255" t="s">
        <v>128</v>
      </c>
      <c r="I123" s="300" t="s">
        <v>126</v>
      </c>
      <c r="J123" s="297">
        <v>-1</v>
      </c>
      <c r="K123" s="297">
        <v>-1</v>
      </c>
      <c r="L123" s="297">
        <v>-1</v>
      </c>
      <c r="M123" s="297">
        <v>-1</v>
      </c>
      <c r="N123" s="307" t="s">
        <v>2328</v>
      </c>
      <c r="O123" s="307" t="s">
        <v>2328</v>
      </c>
      <c r="P123" s="255" t="s">
        <v>2051</v>
      </c>
    </row>
    <row r="124" spans="1:16" s="273" customFormat="1" x14ac:dyDescent="0.25">
      <c r="A124" s="255" t="s">
        <v>2043</v>
      </c>
      <c r="B124" s="255" t="s">
        <v>2060</v>
      </c>
      <c r="C124" s="255">
        <v>8.07</v>
      </c>
      <c r="D124" s="255">
        <v>2.3969999999999998</v>
      </c>
      <c r="E124" s="255">
        <v>0.155</v>
      </c>
      <c r="F124" s="255">
        <v>8.8800000000000008</v>
      </c>
      <c r="G124" s="255">
        <v>0.27</v>
      </c>
      <c r="H124" s="255" t="s">
        <v>128</v>
      </c>
      <c r="I124" s="300" t="s">
        <v>126</v>
      </c>
      <c r="J124" s="297">
        <v>-1</v>
      </c>
      <c r="K124" s="297">
        <v>-1</v>
      </c>
      <c r="L124" s="297">
        <v>-1</v>
      </c>
      <c r="M124" s="297">
        <v>-1</v>
      </c>
      <c r="N124" s="307" t="s">
        <v>2329</v>
      </c>
      <c r="O124" s="307" t="s">
        <v>2329</v>
      </c>
      <c r="P124" s="255" t="s">
        <v>2051</v>
      </c>
    </row>
    <row r="125" spans="1:16" s="273" customFormat="1" x14ac:dyDescent="0.25">
      <c r="A125" s="255" t="s">
        <v>2043</v>
      </c>
      <c r="B125" s="255" t="s">
        <v>2061</v>
      </c>
      <c r="C125" s="255">
        <v>2.27</v>
      </c>
      <c r="D125" s="255">
        <v>0.52600000000000002</v>
      </c>
      <c r="E125" s="255">
        <v>7.5149999999999995E-2</v>
      </c>
      <c r="F125" s="255">
        <v>29.09</v>
      </c>
      <c r="G125" s="255">
        <v>0.26</v>
      </c>
      <c r="H125" s="255" t="s">
        <v>128</v>
      </c>
      <c r="I125" s="300" t="s">
        <v>126</v>
      </c>
      <c r="J125" s="297">
        <v>-1</v>
      </c>
      <c r="K125" s="297">
        <v>-1</v>
      </c>
      <c r="L125" s="297">
        <v>-1</v>
      </c>
      <c r="M125" s="297">
        <v>-1</v>
      </c>
      <c r="N125" s="307" t="s">
        <v>2330</v>
      </c>
      <c r="O125" s="307" t="s">
        <v>2330</v>
      </c>
      <c r="P125" s="255" t="s">
        <v>2051</v>
      </c>
    </row>
    <row r="126" spans="1:16" s="273" customFormat="1" x14ac:dyDescent="0.25">
      <c r="A126" s="255" t="s">
        <v>2043</v>
      </c>
      <c r="B126" s="255" t="s">
        <v>2062</v>
      </c>
      <c r="C126" s="255">
        <v>1.83</v>
      </c>
      <c r="D126" s="255">
        <v>0.78700000000000003</v>
      </c>
      <c r="E126" s="255">
        <v>4.4299999999999999E-2</v>
      </c>
      <c r="F126" s="255">
        <v>35.69</v>
      </c>
      <c r="G126" s="255">
        <v>0.26</v>
      </c>
      <c r="H126" s="255" t="s">
        <v>128</v>
      </c>
      <c r="I126" s="300" t="s">
        <v>126</v>
      </c>
      <c r="J126" s="297">
        <v>-1</v>
      </c>
      <c r="K126" s="297">
        <v>-1</v>
      </c>
      <c r="L126" s="297">
        <v>-1</v>
      </c>
      <c r="M126" s="297">
        <v>-1</v>
      </c>
      <c r="N126" s="307" t="s">
        <v>2331</v>
      </c>
      <c r="O126" s="307" t="s">
        <v>2331</v>
      </c>
      <c r="P126" s="255" t="s">
        <v>2051</v>
      </c>
    </row>
    <row r="127" spans="1:16" s="273" customFormat="1" x14ac:dyDescent="0.25">
      <c r="A127" s="255" t="s">
        <v>2043</v>
      </c>
      <c r="B127" s="255" t="s">
        <v>2063</v>
      </c>
      <c r="C127" s="255">
        <v>2.5499999999999998</v>
      </c>
      <c r="D127" s="255">
        <v>1.65</v>
      </c>
      <c r="E127" s="255">
        <v>5.6860000000000001E-2</v>
      </c>
      <c r="F127" s="255">
        <v>25.92</v>
      </c>
      <c r="G127" s="255">
        <v>0.26</v>
      </c>
      <c r="H127" s="255" t="s">
        <v>128</v>
      </c>
      <c r="I127" s="300" t="s">
        <v>126</v>
      </c>
      <c r="J127" s="297">
        <v>-1</v>
      </c>
      <c r="K127" s="297">
        <v>-1</v>
      </c>
      <c r="L127" s="297">
        <v>-1</v>
      </c>
      <c r="M127" s="297">
        <v>-1</v>
      </c>
      <c r="N127" s="307" t="s">
        <v>2332</v>
      </c>
      <c r="O127" s="307" t="s">
        <v>2332</v>
      </c>
      <c r="P127" s="255" t="s">
        <v>2051</v>
      </c>
    </row>
    <row r="128" spans="1:16" s="273" customFormat="1" x14ac:dyDescent="0.25">
      <c r="A128" s="255" t="s">
        <v>2043</v>
      </c>
      <c r="B128" s="255" t="s">
        <v>2064</v>
      </c>
      <c r="C128" s="255">
        <v>3.27</v>
      </c>
      <c r="D128" s="255">
        <v>1.92</v>
      </c>
      <c r="E128" s="255">
        <v>6.9250000000000006E-2</v>
      </c>
      <c r="F128" s="255">
        <v>20.440000000000001</v>
      </c>
      <c r="G128" s="255">
        <v>0.26</v>
      </c>
      <c r="H128" s="255" t="s">
        <v>128</v>
      </c>
      <c r="I128" s="300" t="s">
        <v>126</v>
      </c>
      <c r="J128" s="297">
        <v>-1</v>
      </c>
      <c r="K128" s="297">
        <v>-1</v>
      </c>
      <c r="L128" s="297">
        <v>-1</v>
      </c>
      <c r="M128" s="297">
        <v>-1</v>
      </c>
      <c r="N128" s="307" t="s">
        <v>2333</v>
      </c>
      <c r="O128" s="307" t="s">
        <v>2333</v>
      </c>
      <c r="P128" s="255" t="s">
        <v>2051</v>
      </c>
    </row>
    <row r="129" spans="1:16" s="273" customFormat="1" x14ac:dyDescent="0.25">
      <c r="A129" s="255" t="s">
        <v>2043</v>
      </c>
      <c r="B129" s="255" t="s">
        <v>2065</v>
      </c>
      <c r="C129" s="255">
        <v>4.47</v>
      </c>
      <c r="D129" s="255">
        <v>2.0830000000000002</v>
      </c>
      <c r="E129" s="255">
        <v>9.085E-2</v>
      </c>
      <c r="F129" s="255">
        <v>15.23</v>
      </c>
      <c r="G129" s="255">
        <v>0.27</v>
      </c>
      <c r="H129" s="255" t="s">
        <v>128</v>
      </c>
      <c r="I129" s="300" t="s">
        <v>126</v>
      </c>
      <c r="J129" s="297">
        <v>-1</v>
      </c>
      <c r="K129" s="297">
        <v>-1</v>
      </c>
      <c r="L129" s="297">
        <v>-1</v>
      </c>
      <c r="M129" s="297">
        <v>-1</v>
      </c>
      <c r="N129" s="307" t="s">
        <v>2334</v>
      </c>
      <c r="O129" s="307" t="s">
        <v>2334</v>
      </c>
      <c r="P129" s="255" t="s">
        <v>2051</v>
      </c>
    </row>
    <row r="130" spans="1:16" s="273" customFormat="1" x14ac:dyDescent="0.25">
      <c r="A130" s="255" t="s">
        <v>2043</v>
      </c>
      <c r="B130" s="255" t="s">
        <v>2066</v>
      </c>
      <c r="C130" s="255">
        <v>5.67</v>
      </c>
      <c r="D130" s="255">
        <v>2.246</v>
      </c>
      <c r="E130" s="255">
        <v>0.1118</v>
      </c>
      <c r="F130" s="255">
        <v>12.22</v>
      </c>
      <c r="G130" s="255">
        <v>0.27</v>
      </c>
      <c r="H130" s="255" t="s">
        <v>128</v>
      </c>
      <c r="I130" s="300" t="s">
        <v>126</v>
      </c>
      <c r="J130" s="297">
        <v>-1</v>
      </c>
      <c r="K130" s="297">
        <v>-1</v>
      </c>
      <c r="L130" s="297">
        <v>-1</v>
      </c>
      <c r="M130" s="297">
        <v>-1</v>
      </c>
      <c r="N130" s="307" t="s">
        <v>2335</v>
      </c>
      <c r="O130" s="307" t="s">
        <v>2335</v>
      </c>
      <c r="P130" s="255" t="s">
        <v>2051</v>
      </c>
    </row>
    <row r="131" spans="1:16" s="273" customFormat="1" x14ac:dyDescent="0.25">
      <c r="A131" s="255" t="s">
        <v>2043</v>
      </c>
      <c r="B131" s="255" t="s">
        <v>2067</v>
      </c>
      <c r="C131" s="255">
        <v>6.87</v>
      </c>
      <c r="D131" s="255">
        <v>2.3450000000000002</v>
      </c>
      <c r="E131" s="255">
        <v>0.13297999999999999</v>
      </c>
      <c r="F131" s="255">
        <v>10.26</v>
      </c>
      <c r="G131" s="255">
        <v>0.27</v>
      </c>
      <c r="H131" s="255" t="s">
        <v>128</v>
      </c>
      <c r="I131" s="300" t="s">
        <v>126</v>
      </c>
      <c r="J131" s="297">
        <v>-1</v>
      </c>
      <c r="K131" s="297">
        <v>-1</v>
      </c>
      <c r="L131" s="297">
        <v>-1</v>
      </c>
      <c r="M131" s="297">
        <v>-1</v>
      </c>
      <c r="N131" s="307" t="s">
        <v>2336</v>
      </c>
      <c r="O131" s="307" t="s">
        <v>2336</v>
      </c>
      <c r="P131" s="255" t="s">
        <v>2051</v>
      </c>
    </row>
    <row r="132" spans="1:16" s="273" customFormat="1" x14ac:dyDescent="0.25">
      <c r="A132" s="255" t="s">
        <v>2043</v>
      </c>
      <c r="B132" s="255" t="s">
        <v>2068</v>
      </c>
      <c r="C132" s="255">
        <v>8.07</v>
      </c>
      <c r="D132" s="255">
        <v>2.407</v>
      </c>
      <c r="E132" s="255">
        <v>0.15429999999999999</v>
      </c>
      <c r="F132" s="255">
        <v>8.8800000000000008</v>
      </c>
      <c r="G132" s="255">
        <v>0.27</v>
      </c>
      <c r="H132" s="255" t="s">
        <v>128</v>
      </c>
      <c r="I132" s="300" t="s">
        <v>126</v>
      </c>
      <c r="J132" s="297">
        <v>-1</v>
      </c>
      <c r="K132" s="297">
        <v>-1</v>
      </c>
      <c r="L132" s="297">
        <v>-1</v>
      </c>
      <c r="M132" s="297">
        <v>-1</v>
      </c>
      <c r="N132" s="307" t="s">
        <v>2337</v>
      </c>
      <c r="O132" s="307" t="s">
        <v>2337</v>
      </c>
      <c r="P132" s="255" t="s">
        <v>2051</v>
      </c>
    </row>
    <row r="133" spans="1:16" s="273" customFormat="1" x14ac:dyDescent="0.25">
      <c r="A133" s="255" t="s">
        <v>2043</v>
      </c>
      <c r="B133" s="255" t="s">
        <v>2069</v>
      </c>
      <c r="C133" s="255">
        <v>2.27</v>
      </c>
      <c r="D133" s="255">
        <v>0.91400000000000003</v>
      </c>
      <c r="E133" s="255">
        <v>6.5000000000000002E-2</v>
      </c>
      <c r="F133" s="255">
        <v>29.09</v>
      </c>
      <c r="G133" s="255">
        <v>0.26</v>
      </c>
      <c r="H133" s="255" t="s">
        <v>128</v>
      </c>
      <c r="I133" s="300" t="s">
        <v>126</v>
      </c>
      <c r="J133" s="297">
        <v>-1</v>
      </c>
      <c r="K133" s="297">
        <v>-1</v>
      </c>
      <c r="L133" s="297">
        <v>-1</v>
      </c>
      <c r="M133" s="297">
        <v>-1</v>
      </c>
      <c r="N133" s="307" t="s">
        <v>2338</v>
      </c>
      <c r="O133" s="307" t="s">
        <v>2338</v>
      </c>
      <c r="P133" s="255" t="s">
        <v>2051</v>
      </c>
    </row>
    <row r="134" spans="1:16" s="273" customFormat="1" x14ac:dyDescent="0.25">
      <c r="A134" s="255" t="s">
        <v>2043</v>
      </c>
      <c r="B134" s="255" t="s">
        <v>2070</v>
      </c>
      <c r="C134" s="255">
        <v>1.83</v>
      </c>
      <c r="D134" s="255">
        <v>1.1739999999999999</v>
      </c>
      <c r="E134" s="255">
        <v>4.2500000000000003E-2</v>
      </c>
      <c r="F134" s="255">
        <v>35.69</v>
      </c>
      <c r="G134" s="255">
        <v>0.26</v>
      </c>
      <c r="H134" s="255" t="s">
        <v>128</v>
      </c>
      <c r="I134" s="300" t="s">
        <v>126</v>
      </c>
      <c r="J134" s="297">
        <v>-1</v>
      </c>
      <c r="K134" s="297">
        <v>-1</v>
      </c>
      <c r="L134" s="297">
        <v>-1</v>
      </c>
      <c r="M134" s="297">
        <v>-1</v>
      </c>
      <c r="N134" s="307" t="s">
        <v>2339</v>
      </c>
      <c r="O134" s="307" t="s">
        <v>2339</v>
      </c>
      <c r="P134" s="255" t="s">
        <v>2051</v>
      </c>
    </row>
    <row r="135" spans="1:16" s="273" customFormat="1" x14ac:dyDescent="0.25">
      <c r="A135" s="255" t="s">
        <v>2043</v>
      </c>
      <c r="B135" s="255" t="s">
        <v>2071</v>
      </c>
      <c r="C135" s="255">
        <v>2.5499999999999998</v>
      </c>
      <c r="D135" s="255">
        <v>1.782</v>
      </c>
      <c r="E135" s="255">
        <v>5.5800000000000002E-2</v>
      </c>
      <c r="F135" s="255">
        <v>25.92</v>
      </c>
      <c r="G135" s="255">
        <v>0.26</v>
      </c>
      <c r="H135" s="255" t="s">
        <v>128</v>
      </c>
      <c r="I135" s="300" t="s">
        <v>126</v>
      </c>
      <c r="J135" s="297">
        <v>-1</v>
      </c>
      <c r="K135" s="297">
        <v>-1</v>
      </c>
      <c r="L135" s="297">
        <v>-1</v>
      </c>
      <c r="M135" s="297">
        <v>-1</v>
      </c>
      <c r="N135" s="307" t="s">
        <v>2340</v>
      </c>
      <c r="O135" s="307" t="s">
        <v>2340</v>
      </c>
      <c r="P135" s="255" t="s">
        <v>2051</v>
      </c>
    </row>
    <row r="136" spans="1:16" s="273" customFormat="1" x14ac:dyDescent="0.25">
      <c r="A136" s="255" t="s">
        <v>2043</v>
      </c>
      <c r="B136" s="255" t="s">
        <v>2072</v>
      </c>
      <c r="C136" s="255">
        <v>3.27</v>
      </c>
      <c r="D136" s="255">
        <v>1.9990000000000001</v>
      </c>
      <c r="E136" s="255">
        <v>6.83E-2</v>
      </c>
      <c r="F136" s="255">
        <v>20.440000000000001</v>
      </c>
      <c r="G136" s="255">
        <v>0.26</v>
      </c>
      <c r="H136" s="255" t="s">
        <v>128</v>
      </c>
      <c r="I136" s="300" t="s">
        <v>126</v>
      </c>
      <c r="J136" s="297">
        <v>-1</v>
      </c>
      <c r="K136" s="297">
        <v>-1</v>
      </c>
      <c r="L136" s="297">
        <v>-1</v>
      </c>
      <c r="M136" s="297">
        <v>-1</v>
      </c>
      <c r="N136" s="307" t="s">
        <v>2341</v>
      </c>
      <c r="O136" s="307" t="s">
        <v>2341</v>
      </c>
      <c r="P136" s="255" t="s">
        <v>2051</v>
      </c>
    </row>
    <row r="137" spans="1:16" s="273" customFormat="1" x14ac:dyDescent="0.25">
      <c r="A137" s="255" t="s">
        <v>2043</v>
      </c>
      <c r="B137" s="255" t="s">
        <v>2073</v>
      </c>
      <c r="C137" s="255">
        <v>4.47</v>
      </c>
      <c r="D137" s="255">
        <v>2.1349999999999998</v>
      </c>
      <c r="E137" s="255">
        <v>0.09</v>
      </c>
      <c r="F137" s="255">
        <v>15.23</v>
      </c>
      <c r="G137" s="255">
        <v>0.27</v>
      </c>
      <c r="H137" s="255" t="s">
        <v>128</v>
      </c>
      <c r="I137" s="300" t="s">
        <v>126</v>
      </c>
      <c r="J137" s="297">
        <v>-1</v>
      </c>
      <c r="K137" s="297">
        <v>-1</v>
      </c>
      <c r="L137" s="297">
        <v>-1</v>
      </c>
      <c r="M137" s="297">
        <v>-1</v>
      </c>
      <c r="N137" s="307" t="s">
        <v>2342</v>
      </c>
      <c r="O137" s="307" t="s">
        <v>2342</v>
      </c>
      <c r="P137" s="255" t="s">
        <v>2051</v>
      </c>
    </row>
    <row r="138" spans="1:16" s="273" customFormat="1" x14ac:dyDescent="0.25">
      <c r="A138" s="255" t="s">
        <v>2043</v>
      </c>
      <c r="B138" s="255" t="s">
        <v>2074</v>
      </c>
      <c r="C138" s="255">
        <v>5.67</v>
      </c>
      <c r="D138" s="255">
        <v>2.2749999999999999</v>
      </c>
      <c r="E138" s="255">
        <v>0.1108</v>
      </c>
      <c r="F138" s="255">
        <v>12.22</v>
      </c>
      <c r="G138" s="255">
        <v>0.27</v>
      </c>
      <c r="H138" s="255" t="s">
        <v>128</v>
      </c>
      <c r="I138" s="300" t="s">
        <v>126</v>
      </c>
      <c r="J138" s="297">
        <v>-1</v>
      </c>
      <c r="K138" s="297">
        <v>-1</v>
      </c>
      <c r="L138" s="297">
        <v>-1</v>
      </c>
      <c r="M138" s="297">
        <v>-1</v>
      </c>
      <c r="N138" s="307" t="s">
        <v>2343</v>
      </c>
      <c r="O138" s="307" t="s">
        <v>2343</v>
      </c>
      <c r="P138" s="255" t="s">
        <v>2051</v>
      </c>
    </row>
    <row r="139" spans="1:16" s="273" customFormat="1" x14ac:dyDescent="0.25">
      <c r="A139" s="255" t="s">
        <v>2043</v>
      </c>
      <c r="B139" s="255" t="s">
        <v>2075</v>
      </c>
      <c r="C139" s="255">
        <v>6.87</v>
      </c>
      <c r="D139" s="255">
        <v>2.3650000000000002</v>
      </c>
      <c r="E139" s="255">
        <v>0.1333</v>
      </c>
      <c r="F139" s="255">
        <v>10.26</v>
      </c>
      <c r="G139" s="255">
        <v>0.27</v>
      </c>
      <c r="H139" s="255" t="s">
        <v>128</v>
      </c>
      <c r="I139" s="300" t="s">
        <v>126</v>
      </c>
      <c r="J139" s="297">
        <v>-1</v>
      </c>
      <c r="K139" s="297">
        <v>-1</v>
      </c>
      <c r="L139" s="297">
        <v>-1</v>
      </c>
      <c r="M139" s="297">
        <v>-1</v>
      </c>
      <c r="N139" s="307" t="s">
        <v>2344</v>
      </c>
      <c r="O139" s="307" t="s">
        <v>2344</v>
      </c>
      <c r="P139" s="255" t="s">
        <v>2051</v>
      </c>
    </row>
    <row r="140" spans="1:16" s="273" customFormat="1" x14ac:dyDescent="0.25">
      <c r="A140" s="255" t="s">
        <v>2043</v>
      </c>
      <c r="B140" s="255" t="s">
        <v>2076</v>
      </c>
      <c r="C140" s="255">
        <v>8.07</v>
      </c>
      <c r="D140" s="255">
        <v>2.4180000000000001</v>
      </c>
      <c r="E140" s="255">
        <v>0.1542</v>
      </c>
      <c r="F140" s="255">
        <v>8.8800000000000008</v>
      </c>
      <c r="G140" s="255">
        <v>0.27</v>
      </c>
      <c r="H140" s="255" t="s">
        <v>128</v>
      </c>
      <c r="I140" s="300" t="s">
        <v>126</v>
      </c>
      <c r="J140" s="297">
        <v>-1</v>
      </c>
      <c r="K140" s="297">
        <v>-1</v>
      </c>
      <c r="L140" s="297">
        <v>-1</v>
      </c>
      <c r="M140" s="297">
        <v>-1</v>
      </c>
      <c r="N140" s="307" t="s">
        <v>2345</v>
      </c>
      <c r="O140" s="307" t="s">
        <v>2345</v>
      </c>
      <c r="P140" s="255" t="s">
        <v>2051</v>
      </c>
    </row>
    <row r="141" spans="1:16" s="273" customFormat="1" x14ac:dyDescent="0.25">
      <c r="A141" s="255" t="s">
        <v>2043</v>
      </c>
      <c r="B141" s="255" t="s">
        <v>2077</v>
      </c>
      <c r="C141" s="255">
        <v>2.27</v>
      </c>
      <c r="D141" s="255">
        <v>5.0999999999999997E-2</v>
      </c>
      <c r="E141" s="255">
        <v>9.4200000000000006E-2</v>
      </c>
      <c r="F141" s="255">
        <v>29.09</v>
      </c>
      <c r="G141" s="255">
        <v>0.26</v>
      </c>
      <c r="H141" s="255" t="s">
        <v>128</v>
      </c>
      <c r="I141" s="300" t="s">
        <v>126</v>
      </c>
      <c r="J141" s="297">
        <v>-1</v>
      </c>
      <c r="K141" s="297">
        <v>-1</v>
      </c>
      <c r="L141" s="297">
        <v>-1</v>
      </c>
      <c r="M141" s="297">
        <v>-1</v>
      </c>
      <c r="N141" s="307" t="s">
        <v>2346</v>
      </c>
      <c r="O141" s="307" t="s">
        <v>2346</v>
      </c>
      <c r="P141" s="255" t="s">
        <v>2051</v>
      </c>
    </row>
    <row r="142" spans="1:16" s="273" customFormat="1" x14ac:dyDescent="0.25">
      <c r="A142" s="255" t="s">
        <v>2043</v>
      </c>
      <c r="B142" s="255" t="s">
        <v>2078</v>
      </c>
      <c r="C142" s="255">
        <v>1.83</v>
      </c>
      <c r="D142" s="255">
        <v>0.31</v>
      </c>
      <c r="E142" s="255">
        <v>3.9199999999999999E-2</v>
      </c>
      <c r="F142" s="255">
        <v>35.69</v>
      </c>
      <c r="G142" s="255">
        <v>0.26</v>
      </c>
      <c r="H142" s="255" t="s">
        <v>128</v>
      </c>
      <c r="I142" s="300" t="s">
        <v>126</v>
      </c>
      <c r="J142" s="297">
        <v>-1</v>
      </c>
      <c r="K142" s="297">
        <v>-1</v>
      </c>
      <c r="L142" s="297">
        <v>-1</v>
      </c>
      <c r="M142" s="297">
        <v>-1</v>
      </c>
      <c r="N142" s="307" t="s">
        <v>2347</v>
      </c>
      <c r="O142" s="307" t="s">
        <v>2347</v>
      </c>
      <c r="P142" s="255" t="s">
        <v>2051</v>
      </c>
    </row>
    <row r="143" spans="1:16" s="273" customFormat="1" x14ac:dyDescent="0.25">
      <c r="A143" s="255" t="s">
        <v>2043</v>
      </c>
      <c r="B143" s="255" t="s">
        <v>2079</v>
      </c>
      <c r="C143" s="255">
        <v>2.5499999999999998</v>
      </c>
      <c r="D143" s="255">
        <v>2.1</v>
      </c>
      <c r="E143" s="255">
        <v>4.6699999999999998E-2</v>
      </c>
      <c r="F143" s="255">
        <v>25.92</v>
      </c>
      <c r="G143" s="255">
        <v>0.26</v>
      </c>
      <c r="H143" s="255" t="s">
        <v>128</v>
      </c>
      <c r="I143" s="300" t="s">
        <v>126</v>
      </c>
      <c r="J143" s="297">
        <v>-1</v>
      </c>
      <c r="K143" s="297">
        <v>-1</v>
      </c>
      <c r="L143" s="297">
        <v>-1</v>
      </c>
      <c r="M143" s="297">
        <v>-1</v>
      </c>
      <c r="N143" s="307" t="s">
        <v>2348</v>
      </c>
      <c r="O143" s="307" t="s">
        <v>2348</v>
      </c>
      <c r="P143" s="255" t="s">
        <v>2051</v>
      </c>
    </row>
    <row r="144" spans="1:16" s="273" customFormat="1" x14ac:dyDescent="0.25">
      <c r="A144" s="255" t="s">
        <v>2043</v>
      </c>
      <c r="B144" s="255" t="s">
        <v>2080</v>
      </c>
      <c r="C144" s="255">
        <v>3.27</v>
      </c>
      <c r="D144" s="255">
        <v>2.6960000000000002</v>
      </c>
      <c r="E144" s="255">
        <v>5.5E-2</v>
      </c>
      <c r="F144" s="255">
        <v>20.440000000000001</v>
      </c>
      <c r="G144" s="255">
        <v>0.26</v>
      </c>
      <c r="H144" s="255" t="s">
        <v>128</v>
      </c>
      <c r="I144" s="300" t="s">
        <v>126</v>
      </c>
      <c r="J144" s="297">
        <v>-1</v>
      </c>
      <c r="K144" s="297">
        <v>-1</v>
      </c>
      <c r="L144" s="297">
        <v>-1</v>
      </c>
      <c r="M144" s="297">
        <v>-1</v>
      </c>
      <c r="N144" s="307" t="s">
        <v>2349</v>
      </c>
      <c r="O144" s="307" t="s">
        <v>2349</v>
      </c>
      <c r="P144" s="255" t="s">
        <v>2051</v>
      </c>
    </row>
    <row r="145" spans="1:16" s="273" customFormat="1" x14ac:dyDescent="0.25">
      <c r="A145" s="255" t="s">
        <v>2043</v>
      </c>
      <c r="B145" s="255" t="s">
        <v>2081</v>
      </c>
      <c r="C145" s="255">
        <v>4.47</v>
      </c>
      <c r="D145" s="255">
        <v>3.056</v>
      </c>
      <c r="E145" s="255">
        <v>7.0000000000000007E-2</v>
      </c>
      <c r="F145" s="255">
        <v>15.23</v>
      </c>
      <c r="G145" s="255">
        <v>0.27</v>
      </c>
      <c r="H145" s="255" t="s">
        <v>128</v>
      </c>
      <c r="I145" s="300" t="s">
        <v>126</v>
      </c>
      <c r="J145" s="297">
        <v>-1</v>
      </c>
      <c r="K145" s="297">
        <v>-1</v>
      </c>
      <c r="L145" s="297">
        <v>-1</v>
      </c>
      <c r="M145" s="297">
        <v>-1</v>
      </c>
      <c r="N145" s="307" t="s">
        <v>2350</v>
      </c>
      <c r="O145" s="307" t="s">
        <v>2350</v>
      </c>
      <c r="P145" s="255" t="s">
        <v>2051</v>
      </c>
    </row>
    <row r="146" spans="1:16" s="273" customFormat="1" x14ac:dyDescent="0.25">
      <c r="A146" s="255" t="s">
        <v>2043</v>
      </c>
      <c r="B146" s="255" t="s">
        <v>2082</v>
      </c>
      <c r="C146" s="255">
        <v>5.67</v>
      </c>
      <c r="D146" s="255">
        <v>3.4239999999999999</v>
      </c>
      <c r="E146" s="255">
        <v>8.4199999999999997E-2</v>
      </c>
      <c r="F146" s="255">
        <v>12.22</v>
      </c>
      <c r="G146" s="255">
        <v>0.27</v>
      </c>
      <c r="H146" s="255" t="s">
        <v>128</v>
      </c>
      <c r="I146" s="300" t="s">
        <v>126</v>
      </c>
      <c r="J146" s="297">
        <v>-1</v>
      </c>
      <c r="K146" s="297">
        <v>-1</v>
      </c>
      <c r="L146" s="297">
        <v>-1</v>
      </c>
      <c r="M146" s="297">
        <v>-1</v>
      </c>
      <c r="N146" s="307" t="s">
        <v>2351</v>
      </c>
      <c r="O146" s="307" t="s">
        <v>2351</v>
      </c>
      <c r="P146" s="255" t="s">
        <v>2051</v>
      </c>
    </row>
    <row r="147" spans="1:16" s="273" customFormat="1" x14ac:dyDescent="0.25">
      <c r="A147" s="255" t="s">
        <v>2043</v>
      </c>
      <c r="B147" s="255" t="s">
        <v>2083</v>
      </c>
      <c r="C147" s="255">
        <v>6.87</v>
      </c>
      <c r="D147" s="255">
        <v>3.6549999999999998</v>
      </c>
      <c r="E147" s="255">
        <v>9.9199999999999997E-2</v>
      </c>
      <c r="F147" s="255">
        <v>10.26</v>
      </c>
      <c r="G147" s="255">
        <v>0.27</v>
      </c>
      <c r="H147" s="255" t="s">
        <v>128</v>
      </c>
      <c r="I147" s="300" t="s">
        <v>126</v>
      </c>
      <c r="J147" s="297">
        <v>-1</v>
      </c>
      <c r="K147" s="297">
        <v>-1</v>
      </c>
      <c r="L147" s="297">
        <v>-1</v>
      </c>
      <c r="M147" s="297">
        <v>-1</v>
      </c>
      <c r="N147" s="307" t="s">
        <v>2352</v>
      </c>
      <c r="O147" s="307" t="s">
        <v>2352</v>
      </c>
      <c r="P147" s="255" t="s">
        <v>2051</v>
      </c>
    </row>
    <row r="148" spans="1:16" s="273" customFormat="1" x14ac:dyDescent="0.25">
      <c r="A148" s="255" t="s">
        <v>2043</v>
      </c>
      <c r="B148" s="255" t="s">
        <v>2084</v>
      </c>
      <c r="C148" s="255">
        <v>8.07</v>
      </c>
      <c r="D148" s="255">
        <v>3.8010000000000002</v>
      </c>
      <c r="E148" s="255">
        <v>0.115</v>
      </c>
      <c r="F148" s="255">
        <v>8.8800000000000008</v>
      </c>
      <c r="G148" s="255">
        <v>0.27</v>
      </c>
      <c r="H148" s="255" t="s">
        <v>128</v>
      </c>
      <c r="I148" s="300" t="s">
        <v>126</v>
      </c>
      <c r="J148" s="297">
        <v>-1</v>
      </c>
      <c r="K148" s="297">
        <v>-1</v>
      </c>
      <c r="L148" s="297">
        <v>-1</v>
      </c>
      <c r="M148" s="297">
        <v>-1</v>
      </c>
      <c r="N148" s="307" t="s">
        <v>2353</v>
      </c>
      <c r="O148" s="307" t="s">
        <v>2353</v>
      </c>
      <c r="P148" s="255" t="s">
        <v>2051</v>
      </c>
    </row>
    <row r="149" spans="1:16" s="273" customFormat="1" x14ac:dyDescent="0.25">
      <c r="A149" s="255" t="s">
        <v>2043</v>
      </c>
      <c r="B149" s="255" t="s">
        <v>2085</v>
      </c>
      <c r="C149" s="255">
        <v>2.27</v>
      </c>
      <c r="D149" s="255">
        <v>0.77100000000000002</v>
      </c>
      <c r="E149" s="255">
        <v>6.8860000000000005E-2</v>
      </c>
      <c r="F149" s="255">
        <v>29.09</v>
      </c>
      <c r="G149" s="255">
        <v>0.26</v>
      </c>
      <c r="H149" s="255" t="s">
        <v>128</v>
      </c>
      <c r="I149" s="300" t="s">
        <v>126</v>
      </c>
      <c r="J149" s="297">
        <v>-1</v>
      </c>
      <c r="K149" s="297">
        <v>-1</v>
      </c>
      <c r="L149" s="297">
        <v>-1</v>
      </c>
      <c r="M149" s="297">
        <v>-1</v>
      </c>
      <c r="N149" s="307" t="s">
        <v>2354</v>
      </c>
      <c r="O149" s="307" t="s">
        <v>2354</v>
      </c>
      <c r="P149" s="255" t="s">
        <v>2051</v>
      </c>
    </row>
    <row r="150" spans="1:16" s="273" customFormat="1" x14ac:dyDescent="0.25">
      <c r="A150" s="255" t="s">
        <v>2043</v>
      </c>
      <c r="B150" s="255" t="s">
        <v>2086</v>
      </c>
      <c r="C150" s="255">
        <v>1.83</v>
      </c>
      <c r="D150" s="255">
        <v>1.0329999999999999</v>
      </c>
      <c r="E150" s="255">
        <v>3.6740000000000002E-2</v>
      </c>
      <c r="F150" s="255">
        <v>35.69</v>
      </c>
      <c r="G150" s="255">
        <v>0.26</v>
      </c>
      <c r="H150" s="255" t="s">
        <v>128</v>
      </c>
      <c r="I150" s="300" t="s">
        <v>126</v>
      </c>
      <c r="J150" s="297">
        <v>-1</v>
      </c>
      <c r="K150" s="297">
        <v>-1</v>
      </c>
      <c r="L150" s="297">
        <v>-1</v>
      </c>
      <c r="M150" s="297">
        <v>-1</v>
      </c>
      <c r="N150" s="307" t="s">
        <v>2355</v>
      </c>
      <c r="O150" s="307" t="s">
        <v>2355</v>
      </c>
      <c r="P150" s="255" t="s">
        <v>2051</v>
      </c>
    </row>
    <row r="151" spans="1:16" s="273" customFormat="1" x14ac:dyDescent="0.25">
      <c r="A151" s="255" t="s">
        <v>2043</v>
      </c>
      <c r="B151" s="255" t="s">
        <v>2087</v>
      </c>
      <c r="C151" s="255">
        <v>2.5499999999999998</v>
      </c>
      <c r="D151" s="255">
        <v>2.3650000000000002</v>
      </c>
      <c r="E151" s="255">
        <v>4.5150000000000003E-2</v>
      </c>
      <c r="F151" s="255">
        <v>25.92</v>
      </c>
      <c r="G151" s="255">
        <v>0.26</v>
      </c>
      <c r="H151" s="255" t="s">
        <v>128</v>
      </c>
      <c r="I151" s="300" t="s">
        <v>126</v>
      </c>
      <c r="J151" s="297">
        <v>-1</v>
      </c>
      <c r="K151" s="297">
        <v>-1</v>
      </c>
      <c r="L151" s="297">
        <v>-1</v>
      </c>
      <c r="M151" s="297">
        <v>-1</v>
      </c>
      <c r="N151" s="307" t="s">
        <v>2356</v>
      </c>
      <c r="O151" s="307" t="s">
        <v>2356</v>
      </c>
      <c r="P151" s="255" t="s">
        <v>2051</v>
      </c>
    </row>
    <row r="152" spans="1:16" s="273" customFormat="1" x14ac:dyDescent="0.25">
      <c r="A152" s="255" t="s">
        <v>2043</v>
      </c>
      <c r="B152" s="255" t="s">
        <v>2088</v>
      </c>
      <c r="C152" s="255">
        <v>3.27</v>
      </c>
      <c r="D152" s="255">
        <v>2.8540000000000001</v>
      </c>
      <c r="E152" s="255">
        <v>5.4149999999999997E-2</v>
      </c>
      <c r="F152" s="255">
        <v>20.440000000000001</v>
      </c>
      <c r="G152" s="255">
        <v>0.26</v>
      </c>
      <c r="H152" s="255" t="s">
        <v>128</v>
      </c>
      <c r="I152" s="300" t="s">
        <v>126</v>
      </c>
      <c r="J152" s="297">
        <v>-1</v>
      </c>
      <c r="K152" s="297">
        <v>-1</v>
      </c>
      <c r="L152" s="297">
        <v>-1</v>
      </c>
      <c r="M152" s="297">
        <v>-1</v>
      </c>
      <c r="N152" s="307" t="s">
        <v>2357</v>
      </c>
      <c r="O152" s="307" t="s">
        <v>2357</v>
      </c>
      <c r="P152" s="255" t="s">
        <v>2051</v>
      </c>
    </row>
    <row r="153" spans="1:16" s="273" customFormat="1" x14ac:dyDescent="0.25">
      <c r="A153" s="255" t="s">
        <v>2043</v>
      </c>
      <c r="B153" s="255" t="s">
        <v>2089</v>
      </c>
      <c r="C153" s="255">
        <v>4.47</v>
      </c>
      <c r="D153" s="255">
        <v>3.1659999999999999</v>
      </c>
      <c r="E153" s="255">
        <v>6.898E-2</v>
      </c>
      <c r="F153" s="255">
        <v>15.23</v>
      </c>
      <c r="G153" s="255">
        <v>0.27</v>
      </c>
      <c r="H153" s="255" t="s">
        <v>128</v>
      </c>
      <c r="I153" s="300" t="s">
        <v>126</v>
      </c>
      <c r="J153" s="297">
        <v>-1</v>
      </c>
      <c r="K153" s="297">
        <v>-1</v>
      </c>
      <c r="L153" s="297">
        <v>-1</v>
      </c>
      <c r="M153" s="297">
        <v>-1</v>
      </c>
      <c r="N153" s="307" t="s">
        <v>2358</v>
      </c>
      <c r="O153" s="307" t="s">
        <v>2358</v>
      </c>
      <c r="P153" s="255" t="s">
        <v>2051</v>
      </c>
    </row>
    <row r="154" spans="1:16" s="273" customFormat="1" x14ac:dyDescent="0.25">
      <c r="A154" s="255" t="s">
        <v>2043</v>
      </c>
      <c r="B154" s="255" t="s">
        <v>2090</v>
      </c>
      <c r="C154" s="255">
        <v>5.67</v>
      </c>
      <c r="D154" s="255">
        <v>3.4980000000000002</v>
      </c>
      <c r="E154" s="255">
        <v>8.3710000000000007E-2</v>
      </c>
      <c r="F154" s="255">
        <v>12.22</v>
      </c>
      <c r="G154" s="255">
        <v>0.27</v>
      </c>
      <c r="H154" s="255" t="s">
        <v>128</v>
      </c>
      <c r="I154" s="300" t="s">
        <v>126</v>
      </c>
      <c r="J154" s="297">
        <v>-1</v>
      </c>
      <c r="K154" s="297">
        <v>-1</v>
      </c>
      <c r="L154" s="297">
        <v>-1</v>
      </c>
      <c r="M154" s="297">
        <v>-1</v>
      </c>
      <c r="N154" s="307" t="s">
        <v>2359</v>
      </c>
      <c r="O154" s="307" t="s">
        <v>2359</v>
      </c>
      <c r="P154" s="255" t="s">
        <v>2051</v>
      </c>
    </row>
    <row r="155" spans="1:16" s="273" customFormat="1" x14ac:dyDescent="0.25">
      <c r="A155" s="255" t="s">
        <v>2043</v>
      </c>
      <c r="B155" s="255" t="s">
        <v>2091</v>
      </c>
      <c r="C155" s="255">
        <v>6.87</v>
      </c>
      <c r="D155" s="255">
        <v>3.6949999999999998</v>
      </c>
      <c r="E155" s="255">
        <v>9.9159999999999998E-2</v>
      </c>
      <c r="F155" s="255">
        <v>10.26</v>
      </c>
      <c r="G155" s="255">
        <v>0.27</v>
      </c>
      <c r="H155" s="255" t="s">
        <v>128</v>
      </c>
      <c r="I155" s="300" t="s">
        <v>126</v>
      </c>
      <c r="J155" s="297">
        <v>-1</v>
      </c>
      <c r="K155" s="297">
        <v>-1</v>
      </c>
      <c r="L155" s="297">
        <v>-1</v>
      </c>
      <c r="M155" s="297">
        <v>-1</v>
      </c>
      <c r="N155" s="307" t="s">
        <v>2360</v>
      </c>
      <c r="O155" s="307" t="s">
        <v>2360</v>
      </c>
      <c r="P155" s="255" t="s">
        <v>2051</v>
      </c>
    </row>
    <row r="156" spans="1:16" s="273" customFormat="1" x14ac:dyDescent="0.25">
      <c r="A156" s="255" t="s">
        <v>2043</v>
      </c>
      <c r="B156" s="255" t="s">
        <v>2092</v>
      </c>
      <c r="C156" s="255">
        <v>8.07</v>
      </c>
      <c r="D156" s="255">
        <v>3.823</v>
      </c>
      <c r="E156" s="255">
        <v>0.11384</v>
      </c>
      <c r="F156" s="255">
        <v>8.8800000000000008</v>
      </c>
      <c r="G156" s="255">
        <v>0.27</v>
      </c>
      <c r="H156" s="255" t="s">
        <v>128</v>
      </c>
      <c r="I156" s="300" t="s">
        <v>126</v>
      </c>
      <c r="J156" s="297">
        <v>-1</v>
      </c>
      <c r="K156" s="297">
        <v>-1</v>
      </c>
      <c r="L156" s="297">
        <v>-1</v>
      </c>
      <c r="M156" s="297">
        <v>-1</v>
      </c>
      <c r="N156" s="307" t="s">
        <v>2361</v>
      </c>
      <c r="O156" s="307" t="s">
        <v>2361</v>
      </c>
      <c r="P156" s="255" t="s">
        <v>2051</v>
      </c>
    </row>
    <row r="157" spans="1:16" s="273" customFormat="1" x14ac:dyDescent="0.25">
      <c r="A157" s="255" t="s">
        <v>2043</v>
      </c>
      <c r="B157" s="255" t="s">
        <v>2093</v>
      </c>
      <c r="C157" s="255">
        <v>2.27</v>
      </c>
      <c r="D157" s="255">
        <v>1.333</v>
      </c>
      <c r="E157" s="255">
        <v>5.7500000000000002E-2</v>
      </c>
      <c r="F157" s="255">
        <v>29.09</v>
      </c>
      <c r="G157" s="255">
        <v>0.26</v>
      </c>
      <c r="H157" s="255" t="s">
        <v>128</v>
      </c>
      <c r="I157" s="300" t="s">
        <v>126</v>
      </c>
      <c r="J157" s="297">
        <v>-1</v>
      </c>
      <c r="K157" s="297">
        <v>-1</v>
      </c>
      <c r="L157" s="297">
        <v>-1</v>
      </c>
      <c r="M157" s="297">
        <v>-1</v>
      </c>
      <c r="N157" s="307" t="s">
        <v>2362</v>
      </c>
      <c r="O157" s="307" t="s">
        <v>2362</v>
      </c>
      <c r="P157" s="255" t="s">
        <v>2051</v>
      </c>
    </row>
    <row r="158" spans="1:16" s="273" customFormat="1" x14ac:dyDescent="0.25">
      <c r="A158" s="255" t="s">
        <v>2043</v>
      </c>
      <c r="B158" s="255" t="s">
        <v>2094</v>
      </c>
      <c r="C158" s="255">
        <v>1.83</v>
      </c>
      <c r="D158" s="255">
        <v>1.595</v>
      </c>
      <c r="E158" s="255">
        <v>3.4770000000000002E-2</v>
      </c>
      <c r="F158" s="255">
        <v>35.69</v>
      </c>
      <c r="G158" s="255">
        <v>0.26</v>
      </c>
      <c r="H158" s="255" t="s">
        <v>128</v>
      </c>
      <c r="I158" s="300" t="s">
        <v>126</v>
      </c>
      <c r="J158" s="297">
        <v>-1</v>
      </c>
      <c r="K158" s="297">
        <v>-1</v>
      </c>
      <c r="L158" s="297">
        <v>-1</v>
      </c>
      <c r="M158" s="297">
        <v>-1</v>
      </c>
      <c r="N158" s="307" t="s">
        <v>2363</v>
      </c>
      <c r="O158" s="307" t="s">
        <v>2363</v>
      </c>
      <c r="P158" s="255" t="s">
        <v>2051</v>
      </c>
    </row>
    <row r="159" spans="1:16" s="273" customFormat="1" x14ac:dyDescent="0.25">
      <c r="A159" s="255" t="s">
        <v>2043</v>
      </c>
      <c r="B159" s="255" t="s">
        <v>2095</v>
      </c>
      <c r="C159" s="255">
        <v>2.5499999999999998</v>
      </c>
      <c r="D159" s="255">
        <v>2.5979999999999999</v>
      </c>
      <c r="E159" s="255">
        <v>4.4200000000000003E-2</v>
      </c>
      <c r="F159" s="255">
        <v>25.92</v>
      </c>
      <c r="G159" s="255">
        <v>0.26</v>
      </c>
      <c r="H159" s="255" t="s">
        <v>128</v>
      </c>
      <c r="I159" s="300" t="s">
        <v>126</v>
      </c>
      <c r="J159" s="297">
        <v>-1</v>
      </c>
      <c r="K159" s="297">
        <v>-1</v>
      </c>
      <c r="L159" s="297">
        <v>-1</v>
      </c>
      <c r="M159" s="297">
        <v>-1</v>
      </c>
      <c r="N159" s="307" t="s">
        <v>2364</v>
      </c>
      <c r="O159" s="307" t="s">
        <v>2364</v>
      </c>
      <c r="P159" s="255" t="s">
        <v>2051</v>
      </c>
    </row>
    <row r="160" spans="1:16" s="273" customFormat="1" x14ac:dyDescent="0.25">
      <c r="A160" s="255" t="s">
        <v>2043</v>
      </c>
      <c r="B160" s="255" t="s">
        <v>2096</v>
      </c>
      <c r="C160" s="255">
        <v>3.27</v>
      </c>
      <c r="D160" s="255">
        <v>2.996</v>
      </c>
      <c r="E160" s="255">
        <v>5.3039999999999997E-2</v>
      </c>
      <c r="F160" s="255">
        <v>20.440000000000001</v>
      </c>
      <c r="G160" s="255">
        <v>0.26</v>
      </c>
      <c r="H160" s="255" t="s">
        <v>128</v>
      </c>
      <c r="I160" s="300" t="s">
        <v>126</v>
      </c>
      <c r="J160" s="297">
        <v>-1</v>
      </c>
      <c r="K160" s="297">
        <v>-1</v>
      </c>
      <c r="L160" s="297">
        <v>-1</v>
      </c>
      <c r="M160" s="297">
        <v>-1</v>
      </c>
      <c r="N160" s="307" t="s">
        <v>2365</v>
      </c>
      <c r="O160" s="307" t="s">
        <v>2365</v>
      </c>
      <c r="P160" s="255" t="s">
        <v>2051</v>
      </c>
    </row>
    <row r="161" spans="1:16" s="273" customFormat="1" x14ac:dyDescent="0.25">
      <c r="A161" s="255" t="s">
        <v>2043</v>
      </c>
      <c r="B161" s="255" t="s">
        <v>2097</v>
      </c>
      <c r="C161" s="255">
        <v>4.47</v>
      </c>
      <c r="D161" s="255">
        <v>3.2650000000000001</v>
      </c>
      <c r="E161" s="255">
        <v>6.83E-2</v>
      </c>
      <c r="F161" s="255">
        <v>15.23</v>
      </c>
      <c r="G161" s="255">
        <v>0.27</v>
      </c>
      <c r="H161" s="255" t="s">
        <v>128</v>
      </c>
      <c r="I161" s="300" t="s">
        <v>126</v>
      </c>
      <c r="J161" s="297">
        <v>-1</v>
      </c>
      <c r="K161" s="297">
        <v>-1</v>
      </c>
      <c r="L161" s="297">
        <v>-1</v>
      </c>
      <c r="M161" s="297">
        <v>-1</v>
      </c>
      <c r="N161" s="307" t="s">
        <v>2366</v>
      </c>
      <c r="O161" s="307" t="s">
        <v>2366</v>
      </c>
      <c r="P161" s="255" t="s">
        <v>2051</v>
      </c>
    </row>
    <row r="162" spans="1:16" s="273" customFormat="1" x14ac:dyDescent="0.25">
      <c r="A162" s="255" t="s">
        <v>2043</v>
      </c>
      <c r="B162" s="255" t="s">
        <v>2098</v>
      </c>
      <c r="C162" s="255">
        <v>5.67</v>
      </c>
      <c r="D162" s="255">
        <v>3.5550000000000002</v>
      </c>
      <c r="E162" s="255">
        <v>8.3299999999999999E-2</v>
      </c>
      <c r="F162" s="255">
        <v>12.22</v>
      </c>
      <c r="G162" s="255">
        <v>0.27</v>
      </c>
      <c r="H162" s="255" t="s">
        <v>128</v>
      </c>
      <c r="I162" s="300" t="s">
        <v>126</v>
      </c>
      <c r="J162" s="297">
        <v>-1</v>
      </c>
      <c r="K162" s="297">
        <v>-1</v>
      </c>
      <c r="L162" s="297">
        <v>-1</v>
      </c>
      <c r="M162" s="297">
        <v>-1</v>
      </c>
      <c r="N162" s="307" t="s">
        <v>2367</v>
      </c>
      <c r="O162" s="307" t="s">
        <v>2367</v>
      </c>
      <c r="P162" s="255" t="s">
        <v>2051</v>
      </c>
    </row>
    <row r="163" spans="1:16" s="273" customFormat="1" x14ac:dyDescent="0.25">
      <c r="A163" s="255" t="s">
        <v>2043</v>
      </c>
      <c r="B163" s="255" t="s">
        <v>2099</v>
      </c>
      <c r="C163" s="255">
        <v>6.87</v>
      </c>
      <c r="D163" s="255">
        <v>3.7370000000000001</v>
      </c>
      <c r="E163" s="255">
        <v>9.8299999999999998E-2</v>
      </c>
      <c r="F163" s="255">
        <v>10.26</v>
      </c>
      <c r="G163" s="255">
        <v>0.27</v>
      </c>
      <c r="H163" s="255" t="s">
        <v>128</v>
      </c>
      <c r="I163" s="300" t="s">
        <v>126</v>
      </c>
      <c r="J163" s="297">
        <v>-1</v>
      </c>
      <c r="K163" s="297">
        <v>-1</v>
      </c>
      <c r="L163" s="297">
        <v>-1</v>
      </c>
      <c r="M163" s="297">
        <v>-1</v>
      </c>
      <c r="N163" s="307" t="s">
        <v>2368</v>
      </c>
      <c r="O163" s="307" t="s">
        <v>2368</v>
      </c>
      <c r="P163" s="255" t="s">
        <v>2051</v>
      </c>
    </row>
    <row r="164" spans="1:16" s="273" customFormat="1" x14ac:dyDescent="0.25">
      <c r="A164" s="255" t="s">
        <v>2043</v>
      </c>
      <c r="B164" s="255" t="s">
        <v>2100</v>
      </c>
      <c r="C164" s="255">
        <v>8.07</v>
      </c>
      <c r="D164" s="255">
        <v>3.867</v>
      </c>
      <c r="E164" s="255">
        <v>0.1142</v>
      </c>
      <c r="F164" s="255">
        <v>8.8800000000000008</v>
      </c>
      <c r="G164" s="255">
        <v>0.27</v>
      </c>
      <c r="H164" s="255" t="s">
        <v>128</v>
      </c>
      <c r="I164" s="300" t="s">
        <v>126</v>
      </c>
      <c r="J164" s="297">
        <v>-1</v>
      </c>
      <c r="K164" s="297">
        <v>-1</v>
      </c>
      <c r="L164" s="297">
        <v>-1</v>
      </c>
      <c r="M164" s="297">
        <v>-1</v>
      </c>
      <c r="N164" s="307" t="s">
        <v>2369</v>
      </c>
      <c r="O164" s="307" t="s">
        <v>2369</v>
      </c>
      <c r="P164" s="255" t="s">
        <v>2051</v>
      </c>
    </row>
    <row r="165" spans="1:16" s="273" customFormat="1" x14ac:dyDescent="0.25">
      <c r="A165" s="255" t="s">
        <v>2043</v>
      </c>
      <c r="B165" s="255" t="s">
        <v>2101</v>
      </c>
      <c r="C165" s="255">
        <v>2.27</v>
      </c>
      <c r="D165" s="255">
        <v>0</v>
      </c>
      <c r="E165" s="255">
        <v>9.8299999999999998E-2</v>
      </c>
      <c r="F165" s="255">
        <v>29.09</v>
      </c>
      <c r="G165" s="255">
        <v>0.26</v>
      </c>
      <c r="H165" s="255" t="s">
        <v>128</v>
      </c>
      <c r="I165" s="300" t="s">
        <v>126</v>
      </c>
      <c r="J165" s="297">
        <v>-1</v>
      </c>
      <c r="K165" s="297">
        <v>-1</v>
      </c>
      <c r="L165" s="297">
        <v>-1</v>
      </c>
      <c r="M165" s="297">
        <v>-1</v>
      </c>
      <c r="N165" s="307" t="s">
        <v>2370</v>
      </c>
      <c r="O165" s="307" t="s">
        <v>2370</v>
      </c>
      <c r="P165" s="255" t="s">
        <v>2051</v>
      </c>
    </row>
    <row r="166" spans="1:16" s="273" customFormat="1" x14ac:dyDescent="0.25">
      <c r="A166" s="255" t="s">
        <v>2043</v>
      </c>
      <c r="B166" s="255" t="s">
        <v>2102</v>
      </c>
      <c r="C166" s="255">
        <v>1.83</v>
      </c>
      <c r="D166" s="255">
        <v>0.22600000000000001</v>
      </c>
      <c r="E166" s="255">
        <v>2.58E-2</v>
      </c>
      <c r="F166" s="255">
        <v>35.69</v>
      </c>
      <c r="G166" s="255">
        <v>0.26</v>
      </c>
      <c r="H166" s="255" t="s">
        <v>128</v>
      </c>
      <c r="I166" s="300" t="s">
        <v>126</v>
      </c>
      <c r="J166" s="297">
        <v>-1</v>
      </c>
      <c r="K166" s="297">
        <v>-1</v>
      </c>
      <c r="L166" s="297">
        <v>-1</v>
      </c>
      <c r="M166" s="297">
        <v>-1</v>
      </c>
      <c r="N166" s="307" t="s">
        <v>2371</v>
      </c>
      <c r="O166" s="307" t="s">
        <v>2371</v>
      </c>
      <c r="P166" s="255" t="s">
        <v>2051</v>
      </c>
    </row>
    <row r="167" spans="1:16" s="273" customFormat="1" x14ac:dyDescent="0.25">
      <c r="A167" s="255" t="s">
        <v>2043</v>
      </c>
      <c r="B167" s="255" t="s">
        <v>2103</v>
      </c>
      <c r="C167" s="255">
        <v>2.5499999999999998</v>
      </c>
      <c r="D167" s="255">
        <v>4.226</v>
      </c>
      <c r="E167" s="255">
        <v>2.3730000000000001E-2</v>
      </c>
      <c r="F167" s="255">
        <v>25.92</v>
      </c>
      <c r="G167" s="255">
        <v>0.26</v>
      </c>
      <c r="H167" s="255" t="s">
        <v>128</v>
      </c>
      <c r="I167" s="300" t="s">
        <v>126</v>
      </c>
      <c r="J167" s="297">
        <v>-1</v>
      </c>
      <c r="K167" s="297">
        <v>-1</v>
      </c>
      <c r="L167" s="297">
        <v>-1</v>
      </c>
      <c r="M167" s="297">
        <v>-1</v>
      </c>
      <c r="N167" s="307" t="s">
        <v>2372</v>
      </c>
      <c r="O167" s="307" t="s">
        <v>2372</v>
      </c>
      <c r="P167" s="255" t="s">
        <v>2051</v>
      </c>
    </row>
    <row r="168" spans="1:16" s="273" customFormat="1" x14ac:dyDescent="0.25">
      <c r="A168" s="255" t="s">
        <v>2043</v>
      </c>
      <c r="B168" s="255" t="s">
        <v>2104</v>
      </c>
      <c r="C168" s="255">
        <v>3.27</v>
      </c>
      <c r="D168" s="255">
        <v>7.2149999999999999</v>
      </c>
      <c r="E168" s="255">
        <v>2.2759999999999999E-2</v>
      </c>
      <c r="F168" s="255">
        <v>20.440000000000001</v>
      </c>
      <c r="G168" s="255">
        <v>0.26</v>
      </c>
      <c r="H168" s="255" t="s">
        <v>128</v>
      </c>
      <c r="I168" s="300" t="s">
        <v>126</v>
      </c>
      <c r="J168" s="297">
        <v>-1</v>
      </c>
      <c r="K168" s="297">
        <v>-1</v>
      </c>
      <c r="L168" s="297">
        <v>-1</v>
      </c>
      <c r="M168" s="297">
        <v>-1</v>
      </c>
      <c r="N168" s="307" t="s">
        <v>2373</v>
      </c>
      <c r="O168" s="307" t="s">
        <v>2373</v>
      </c>
      <c r="P168" s="255" t="s">
        <v>2051</v>
      </c>
    </row>
    <row r="169" spans="1:16" s="273" customFormat="1" x14ac:dyDescent="0.25">
      <c r="A169" s="255" t="s">
        <v>2043</v>
      </c>
      <c r="B169" s="255" t="s">
        <v>2105</v>
      </c>
      <c r="C169" s="255">
        <v>4.47</v>
      </c>
      <c r="D169" s="255">
        <v>10.260999999999999</v>
      </c>
      <c r="E169" s="255">
        <v>2.1899999999999999E-2</v>
      </c>
      <c r="F169" s="255">
        <v>15.23</v>
      </c>
      <c r="G169" s="255">
        <v>0.27</v>
      </c>
      <c r="H169" s="255" t="s">
        <v>128</v>
      </c>
      <c r="I169" s="300" t="s">
        <v>126</v>
      </c>
      <c r="J169" s="297">
        <v>-1</v>
      </c>
      <c r="K169" s="297">
        <v>-1</v>
      </c>
      <c r="L169" s="297">
        <v>-1</v>
      </c>
      <c r="M169" s="297">
        <v>-1</v>
      </c>
      <c r="N169" s="307" t="s">
        <v>2374</v>
      </c>
      <c r="O169" s="307" t="s">
        <v>2374</v>
      </c>
      <c r="P169" s="255" t="s">
        <v>2051</v>
      </c>
    </row>
    <row r="170" spans="1:16" s="273" customFormat="1" x14ac:dyDescent="0.25">
      <c r="A170" s="255" t="s">
        <v>2043</v>
      </c>
      <c r="B170" s="255" t="s">
        <v>2106</v>
      </c>
      <c r="C170" s="255">
        <v>5.67</v>
      </c>
      <c r="D170" s="255">
        <v>15.279</v>
      </c>
      <c r="E170" s="255">
        <v>2.1600000000000001E-2</v>
      </c>
      <c r="F170" s="255">
        <v>12.22</v>
      </c>
      <c r="G170" s="255">
        <v>0.27</v>
      </c>
      <c r="H170" s="255" t="s">
        <v>128</v>
      </c>
      <c r="I170" s="300" t="s">
        <v>126</v>
      </c>
      <c r="J170" s="297">
        <v>-1</v>
      </c>
      <c r="K170" s="297">
        <v>-1</v>
      </c>
      <c r="L170" s="297">
        <v>-1</v>
      </c>
      <c r="M170" s="297">
        <v>-1</v>
      </c>
      <c r="N170" s="307" t="s">
        <v>2375</v>
      </c>
      <c r="O170" s="307" t="s">
        <v>2375</v>
      </c>
      <c r="P170" s="255" t="s">
        <v>2051</v>
      </c>
    </row>
    <row r="171" spans="1:16" s="273" customFormat="1" x14ac:dyDescent="0.25">
      <c r="A171" s="255" t="s">
        <v>2043</v>
      </c>
      <c r="B171" s="255" t="s">
        <v>2107</v>
      </c>
      <c r="C171" s="255">
        <v>6.87</v>
      </c>
      <c r="D171" s="255">
        <v>20.427</v>
      </c>
      <c r="E171" s="255">
        <v>2.1260000000000001E-2</v>
      </c>
      <c r="F171" s="255">
        <v>10.26</v>
      </c>
      <c r="G171" s="255">
        <v>0.27</v>
      </c>
      <c r="H171" s="255" t="s">
        <v>128</v>
      </c>
      <c r="I171" s="300" t="s">
        <v>126</v>
      </c>
      <c r="J171" s="297">
        <v>-1</v>
      </c>
      <c r="K171" s="297">
        <v>-1</v>
      </c>
      <c r="L171" s="297">
        <v>-1</v>
      </c>
      <c r="M171" s="297">
        <v>-1</v>
      </c>
      <c r="N171" s="307" t="s">
        <v>2376</v>
      </c>
      <c r="O171" s="307" t="s">
        <v>2376</v>
      </c>
      <c r="P171" s="255" t="s">
        <v>2051</v>
      </c>
    </row>
    <row r="172" spans="1:16" s="273" customFormat="1" x14ac:dyDescent="0.25">
      <c r="A172" s="255" t="s">
        <v>2043</v>
      </c>
      <c r="B172" s="255" t="s">
        <v>2108</v>
      </c>
      <c r="C172" s="255">
        <v>8.07</v>
      </c>
      <c r="D172" s="255">
        <v>25.466000000000001</v>
      </c>
      <c r="E172" s="255">
        <v>2.1409999999999998E-2</v>
      </c>
      <c r="F172" s="255">
        <v>8.8800000000000008</v>
      </c>
      <c r="G172" s="255">
        <v>0.27</v>
      </c>
      <c r="H172" s="255" t="s">
        <v>128</v>
      </c>
      <c r="I172" s="300" t="s">
        <v>126</v>
      </c>
      <c r="J172" s="297">
        <v>-1</v>
      </c>
      <c r="K172" s="297">
        <v>-1</v>
      </c>
      <c r="L172" s="297">
        <v>-1</v>
      </c>
      <c r="M172" s="297">
        <v>-1</v>
      </c>
      <c r="N172" s="307" t="s">
        <v>2377</v>
      </c>
      <c r="O172" s="307" t="s">
        <v>2377</v>
      </c>
      <c r="P172" s="255" t="s">
        <v>2051</v>
      </c>
    </row>
    <row r="173" spans="1:16" s="273" customFormat="1" x14ac:dyDescent="0.25">
      <c r="A173" s="255" t="s">
        <v>2043</v>
      </c>
      <c r="B173" s="255" t="s">
        <v>2109</v>
      </c>
      <c r="C173" s="255">
        <v>2.27</v>
      </c>
      <c r="D173" s="255">
        <v>0.52600000000000002</v>
      </c>
      <c r="E173" s="255">
        <v>7.4999999999999997E-2</v>
      </c>
      <c r="F173" s="255">
        <v>29.09</v>
      </c>
      <c r="G173" s="255">
        <v>0.26</v>
      </c>
      <c r="H173" s="255" t="s">
        <v>128</v>
      </c>
      <c r="I173" s="300" t="s">
        <v>126</v>
      </c>
      <c r="J173" s="297">
        <v>-1</v>
      </c>
      <c r="K173" s="297">
        <v>-1</v>
      </c>
      <c r="L173" s="297">
        <v>-1</v>
      </c>
      <c r="M173" s="297">
        <v>-1</v>
      </c>
      <c r="N173" s="307" t="s">
        <v>2378</v>
      </c>
      <c r="O173" s="307" t="s">
        <v>2378</v>
      </c>
      <c r="P173" s="255" t="s">
        <v>2051</v>
      </c>
    </row>
    <row r="174" spans="1:16" s="273" customFormat="1" x14ac:dyDescent="0.25">
      <c r="A174" s="255" t="s">
        <v>2043</v>
      </c>
      <c r="B174" s="255" t="s">
        <v>2110</v>
      </c>
      <c r="C174" s="255">
        <v>1.83</v>
      </c>
      <c r="D174" s="255">
        <v>0.78700000000000003</v>
      </c>
      <c r="E174" s="255">
        <v>2.3449999999999999E-2</v>
      </c>
      <c r="F174" s="255">
        <v>35.69</v>
      </c>
      <c r="G174" s="255">
        <v>0.26</v>
      </c>
      <c r="H174" s="255" t="s">
        <v>128</v>
      </c>
      <c r="I174" s="300" t="s">
        <v>126</v>
      </c>
      <c r="J174" s="297">
        <v>-1</v>
      </c>
      <c r="K174" s="297">
        <v>-1</v>
      </c>
      <c r="L174" s="297">
        <v>-1</v>
      </c>
      <c r="M174" s="297">
        <v>-1</v>
      </c>
      <c r="N174" s="307" t="s">
        <v>2379</v>
      </c>
      <c r="O174" s="307" t="s">
        <v>2379</v>
      </c>
      <c r="P174" s="255" t="s">
        <v>2051</v>
      </c>
    </row>
    <row r="175" spans="1:16" s="273" customFormat="1" x14ac:dyDescent="0.25">
      <c r="A175" s="255" t="s">
        <v>2043</v>
      </c>
      <c r="B175" s="255" t="s">
        <v>2111</v>
      </c>
      <c r="C175" s="255">
        <v>2.5499999999999998</v>
      </c>
      <c r="D175" s="255">
        <v>4.8</v>
      </c>
      <c r="E175" s="255">
        <v>2.2499999999999999E-2</v>
      </c>
      <c r="F175" s="255">
        <v>25.92</v>
      </c>
      <c r="G175" s="255">
        <v>0.26</v>
      </c>
      <c r="H175" s="255" t="s">
        <v>128</v>
      </c>
      <c r="I175" s="300" t="s">
        <v>126</v>
      </c>
      <c r="J175" s="297">
        <v>-1</v>
      </c>
      <c r="K175" s="297">
        <v>-1</v>
      </c>
      <c r="L175" s="297">
        <v>-1</v>
      </c>
      <c r="M175" s="297">
        <v>-1</v>
      </c>
      <c r="N175" s="307" t="s">
        <v>2380</v>
      </c>
      <c r="O175" s="307" t="s">
        <v>2380</v>
      </c>
      <c r="P175" s="255" t="s">
        <v>2051</v>
      </c>
    </row>
    <row r="176" spans="1:16" s="273" customFormat="1" x14ac:dyDescent="0.25">
      <c r="A176" s="255" t="s">
        <v>2043</v>
      </c>
      <c r="B176" s="255" t="s">
        <v>2112</v>
      </c>
      <c r="C176" s="255">
        <v>3.27</v>
      </c>
      <c r="D176" s="255">
        <v>7.7709999999999999</v>
      </c>
      <c r="E176" s="255">
        <v>2.1829999999999999E-2</v>
      </c>
      <c r="F176" s="255">
        <v>20.440000000000001</v>
      </c>
      <c r="G176" s="255">
        <v>0.26</v>
      </c>
      <c r="H176" s="255" t="s">
        <v>128</v>
      </c>
      <c r="I176" s="300" t="s">
        <v>126</v>
      </c>
      <c r="J176" s="297">
        <v>-1</v>
      </c>
      <c r="K176" s="297">
        <v>-1</v>
      </c>
      <c r="L176" s="297">
        <v>-1</v>
      </c>
      <c r="M176" s="297">
        <v>-1</v>
      </c>
      <c r="N176" s="307" t="s">
        <v>2381</v>
      </c>
      <c r="O176" s="307" t="s">
        <v>2381</v>
      </c>
      <c r="P176" s="255" t="s">
        <v>2051</v>
      </c>
    </row>
    <row r="177" spans="1:16" s="273" customFormat="1" x14ac:dyDescent="0.25">
      <c r="A177" s="255" t="s">
        <v>2043</v>
      </c>
      <c r="B177" s="255" t="s">
        <v>2113</v>
      </c>
      <c r="C177" s="255">
        <v>4.47</v>
      </c>
      <c r="D177" s="255">
        <v>10.778</v>
      </c>
      <c r="E177" s="255">
        <v>2.1080000000000002E-2</v>
      </c>
      <c r="F177" s="255">
        <v>15.23</v>
      </c>
      <c r="G177" s="255">
        <v>0.27</v>
      </c>
      <c r="H177" s="255" t="s">
        <v>128</v>
      </c>
      <c r="I177" s="300" t="s">
        <v>126</v>
      </c>
      <c r="J177" s="297">
        <v>-1</v>
      </c>
      <c r="K177" s="297">
        <v>-1</v>
      </c>
      <c r="L177" s="297">
        <v>-1</v>
      </c>
      <c r="M177" s="297">
        <v>-1</v>
      </c>
      <c r="N177" s="307" t="s">
        <v>2382</v>
      </c>
      <c r="O177" s="307" t="s">
        <v>2382</v>
      </c>
      <c r="P177" s="255" t="s">
        <v>2051</v>
      </c>
    </row>
    <row r="178" spans="1:16" s="273" customFormat="1" x14ac:dyDescent="0.25">
      <c r="A178" s="255" t="s">
        <v>2043</v>
      </c>
      <c r="B178" s="255" t="s">
        <v>2114</v>
      </c>
      <c r="C178" s="255">
        <v>5.67</v>
      </c>
      <c r="D178" s="255">
        <v>15.817</v>
      </c>
      <c r="E178" s="255">
        <v>2.1090000000000001E-2</v>
      </c>
      <c r="F178" s="255">
        <v>12.22</v>
      </c>
      <c r="G178" s="255">
        <v>0.27</v>
      </c>
      <c r="H178" s="255" t="s">
        <v>128</v>
      </c>
      <c r="I178" s="300" t="s">
        <v>126</v>
      </c>
      <c r="J178" s="297">
        <v>-1</v>
      </c>
      <c r="K178" s="297">
        <v>-1</v>
      </c>
      <c r="L178" s="297">
        <v>-1</v>
      </c>
      <c r="M178" s="297">
        <v>-1</v>
      </c>
      <c r="N178" s="307" t="s">
        <v>2383</v>
      </c>
      <c r="O178" s="307" t="s">
        <v>2383</v>
      </c>
      <c r="P178" s="255" t="s">
        <v>2051</v>
      </c>
    </row>
    <row r="179" spans="1:16" s="273" customFormat="1" x14ac:dyDescent="0.25">
      <c r="A179" s="255" t="s">
        <v>2043</v>
      </c>
      <c r="B179" s="255" t="s">
        <v>2115</v>
      </c>
      <c r="C179" s="255">
        <v>6.87</v>
      </c>
      <c r="D179" s="255">
        <v>20.888999999999999</v>
      </c>
      <c r="E179" s="255">
        <v>2.0650000000000002E-2</v>
      </c>
      <c r="F179" s="255">
        <v>10.26</v>
      </c>
      <c r="G179" s="255">
        <v>0.27</v>
      </c>
      <c r="H179" s="255" t="s">
        <v>128</v>
      </c>
      <c r="I179" s="300" t="s">
        <v>126</v>
      </c>
      <c r="J179" s="297">
        <v>-1</v>
      </c>
      <c r="K179" s="297">
        <v>-1</v>
      </c>
      <c r="L179" s="297">
        <v>-1</v>
      </c>
      <c r="M179" s="297">
        <v>-1</v>
      </c>
      <c r="N179" s="307" t="s">
        <v>2384</v>
      </c>
      <c r="O179" s="307" t="s">
        <v>2384</v>
      </c>
      <c r="P179" s="255" t="s">
        <v>2051</v>
      </c>
    </row>
    <row r="180" spans="1:16" s="273" customFormat="1" x14ac:dyDescent="0.25">
      <c r="A180" s="255" t="s">
        <v>2043</v>
      </c>
      <c r="B180" s="255" t="s">
        <v>2116</v>
      </c>
      <c r="C180" s="255">
        <v>8.07</v>
      </c>
      <c r="D180" s="255">
        <v>25.466000000000001</v>
      </c>
      <c r="E180" s="255">
        <v>2.07E-2</v>
      </c>
      <c r="F180" s="255">
        <v>8.8800000000000008</v>
      </c>
      <c r="G180" s="255">
        <v>0.27</v>
      </c>
      <c r="H180" s="255" t="s">
        <v>128</v>
      </c>
      <c r="I180" s="300" t="s">
        <v>126</v>
      </c>
      <c r="J180" s="297">
        <v>-1</v>
      </c>
      <c r="K180" s="297">
        <v>-1</v>
      </c>
      <c r="L180" s="297">
        <v>-1</v>
      </c>
      <c r="M180" s="297">
        <v>-1</v>
      </c>
      <c r="N180" s="307" t="s">
        <v>2385</v>
      </c>
      <c r="O180" s="307" t="s">
        <v>2385</v>
      </c>
      <c r="P180" s="255" t="s">
        <v>2051</v>
      </c>
    </row>
    <row r="181" spans="1:16" s="273" customFormat="1" x14ac:dyDescent="0.25">
      <c r="A181" s="255" t="s">
        <v>2043</v>
      </c>
      <c r="B181" s="255" t="s">
        <v>2117</v>
      </c>
      <c r="C181" s="255">
        <v>2.27</v>
      </c>
      <c r="D181" s="255">
        <v>0.91400000000000003</v>
      </c>
      <c r="E181" s="255">
        <v>6.5000000000000002E-2</v>
      </c>
      <c r="F181" s="255">
        <v>29.09</v>
      </c>
      <c r="G181" s="255">
        <v>0.26</v>
      </c>
      <c r="H181" s="255" t="s">
        <v>128</v>
      </c>
      <c r="I181" s="300" t="s">
        <v>126</v>
      </c>
      <c r="J181" s="297">
        <v>-1</v>
      </c>
      <c r="K181" s="297">
        <v>-1</v>
      </c>
      <c r="L181" s="297">
        <v>-1</v>
      </c>
      <c r="M181" s="297">
        <v>-1</v>
      </c>
      <c r="N181" s="307" t="s">
        <v>2386</v>
      </c>
      <c r="O181" s="307" t="s">
        <v>2386</v>
      </c>
      <c r="P181" s="255" t="s">
        <v>2051</v>
      </c>
    </row>
    <row r="182" spans="1:16" s="273" customFormat="1" x14ac:dyDescent="0.25">
      <c r="A182" s="255" t="s">
        <v>2043</v>
      </c>
      <c r="B182" s="255" t="s">
        <v>2118</v>
      </c>
      <c r="C182" s="255">
        <v>1.83</v>
      </c>
      <c r="D182" s="255">
        <v>1.1739999999999999</v>
      </c>
      <c r="E182" s="255">
        <v>2.2100000000000002E-2</v>
      </c>
      <c r="F182" s="255">
        <v>35.69</v>
      </c>
      <c r="G182" s="255">
        <v>0.26</v>
      </c>
      <c r="H182" s="255" t="s">
        <v>128</v>
      </c>
      <c r="I182" s="300" t="s">
        <v>126</v>
      </c>
      <c r="J182" s="297">
        <v>-1</v>
      </c>
      <c r="K182" s="297">
        <v>-1</v>
      </c>
      <c r="L182" s="297">
        <v>-1</v>
      </c>
      <c r="M182" s="297">
        <v>-1</v>
      </c>
      <c r="N182" s="307" t="s">
        <v>2387</v>
      </c>
      <c r="O182" s="307" t="s">
        <v>2387</v>
      </c>
      <c r="P182" s="255" t="s">
        <v>2051</v>
      </c>
    </row>
    <row r="183" spans="1:16" s="273" customFormat="1" x14ac:dyDescent="0.25">
      <c r="A183" s="255" t="s">
        <v>2043</v>
      </c>
      <c r="B183" s="255" t="s">
        <v>2119</v>
      </c>
      <c r="C183" s="255">
        <v>2.5499999999999998</v>
      </c>
      <c r="D183" s="255">
        <v>5.1740000000000004</v>
      </c>
      <c r="E183" s="255">
        <v>2.146E-2</v>
      </c>
      <c r="F183" s="255">
        <v>25.92</v>
      </c>
      <c r="G183" s="255">
        <v>0.26</v>
      </c>
      <c r="H183" s="255" t="s">
        <v>128</v>
      </c>
      <c r="I183" s="300" t="s">
        <v>126</v>
      </c>
      <c r="J183" s="297">
        <v>-1</v>
      </c>
      <c r="K183" s="297">
        <v>-1</v>
      </c>
      <c r="L183" s="297">
        <v>-1</v>
      </c>
      <c r="M183" s="297">
        <v>-1</v>
      </c>
      <c r="N183" s="307" t="s">
        <v>2388</v>
      </c>
      <c r="O183" s="307" t="s">
        <v>2388</v>
      </c>
      <c r="P183" s="255" t="s">
        <v>2051</v>
      </c>
    </row>
    <row r="184" spans="1:16" s="273" customFormat="1" x14ac:dyDescent="0.25">
      <c r="A184" s="255" t="s">
        <v>2043</v>
      </c>
      <c r="B184" s="255" t="s">
        <v>2120</v>
      </c>
      <c r="C184" s="255">
        <v>3.27</v>
      </c>
      <c r="D184" s="255">
        <v>8.1590000000000007</v>
      </c>
      <c r="E184" s="255">
        <v>2.121E-2</v>
      </c>
      <c r="F184" s="255">
        <v>20.440000000000001</v>
      </c>
      <c r="G184" s="255">
        <v>0.26</v>
      </c>
      <c r="H184" s="255" t="s">
        <v>128</v>
      </c>
      <c r="I184" s="300" t="s">
        <v>126</v>
      </c>
      <c r="J184" s="297">
        <v>-1</v>
      </c>
      <c r="K184" s="297">
        <v>-1</v>
      </c>
      <c r="L184" s="297">
        <v>-1</v>
      </c>
      <c r="M184" s="297">
        <v>-1</v>
      </c>
      <c r="N184" s="307" t="s">
        <v>2389</v>
      </c>
      <c r="O184" s="307" t="s">
        <v>2389</v>
      </c>
      <c r="P184" s="255" t="s">
        <v>2051</v>
      </c>
    </row>
    <row r="185" spans="1:16" s="273" customFormat="1" x14ac:dyDescent="0.25">
      <c r="A185" s="255" t="s">
        <v>2043</v>
      </c>
      <c r="B185" s="255" t="s">
        <v>2121</v>
      </c>
      <c r="C185" s="255">
        <v>4.47</v>
      </c>
      <c r="D185" s="255">
        <v>11.198</v>
      </c>
      <c r="E185" s="255">
        <v>2.0670000000000001E-2</v>
      </c>
      <c r="F185" s="255">
        <v>15.23</v>
      </c>
      <c r="G185" s="255">
        <v>0.27</v>
      </c>
      <c r="H185" s="255" t="s">
        <v>128</v>
      </c>
      <c r="I185" s="300" t="s">
        <v>126</v>
      </c>
      <c r="J185" s="297">
        <v>-1</v>
      </c>
      <c r="K185" s="297">
        <v>-1</v>
      </c>
      <c r="L185" s="297">
        <v>-1</v>
      </c>
      <c r="M185" s="297">
        <v>-1</v>
      </c>
      <c r="N185" s="307" t="s">
        <v>2390</v>
      </c>
      <c r="O185" s="307" t="s">
        <v>2390</v>
      </c>
      <c r="P185" s="255" t="s">
        <v>2051</v>
      </c>
    </row>
    <row r="186" spans="1:16" s="273" customFormat="1" x14ac:dyDescent="0.25">
      <c r="A186" s="255" t="s">
        <v>2043</v>
      </c>
      <c r="B186" s="255" t="s">
        <v>2122</v>
      </c>
      <c r="C186" s="255">
        <v>5.67</v>
      </c>
      <c r="D186" s="255">
        <v>16.099</v>
      </c>
      <c r="E186" s="255">
        <v>2.0580000000000001E-2</v>
      </c>
      <c r="F186" s="255">
        <v>12.22</v>
      </c>
      <c r="G186" s="255">
        <v>0.27</v>
      </c>
      <c r="H186" s="255" t="s">
        <v>128</v>
      </c>
      <c r="I186" s="300" t="s">
        <v>126</v>
      </c>
      <c r="J186" s="297">
        <v>-1</v>
      </c>
      <c r="K186" s="297">
        <v>-1</v>
      </c>
      <c r="L186" s="297">
        <v>-1</v>
      </c>
      <c r="M186" s="297">
        <v>-1</v>
      </c>
      <c r="N186" s="307" t="s">
        <v>2391</v>
      </c>
      <c r="O186" s="307" t="s">
        <v>2391</v>
      </c>
      <c r="P186" s="255" t="s">
        <v>2051</v>
      </c>
    </row>
    <row r="187" spans="1:16" s="273" customFormat="1" x14ac:dyDescent="0.25">
      <c r="A187" s="255" t="s">
        <v>2043</v>
      </c>
      <c r="B187" s="255" t="s">
        <v>2123</v>
      </c>
      <c r="C187" s="255">
        <v>6.87</v>
      </c>
      <c r="D187" s="255">
        <v>21.372</v>
      </c>
      <c r="E187" s="255">
        <v>2.0650000000000002E-2</v>
      </c>
      <c r="F187" s="255">
        <v>10.26</v>
      </c>
      <c r="G187" s="255">
        <v>0.27</v>
      </c>
      <c r="H187" s="255" t="s">
        <v>128</v>
      </c>
      <c r="I187" s="300" t="s">
        <v>126</v>
      </c>
      <c r="J187" s="297">
        <v>-1</v>
      </c>
      <c r="K187" s="297">
        <v>-1</v>
      </c>
      <c r="L187" s="297">
        <v>-1</v>
      </c>
      <c r="M187" s="297">
        <v>-1</v>
      </c>
      <c r="N187" s="307" t="s">
        <v>2392</v>
      </c>
      <c r="O187" s="307" t="s">
        <v>2392</v>
      </c>
      <c r="P187" s="255" t="s">
        <v>2051</v>
      </c>
    </row>
    <row r="188" spans="1:16" s="273" customFormat="1" x14ac:dyDescent="0.25">
      <c r="A188" s="255" t="s">
        <v>2043</v>
      </c>
      <c r="B188" s="255" t="s">
        <v>2124</v>
      </c>
      <c r="C188" s="255">
        <v>8.07</v>
      </c>
      <c r="D188" s="255">
        <v>26.177</v>
      </c>
      <c r="E188" s="255">
        <v>2.07E-2</v>
      </c>
      <c r="F188" s="255">
        <v>8.8800000000000008</v>
      </c>
      <c r="G188" s="255">
        <v>0.27</v>
      </c>
      <c r="H188" s="255" t="s">
        <v>128</v>
      </c>
      <c r="I188" s="300" t="s">
        <v>126</v>
      </c>
      <c r="J188" s="297">
        <v>-1</v>
      </c>
      <c r="K188" s="297">
        <v>-1</v>
      </c>
      <c r="L188" s="297">
        <v>-1</v>
      </c>
      <c r="M188" s="297">
        <v>-1</v>
      </c>
      <c r="N188" s="307" t="s">
        <v>2393</v>
      </c>
      <c r="O188" s="307" t="s">
        <v>2393</v>
      </c>
      <c r="P188" s="255" t="s">
        <v>2051</v>
      </c>
    </row>
    <row r="189" spans="1:16" s="273" customFormat="1" x14ac:dyDescent="0.25">
      <c r="A189" s="255" t="s">
        <v>2043</v>
      </c>
      <c r="B189" s="255" t="s">
        <v>2125</v>
      </c>
      <c r="C189" s="255">
        <v>2.52</v>
      </c>
      <c r="D189" s="255">
        <v>5.3999999999999999E-2</v>
      </c>
      <c r="E189" s="255">
        <v>0.1067</v>
      </c>
      <c r="F189" s="255">
        <v>41.9</v>
      </c>
      <c r="G189" s="255">
        <v>0.26</v>
      </c>
      <c r="H189" s="255" t="s">
        <v>128</v>
      </c>
      <c r="I189" s="300" t="s">
        <v>126</v>
      </c>
      <c r="J189" s="297">
        <v>-1</v>
      </c>
      <c r="K189" s="297">
        <v>-1</v>
      </c>
      <c r="L189" s="297">
        <v>-1</v>
      </c>
      <c r="M189" s="297">
        <v>-1</v>
      </c>
      <c r="N189" s="307" t="s">
        <v>2394</v>
      </c>
      <c r="O189" s="307" t="s">
        <v>2394</v>
      </c>
      <c r="P189" s="255" t="s">
        <v>2051</v>
      </c>
    </row>
    <row r="190" spans="1:16" s="273" customFormat="1" x14ac:dyDescent="0.25">
      <c r="A190" s="255" t="s">
        <v>2043</v>
      </c>
      <c r="B190" s="255" t="s">
        <v>2126</v>
      </c>
      <c r="C190" s="255">
        <v>2.08</v>
      </c>
      <c r="D190" s="255">
        <v>0.314</v>
      </c>
      <c r="E190" s="255">
        <v>4.052E-2</v>
      </c>
      <c r="F190" s="255">
        <v>50.36</v>
      </c>
      <c r="G190" s="255">
        <v>0.25</v>
      </c>
      <c r="H190" s="255" t="s">
        <v>128</v>
      </c>
      <c r="I190" s="300" t="s">
        <v>126</v>
      </c>
      <c r="J190" s="297">
        <v>-1</v>
      </c>
      <c r="K190" s="297">
        <v>-1</v>
      </c>
      <c r="L190" s="297">
        <v>-1</v>
      </c>
      <c r="M190" s="297">
        <v>-1</v>
      </c>
      <c r="N190" s="307" t="s">
        <v>2395</v>
      </c>
      <c r="O190" s="307" t="s">
        <v>2395</v>
      </c>
      <c r="P190" s="255" t="s">
        <v>2051</v>
      </c>
    </row>
    <row r="191" spans="1:16" s="273" customFormat="1" x14ac:dyDescent="0.25">
      <c r="A191" s="255" t="s">
        <v>2043</v>
      </c>
      <c r="B191" s="255" t="s">
        <v>2127</v>
      </c>
      <c r="C191" s="255">
        <v>2.8</v>
      </c>
      <c r="D191" s="255">
        <v>2.5979999999999999</v>
      </c>
      <c r="E191" s="255">
        <v>4.4200000000000003E-2</v>
      </c>
      <c r="F191" s="255">
        <v>37.69</v>
      </c>
      <c r="G191" s="255">
        <v>0.26</v>
      </c>
      <c r="H191" s="255" t="s">
        <v>128</v>
      </c>
      <c r="I191" s="300" t="s">
        <v>126</v>
      </c>
      <c r="J191" s="297">
        <v>-1</v>
      </c>
      <c r="K191" s="297">
        <v>-1</v>
      </c>
      <c r="L191" s="297">
        <v>-1</v>
      </c>
      <c r="M191" s="297">
        <v>-1</v>
      </c>
      <c r="N191" s="307" t="s">
        <v>2396</v>
      </c>
      <c r="O191" s="307" t="s">
        <v>2396</v>
      </c>
      <c r="P191" s="255" t="s">
        <v>2051</v>
      </c>
    </row>
    <row r="192" spans="1:16" s="273" customFormat="1" x14ac:dyDescent="0.25">
      <c r="A192" s="255" t="s">
        <v>2043</v>
      </c>
      <c r="B192" s="255" t="s">
        <v>2128</v>
      </c>
      <c r="C192" s="255">
        <v>3.52</v>
      </c>
      <c r="D192" s="255">
        <v>3.536</v>
      </c>
      <c r="E192" s="255">
        <v>4.9200000000000001E-2</v>
      </c>
      <c r="F192" s="255">
        <v>30.2</v>
      </c>
      <c r="G192" s="255">
        <v>0.26</v>
      </c>
      <c r="H192" s="255" t="s">
        <v>128</v>
      </c>
      <c r="I192" s="300" t="s">
        <v>126</v>
      </c>
      <c r="J192" s="297">
        <v>-1</v>
      </c>
      <c r="K192" s="297">
        <v>-1</v>
      </c>
      <c r="L192" s="297">
        <v>-1</v>
      </c>
      <c r="M192" s="297">
        <v>-1</v>
      </c>
      <c r="N192" s="307" t="s">
        <v>2397</v>
      </c>
      <c r="O192" s="307" t="s">
        <v>2397</v>
      </c>
      <c r="P192" s="255" t="s">
        <v>2051</v>
      </c>
    </row>
    <row r="193" spans="1:16" s="273" customFormat="1" x14ac:dyDescent="0.25">
      <c r="A193" s="255" t="s">
        <v>2043</v>
      </c>
      <c r="B193" s="255" t="s">
        <v>2129</v>
      </c>
      <c r="C193" s="255">
        <v>4.72</v>
      </c>
      <c r="D193" s="255">
        <v>4.1749999999999998</v>
      </c>
      <c r="E193" s="255">
        <v>5.8299999999999998E-2</v>
      </c>
      <c r="F193" s="255">
        <v>22.79</v>
      </c>
      <c r="G193" s="255">
        <v>0.26</v>
      </c>
      <c r="H193" s="255" t="s">
        <v>128</v>
      </c>
      <c r="I193" s="300" t="s">
        <v>126</v>
      </c>
      <c r="J193" s="297">
        <v>-1</v>
      </c>
      <c r="K193" s="297">
        <v>-1</v>
      </c>
      <c r="L193" s="297">
        <v>-1</v>
      </c>
      <c r="M193" s="297">
        <v>-1</v>
      </c>
      <c r="N193" s="307" t="s">
        <v>2398</v>
      </c>
      <c r="O193" s="307" t="s">
        <v>2398</v>
      </c>
      <c r="P193" s="255" t="s">
        <v>2051</v>
      </c>
    </row>
    <row r="194" spans="1:16" s="273" customFormat="1" x14ac:dyDescent="0.25">
      <c r="A194" s="255" t="s">
        <v>2043</v>
      </c>
      <c r="B194" s="255" t="s">
        <v>2130</v>
      </c>
      <c r="C194" s="255">
        <v>5.92</v>
      </c>
      <c r="D194" s="255">
        <v>4.8639999999999999</v>
      </c>
      <c r="E194" s="255">
        <v>6.7769999999999997E-2</v>
      </c>
      <c r="F194" s="255">
        <v>18.37</v>
      </c>
      <c r="G194" s="255">
        <v>0.26</v>
      </c>
      <c r="H194" s="255" t="s">
        <v>128</v>
      </c>
      <c r="I194" s="300" t="s">
        <v>126</v>
      </c>
      <c r="J194" s="297">
        <v>-1</v>
      </c>
      <c r="K194" s="297">
        <v>-1</v>
      </c>
      <c r="L194" s="297">
        <v>-1</v>
      </c>
      <c r="M194" s="297">
        <v>-1</v>
      </c>
      <c r="N194" s="307" t="s">
        <v>2399</v>
      </c>
      <c r="O194" s="307" t="s">
        <v>2399</v>
      </c>
      <c r="P194" s="255" t="s">
        <v>2051</v>
      </c>
    </row>
    <row r="195" spans="1:16" s="273" customFormat="1" x14ac:dyDescent="0.25">
      <c r="A195" s="255" t="s">
        <v>2043</v>
      </c>
      <c r="B195" s="255" t="s">
        <v>2131</v>
      </c>
      <c r="C195" s="255">
        <v>7.12</v>
      </c>
      <c r="D195" s="255">
        <v>5.3230000000000004</v>
      </c>
      <c r="E195" s="255">
        <v>7.7810000000000004E-2</v>
      </c>
      <c r="F195" s="255">
        <v>15.45</v>
      </c>
      <c r="G195" s="255">
        <v>0.27</v>
      </c>
      <c r="H195" s="255" t="s">
        <v>128</v>
      </c>
      <c r="I195" s="300" t="s">
        <v>126</v>
      </c>
      <c r="J195" s="297">
        <v>-1</v>
      </c>
      <c r="K195" s="297">
        <v>-1</v>
      </c>
      <c r="L195" s="297">
        <v>-1</v>
      </c>
      <c r="M195" s="297">
        <v>-1</v>
      </c>
      <c r="N195" s="307" t="s">
        <v>2400</v>
      </c>
      <c r="O195" s="307" t="s">
        <v>2400</v>
      </c>
      <c r="P195" s="255" t="s">
        <v>2051</v>
      </c>
    </row>
    <row r="196" spans="1:16" s="273" customFormat="1" x14ac:dyDescent="0.25">
      <c r="A196" s="255" t="s">
        <v>2043</v>
      </c>
      <c r="B196" s="255" t="s">
        <v>2132</v>
      </c>
      <c r="C196" s="255">
        <v>8.32</v>
      </c>
      <c r="D196" s="255">
        <v>5.6440000000000001</v>
      </c>
      <c r="E196" s="255">
        <v>8.7499999999999994E-2</v>
      </c>
      <c r="F196" s="255">
        <v>13.37</v>
      </c>
      <c r="G196" s="255">
        <v>0.27</v>
      </c>
      <c r="H196" s="255" t="s">
        <v>128</v>
      </c>
      <c r="I196" s="300" t="s">
        <v>126</v>
      </c>
      <c r="J196" s="297">
        <v>-1</v>
      </c>
      <c r="K196" s="297">
        <v>-1</v>
      </c>
      <c r="L196" s="297">
        <v>-1</v>
      </c>
      <c r="M196" s="297">
        <v>-1</v>
      </c>
      <c r="N196" s="307" t="s">
        <v>2401</v>
      </c>
      <c r="O196" s="307" t="s">
        <v>2401</v>
      </c>
      <c r="P196" s="255" t="s">
        <v>2051</v>
      </c>
    </row>
    <row r="197" spans="1:16" s="273" customFormat="1" x14ac:dyDescent="0.25">
      <c r="A197" s="255" t="s">
        <v>2043</v>
      </c>
      <c r="B197" s="255" t="s">
        <v>2133</v>
      </c>
      <c r="C197" s="255">
        <v>2.27</v>
      </c>
      <c r="D197" s="255">
        <v>0.88300000000000001</v>
      </c>
      <c r="E197" s="255">
        <v>6.7500000000000004E-2</v>
      </c>
      <c r="F197" s="255">
        <v>29.09</v>
      </c>
      <c r="G197" s="255">
        <v>0.26</v>
      </c>
      <c r="H197" s="255" t="s">
        <v>128</v>
      </c>
      <c r="I197" s="300" t="s">
        <v>126</v>
      </c>
      <c r="J197" s="297">
        <v>-1</v>
      </c>
      <c r="K197" s="297">
        <v>-1</v>
      </c>
      <c r="L197" s="297">
        <v>-1</v>
      </c>
      <c r="M197" s="297">
        <v>-1</v>
      </c>
      <c r="N197" s="307" t="s">
        <v>2402</v>
      </c>
      <c r="O197" s="307" t="s">
        <v>2402</v>
      </c>
      <c r="P197" s="255" t="s">
        <v>2051</v>
      </c>
    </row>
    <row r="198" spans="1:16" s="273" customFormat="1" x14ac:dyDescent="0.25">
      <c r="A198" s="255" t="s">
        <v>2043</v>
      </c>
      <c r="B198" s="255" t="s">
        <v>2134</v>
      </c>
      <c r="C198" s="255">
        <v>1.83</v>
      </c>
      <c r="D198" s="255">
        <v>1.1419999999999999</v>
      </c>
      <c r="E198" s="255">
        <v>3.2500000000000001E-2</v>
      </c>
      <c r="F198" s="255">
        <v>35.69</v>
      </c>
      <c r="G198" s="255">
        <v>0.26</v>
      </c>
      <c r="H198" s="255" t="s">
        <v>128</v>
      </c>
      <c r="I198" s="300" t="s">
        <v>126</v>
      </c>
      <c r="J198" s="297">
        <v>-1</v>
      </c>
      <c r="K198" s="297">
        <v>-1</v>
      </c>
      <c r="L198" s="297">
        <v>-1</v>
      </c>
      <c r="M198" s="297">
        <v>-1</v>
      </c>
      <c r="N198" s="307" t="s">
        <v>2403</v>
      </c>
      <c r="O198" s="307" t="s">
        <v>2403</v>
      </c>
      <c r="P198" s="255" t="s">
        <v>2051</v>
      </c>
    </row>
    <row r="199" spans="1:16" s="273" customFormat="1" x14ac:dyDescent="0.25">
      <c r="A199" s="255" t="s">
        <v>2043</v>
      </c>
      <c r="B199" s="255" t="s">
        <v>2135</v>
      </c>
      <c r="C199" s="255">
        <v>2.5499999999999998</v>
      </c>
      <c r="D199" s="255">
        <v>2.996</v>
      </c>
      <c r="E199" s="255">
        <v>3.8300000000000001E-2</v>
      </c>
      <c r="F199" s="255">
        <v>25.92</v>
      </c>
      <c r="G199" s="255">
        <v>0.26</v>
      </c>
      <c r="H199" s="255" t="s">
        <v>128</v>
      </c>
      <c r="I199" s="300" t="s">
        <v>126</v>
      </c>
      <c r="J199" s="297">
        <v>-1</v>
      </c>
      <c r="K199" s="297">
        <v>-1</v>
      </c>
      <c r="L199" s="297">
        <v>-1</v>
      </c>
      <c r="M199" s="297">
        <v>-1</v>
      </c>
      <c r="N199" s="307" t="s">
        <v>2404</v>
      </c>
      <c r="O199" s="307" t="s">
        <v>2404</v>
      </c>
      <c r="P199" s="255" t="s">
        <v>2051</v>
      </c>
    </row>
    <row r="200" spans="1:16" s="273" customFormat="1" x14ac:dyDescent="0.25">
      <c r="A200" s="255" t="s">
        <v>2043</v>
      </c>
      <c r="B200" s="255" t="s">
        <v>2136</v>
      </c>
      <c r="C200" s="255">
        <v>3.27</v>
      </c>
      <c r="D200" s="255">
        <v>3.8010000000000002</v>
      </c>
      <c r="E200" s="255">
        <v>4.4200000000000003E-2</v>
      </c>
      <c r="F200" s="255">
        <v>20.440000000000001</v>
      </c>
      <c r="G200" s="255">
        <v>0.26</v>
      </c>
      <c r="H200" s="255" t="s">
        <v>128</v>
      </c>
      <c r="I200" s="300" t="s">
        <v>126</v>
      </c>
      <c r="J200" s="297">
        <v>-1</v>
      </c>
      <c r="K200" s="297">
        <v>-1</v>
      </c>
      <c r="L200" s="297">
        <v>-1</v>
      </c>
      <c r="M200" s="297">
        <v>-1</v>
      </c>
      <c r="N200" s="307" t="s">
        <v>2405</v>
      </c>
      <c r="O200" s="307" t="s">
        <v>2405</v>
      </c>
      <c r="P200" s="255" t="s">
        <v>2051</v>
      </c>
    </row>
    <row r="201" spans="1:16" s="273" customFormat="1" x14ac:dyDescent="0.25">
      <c r="A201" s="255" t="s">
        <v>2043</v>
      </c>
      <c r="B201" s="255" t="s">
        <v>2137</v>
      </c>
      <c r="C201" s="255">
        <v>4.47</v>
      </c>
      <c r="D201" s="255">
        <v>4.3579999999999997</v>
      </c>
      <c r="E201" s="255">
        <v>5.3969999999999997E-2</v>
      </c>
      <c r="F201" s="255">
        <v>15.23</v>
      </c>
      <c r="G201" s="255">
        <v>0.27</v>
      </c>
      <c r="H201" s="255" t="s">
        <v>128</v>
      </c>
      <c r="I201" s="300" t="s">
        <v>126</v>
      </c>
      <c r="J201" s="297">
        <v>-1</v>
      </c>
      <c r="K201" s="297">
        <v>-1</v>
      </c>
      <c r="L201" s="297">
        <v>-1</v>
      </c>
      <c r="M201" s="297">
        <v>-1</v>
      </c>
      <c r="N201" s="307" t="s">
        <v>2406</v>
      </c>
      <c r="O201" s="307" t="s">
        <v>2406</v>
      </c>
      <c r="P201" s="255" t="s">
        <v>2051</v>
      </c>
    </row>
    <row r="202" spans="1:16" s="273" customFormat="1" x14ac:dyDescent="0.25">
      <c r="A202" s="255" t="s">
        <v>2043</v>
      </c>
      <c r="B202" s="255" t="s">
        <v>2138</v>
      </c>
      <c r="C202" s="255">
        <v>5.67</v>
      </c>
      <c r="D202" s="255">
        <v>4.9980000000000002</v>
      </c>
      <c r="E202" s="255">
        <v>6.4199999999999993E-2</v>
      </c>
      <c r="F202" s="255">
        <v>12.22</v>
      </c>
      <c r="G202" s="255">
        <v>0.27</v>
      </c>
      <c r="H202" s="255" t="s">
        <v>128</v>
      </c>
      <c r="I202" s="300" t="s">
        <v>126</v>
      </c>
      <c r="J202" s="297">
        <v>-1</v>
      </c>
      <c r="K202" s="297">
        <v>-1</v>
      </c>
      <c r="L202" s="297">
        <v>-1</v>
      </c>
      <c r="M202" s="297">
        <v>-1</v>
      </c>
      <c r="N202" s="307" t="s">
        <v>2407</v>
      </c>
      <c r="O202" s="307" t="s">
        <v>2407</v>
      </c>
      <c r="P202" s="255" t="s">
        <v>2051</v>
      </c>
    </row>
    <row r="203" spans="1:16" s="273" customFormat="1" x14ac:dyDescent="0.25">
      <c r="A203" s="255" t="s">
        <v>2043</v>
      </c>
      <c r="B203" s="255" t="s">
        <v>2139</v>
      </c>
      <c r="C203" s="255">
        <v>6.87</v>
      </c>
      <c r="D203" s="255">
        <v>5.4</v>
      </c>
      <c r="E203" s="255">
        <v>7.4200000000000002E-2</v>
      </c>
      <c r="F203" s="255">
        <v>10.26</v>
      </c>
      <c r="G203" s="255">
        <v>0.27</v>
      </c>
      <c r="H203" s="255" t="s">
        <v>128</v>
      </c>
      <c r="I203" s="300" t="s">
        <v>126</v>
      </c>
      <c r="J203" s="297">
        <v>-1</v>
      </c>
      <c r="K203" s="297">
        <v>-1</v>
      </c>
      <c r="L203" s="297">
        <v>-1</v>
      </c>
      <c r="M203" s="297">
        <v>-1</v>
      </c>
      <c r="N203" s="307" t="s">
        <v>2408</v>
      </c>
      <c r="O203" s="307" t="s">
        <v>2408</v>
      </c>
      <c r="P203" s="255" t="s">
        <v>2051</v>
      </c>
    </row>
    <row r="204" spans="1:16" s="273" customFormat="1" x14ac:dyDescent="0.25">
      <c r="A204" s="255" t="s">
        <v>2043</v>
      </c>
      <c r="B204" s="255" t="s">
        <v>2140</v>
      </c>
      <c r="C204" s="255">
        <v>8.07</v>
      </c>
      <c r="D204" s="255">
        <v>5.7290000000000001</v>
      </c>
      <c r="E204" s="255">
        <v>8.5000000000000006E-2</v>
      </c>
      <c r="F204" s="255">
        <v>8.8800000000000008</v>
      </c>
      <c r="G204" s="255">
        <v>0.27</v>
      </c>
      <c r="H204" s="255" t="s">
        <v>128</v>
      </c>
      <c r="I204" s="300" t="s">
        <v>126</v>
      </c>
      <c r="J204" s="297">
        <v>-1</v>
      </c>
      <c r="K204" s="297">
        <v>-1</v>
      </c>
      <c r="L204" s="297">
        <v>-1</v>
      </c>
      <c r="M204" s="297">
        <v>-1</v>
      </c>
      <c r="N204" s="307" t="s">
        <v>2409</v>
      </c>
      <c r="O204" s="307" t="s">
        <v>2409</v>
      </c>
      <c r="P204" s="255" t="s">
        <v>2051</v>
      </c>
    </row>
    <row r="205" spans="1:16" s="273" customFormat="1" x14ac:dyDescent="0.25">
      <c r="A205" s="255" t="s">
        <v>2043</v>
      </c>
      <c r="B205" s="255" t="s">
        <v>2141</v>
      </c>
      <c r="C205" s="255">
        <v>2.27</v>
      </c>
      <c r="D205" s="255">
        <v>1.607</v>
      </c>
      <c r="E205" s="255">
        <v>5.4199999999999998E-2</v>
      </c>
      <c r="F205" s="255">
        <v>29.09</v>
      </c>
      <c r="G205" s="255">
        <v>0.26</v>
      </c>
      <c r="H205" s="255" t="s">
        <v>128</v>
      </c>
      <c r="I205" s="300" t="s">
        <v>126</v>
      </c>
      <c r="J205" s="297">
        <v>-1</v>
      </c>
      <c r="K205" s="297">
        <v>-1</v>
      </c>
      <c r="L205" s="297">
        <v>-1</v>
      </c>
      <c r="M205" s="297">
        <v>-1</v>
      </c>
      <c r="N205" s="307" t="s">
        <v>2410</v>
      </c>
      <c r="O205" s="307" t="s">
        <v>2410</v>
      </c>
      <c r="P205" s="255" t="s">
        <v>2051</v>
      </c>
    </row>
    <row r="206" spans="1:16" s="273" customFormat="1" x14ac:dyDescent="0.25">
      <c r="A206" s="255" t="s">
        <v>2043</v>
      </c>
      <c r="B206" s="255" t="s">
        <v>2142</v>
      </c>
      <c r="C206" s="255">
        <v>1.83</v>
      </c>
      <c r="D206" s="255">
        <v>1.867</v>
      </c>
      <c r="E206" s="255">
        <v>0.03</v>
      </c>
      <c r="F206" s="255">
        <v>35.69</v>
      </c>
      <c r="G206" s="255">
        <v>0.26</v>
      </c>
      <c r="H206" s="255" t="s">
        <v>128</v>
      </c>
      <c r="I206" s="300" t="s">
        <v>126</v>
      </c>
      <c r="J206" s="297">
        <v>-1</v>
      </c>
      <c r="K206" s="297">
        <v>-1</v>
      </c>
      <c r="L206" s="297">
        <v>-1</v>
      </c>
      <c r="M206" s="297">
        <v>-1</v>
      </c>
      <c r="N206" s="307" t="s">
        <v>2411</v>
      </c>
      <c r="O206" s="307" t="s">
        <v>2411</v>
      </c>
      <c r="P206" s="255" t="s">
        <v>2051</v>
      </c>
    </row>
    <row r="207" spans="1:16" s="273" customFormat="1" x14ac:dyDescent="0.25">
      <c r="A207" s="255" t="s">
        <v>2043</v>
      </c>
      <c r="B207" s="255" t="s">
        <v>2143</v>
      </c>
      <c r="C207" s="255">
        <v>2.5499999999999998</v>
      </c>
      <c r="D207" s="255">
        <v>3.3690000000000002</v>
      </c>
      <c r="E207" s="255">
        <v>3.653E-2</v>
      </c>
      <c r="F207" s="255">
        <v>25.92</v>
      </c>
      <c r="G207" s="255">
        <v>0.26</v>
      </c>
      <c r="H207" s="255" t="s">
        <v>128</v>
      </c>
      <c r="I207" s="300" t="s">
        <v>126</v>
      </c>
      <c r="J207" s="297">
        <v>-1</v>
      </c>
      <c r="K207" s="297">
        <v>-1</v>
      </c>
      <c r="L207" s="297">
        <v>-1</v>
      </c>
      <c r="M207" s="297">
        <v>-1</v>
      </c>
      <c r="N207" s="307" t="s">
        <v>2412</v>
      </c>
      <c r="O207" s="307" t="s">
        <v>2412</v>
      </c>
      <c r="P207" s="255" t="s">
        <v>2051</v>
      </c>
    </row>
    <row r="208" spans="1:16" s="273" customFormat="1" x14ac:dyDescent="0.25">
      <c r="A208" s="255" t="s">
        <v>2043</v>
      </c>
      <c r="B208" s="255" t="s">
        <v>2144</v>
      </c>
      <c r="C208" s="255">
        <v>3.27</v>
      </c>
      <c r="D208" s="255">
        <v>4.0519999999999996</v>
      </c>
      <c r="E208" s="255">
        <v>4.2500000000000003E-2</v>
      </c>
      <c r="F208" s="255">
        <v>20.440000000000001</v>
      </c>
      <c r="G208" s="255">
        <v>0.26</v>
      </c>
      <c r="H208" s="255" t="s">
        <v>128</v>
      </c>
      <c r="I208" s="300" t="s">
        <v>126</v>
      </c>
      <c r="J208" s="297">
        <v>-1</v>
      </c>
      <c r="K208" s="297">
        <v>-1</v>
      </c>
      <c r="L208" s="297">
        <v>-1</v>
      </c>
      <c r="M208" s="297">
        <v>-1</v>
      </c>
      <c r="N208" s="307" t="s">
        <v>2413</v>
      </c>
      <c r="O208" s="307" t="s">
        <v>2413</v>
      </c>
      <c r="P208" s="255" t="s">
        <v>2051</v>
      </c>
    </row>
    <row r="209" spans="1:16" s="273" customFormat="1" x14ac:dyDescent="0.25">
      <c r="A209" s="255" t="s">
        <v>2043</v>
      </c>
      <c r="B209" s="255" t="s">
        <v>2145</v>
      </c>
      <c r="C209" s="255">
        <v>4.47</v>
      </c>
      <c r="D209" s="255">
        <v>4.5549999999999997</v>
      </c>
      <c r="E209" s="255">
        <v>5.3030000000000001E-2</v>
      </c>
      <c r="F209" s="255">
        <v>15.23</v>
      </c>
      <c r="G209" s="255">
        <v>0.27</v>
      </c>
      <c r="H209" s="255" t="s">
        <v>128</v>
      </c>
      <c r="I209" s="300" t="s">
        <v>126</v>
      </c>
      <c r="J209" s="297">
        <v>-1</v>
      </c>
      <c r="K209" s="297">
        <v>-1</v>
      </c>
      <c r="L209" s="297">
        <v>-1</v>
      </c>
      <c r="M209" s="297">
        <v>-1</v>
      </c>
      <c r="N209" s="307" t="s">
        <v>2414</v>
      </c>
      <c r="O209" s="307" t="s">
        <v>2414</v>
      </c>
      <c r="P209" s="255" t="s">
        <v>2051</v>
      </c>
    </row>
    <row r="210" spans="1:16" s="273" customFormat="1" x14ac:dyDescent="0.25">
      <c r="A210" s="255" t="s">
        <v>2043</v>
      </c>
      <c r="B210" s="255" t="s">
        <v>2146</v>
      </c>
      <c r="C210" s="255">
        <v>5.67</v>
      </c>
      <c r="D210" s="255">
        <v>5.1020000000000003</v>
      </c>
      <c r="E210" s="255">
        <v>6.3729999999999995E-2</v>
      </c>
      <c r="F210" s="255">
        <v>12.22</v>
      </c>
      <c r="G210" s="255">
        <v>0.27</v>
      </c>
      <c r="H210" s="255" t="s">
        <v>128</v>
      </c>
      <c r="I210" s="300" t="s">
        <v>126</v>
      </c>
      <c r="J210" s="297">
        <v>-1</v>
      </c>
      <c r="K210" s="297">
        <v>-1</v>
      </c>
      <c r="L210" s="297">
        <v>-1</v>
      </c>
      <c r="M210" s="297">
        <v>-1</v>
      </c>
      <c r="N210" s="307" t="s">
        <v>2415</v>
      </c>
      <c r="O210" s="307" t="s">
        <v>2415</v>
      </c>
      <c r="P210" s="255" t="s">
        <v>2051</v>
      </c>
    </row>
    <row r="211" spans="1:16" s="273" customFormat="1" x14ac:dyDescent="0.25">
      <c r="A211" s="255" t="s">
        <v>2043</v>
      </c>
      <c r="B211" s="255" t="s">
        <v>2147</v>
      </c>
      <c r="C211" s="255">
        <v>6.87</v>
      </c>
      <c r="D211" s="255">
        <v>5.4790000000000001</v>
      </c>
      <c r="E211" s="255">
        <v>7.3669999999999999E-2</v>
      </c>
      <c r="F211" s="255">
        <v>10.26</v>
      </c>
      <c r="G211" s="255">
        <v>0.27</v>
      </c>
      <c r="H211" s="255" t="s">
        <v>128</v>
      </c>
      <c r="I211" s="300" t="s">
        <v>126</v>
      </c>
      <c r="J211" s="297">
        <v>-1</v>
      </c>
      <c r="K211" s="297">
        <v>-1</v>
      </c>
      <c r="L211" s="297">
        <v>-1</v>
      </c>
      <c r="M211" s="297">
        <v>-1</v>
      </c>
      <c r="N211" s="307" t="s">
        <v>2416</v>
      </c>
      <c r="O211" s="307" t="s">
        <v>2416</v>
      </c>
      <c r="P211" s="255" t="s">
        <v>2051</v>
      </c>
    </row>
    <row r="212" spans="1:16" s="273" customFormat="1" x14ac:dyDescent="0.25">
      <c r="A212" s="255" t="s">
        <v>2043</v>
      </c>
      <c r="B212" s="255" t="s">
        <v>2148</v>
      </c>
      <c r="C212" s="255">
        <v>8.07</v>
      </c>
      <c r="D212" s="255">
        <v>5.7729999999999997</v>
      </c>
      <c r="E212" s="255">
        <v>8.4199999999999997E-2</v>
      </c>
      <c r="F212" s="255">
        <v>8.8800000000000008</v>
      </c>
      <c r="G212" s="255">
        <v>0.27</v>
      </c>
      <c r="H212" s="255" t="s">
        <v>128</v>
      </c>
      <c r="I212" s="300" t="s">
        <v>126</v>
      </c>
      <c r="J212" s="297">
        <v>-1</v>
      </c>
      <c r="K212" s="297">
        <v>-1</v>
      </c>
      <c r="L212" s="297">
        <v>-1</v>
      </c>
      <c r="M212" s="297">
        <v>-1</v>
      </c>
      <c r="N212" s="307" t="s">
        <v>2417</v>
      </c>
      <c r="O212" s="307" t="s">
        <v>2417</v>
      </c>
      <c r="P212" s="255" t="s">
        <v>2051</v>
      </c>
    </row>
    <row r="213" spans="1:16" x14ac:dyDescent="0.25">
      <c r="A213" s="255" t="s">
        <v>960</v>
      </c>
      <c r="B213" s="255" t="s">
        <v>157</v>
      </c>
      <c r="C213" s="254">
        <v>0.375</v>
      </c>
      <c r="D213" s="254">
        <v>0.95</v>
      </c>
      <c r="E213" s="255">
        <v>3.2500000000000001E-2</v>
      </c>
      <c r="F213" s="241">
        <v>18</v>
      </c>
      <c r="G213" s="241">
        <v>0.19</v>
      </c>
      <c r="H213" s="253" t="s">
        <v>9</v>
      </c>
      <c r="I213" s="300" t="s">
        <v>126</v>
      </c>
      <c r="J213" s="297">
        <v>-1</v>
      </c>
      <c r="K213" s="297">
        <v>-1</v>
      </c>
      <c r="L213" s="297">
        <v>-1</v>
      </c>
      <c r="M213" s="297">
        <v>-1</v>
      </c>
      <c r="N213" s="307" t="s">
        <v>2418</v>
      </c>
      <c r="O213" s="307"/>
      <c r="P213" s="255" t="s">
        <v>6</v>
      </c>
    </row>
    <row r="214" spans="1:16" x14ac:dyDescent="0.25">
      <c r="A214" s="255" t="s">
        <v>960</v>
      </c>
      <c r="B214" s="255" t="s">
        <v>155</v>
      </c>
      <c r="C214" s="254">
        <v>0.5</v>
      </c>
      <c r="D214" s="254">
        <v>1.26</v>
      </c>
      <c r="E214" s="255">
        <v>3.3300000000000003E-2</v>
      </c>
      <c r="F214" s="241">
        <v>18</v>
      </c>
      <c r="G214" s="241">
        <v>0.19</v>
      </c>
      <c r="H214" s="253" t="s">
        <v>9</v>
      </c>
      <c r="I214" s="300" t="s">
        <v>126</v>
      </c>
      <c r="J214" s="297">
        <v>-1</v>
      </c>
      <c r="K214" s="297">
        <v>-1</v>
      </c>
      <c r="L214" s="297">
        <v>-1</v>
      </c>
      <c r="M214" s="297">
        <v>-1</v>
      </c>
      <c r="N214" s="307" t="s">
        <v>2419</v>
      </c>
      <c r="O214" s="307"/>
      <c r="P214" s="255" t="s">
        <v>6</v>
      </c>
    </row>
    <row r="215" spans="1:16" x14ac:dyDescent="0.25">
      <c r="A215" s="255" t="s">
        <v>960</v>
      </c>
      <c r="B215" s="255" t="s">
        <v>156</v>
      </c>
      <c r="C215" s="254">
        <v>0.75</v>
      </c>
      <c r="D215" s="254">
        <v>1.89</v>
      </c>
      <c r="E215" s="255">
        <v>3.3300000000000003E-2</v>
      </c>
      <c r="F215" s="241">
        <v>18</v>
      </c>
      <c r="G215" s="241">
        <v>0.19</v>
      </c>
      <c r="H215" s="253" t="s">
        <v>9</v>
      </c>
      <c r="I215" s="300" t="s">
        <v>126</v>
      </c>
      <c r="J215" s="297">
        <v>-1</v>
      </c>
      <c r="K215" s="297">
        <v>-1</v>
      </c>
      <c r="L215" s="297">
        <v>-1</v>
      </c>
      <c r="M215" s="297">
        <v>-1</v>
      </c>
      <c r="N215" s="307" t="s">
        <v>2420</v>
      </c>
      <c r="O215" s="307"/>
      <c r="P215" s="255" t="s">
        <v>6</v>
      </c>
    </row>
    <row r="216" spans="1:16" x14ac:dyDescent="0.25">
      <c r="A216" s="255" t="s">
        <v>960</v>
      </c>
      <c r="B216" s="249" t="s">
        <v>952</v>
      </c>
      <c r="C216" s="247">
        <v>0.75</v>
      </c>
      <c r="D216" s="247">
        <v>2.38</v>
      </c>
      <c r="E216" s="255">
        <v>2.63E-2</v>
      </c>
      <c r="F216" s="247">
        <v>18</v>
      </c>
      <c r="G216" s="247">
        <v>0.33</v>
      </c>
      <c r="H216" s="253" t="s">
        <v>113</v>
      </c>
      <c r="I216" s="299" t="s">
        <v>2154</v>
      </c>
      <c r="J216" s="297">
        <v>-1</v>
      </c>
      <c r="K216" s="296">
        <v>0.02</v>
      </c>
      <c r="L216" s="294">
        <v>0.34</v>
      </c>
      <c r="M216" s="294">
        <v>12.3</v>
      </c>
      <c r="N216" s="294" t="s">
        <v>2421</v>
      </c>
      <c r="O216" s="294"/>
      <c r="P216" s="246" t="s">
        <v>660</v>
      </c>
    </row>
    <row r="217" spans="1:16" x14ac:dyDescent="0.25">
      <c r="A217" s="255" t="s">
        <v>960</v>
      </c>
      <c r="B217" s="242" t="s">
        <v>26</v>
      </c>
      <c r="C217" s="241">
        <v>0.25</v>
      </c>
      <c r="D217" s="254">
        <v>0.49</v>
      </c>
      <c r="E217" s="255">
        <v>4.2500000000000003E-2</v>
      </c>
      <c r="F217" s="241">
        <v>29</v>
      </c>
      <c r="G217" s="241">
        <v>0.45</v>
      </c>
      <c r="H217" s="253" t="s">
        <v>105</v>
      </c>
      <c r="I217" s="300" t="s">
        <v>126</v>
      </c>
      <c r="J217" s="297">
        <v>-1</v>
      </c>
      <c r="K217" s="297">
        <v>-1</v>
      </c>
      <c r="L217" s="297">
        <v>-1</v>
      </c>
      <c r="M217" s="297">
        <v>-1</v>
      </c>
      <c r="N217" s="307" t="s">
        <v>2422</v>
      </c>
      <c r="O217" s="307"/>
      <c r="P217" s="255" t="s">
        <v>6</v>
      </c>
    </row>
    <row r="218" spans="1:16" x14ac:dyDescent="0.25">
      <c r="A218" s="255" t="s">
        <v>960</v>
      </c>
      <c r="B218" s="242" t="s">
        <v>27</v>
      </c>
      <c r="C218" s="241">
        <v>1</v>
      </c>
      <c r="D218" s="241">
        <v>2.94</v>
      </c>
      <c r="E218" s="255">
        <v>2.8299999999999999E-2</v>
      </c>
      <c r="F218" s="241">
        <v>119</v>
      </c>
      <c r="G218" s="241">
        <v>0.48</v>
      </c>
      <c r="H218" s="253" t="s">
        <v>9</v>
      </c>
      <c r="I218" s="300" t="s">
        <v>126</v>
      </c>
      <c r="J218" s="297">
        <v>-1</v>
      </c>
      <c r="K218" s="297">
        <v>-1</v>
      </c>
      <c r="L218" s="297">
        <v>-1</v>
      </c>
      <c r="M218" s="297">
        <v>-1</v>
      </c>
      <c r="N218" s="307" t="s">
        <v>2423</v>
      </c>
      <c r="O218" s="307"/>
      <c r="P218" s="255" t="s">
        <v>6</v>
      </c>
    </row>
    <row r="219" spans="1:16" x14ac:dyDescent="0.25">
      <c r="A219" s="255" t="s">
        <v>960</v>
      </c>
      <c r="B219" s="242" t="s">
        <v>22</v>
      </c>
      <c r="C219" s="254">
        <v>0.5</v>
      </c>
      <c r="D219" s="254">
        <v>0.05</v>
      </c>
      <c r="E219" s="255">
        <v>0.91920000000000002</v>
      </c>
      <c r="F219" s="254">
        <v>119.80799999999999</v>
      </c>
      <c r="G219" s="254">
        <v>0.30114000000000002</v>
      </c>
      <c r="H219" s="253" t="s">
        <v>119</v>
      </c>
      <c r="I219" s="300" t="s">
        <v>126</v>
      </c>
      <c r="J219" s="297">
        <v>-1</v>
      </c>
      <c r="K219" s="297">
        <v>-1</v>
      </c>
      <c r="L219" s="297">
        <v>-1</v>
      </c>
      <c r="M219" s="297">
        <v>-1</v>
      </c>
      <c r="N219" s="307" t="s">
        <v>2424</v>
      </c>
      <c r="O219" s="307"/>
      <c r="P219" s="255" t="s">
        <v>6</v>
      </c>
    </row>
    <row r="220" spans="1:16" x14ac:dyDescent="0.25">
      <c r="A220" s="255" t="s">
        <v>960</v>
      </c>
      <c r="B220" s="253" t="s">
        <v>24</v>
      </c>
      <c r="C220" s="254">
        <v>1</v>
      </c>
      <c r="D220" s="241">
        <v>0.08</v>
      </c>
      <c r="E220" s="255">
        <v>1.0417000000000001</v>
      </c>
      <c r="F220" s="254">
        <v>160</v>
      </c>
      <c r="G220" s="254">
        <v>0.19</v>
      </c>
      <c r="H220" s="253" t="s">
        <v>113</v>
      </c>
      <c r="I220" s="300" t="s">
        <v>126</v>
      </c>
      <c r="J220" s="297">
        <v>-1</v>
      </c>
      <c r="K220" s="297">
        <v>-1</v>
      </c>
      <c r="L220" s="297">
        <v>-1</v>
      </c>
      <c r="M220" s="297">
        <v>-1</v>
      </c>
      <c r="N220" s="307" t="s">
        <v>2425</v>
      </c>
      <c r="O220" s="307"/>
      <c r="P220" s="255" t="s">
        <v>6</v>
      </c>
    </row>
    <row r="221" spans="1:16" x14ac:dyDescent="0.25">
      <c r="A221" s="255" t="s">
        <v>893</v>
      </c>
      <c r="B221" s="255" t="s">
        <v>910</v>
      </c>
      <c r="C221" s="255">
        <v>9</v>
      </c>
      <c r="D221" s="255">
        <v>19.13</v>
      </c>
      <c r="E221" s="255">
        <v>3.9199999999999999E-2</v>
      </c>
      <c r="F221" s="255">
        <v>100.33</v>
      </c>
      <c r="G221" s="255">
        <v>0.23</v>
      </c>
      <c r="H221" s="255" t="s">
        <v>128</v>
      </c>
      <c r="I221" s="300" t="s">
        <v>126</v>
      </c>
      <c r="J221" s="297">
        <v>-1</v>
      </c>
      <c r="K221" s="297">
        <v>-1</v>
      </c>
      <c r="L221" s="297">
        <v>-1</v>
      </c>
      <c r="M221" s="297">
        <v>-1</v>
      </c>
      <c r="N221" s="307" t="s">
        <v>2426</v>
      </c>
      <c r="O221" s="307"/>
      <c r="P221" s="255" t="s">
        <v>671</v>
      </c>
    </row>
    <row r="222" spans="1:16" x14ac:dyDescent="0.25">
      <c r="A222" s="255" t="s">
        <v>893</v>
      </c>
      <c r="B222" s="255" t="s">
        <v>909</v>
      </c>
      <c r="C222" s="255">
        <v>11</v>
      </c>
      <c r="D222" s="255">
        <v>19.318000000000001</v>
      </c>
      <c r="E222" s="255">
        <v>4.7500000000000001E-2</v>
      </c>
      <c r="F222" s="255">
        <v>109.36</v>
      </c>
      <c r="G222" s="255">
        <v>0.22</v>
      </c>
      <c r="H222" s="255" t="s">
        <v>128</v>
      </c>
      <c r="I222" s="300" t="s">
        <v>126</v>
      </c>
      <c r="J222" s="297">
        <v>-1</v>
      </c>
      <c r="K222" s="297">
        <v>-1</v>
      </c>
      <c r="L222" s="297">
        <v>-1</v>
      </c>
      <c r="M222" s="297">
        <v>-1</v>
      </c>
      <c r="N222" s="307" t="s">
        <v>2427</v>
      </c>
      <c r="O222" s="307"/>
      <c r="P222" s="255" t="s">
        <v>671</v>
      </c>
    </row>
    <row r="223" spans="1:16" x14ac:dyDescent="0.25">
      <c r="A223" s="255" t="s">
        <v>893</v>
      </c>
      <c r="B223" s="255" t="s">
        <v>906</v>
      </c>
      <c r="C223" s="255">
        <v>10</v>
      </c>
      <c r="D223" s="255">
        <v>22.72</v>
      </c>
      <c r="E223" s="255">
        <v>3.6700000000000003E-2</v>
      </c>
      <c r="F223" s="255">
        <v>90.4</v>
      </c>
      <c r="G223" s="255">
        <v>0.23</v>
      </c>
      <c r="H223" s="255" t="s">
        <v>128</v>
      </c>
      <c r="I223" s="300" t="s">
        <v>126</v>
      </c>
      <c r="J223" s="297">
        <v>-1</v>
      </c>
      <c r="K223" s="297">
        <v>-1</v>
      </c>
      <c r="L223" s="297">
        <v>-1</v>
      </c>
      <c r="M223" s="297">
        <v>-1</v>
      </c>
      <c r="N223" s="307" t="s">
        <v>2428</v>
      </c>
      <c r="O223" s="307"/>
      <c r="P223" s="255" t="s">
        <v>671</v>
      </c>
    </row>
    <row r="224" spans="1:16" x14ac:dyDescent="0.25">
      <c r="A224" s="255" t="s">
        <v>893</v>
      </c>
      <c r="B224" s="255" t="s">
        <v>905</v>
      </c>
      <c r="C224" s="255">
        <v>12</v>
      </c>
      <c r="D224" s="255">
        <v>23.09</v>
      </c>
      <c r="E224" s="255">
        <v>4.3299999999999998E-2</v>
      </c>
      <c r="F224" s="255">
        <v>100.33</v>
      </c>
      <c r="G224" s="255">
        <v>0.22</v>
      </c>
      <c r="H224" s="255" t="s">
        <v>128</v>
      </c>
      <c r="I224" s="300" t="s">
        <v>126</v>
      </c>
      <c r="J224" s="297">
        <v>-1</v>
      </c>
      <c r="K224" s="297">
        <v>-1</v>
      </c>
      <c r="L224" s="297">
        <v>-1</v>
      </c>
      <c r="M224" s="297">
        <v>-1</v>
      </c>
      <c r="N224" s="307" t="s">
        <v>2429</v>
      </c>
      <c r="O224" s="307"/>
      <c r="P224" s="255" t="s">
        <v>671</v>
      </c>
    </row>
    <row r="225" spans="1:16" x14ac:dyDescent="0.25">
      <c r="A225" s="255" t="s">
        <v>893</v>
      </c>
      <c r="B225" s="255" t="s">
        <v>898</v>
      </c>
      <c r="C225" s="255">
        <v>15</v>
      </c>
      <c r="D225" s="255">
        <v>42.81</v>
      </c>
      <c r="E225" s="255">
        <v>2.92E-2</v>
      </c>
      <c r="F225" s="255">
        <v>60.6</v>
      </c>
      <c r="G225" s="255">
        <v>0.23</v>
      </c>
      <c r="H225" s="255" t="s">
        <v>128</v>
      </c>
      <c r="I225" s="300" t="s">
        <v>126</v>
      </c>
      <c r="J225" s="297">
        <v>-1</v>
      </c>
      <c r="K225" s="297">
        <v>-1</v>
      </c>
      <c r="L225" s="297">
        <v>-1</v>
      </c>
      <c r="M225" s="297">
        <v>-1</v>
      </c>
      <c r="N225" s="307" t="s">
        <v>2430</v>
      </c>
      <c r="O225" s="307"/>
      <c r="P225" s="255" t="s">
        <v>671</v>
      </c>
    </row>
    <row r="226" spans="1:16" x14ac:dyDescent="0.25">
      <c r="A226" s="255" t="s">
        <v>893</v>
      </c>
      <c r="B226" s="255" t="s">
        <v>897</v>
      </c>
      <c r="C226" s="255">
        <v>17</v>
      </c>
      <c r="D226" s="255">
        <v>42.54</v>
      </c>
      <c r="E226" s="255">
        <v>3.3300000000000003E-2</v>
      </c>
      <c r="F226" s="255">
        <v>71.12</v>
      </c>
      <c r="G226" s="255">
        <v>0.22</v>
      </c>
      <c r="H226" s="255" t="s">
        <v>128</v>
      </c>
      <c r="I226" s="300" t="s">
        <v>126</v>
      </c>
      <c r="J226" s="297">
        <v>-1</v>
      </c>
      <c r="K226" s="297">
        <v>-1</v>
      </c>
      <c r="L226" s="297">
        <v>-1</v>
      </c>
      <c r="M226" s="297">
        <v>-1</v>
      </c>
      <c r="N226" s="307" t="s">
        <v>2431</v>
      </c>
      <c r="O226" s="307"/>
      <c r="P226" s="255" t="s">
        <v>671</v>
      </c>
    </row>
    <row r="227" spans="1:16" x14ac:dyDescent="0.25">
      <c r="A227" s="255" t="s">
        <v>893</v>
      </c>
      <c r="B227" s="255" t="s">
        <v>908</v>
      </c>
      <c r="C227" s="255">
        <v>10</v>
      </c>
      <c r="D227" s="255">
        <v>16.399999999999999</v>
      </c>
      <c r="E227" s="255">
        <v>5.0799999999999998E-2</v>
      </c>
      <c r="F227" s="255">
        <v>90.4</v>
      </c>
      <c r="G227" s="255">
        <v>0.23</v>
      </c>
      <c r="H227" s="255" t="s">
        <v>128</v>
      </c>
      <c r="I227" s="300" t="s">
        <v>126</v>
      </c>
      <c r="J227" s="297">
        <v>-1</v>
      </c>
      <c r="K227" s="297">
        <v>-1</v>
      </c>
      <c r="L227" s="297">
        <v>-1</v>
      </c>
      <c r="M227" s="297">
        <v>-1</v>
      </c>
      <c r="N227" s="307" t="s">
        <v>2432</v>
      </c>
      <c r="O227" s="307"/>
      <c r="P227" s="255" t="s">
        <v>671</v>
      </c>
    </row>
    <row r="228" spans="1:16" x14ac:dyDescent="0.25">
      <c r="A228" s="255" t="s">
        <v>893</v>
      </c>
      <c r="B228" s="255" t="s">
        <v>907</v>
      </c>
      <c r="C228" s="255">
        <v>12</v>
      </c>
      <c r="D228" s="255">
        <v>16.670000000000002</v>
      </c>
      <c r="E228" s="255">
        <v>0.06</v>
      </c>
      <c r="F228" s="255">
        <v>100.33</v>
      </c>
      <c r="G228" s="255">
        <v>0.22</v>
      </c>
      <c r="H228" s="255" t="s">
        <v>128</v>
      </c>
      <c r="I228" s="300" t="s">
        <v>126</v>
      </c>
      <c r="J228" s="297">
        <v>-1</v>
      </c>
      <c r="K228" s="297">
        <v>-1</v>
      </c>
      <c r="L228" s="297">
        <v>-1</v>
      </c>
      <c r="M228" s="297">
        <v>-1</v>
      </c>
      <c r="N228" s="307" t="s">
        <v>2433</v>
      </c>
      <c r="O228" s="307"/>
      <c r="P228" s="255" t="s">
        <v>671</v>
      </c>
    </row>
    <row r="229" spans="1:16" s="229" customFormat="1" x14ac:dyDescent="0.25">
      <c r="A229" s="255" t="s">
        <v>893</v>
      </c>
      <c r="B229" s="255" t="s">
        <v>1822</v>
      </c>
      <c r="C229" s="255">
        <v>11</v>
      </c>
      <c r="D229" s="255">
        <v>21.3</v>
      </c>
      <c r="E229" s="255">
        <v>4.3040000000000002E-2</v>
      </c>
      <c r="F229" s="255">
        <v>76.81</v>
      </c>
      <c r="G229" s="255">
        <v>0.23</v>
      </c>
      <c r="H229" s="255" t="s">
        <v>128</v>
      </c>
      <c r="I229" s="300" t="s">
        <v>126</v>
      </c>
      <c r="J229" s="297">
        <v>-1</v>
      </c>
      <c r="K229" s="297">
        <v>-1</v>
      </c>
      <c r="L229" s="297">
        <v>-1</v>
      </c>
      <c r="M229" s="297">
        <v>-1</v>
      </c>
      <c r="N229" s="307" t="s">
        <v>2434</v>
      </c>
      <c r="O229" s="307"/>
      <c r="P229" s="255" t="s">
        <v>1824</v>
      </c>
    </row>
    <row r="230" spans="1:16" s="229" customFormat="1" x14ac:dyDescent="0.25">
      <c r="A230" s="255" t="s">
        <v>893</v>
      </c>
      <c r="B230" s="255" t="s">
        <v>1823</v>
      </c>
      <c r="C230" s="255">
        <v>13</v>
      </c>
      <c r="D230" s="255">
        <v>21.45</v>
      </c>
      <c r="E230" s="255">
        <v>5.0509999999999999E-2</v>
      </c>
      <c r="F230" s="255">
        <v>86.54</v>
      </c>
      <c r="G230" s="255">
        <v>0.22</v>
      </c>
      <c r="H230" s="255" t="s">
        <v>128</v>
      </c>
      <c r="I230" s="300" t="s">
        <v>126</v>
      </c>
      <c r="J230" s="297">
        <v>-1</v>
      </c>
      <c r="K230" s="297">
        <v>-1</v>
      </c>
      <c r="L230" s="297">
        <v>-1</v>
      </c>
      <c r="M230" s="297">
        <v>-1</v>
      </c>
      <c r="N230" s="307" t="s">
        <v>2435</v>
      </c>
      <c r="O230" s="307"/>
      <c r="P230" s="255" t="s">
        <v>1824</v>
      </c>
    </row>
    <row r="231" spans="1:16" x14ac:dyDescent="0.25">
      <c r="A231" s="255" t="s">
        <v>893</v>
      </c>
      <c r="B231" s="255" t="s">
        <v>902</v>
      </c>
      <c r="C231" s="255">
        <v>12</v>
      </c>
      <c r="D231" s="255">
        <v>23.98</v>
      </c>
      <c r="E231" s="255">
        <v>4.1700000000000001E-2</v>
      </c>
      <c r="F231" s="255">
        <v>75.5</v>
      </c>
      <c r="G231" s="255">
        <v>0.23</v>
      </c>
      <c r="H231" s="255" t="s">
        <v>128</v>
      </c>
      <c r="I231" s="300" t="s">
        <v>126</v>
      </c>
      <c r="J231" s="297">
        <v>-1</v>
      </c>
      <c r="K231" s="297">
        <v>-1</v>
      </c>
      <c r="L231" s="297">
        <v>-1</v>
      </c>
      <c r="M231" s="297">
        <v>-1</v>
      </c>
      <c r="N231" s="307" t="s">
        <v>2436</v>
      </c>
      <c r="O231" s="307"/>
      <c r="P231" s="255" t="s">
        <v>671</v>
      </c>
    </row>
    <row r="232" spans="1:16" x14ac:dyDescent="0.25">
      <c r="A232" s="255" t="s">
        <v>893</v>
      </c>
      <c r="B232" s="255" t="s">
        <v>901</v>
      </c>
      <c r="C232" s="255">
        <v>14</v>
      </c>
      <c r="D232" s="255">
        <v>24.550999999999998</v>
      </c>
      <c r="E232" s="255">
        <v>4.7500000000000001E-2</v>
      </c>
      <c r="F232" s="255">
        <v>86.14</v>
      </c>
      <c r="G232" s="255">
        <v>0.22</v>
      </c>
      <c r="H232" s="255" t="s">
        <v>128</v>
      </c>
      <c r="I232" s="300" t="s">
        <v>126</v>
      </c>
      <c r="J232" s="297">
        <v>-1</v>
      </c>
      <c r="K232" s="297">
        <v>-1</v>
      </c>
      <c r="L232" s="297">
        <v>-1</v>
      </c>
      <c r="M232" s="297">
        <v>-1</v>
      </c>
      <c r="N232" s="307" t="s">
        <v>2437</v>
      </c>
      <c r="O232" s="307"/>
      <c r="P232" s="255" t="s">
        <v>671</v>
      </c>
    </row>
    <row r="233" spans="1:16" x14ac:dyDescent="0.25">
      <c r="A233" s="255" t="s">
        <v>893</v>
      </c>
      <c r="B233" s="255" t="s">
        <v>896</v>
      </c>
      <c r="C233" s="255">
        <v>14</v>
      </c>
      <c r="D233" s="254">
        <v>32.588454376163874</v>
      </c>
      <c r="E233" s="255">
        <v>3.5799999999999998E-2</v>
      </c>
      <c r="F233" s="255">
        <v>64.86</v>
      </c>
      <c r="G233" s="255">
        <v>0.23</v>
      </c>
      <c r="H233" s="255" t="s">
        <v>128</v>
      </c>
      <c r="I233" s="300" t="s">
        <v>126</v>
      </c>
      <c r="J233" s="297">
        <v>-1</v>
      </c>
      <c r="K233" s="297">
        <v>-1</v>
      </c>
      <c r="L233" s="297">
        <v>-1</v>
      </c>
      <c r="M233" s="297">
        <v>-1</v>
      </c>
      <c r="N233" s="307" t="s">
        <v>2438</v>
      </c>
      <c r="O233" s="307"/>
      <c r="P233" s="255" t="s">
        <v>671</v>
      </c>
    </row>
    <row r="234" spans="1:16" x14ac:dyDescent="0.25">
      <c r="A234" s="255" t="s">
        <v>893</v>
      </c>
      <c r="B234" s="255" t="s">
        <v>895</v>
      </c>
      <c r="C234" s="255">
        <v>16</v>
      </c>
      <c r="D234" s="254">
        <v>31.974420463629095</v>
      </c>
      <c r="E234" s="255">
        <v>4.1700000000000001E-2</v>
      </c>
      <c r="F234" s="255">
        <v>75.5</v>
      </c>
      <c r="G234" s="255">
        <v>0.22</v>
      </c>
      <c r="H234" s="255" t="s">
        <v>128</v>
      </c>
      <c r="I234" s="300" t="s">
        <v>126</v>
      </c>
      <c r="J234" s="297">
        <v>-1</v>
      </c>
      <c r="K234" s="297">
        <v>-1</v>
      </c>
      <c r="L234" s="297">
        <v>-1</v>
      </c>
      <c r="M234" s="297">
        <v>-1</v>
      </c>
      <c r="N234" s="307" t="s">
        <v>2439</v>
      </c>
      <c r="O234" s="307"/>
      <c r="P234" s="255" t="s">
        <v>671</v>
      </c>
    </row>
    <row r="235" spans="1:16" x14ac:dyDescent="0.25">
      <c r="A235" s="255" t="s">
        <v>893</v>
      </c>
      <c r="B235" s="255" t="s">
        <v>904</v>
      </c>
      <c r="C235" s="255">
        <v>10</v>
      </c>
      <c r="D235" s="255">
        <v>21.26</v>
      </c>
      <c r="E235" s="255">
        <v>3.9199999999999999E-2</v>
      </c>
      <c r="F235" s="255">
        <v>90.4</v>
      </c>
      <c r="G235" s="255">
        <v>0.23</v>
      </c>
      <c r="H235" s="255" t="s">
        <v>128</v>
      </c>
      <c r="I235" s="300" t="s">
        <v>126</v>
      </c>
      <c r="J235" s="297">
        <v>-1</v>
      </c>
      <c r="K235" s="297">
        <v>-1</v>
      </c>
      <c r="L235" s="297">
        <v>-1</v>
      </c>
      <c r="M235" s="297">
        <v>-1</v>
      </c>
      <c r="N235" s="307" t="s">
        <v>2440</v>
      </c>
      <c r="O235" s="307"/>
      <c r="P235" s="255" t="s">
        <v>671</v>
      </c>
    </row>
    <row r="236" spans="1:16" x14ac:dyDescent="0.25">
      <c r="A236" s="255" t="s">
        <v>893</v>
      </c>
      <c r="B236" s="255" t="s">
        <v>903</v>
      </c>
      <c r="C236" s="255">
        <v>12</v>
      </c>
      <c r="D236" s="255">
        <v>21.05</v>
      </c>
      <c r="E236" s="255">
        <v>4.7500000000000001E-2</v>
      </c>
      <c r="F236" s="255">
        <v>100.33</v>
      </c>
      <c r="G236" s="255">
        <v>0.22</v>
      </c>
      <c r="H236" s="255" t="s">
        <v>128</v>
      </c>
      <c r="I236" s="300" t="s">
        <v>126</v>
      </c>
      <c r="J236" s="297">
        <v>-1</v>
      </c>
      <c r="K236" s="297">
        <v>-1</v>
      </c>
      <c r="L236" s="297">
        <v>-1</v>
      </c>
      <c r="M236" s="297">
        <v>-1</v>
      </c>
      <c r="N236" s="307" t="s">
        <v>2441</v>
      </c>
      <c r="O236" s="307"/>
      <c r="P236" s="255" t="s">
        <v>671</v>
      </c>
    </row>
    <row r="237" spans="1:16" x14ac:dyDescent="0.25">
      <c r="A237" s="255" t="s">
        <v>893</v>
      </c>
      <c r="B237" s="255" t="s">
        <v>900</v>
      </c>
      <c r="C237" s="255">
        <v>12</v>
      </c>
      <c r="D237" s="255">
        <v>30.77</v>
      </c>
      <c r="E237" s="255">
        <v>3.2500000000000001E-2</v>
      </c>
      <c r="F237" s="255">
        <v>75.5</v>
      </c>
      <c r="G237" s="255">
        <v>0.23</v>
      </c>
      <c r="H237" s="255" t="s">
        <v>128</v>
      </c>
      <c r="I237" s="300" t="s">
        <v>126</v>
      </c>
      <c r="J237" s="297">
        <v>-1</v>
      </c>
      <c r="K237" s="297">
        <v>-1</v>
      </c>
      <c r="L237" s="297">
        <v>-1</v>
      </c>
      <c r="M237" s="297">
        <v>-1</v>
      </c>
      <c r="N237" s="307" t="s">
        <v>2442</v>
      </c>
      <c r="O237" s="307"/>
      <c r="P237" s="255" t="s">
        <v>671</v>
      </c>
    </row>
    <row r="238" spans="1:16" x14ac:dyDescent="0.25">
      <c r="A238" s="255" t="s">
        <v>893</v>
      </c>
      <c r="B238" s="255" t="s">
        <v>899</v>
      </c>
      <c r="C238" s="255">
        <v>14</v>
      </c>
      <c r="D238" s="255">
        <v>31.11</v>
      </c>
      <c r="E238" s="255">
        <v>3.7499999999999999E-2</v>
      </c>
      <c r="F238" s="255">
        <v>86.14</v>
      </c>
      <c r="G238" s="255">
        <v>0.22</v>
      </c>
      <c r="H238" s="255" t="s">
        <v>128</v>
      </c>
      <c r="I238" s="300" t="s">
        <v>126</v>
      </c>
      <c r="J238" s="297">
        <v>-1</v>
      </c>
      <c r="K238" s="297">
        <v>-1</v>
      </c>
      <c r="L238" s="297">
        <v>-1</v>
      </c>
      <c r="M238" s="297">
        <v>-1</v>
      </c>
      <c r="N238" s="307" t="s">
        <v>2443</v>
      </c>
      <c r="O238" s="307"/>
      <c r="P238" s="255" t="s">
        <v>671</v>
      </c>
    </row>
    <row r="239" spans="1:16" x14ac:dyDescent="0.25">
      <c r="A239" s="255" t="s">
        <v>893</v>
      </c>
      <c r="B239" s="255" t="s">
        <v>894</v>
      </c>
      <c r="C239" s="255">
        <v>14</v>
      </c>
      <c r="D239" s="254">
        <v>39.954337899543383</v>
      </c>
      <c r="E239" s="255">
        <v>2.92E-2</v>
      </c>
      <c r="F239" s="255">
        <v>64.86</v>
      </c>
      <c r="G239" s="255">
        <v>0.23</v>
      </c>
      <c r="H239" s="255" t="s">
        <v>128</v>
      </c>
      <c r="I239" s="300" t="s">
        <v>126</v>
      </c>
      <c r="J239" s="297">
        <v>-1</v>
      </c>
      <c r="K239" s="297">
        <v>-1</v>
      </c>
      <c r="L239" s="297">
        <v>-1</v>
      </c>
      <c r="M239" s="297">
        <v>-1</v>
      </c>
      <c r="N239" s="307" t="s">
        <v>2444</v>
      </c>
      <c r="O239" s="307"/>
      <c r="P239" s="255" t="s">
        <v>671</v>
      </c>
    </row>
    <row r="240" spans="1:16" x14ac:dyDescent="0.25">
      <c r="A240" s="255" t="s">
        <v>893</v>
      </c>
      <c r="B240" s="255" t="s">
        <v>892</v>
      </c>
      <c r="C240" s="255">
        <v>16</v>
      </c>
      <c r="D240" s="254">
        <v>41.025641025641022</v>
      </c>
      <c r="E240" s="255">
        <v>3.2500000000000001E-2</v>
      </c>
      <c r="F240" s="255">
        <v>75.5</v>
      </c>
      <c r="G240" s="255">
        <v>0.22</v>
      </c>
      <c r="H240" s="255" t="s">
        <v>128</v>
      </c>
      <c r="I240" s="300" t="s">
        <v>126</v>
      </c>
      <c r="J240" s="297">
        <v>-1</v>
      </c>
      <c r="K240" s="297">
        <v>-1</v>
      </c>
      <c r="L240" s="297">
        <v>-1</v>
      </c>
      <c r="M240" s="297">
        <v>-1</v>
      </c>
      <c r="N240" s="307" t="s">
        <v>2445</v>
      </c>
      <c r="O240" s="307"/>
      <c r="P240" s="255" t="s">
        <v>671</v>
      </c>
    </row>
    <row r="241" spans="1:16" s="230" customFormat="1" x14ac:dyDescent="0.25">
      <c r="A241" s="253" t="s">
        <v>368</v>
      </c>
      <c r="B241" s="242" t="s">
        <v>1883</v>
      </c>
      <c r="C241" s="255">
        <v>3.5</v>
      </c>
      <c r="D241" s="254">
        <v>11</v>
      </c>
      <c r="E241" s="255">
        <v>2.6499999999999999E-2</v>
      </c>
      <c r="F241" s="241">
        <v>0.7</v>
      </c>
      <c r="G241" s="241">
        <v>0.2</v>
      </c>
      <c r="H241" s="253" t="s">
        <v>105</v>
      </c>
      <c r="I241" s="300" t="s">
        <v>126</v>
      </c>
      <c r="J241" s="297">
        <v>-1</v>
      </c>
      <c r="K241" s="297">
        <v>-1</v>
      </c>
      <c r="L241" s="297">
        <v>-1</v>
      </c>
      <c r="M241" s="297">
        <v>-1</v>
      </c>
      <c r="N241" s="307" t="s">
        <v>2446</v>
      </c>
      <c r="O241" s="307"/>
      <c r="P241" s="255" t="s">
        <v>1824</v>
      </c>
    </row>
    <row r="242" spans="1:16" s="230" customFormat="1" x14ac:dyDescent="0.25">
      <c r="A242" s="253" t="s">
        <v>368</v>
      </c>
      <c r="B242" s="242" t="s">
        <v>1884</v>
      </c>
      <c r="C242" s="255">
        <v>3.5</v>
      </c>
      <c r="D242" s="254">
        <v>13</v>
      </c>
      <c r="E242" s="255">
        <v>2.24E-2</v>
      </c>
      <c r="F242" s="241">
        <v>0.7</v>
      </c>
      <c r="G242" s="241">
        <v>0.2</v>
      </c>
      <c r="H242" s="253" t="s">
        <v>105</v>
      </c>
      <c r="I242" s="300" t="s">
        <v>126</v>
      </c>
      <c r="J242" s="297">
        <v>-1</v>
      </c>
      <c r="K242" s="297">
        <v>-1</v>
      </c>
      <c r="L242" s="297">
        <v>-1</v>
      </c>
      <c r="M242" s="297">
        <v>-1</v>
      </c>
      <c r="N242" s="307" t="s">
        <v>2447</v>
      </c>
      <c r="O242" s="307"/>
      <c r="P242" s="255" t="s">
        <v>1824</v>
      </c>
    </row>
    <row r="243" spans="1:16" s="230" customFormat="1" x14ac:dyDescent="0.25">
      <c r="A243" s="253" t="s">
        <v>368</v>
      </c>
      <c r="B243" s="242" t="s">
        <v>1885</v>
      </c>
      <c r="C243" s="255">
        <v>3.5</v>
      </c>
      <c r="D243" s="254">
        <v>15</v>
      </c>
      <c r="E243" s="255">
        <v>1.9400000000000001E-2</v>
      </c>
      <c r="F243" s="241">
        <v>0.7</v>
      </c>
      <c r="G243" s="241">
        <v>0.2</v>
      </c>
      <c r="H243" s="253" t="s">
        <v>105</v>
      </c>
      <c r="I243" s="300" t="s">
        <v>126</v>
      </c>
      <c r="J243" s="297">
        <v>-1</v>
      </c>
      <c r="K243" s="297">
        <v>-1</v>
      </c>
      <c r="L243" s="297">
        <v>-1</v>
      </c>
      <c r="M243" s="297">
        <v>-1</v>
      </c>
      <c r="N243" s="307" t="s">
        <v>2448</v>
      </c>
      <c r="O243" s="307"/>
      <c r="P243" s="255" t="s">
        <v>1824</v>
      </c>
    </row>
    <row r="244" spans="1:16" s="230" customFormat="1" x14ac:dyDescent="0.25">
      <c r="A244" s="253" t="s">
        <v>368</v>
      </c>
      <c r="B244" s="242" t="s">
        <v>1886</v>
      </c>
      <c r="C244" s="255">
        <v>5.5</v>
      </c>
      <c r="D244" s="254">
        <v>18</v>
      </c>
      <c r="E244" s="255">
        <v>2.5499999999999998E-2</v>
      </c>
      <c r="F244" s="241">
        <v>0.7</v>
      </c>
      <c r="G244" s="241">
        <v>0.2</v>
      </c>
      <c r="H244" s="253" t="s">
        <v>105</v>
      </c>
      <c r="I244" s="300" t="s">
        <v>126</v>
      </c>
      <c r="J244" s="297">
        <v>-1</v>
      </c>
      <c r="K244" s="297">
        <v>-1</v>
      </c>
      <c r="L244" s="297">
        <v>-1</v>
      </c>
      <c r="M244" s="297">
        <v>-1</v>
      </c>
      <c r="N244" s="307" t="s">
        <v>2449</v>
      </c>
      <c r="O244" s="307"/>
      <c r="P244" s="255" t="s">
        <v>1824</v>
      </c>
    </row>
    <row r="245" spans="1:16" s="230" customFormat="1" x14ac:dyDescent="0.25">
      <c r="A245" s="253" t="s">
        <v>368</v>
      </c>
      <c r="B245" s="242" t="s">
        <v>1887</v>
      </c>
      <c r="C245" s="255">
        <v>5.5</v>
      </c>
      <c r="D245" s="254">
        <v>21</v>
      </c>
      <c r="E245" s="255">
        <v>2.18E-2</v>
      </c>
      <c r="F245" s="241">
        <v>0.7</v>
      </c>
      <c r="G245" s="241">
        <v>0.2</v>
      </c>
      <c r="H245" s="253" t="s">
        <v>105</v>
      </c>
      <c r="I245" s="300" t="s">
        <v>126</v>
      </c>
      <c r="J245" s="297">
        <v>-1</v>
      </c>
      <c r="K245" s="297">
        <v>-1</v>
      </c>
      <c r="L245" s="297">
        <v>-1</v>
      </c>
      <c r="M245" s="297">
        <v>-1</v>
      </c>
      <c r="N245" s="307" t="s">
        <v>2450</v>
      </c>
      <c r="O245" s="307"/>
      <c r="P245" s="255" t="s">
        <v>1824</v>
      </c>
    </row>
    <row r="246" spans="1:16" s="230" customFormat="1" x14ac:dyDescent="0.25">
      <c r="A246" s="253" t="s">
        <v>368</v>
      </c>
      <c r="B246" s="242" t="s">
        <v>1888</v>
      </c>
      <c r="C246" s="255">
        <v>7.25</v>
      </c>
      <c r="D246" s="254">
        <v>24</v>
      </c>
      <c r="E246" s="255">
        <v>2.52E-2</v>
      </c>
      <c r="F246" s="241">
        <v>0.7</v>
      </c>
      <c r="G246" s="241">
        <v>0.2</v>
      </c>
      <c r="H246" s="253" t="s">
        <v>105</v>
      </c>
      <c r="I246" s="300" t="s">
        <v>126</v>
      </c>
      <c r="J246" s="297">
        <v>-1</v>
      </c>
      <c r="K246" s="297">
        <v>-1</v>
      </c>
      <c r="L246" s="297">
        <v>-1</v>
      </c>
      <c r="M246" s="297">
        <v>-1</v>
      </c>
      <c r="N246" s="307" t="s">
        <v>2451</v>
      </c>
      <c r="O246" s="307"/>
      <c r="P246" s="255" t="s">
        <v>1824</v>
      </c>
    </row>
    <row r="247" spans="1:16" s="230" customFormat="1" x14ac:dyDescent="0.25">
      <c r="A247" s="253" t="s">
        <v>368</v>
      </c>
      <c r="B247" s="242" t="s">
        <v>1889</v>
      </c>
      <c r="C247" s="255">
        <v>7.25</v>
      </c>
      <c r="D247" s="254">
        <v>25</v>
      </c>
      <c r="E247" s="255">
        <v>2.4199999999999999E-2</v>
      </c>
      <c r="F247" s="241">
        <v>0.7</v>
      </c>
      <c r="G247" s="241">
        <v>0.2</v>
      </c>
      <c r="H247" s="253" t="s">
        <v>105</v>
      </c>
      <c r="I247" s="300" t="s">
        <v>126</v>
      </c>
      <c r="J247" s="297">
        <v>-1</v>
      </c>
      <c r="K247" s="297">
        <v>-1</v>
      </c>
      <c r="L247" s="297">
        <v>-1</v>
      </c>
      <c r="M247" s="297">
        <v>-1</v>
      </c>
      <c r="N247" s="307" t="s">
        <v>2452</v>
      </c>
      <c r="O247" s="307"/>
      <c r="P247" s="255" t="s">
        <v>1824</v>
      </c>
    </row>
    <row r="248" spans="1:16" s="230" customFormat="1" x14ac:dyDescent="0.25">
      <c r="A248" s="253" t="s">
        <v>368</v>
      </c>
      <c r="B248" s="242" t="s">
        <v>1890</v>
      </c>
      <c r="C248" s="255">
        <v>8.25</v>
      </c>
      <c r="D248" s="254">
        <v>30</v>
      </c>
      <c r="E248" s="255">
        <v>2.29E-2</v>
      </c>
      <c r="F248" s="241">
        <v>0.7</v>
      </c>
      <c r="G248" s="241">
        <v>0.2</v>
      </c>
      <c r="H248" s="253" t="s">
        <v>105</v>
      </c>
      <c r="I248" s="300" t="s">
        <v>126</v>
      </c>
      <c r="J248" s="297">
        <v>-1</v>
      </c>
      <c r="K248" s="297">
        <v>-1</v>
      </c>
      <c r="L248" s="297">
        <v>-1</v>
      </c>
      <c r="M248" s="297">
        <v>-1</v>
      </c>
      <c r="N248" s="307" t="s">
        <v>2453</v>
      </c>
      <c r="O248" s="307"/>
      <c r="P248" s="255" t="s">
        <v>1824</v>
      </c>
    </row>
    <row r="249" spans="1:16" s="230" customFormat="1" x14ac:dyDescent="0.25">
      <c r="A249" s="253" t="s">
        <v>368</v>
      </c>
      <c r="B249" s="242" t="s">
        <v>1891</v>
      </c>
      <c r="C249" s="255">
        <v>10</v>
      </c>
      <c r="D249" s="254">
        <v>30</v>
      </c>
      <c r="E249" s="255">
        <v>2.7799999999999998E-2</v>
      </c>
      <c r="F249" s="241">
        <v>0.7</v>
      </c>
      <c r="G249" s="241">
        <v>0.2</v>
      </c>
      <c r="H249" s="253" t="s">
        <v>105</v>
      </c>
      <c r="I249" s="300" t="s">
        <v>126</v>
      </c>
      <c r="J249" s="297">
        <v>-1</v>
      </c>
      <c r="K249" s="297">
        <v>-1</v>
      </c>
      <c r="L249" s="297">
        <v>-1</v>
      </c>
      <c r="M249" s="297">
        <v>-1</v>
      </c>
      <c r="N249" s="307" t="s">
        <v>2454</v>
      </c>
      <c r="O249" s="307"/>
      <c r="P249" s="255" t="s">
        <v>1824</v>
      </c>
    </row>
    <row r="250" spans="1:16" s="230" customFormat="1" x14ac:dyDescent="0.25">
      <c r="A250" s="253" t="s">
        <v>368</v>
      </c>
      <c r="B250" s="242" t="s">
        <v>1892</v>
      </c>
      <c r="C250" s="255">
        <v>12</v>
      </c>
      <c r="D250" s="254">
        <v>38</v>
      </c>
      <c r="E250" s="255">
        <v>2.63E-2</v>
      </c>
      <c r="F250" s="241">
        <v>0.7</v>
      </c>
      <c r="G250" s="241">
        <v>0.2</v>
      </c>
      <c r="H250" s="253" t="s">
        <v>105</v>
      </c>
      <c r="I250" s="300" t="s">
        <v>126</v>
      </c>
      <c r="J250" s="297">
        <v>-1</v>
      </c>
      <c r="K250" s="297">
        <v>-1</v>
      </c>
      <c r="L250" s="297">
        <v>-1</v>
      </c>
      <c r="M250" s="297">
        <v>-1</v>
      </c>
      <c r="N250" s="307" t="s">
        <v>2455</v>
      </c>
      <c r="O250" s="307"/>
      <c r="P250" s="255" t="s">
        <v>1824</v>
      </c>
    </row>
    <row r="251" spans="1:16" s="209" customFormat="1" x14ac:dyDescent="0.25">
      <c r="A251" s="253" t="s">
        <v>368</v>
      </c>
      <c r="B251" s="242" t="s">
        <v>371</v>
      </c>
      <c r="C251" s="254">
        <v>4</v>
      </c>
      <c r="D251" s="254">
        <v>13.33</v>
      </c>
      <c r="E251" s="255">
        <v>2.5000000000000001E-2</v>
      </c>
      <c r="F251" s="241">
        <v>0.7</v>
      </c>
      <c r="G251" s="241">
        <v>0.2</v>
      </c>
      <c r="H251" s="253" t="s">
        <v>105</v>
      </c>
      <c r="I251" s="300" t="s">
        <v>126</v>
      </c>
      <c r="J251" s="297">
        <v>-1</v>
      </c>
      <c r="K251" s="297">
        <v>-1</v>
      </c>
      <c r="L251" s="297">
        <v>-1</v>
      </c>
      <c r="M251" s="297">
        <v>-1</v>
      </c>
      <c r="N251" s="307" t="s">
        <v>2456</v>
      </c>
      <c r="O251" s="307"/>
      <c r="P251" s="255" t="s">
        <v>6</v>
      </c>
    </row>
    <row r="252" spans="1:16" s="209" customFormat="1" x14ac:dyDescent="0.25">
      <c r="A252" s="253" t="s">
        <v>368</v>
      </c>
      <c r="B252" s="242" t="s">
        <v>370</v>
      </c>
      <c r="C252" s="254">
        <v>4.5</v>
      </c>
      <c r="D252" s="254">
        <v>15</v>
      </c>
      <c r="E252" s="255">
        <v>2.5000000000000001E-2</v>
      </c>
      <c r="F252" s="241">
        <v>0.7</v>
      </c>
      <c r="G252" s="241">
        <v>0.2</v>
      </c>
      <c r="H252" s="253" t="s">
        <v>105</v>
      </c>
      <c r="I252" s="300" t="s">
        <v>126</v>
      </c>
      <c r="J252" s="297">
        <v>-1</v>
      </c>
      <c r="K252" s="297">
        <v>-1</v>
      </c>
      <c r="L252" s="297">
        <v>-1</v>
      </c>
      <c r="M252" s="297">
        <v>-1</v>
      </c>
      <c r="N252" s="307" t="s">
        <v>2457</v>
      </c>
      <c r="O252" s="307"/>
      <c r="P252" s="255" t="s">
        <v>6</v>
      </c>
    </row>
    <row r="253" spans="1:16" s="209" customFormat="1" x14ac:dyDescent="0.25">
      <c r="A253" s="253" t="s">
        <v>368</v>
      </c>
      <c r="B253" s="242" t="s">
        <v>373</v>
      </c>
      <c r="C253" s="254">
        <v>5</v>
      </c>
      <c r="D253" s="254">
        <v>16.670000000000002</v>
      </c>
      <c r="E253" s="255">
        <v>2.5000000000000001E-2</v>
      </c>
      <c r="F253" s="241">
        <v>0.7</v>
      </c>
      <c r="G253" s="241">
        <v>0.2</v>
      </c>
      <c r="H253" s="253" t="s">
        <v>105</v>
      </c>
      <c r="I253" s="300" t="s">
        <v>126</v>
      </c>
      <c r="J253" s="297">
        <v>-1</v>
      </c>
      <c r="K253" s="297">
        <v>-1</v>
      </c>
      <c r="L253" s="297">
        <v>-1</v>
      </c>
      <c r="M253" s="297">
        <v>-1</v>
      </c>
      <c r="N253" s="307" t="s">
        <v>2458</v>
      </c>
      <c r="O253" s="307"/>
      <c r="P253" s="255" t="s">
        <v>6</v>
      </c>
    </row>
    <row r="254" spans="1:16" s="209" customFormat="1" x14ac:dyDescent="0.25">
      <c r="A254" s="253" t="s">
        <v>368</v>
      </c>
      <c r="B254" s="242" t="s">
        <v>375</v>
      </c>
      <c r="C254" s="254">
        <v>6</v>
      </c>
      <c r="D254" s="254">
        <v>20</v>
      </c>
      <c r="E254" s="255">
        <v>2.5000000000000001E-2</v>
      </c>
      <c r="F254" s="241">
        <v>0.7</v>
      </c>
      <c r="G254" s="241">
        <v>0.2</v>
      </c>
      <c r="H254" s="253" t="s">
        <v>105</v>
      </c>
      <c r="I254" s="300" t="s">
        <v>126</v>
      </c>
      <c r="J254" s="297">
        <v>-1</v>
      </c>
      <c r="K254" s="297">
        <v>-1</v>
      </c>
      <c r="L254" s="297">
        <v>-1</v>
      </c>
      <c r="M254" s="297">
        <v>-1</v>
      </c>
      <c r="N254" s="307" t="s">
        <v>2459</v>
      </c>
      <c r="O254" s="307"/>
      <c r="P254" s="255" t="s">
        <v>6</v>
      </c>
    </row>
    <row r="255" spans="1:16" s="209" customFormat="1" x14ac:dyDescent="0.25">
      <c r="A255" s="253" t="s">
        <v>368</v>
      </c>
      <c r="B255" s="242" t="s">
        <v>374</v>
      </c>
      <c r="C255" s="254">
        <v>6.5</v>
      </c>
      <c r="D255" s="254">
        <v>21.67</v>
      </c>
      <c r="E255" s="255">
        <v>2.5000000000000001E-2</v>
      </c>
      <c r="F255" s="241">
        <v>0.7</v>
      </c>
      <c r="G255" s="241">
        <v>0.2</v>
      </c>
      <c r="H255" s="253" t="s">
        <v>105</v>
      </c>
      <c r="I255" s="300" t="s">
        <v>126</v>
      </c>
      <c r="J255" s="297">
        <v>-1</v>
      </c>
      <c r="K255" s="297">
        <v>-1</v>
      </c>
      <c r="L255" s="297">
        <v>-1</v>
      </c>
      <c r="M255" s="297">
        <v>-1</v>
      </c>
      <c r="N255" s="307" t="s">
        <v>2460</v>
      </c>
      <c r="O255" s="307"/>
      <c r="P255" s="255" t="s">
        <v>6</v>
      </c>
    </row>
    <row r="256" spans="1:16" s="263" customFormat="1" x14ac:dyDescent="0.25">
      <c r="A256" s="253" t="s">
        <v>386</v>
      </c>
      <c r="B256" s="253" t="s">
        <v>1875</v>
      </c>
      <c r="C256" s="254">
        <v>0.125</v>
      </c>
      <c r="D256" s="254">
        <v>0.73299999999999998</v>
      </c>
      <c r="E256" s="255">
        <v>1.4200000000000001E-2</v>
      </c>
      <c r="F256" s="254">
        <v>1.4975999999999998</v>
      </c>
      <c r="G256" s="254">
        <v>0.38001000000000001</v>
      </c>
      <c r="H256" s="253" t="s">
        <v>113</v>
      </c>
      <c r="I256" s="300" t="s">
        <v>126</v>
      </c>
      <c r="J256" s="297">
        <v>-1</v>
      </c>
      <c r="K256" s="297">
        <v>-1</v>
      </c>
      <c r="L256" s="297">
        <v>-1</v>
      </c>
      <c r="M256" s="297">
        <v>-1</v>
      </c>
      <c r="N256" s="307" t="s">
        <v>2461</v>
      </c>
      <c r="O256" s="307"/>
      <c r="P256" s="255" t="s">
        <v>1825</v>
      </c>
    </row>
    <row r="257" spans="1:16" s="263" customFormat="1" x14ac:dyDescent="0.25">
      <c r="A257" s="253" t="s">
        <v>386</v>
      </c>
      <c r="B257" s="253" t="s">
        <v>1876</v>
      </c>
      <c r="C257" s="254">
        <v>0.25</v>
      </c>
      <c r="D257" s="254">
        <v>1.4670000000000001</v>
      </c>
      <c r="E257" s="255">
        <v>1.4200000000000001E-2</v>
      </c>
      <c r="F257" s="254">
        <v>1.4975999999999998</v>
      </c>
      <c r="G257" s="254">
        <v>0.38001000000000001</v>
      </c>
      <c r="H257" s="253" t="s">
        <v>113</v>
      </c>
      <c r="I257" s="300" t="s">
        <v>126</v>
      </c>
      <c r="J257" s="297">
        <v>-1</v>
      </c>
      <c r="K257" s="297">
        <v>-1</v>
      </c>
      <c r="L257" s="297">
        <v>-1</v>
      </c>
      <c r="M257" s="297">
        <v>-1</v>
      </c>
      <c r="N257" s="307" t="s">
        <v>2462</v>
      </c>
      <c r="O257" s="307"/>
      <c r="P257" s="255" t="s">
        <v>1825</v>
      </c>
    </row>
    <row r="258" spans="1:16" s="263" customFormat="1" x14ac:dyDescent="0.25">
      <c r="A258" s="253" t="s">
        <v>386</v>
      </c>
      <c r="B258" s="253" t="s">
        <v>1877</v>
      </c>
      <c r="C258" s="254">
        <v>0.5</v>
      </c>
      <c r="D258" s="254">
        <v>2.9340000000000002</v>
      </c>
      <c r="E258" s="255">
        <v>1.4200000000000001E-2</v>
      </c>
      <c r="F258" s="254">
        <v>1.4975999999999998</v>
      </c>
      <c r="G258" s="254">
        <v>0.38001000000000001</v>
      </c>
      <c r="H258" s="253" t="s">
        <v>113</v>
      </c>
      <c r="I258" s="300" t="s">
        <v>126</v>
      </c>
      <c r="J258" s="297">
        <v>-1</v>
      </c>
      <c r="K258" s="297">
        <v>-1</v>
      </c>
      <c r="L258" s="297">
        <v>-1</v>
      </c>
      <c r="M258" s="297">
        <v>-1</v>
      </c>
      <c r="N258" s="307" t="s">
        <v>2463</v>
      </c>
      <c r="O258" s="307"/>
      <c r="P258" s="255" t="s">
        <v>1825</v>
      </c>
    </row>
    <row r="259" spans="1:16" s="263" customFormat="1" x14ac:dyDescent="0.25">
      <c r="A259" s="253" t="s">
        <v>386</v>
      </c>
      <c r="B259" s="253" t="s">
        <v>1878</v>
      </c>
      <c r="C259" s="254">
        <v>1</v>
      </c>
      <c r="D259" s="254">
        <v>5.8680000000000003</v>
      </c>
      <c r="E259" s="255">
        <v>1.4200000000000001E-2</v>
      </c>
      <c r="F259" s="254">
        <v>1.4975999999999998</v>
      </c>
      <c r="G259" s="254">
        <v>0.38001000000000001</v>
      </c>
      <c r="H259" s="253" t="s">
        <v>113</v>
      </c>
      <c r="I259" s="300" t="s">
        <v>126</v>
      </c>
      <c r="J259" s="297">
        <v>-1</v>
      </c>
      <c r="K259" s="297">
        <v>-1</v>
      </c>
      <c r="L259" s="297">
        <v>-1</v>
      </c>
      <c r="M259" s="297">
        <v>-1</v>
      </c>
      <c r="N259" s="307" t="s">
        <v>2464</v>
      </c>
      <c r="O259" s="307"/>
      <c r="P259" s="255" t="s">
        <v>1825</v>
      </c>
    </row>
    <row r="260" spans="1:16" s="263" customFormat="1" x14ac:dyDescent="0.25">
      <c r="A260" s="253" t="s">
        <v>386</v>
      </c>
      <c r="B260" s="253" t="s">
        <v>1879</v>
      </c>
      <c r="C260" s="254">
        <v>1.5</v>
      </c>
      <c r="D260" s="254">
        <v>8.8010000000000002</v>
      </c>
      <c r="E260" s="255">
        <v>1.4200000000000001E-2</v>
      </c>
      <c r="F260" s="254">
        <v>1.4975999999999998</v>
      </c>
      <c r="G260" s="254">
        <v>0.38001000000000001</v>
      </c>
      <c r="H260" s="253" t="s">
        <v>113</v>
      </c>
      <c r="I260" s="300" t="s">
        <v>126</v>
      </c>
      <c r="J260" s="297">
        <v>-1</v>
      </c>
      <c r="K260" s="297">
        <v>-1</v>
      </c>
      <c r="L260" s="297">
        <v>-1</v>
      </c>
      <c r="M260" s="297">
        <v>-1</v>
      </c>
      <c r="N260" s="307" t="s">
        <v>2465</v>
      </c>
      <c r="O260" s="307"/>
      <c r="P260" s="255" t="s">
        <v>1825</v>
      </c>
    </row>
    <row r="261" spans="1:16" s="263" customFormat="1" x14ac:dyDescent="0.25">
      <c r="A261" s="253" t="s">
        <v>386</v>
      </c>
      <c r="B261" s="253" t="s">
        <v>1880</v>
      </c>
      <c r="C261" s="254">
        <v>2</v>
      </c>
      <c r="D261" s="254">
        <v>11.734999999999999</v>
      </c>
      <c r="E261" s="255">
        <v>1.4200000000000001E-2</v>
      </c>
      <c r="F261" s="254">
        <v>1.4975999999999998</v>
      </c>
      <c r="G261" s="254">
        <v>0.38001000000000001</v>
      </c>
      <c r="H261" s="253" t="s">
        <v>113</v>
      </c>
      <c r="I261" s="300" t="s">
        <v>126</v>
      </c>
      <c r="J261" s="297">
        <v>-1</v>
      </c>
      <c r="K261" s="297">
        <v>-1</v>
      </c>
      <c r="L261" s="297">
        <v>-1</v>
      </c>
      <c r="M261" s="297">
        <v>-1</v>
      </c>
      <c r="N261" s="307" t="s">
        <v>2466</v>
      </c>
      <c r="O261" s="307"/>
      <c r="P261" s="255" t="s">
        <v>1825</v>
      </c>
    </row>
    <row r="262" spans="1:16" s="263" customFormat="1" x14ac:dyDescent="0.25">
      <c r="A262" s="253" t="s">
        <v>386</v>
      </c>
      <c r="B262" s="253" t="s">
        <v>1881</v>
      </c>
      <c r="C262" s="254">
        <v>2.5</v>
      </c>
      <c r="D262" s="254">
        <v>14.669</v>
      </c>
      <c r="E262" s="255">
        <v>1.4200000000000001E-2</v>
      </c>
      <c r="F262" s="254">
        <v>1.4975999999999998</v>
      </c>
      <c r="G262" s="254">
        <v>0.38001000000000001</v>
      </c>
      <c r="H262" s="253" t="s">
        <v>113</v>
      </c>
      <c r="I262" s="300" t="s">
        <v>126</v>
      </c>
      <c r="J262" s="297">
        <v>-1</v>
      </c>
      <c r="K262" s="297">
        <v>-1</v>
      </c>
      <c r="L262" s="297">
        <v>-1</v>
      </c>
      <c r="M262" s="297">
        <v>-1</v>
      </c>
      <c r="N262" s="307" t="s">
        <v>2467</v>
      </c>
      <c r="O262" s="307"/>
      <c r="P262" s="255" t="s">
        <v>1825</v>
      </c>
    </row>
    <row r="263" spans="1:16" s="263" customFormat="1" x14ac:dyDescent="0.25">
      <c r="A263" s="253" t="s">
        <v>386</v>
      </c>
      <c r="B263" s="253" t="s">
        <v>1882</v>
      </c>
      <c r="C263" s="254">
        <v>3</v>
      </c>
      <c r="D263" s="254">
        <v>17.603000000000002</v>
      </c>
      <c r="E263" s="255">
        <v>1.4200000000000001E-2</v>
      </c>
      <c r="F263" s="254">
        <v>1.4975999999999998</v>
      </c>
      <c r="G263" s="254">
        <v>0.38001000000000001</v>
      </c>
      <c r="H263" s="253" t="s">
        <v>113</v>
      </c>
      <c r="I263" s="300" t="s">
        <v>126</v>
      </c>
      <c r="J263" s="297">
        <v>-1</v>
      </c>
      <c r="K263" s="297">
        <v>-1</v>
      </c>
      <c r="L263" s="297">
        <v>-1</v>
      </c>
      <c r="M263" s="297">
        <v>-1</v>
      </c>
      <c r="N263" s="307" t="s">
        <v>2468</v>
      </c>
      <c r="O263" s="307"/>
      <c r="P263" s="255" t="s">
        <v>1825</v>
      </c>
    </row>
    <row r="264" spans="1:16" s="230" customFormat="1" x14ac:dyDescent="0.25">
      <c r="A264" s="253" t="s">
        <v>386</v>
      </c>
      <c r="B264" s="253" t="s">
        <v>1828</v>
      </c>
      <c r="C264" s="241">
        <v>3.5</v>
      </c>
      <c r="D264" s="254">
        <v>20.54</v>
      </c>
      <c r="E264" s="255">
        <v>1.4200000000000001E-2</v>
      </c>
      <c r="F264" s="254">
        <v>1.4975999999999998</v>
      </c>
      <c r="G264" s="254">
        <v>0.38001000000000001</v>
      </c>
      <c r="H264" s="253" t="s">
        <v>113</v>
      </c>
      <c r="I264" s="300" t="s">
        <v>126</v>
      </c>
      <c r="J264" s="297">
        <v>-1</v>
      </c>
      <c r="K264" s="297">
        <v>-1</v>
      </c>
      <c r="L264" s="297">
        <v>-1</v>
      </c>
      <c r="M264" s="297">
        <v>-1</v>
      </c>
      <c r="N264" s="307" t="s">
        <v>2469</v>
      </c>
      <c r="O264" s="307"/>
      <c r="P264" s="255" t="s">
        <v>6</v>
      </c>
    </row>
    <row r="265" spans="1:16" s="230" customFormat="1" x14ac:dyDescent="0.25">
      <c r="A265" s="253" t="s">
        <v>386</v>
      </c>
      <c r="B265" s="253" t="s">
        <v>1829</v>
      </c>
      <c r="C265" s="241">
        <v>4</v>
      </c>
      <c r="D265" s="254">
        <v>23.47</v>
      </c>
      <c r="E265" s="255">
        <v>1.4200000000000001E-2</v>
      </c>
      <c r="F265" s="254">
        <v>1.4975999999999998</v>
      </c>
      <c r="G265" s="254">
        <v>0.38001000000000001</v>
      </c>
      <c r="H265" s="253" t="s">
        <v>113</v>
      </c>
      <c r="I265" s="300" t="s">
        <v>126</v>
      </c>
      <c r="J265" s="297">
        <v>-1</v>
      </c>
      <c r="K265" s="297">
        <v>-1</v>
      </c>
      <c r="L265" s="297">
        <v>-1</v>
      </c>
      <c r="M265" s="297">
        <v>-1</v>
      </c>
      <c r="N265" s="307" t="s">
        <v>2470</v>
      </c>
      <c r="O265" s="307"/>
      <c r="P265" s="255" t="s">
        <v>6</v>
      </c>
    </row>
    <row r="266" spans="1:16" s="230" customFormat="1" x14ac:dyDescent="0.25">
      <c r="A266" s="253" t="s">
        <v>386</v>
      </c>
      <c r="B266" s="253" t="s">
        <v>1830</v>
      </c>
      <c r="C266" s="241">
        <v>4.5</v>
      </c>
      <c r="D266" s="254">
        <v>26.41</v>
      </c>
      <c r="E266" s="255">
        <v>1.4200000000000001E-2</v>
      </c>
      <c r="F266" s="254">
        <v>1.4975999999999998</v>
      </c>
      <c r="G266" s="254">
        <v>0.38001000000000001</v>
      </c>
      <c r="H266" s="253" t="s">
        <v>113</v>
      </c>
      <c r="I266" s="300" t="s">
        <v>126</v>
      </c>
      <c r="J266" s="297">
        <v>-1</v>
      </c>
      <c r="K266" s="297">
        <v>-1</v>
      </c>
      <c r="L266" s="297">
        <v>-1</v>
      </c>
      <c r="M266" s="297">
        <v>-1</v>
      </c>
      <c r="N266" s="307" t="s">
        <v>2471</v>
      </c>
      <c r="O266" s="307"/>
      <c r="P266" s="255" t="s">
        <v>6</v>
      </c>
    </row>
    <row r="267" spans="1:16" s="230" customFormat="1" x14ac:dyDescent="0.25">
      <c r="A267" s="253" t="s">
        <v>386</v>
      </c>
      <c r="B267" s="253" t="s">
        <v>1831</v>
      </c>
      <c r="C267" s="241">
        <v>5</v>
      </c>
      <c r="D267" s="254">
        <v>29.34</v>
      </c>
      <c r="E267" s="255">
        <v>1.4200000000000001E-2</v>
      </c>
      <c r="F267" s="254">
        <v>1.4975999999999998</v>
      </c>
      <c r="G267" s="254">
        <v>0.38001000000000001</v>
      </c>
      <c r="H267" s="253" t="s">
        <v>113</v>
      </c>
      <c r="I267" s="300" t="s">
        <v>126</v>
      </c>
      <c r="J267" s="297">
        <v>-1</v>
      </c>
      <c r="K267" s="297">
        <v>-1</v>
      </c>
      <c r="L267" s="297">
        <v>-1</v>
      </c>
      <c r="M267" s="297">
        <v>-1</v>
      </c>
      <c r="N267" s="307" t="s">
        <v>2472</v>
      </c>
      <c r="O267" s="307"/>
      <c r="P267" s="255" t="s">
        <v>6</v>
      </c>
    </row>
    <row r="268" spans="1:16" s="230" customFormat="1" x14ac:dyDescent="0.25">
      <c r="A268" s="253" t="s">
        <v>386</v>
      </c>
      <c r="B268" s="253" t="s">
        <v>1832</v>
      </c>
      <c r="C268" s="241">
        <v>5.5</v>
      </c>
      <c r="D268" s="254">
        <v>32.28</v>
      </c>
      <c r="E268" s="255">
        <v>1.4200000000000001E-2</v>
      </c>
      <c r="F268" s="254">
        <v>1.4975999999999998</v>
      </c>
      <c r="G268" s="254">
        <v>0.38001000000000001</v>
      </c>
      <c r="H268" s="253" t="s">
        <v>113</v>
      </c>
      <c r="I268" s="300" t="s">
        <v>126</v>
      </c>
      <c r="J268" s="297">
        <v>-1</v>
      </c>
      <c r="K268" s="297">
        <v>-1</v>
      </c>
      <c r="L268" s="297">
        <v>-1</v>
      </c>
      <c r="M268" s="297">
        <v>-1</v>
      </c>
      <c r="N268" s="307" t="s">
        <v>2473</v>
      </c>
      <c r="O268" s="307"/>
      <c r="P268" s="255" t="s">
        <v>6</v>
      </c>
    </row>
    <row r="269" spans="1:16" s="230" customFormat="1" x14ac:dyDescent="0.25">
      <c r="A269" s="253" t="s">
        <v>386</v>
      </c>
      <c r="B269" s="253" t="s">
        <v>1833</v>
      </c>
      <c r="C269" s="241">
        <v>6</v>
      </c>
      <c r="D269" s="254">
        <v>35.21</v>
      </c>
      <c r="E269" s="255">
        <v>1.4200000000000001E-2</v>
      </c>
      <c r="F269" s="254">
        <v>1.4975999999999998</v>
      </c>
      <c r="G269" s="254">
        <v>0.38001000000000001</v>
      </c>
      <c r="H269" s="253" t="s">
        <v>113</v>
      </c>
      <c r="I269" s="300" t="s">
        <v>126</v>
      </c>
      <c r="J269" s="297">
        <v>-1</v>
      </c>
      <c r="K269" s="297">
        <v>-1</v>
      </c>
      <c r="L269" s="297">
        <v>-1</v>
      </c>
      <c r="M269" s="297">
        <v>-1</v>
      </c>
      <c r="N269" s="307" t="s">
        <v>2474</v>
      </c>
      <c r="O269" s="307"/>
      <c r="P269" s="255" t="s">
        <v>6</v>
      </c>
    </row>
    <row r="270" spans="1:16" s="230" customFormat="1" x14ac:dyDescent="0.25">
      <c r="A270" s="253" t="s">
        <v>386</v>
      </c>
      <c r="B270" s="253" t="s">
        <v>1834</v>
      </c>
      <c r="C270" s="241">
        <v>6.5</v>
      </c>
      <c r="D270" s="254">
        <v>38.15</v>
      </c>
      <c r="E270" s="255">
        <v>1.4200000000000001E-2</v>
      </c>
      <c r="F270" s="254">
        <v>1.4975999999999998</v>
      </c>
      <c r="G270" s="254">
        <v>0.38001000000000001</v>
      </c>
      <c r="H270" s="253" t="s">
        <v>113</v>
      </c>
      <c r="I270" s="300" t="s">
        <v>126</v>
      </c>
      <c r="J270" s="297">
        <v>-1</v>
      </c>
      <c r="K270" s="297">
        <v>-1</v>
      </c>
      <c r="L270" s="297">
        <v>-1</v>
      </c>
      <c r="M270" s="297">
        <v>-1</v>
      </c>
      <c r="N270" s="307" t="s">
        <v>2475</v>
      </c>
      <c r="O270" s="307"/>
      <c r="P270" s="255" t="s">
        <v>6</v>
      </c>
    </row>
    <row r="271" spans="1:16" s="230" customFormat="1" x14ac:dyDescent="0.25">
      <c r="A271" s="253" t="s">
        <v>386</v>
      </c>
      <c r="B271" s="253" t="s">
        <v>1835</v>
      </c>
      <c r="C271" s="254">
        <v>0.75</v>
      </c>
      <c r="D271" s="254">
        <v>2.08</v>
      </c>
      <c r="E271" s="255">
        <v>0.03</v>
      </c>
      <c r="F271" s="254">
        <v>0.99839999999999995</v>
      </c>
      <c r="G271" s="254">
        <v>0.30114000000000002</v>
      </c>
      <c r="H271" s="253" t="s">
        <v>9</v>
      </c>
      <c r="I271" s="300" t="s">
        <v>126</v>
      </c>
      <c r="J271" s="297">
        <v>-1</v>
      </c>
      <c r="K271" s="297">
        <v>-1</v>
      </c>
      <c r="L271" s="297">
        <v>-1</v>
      </c>
      <c r="M271" s="297">
        <v>-1</v>
      </c>
      <c r="N271" s="307" t="s">
        <v>2476</v>
      </c>
      <c r="O271" s="307"/>
      <c r="P271" s="255" t="s">
        <v>6</v>
      </c>
    </row>
    <row r="272" spans="1:16" s="230" customFormat="1" x14ac:dyDescent="0.25">
      <c r="A272" s="253" t="s">
        <v>386</v>
      </c>
      <c r="B272" s="253" t="s">
        <v>1836</v>
      </c>
      <c r="C272" s="254">
        <v>1</v>
      </c>
      <c r="D272" s="254">
        <v>2.78</v>
      </c>
      <c r="E272" s="255">
        <v>0.03</v>
      </c>
      <c r="F272" s="254">
        <v>0.99839999999999995</v>
      </c>
      <c r="G272" s="254">
        <v>0.30114000000000002</v>
      </c>
      <c r="H272" s="253" t="s">
        <v>9</v>
      </c>
      <c r="I272" s="300" t="s">
        <v>126</v>
      </c>
      <c r="J272" s="297">
        <v>-1</v>
      </c>
      <c r="K272" s="297">
        <v>-1</v>
      </c>
      <c r="L272" s="297">
        <v>-1</v>
      </c>
      <c r="M272" s="297">
        <v>-1</v>
      </c>
      <c r="N272" s="307" t="s">
        <v>2477</v>
      </c>
      <c r="O272" s="307"/>
      <c r="P272" s="255" t="s">
        <v>6</v>
      </c>
    </row>
    <row r="273" spans="1:16" s="230" customFormat="1" x14ac:dyDescent="0.25">
      <c r="A273" s="253" t="s">
        <v>386</v>
      </c>
      <c r="B273" s="253" t="s">
        <v>1837</v>
      </c>
      <c r="C273" s="254">
        <v>1.5</v>
      </c>
      <c r="D273" s="254">
        <v>4.17</v>
      </c>
      <c r="E273" s="255">
        <v>0.03</v>
      </c>
      <c r="F273" s="254">
        <v>0.99839999999999995</v>
      </c>
      <c r="G273" s="254">
        <v>0.30114000000000002</v>
      </c>
      <c r="H273" s="253" t="s">
        <v>9</v>
      </c>
      <c r="I273" s="300" t="s">
        <v>126</v>
      </c>
      <c r="J273" s="297">
        <v>-1</v>
      </c>
      <c r="K273" s="297">
        <v>-1</v>
      </c>
      <c r="L273" s="297">
        <v>-1</v>
      </c>
      <c r="M273" s="297">
        <v>-1</v>
      </c>
      <c r="N273" s="307" t="s">
        <v>2478</v>
      </c>
      <c r="O273" s="307"/>
      <c r="P273" s="255" t="s">
        <v>6</v>
      </c>
    </row>
    <row r="274" spans="1:16" s="230" customFormat="1" x14ac:dyDescent="0.25">
      <c r="A274" s="253" t="s">
        <v>386</v>
      </c>
      <c r="B274" s="253" t="s">
        <v>1838</v>
      </c>
      <c r="C274" s="254">
        <v>2</v>
      </c>
      <c r="D274" s="254">
        <v>5.56</v>
      </c>
      <c r="E274" s="255">
        <v>0.03</v>
      </c>
      <c r="F274" s="254">
        <v>0.99839999999999995</v>
      </c>
      <c r="G274" s="254">
        <v>0.30114000000000002</v>
      </c>
      <c r="H274" s="253" t="s">
        <v>9</v>
      </c>
      <c r="I274" s="300" t="s">
        <v>126</v>
      </c>
      <c r="J274" s="297">
        <v>-1</v>
      </c>
      <c r="K274" s="297">
        <v>-1</v>
      </c>
      <c r="L274" s="297">
        <v>-1</v>
      </c>
      <c r="M274" s="297">
        <v>-1</v>
      </c>
      <c r="N274" s="307" t="s">
        <v>2479</v>
      </c>
      <c r="O274" s="307"/>
      <c r="P274" s="255" t="s">
        <v>6</v>
      </c>
    </row>
    <row r="275" spans="1:16" s="230" customFormat="1" x14ac:dyDescent="0.25">
      <c r="A275" s="253" t="s">
        <v>386</v>
      </c>
      <c r="B275" s="253" t="s">
        <v>1839</v>
      </c>
      <c r="C275" s="254">
        <v>3</v>
      </c>
      <c r="D275" s="254">
        <v>8.33</v>
      </c>
      <c r="E275" s="255">
        <v>0.03</v>
      </c>
      <c r="F275" s="254">
        <v>0.99839999999999995</v>
      </c>
      <c r="G275" s="254">
        <v>0.30114000000000002</v>
      </c>
      <c r="H275" s="253" t="s">
        <v>9</v>
      </c>
      <c r="I275" s="300" t="s">
        <v>126</v>
      </c>
      <c r="J275" s="297">
        <v>-1</v>
      </c>
      <c r="K275" s="297">
        <v>-1</v>
      </c>
      <c r="L275" s="297">
        <v>-1</v>
      </c>
      <c r="M275" s="297">
        <v>-1</v>
      </c>
      <c r="N275" s="307" t="s">
        <v>2480</v>
      </c>
      <c r="O275" s="307"/>
      <c r="P275" s="255" t="s">
        <v>6</v>
      </c>
    </row>
    <row r="276" spans="1:16" s="230" customFormat="1" x14ac:dyDescent="0.25">
      <c r="A276" s="253" t="s">
        <v>386</v>
      </c>
      <c r="B276" s="253" t="s">
        <v>1840</v>
      </c>
      <c r="C276" s="254">
        <v>4</v>
      </c>
      <c r="D276" s="254">
        <v>11.11</v>
      </c>
      <c r="E276" s="255">
        <v>0.03</v>
      </c>
      <c r="F276" s="254">
        <v>0.99839999999999995</v>
      </c>
      <c r="G276" s="254">
        <v>0.30114000000000002</v>
      </c>
      <c r="H276" s="253" t="s">
        <v>9</v>
      </c>
      <c r="I276" s="300" t="s">
        <v>126</v>
      </c>
      <c r="J276" s="297">
        <v>-1</v>
      </c>
      <c r="K276" s="297">
        <v>-1</v>
      </c>
      <c r="L276" s="297">
        <v>-1</v>
      </c>
      <c r="M276" s="297">
        <v>-1</v>
      </c>
      <c r="N276" s="307" t="s">
        <v>2481</v>
      </c>
      <c r="O276" s="307"/>
      <c r="P276" s="255" t="s">
        <v>6</v>
      </c>
    </row>
    <row r="277" spans="1:16" s="230" customFormat="1" x14ac:dyDescent="0.25">
      <c r="A277" s="253" t="s">
        <v>386</v>
      </c>
      <c r="B277" s="253" t="s">
        <v>1841</v>
      </c>
      <c r="C277" s="254">
        <v>6</v>
      </c>
      <c r="D277" s="254">
        <v>16.670000000000002</v>
      </c>
      <c r="E277" s="255">
        <v>0.03</v>
      </c>
      <c r="F277" s="254">
        <v>0.99839999999999995</v>
      </c>
      <c r="G277" s="254">
        <v>0.30114000000000002</v>
      </c>
      <c r="H277" s="253" t="s">
        <v>9</v>
      </c>
      <c r="I277" s="300" t="s">
        <v>126</v>
      </c>
      <c r="J277" s="297">
        <v>-1</v>
      </c>
      <c r="K277" s="297">
        <v>-1</v>
      </c>
      <c r="L277" s="297">
        <v>-1</v>
      </c>
      <c r="M277" s="297">
        <v>-1</v>
      </c>
      <c r="N277" s="307" t="s">
        <v>2482</v>
      </c>
      <c r="O277" s="307"/>
      <c r="P277" s="255" t="s">
        <v>6</v>
      </c>
    </row>
    <row r="278" spans="1:16" s="229" customFormat="1" x14ac:dyDescent="0.25">
      <c r="A278" s="253" t="s">
        <v>386</v>
      </c>
      <c r="B278" s="249" t="s">
        <v>1842</v>
      </c>
      <c r="C278" s="254">
        <v>0.25</v>
      </c>
      <c r="D278" s="254">
        <v>1.04</v>
      </c>
      <c r="E278" s="255">
        <v>0.02</v>
      </c>
      <c r="F278" s="245">
        <v>1.2</v>
      </c>
      <c r="G278" s="254">
        <v>0.27</v>
      </c>
      <c r="H278" s="253" t="s">
        <v>9</v>
      </c>
      <c r="I278" s="300" t="s">
        <v>126</v>
      </c>
      <c r="J278" s="297">
        <v>-1</v>
      </c>
      <c r="K278" s="297">
        <v>-1</v>
      </c>
      <c r="L278" s="297">
        <v>-1</v>
      </c>
      <c r="M278" s="297">
        <v>-1</v>
      </c>
      <c r="N278" s="307" t="s">
        <v>2483</v>
      </c>
      <c r="O278" s="307"/>
      <c r="P278" s="255" t="s">
        <v>1825</v>
      </c>
    </row>
    <row r="279" spans="1:16" s="230" customFormat="1" x14ac:dyDescent="0.25">
      <c r="A279" s="253" t="s">
        <v>386</v>
      </c>
      <c r="B279" s="249" t="s">
        <v>1843</v>
      </c>
      <c r="C279" s="247">
        <v>0.5</v>
      </c>
      <c r="D279" s="254">
        <v>2.08</v>
      </c>
      <c r="E279" s="255">
        <v>0.02</v>
      </c>
      <c r="F279" s="245">
        <v>1.2</v>
      </c>
      <c r="G279" s="254">
        <v>0.27</v>
      </c>
      <c r="H279" s="253" t="s">
        <v>9</v>
      </c>
      <c r="I279" s="300" t="s">
        <v>126</v>
      </c>
      <c r="J279" s="297">
        <v>-1</v>
      </c>
      <c r="K279" s="297">
        <v>-1</v>
      </c>
      <c r="L279" s="297">
        <v>-1</v>
      </c>
      <c r="M279" s="297">
        <v>-1</v>
      </c>
      <c r="N279" s="307" t="s">
        <v>2484</v>
      </c>
      <c r="O279" s="307"/>
      <c r="P279" s="246" t="s">
        <v>660</v>
      </c>
    </row>
    <row r="280" spans="1:16" s="230" customFormat="1" x14ac:dyDescent="0.25">
      <c r="A280" s="253" t="s">
        <v>386</v>
      </c>
      <c r="B280" s="255" t="s">
        <v>1844</v>
      </c>
      <c r="C280" s="254">
        <v>0.75</v>
      </c>
      <c r="D280" s="254">
        <v>3.13</v>
      </c>
      <c r="E280" s="255">
        <v>0.02</v>
      </c>
      <c r="F280" s="245">
        <v>1.2</v>
      </c>
      <c r="G280" s="254">
        <v>0.27</v>
      </c>
      <c r="H280" s="253" t="s">
        <v>9</v>
      </c>
      <c r="I280" s="300" t="s">
        <v>126</v>
      </c>
      <c r="J280" s="297">
        <v>-1</v>
      </c>
      <c r="K280" s="297">
        <v>-1</v>
      </c>
      <c r="L280" s="297">
        <v>-1</v>
      </c>
      <c r="M280" s="297">
        <v>-1</v>
      </c>
      <c r="N280" s="307" t="s">
        <v>2485</v>
      </c>
      <c r="O280" s="307"/>
      <c r="P280" s="255" t="s">
        <v>6</v>
      </c>
    </row>
    <row r="281" spans="1:16" s="230" customFormat="1" x14ac:dyDescent="0.25">
      <c r="A281" s="253" t="s">
        <v>386</v>
      </c>
      <c r="B281" s="249" t="s">
        <v>1845</v>
      </c>
      <c r="C281" s="247">
        <v>1</v>
      </c>
      <c r="D281" s="254">
        <v>4.17</v>
      </c>
      <c r="E281" s="255">
        <v>0.02</v>
      </c>
      <c r="F281" s="245">
        <v>1.2</v>
      </c>
      <c r="G281" s="254">
        <v>0.27</v>
      </c>
      <c r="H281" s="253" t="s">
        <v>9</v>
      </c>
      <c r="I281" s="300" t="s">
        <v>126</v>
      </c>
      <c r="J281" s="297">
        <v>-1</v>
      </c>
      <c r="K281" s="297">
        <v>-1</v>
      </c>
      <c r="L281" s="297">
        <v>-1</v>
      </c>
      <c r="M281" s="297">
        <v>-1</v>
      </c>
      <c r="N281" s="307" t="s">
        <v>2486</v>
      </c>
      <c r="O281" s="307"/>
      <c r="P281" s="246" t="s">
        <v>660</v>
      </c>
    </row>
    <row r="282" spans="1:16" s="230" customFormat="1" x14ac:dyDescent="0.25">
      <c r="A282" s="253" t="s">
        <v>386</v>
      </c>
      <c r="B282" s="249" t="s">
        <v>1846</v>
      </c>
      <c r="C282" s="247">
        <v>1.25</v>
      </c>
      <c r="D282" s="254">
        <v>5.21</v>
      </c>
      <c r="E282" s="255">
        <v>0.02</v>
      </c>
      <c r="F282" s="245">
        <v>1.2</v>
      </c>
      <c r="G282" s="254">
        <v>0.27</v>
      </c>
      <c r="H282" s="253" t="s">
        <v>9</v>
      </c>
      <c r="I282" s="300" t="s">
        <v>126</v>
      </c>
      <c r="J282" s="297">
        <v>-1</v>
      </c>
      <c r="K282" s="297">
        <v>-1</v>
      </c>
      <c r="L282" s="297">
        <v>-1</v>
      </c>
      <c r="M282" s="297">
        <v>-1</v>
      </c>
      <c r="N282" s="307" t="s">
        <v>2487</v>
      </c>
      <c r="O282" s="307"/>
      <c r="P282" s="246" t="s">
        <v>660</v>
      </c>
    </row>
    <row r="283" spans="1:16" s="230" customFormat="1" x14ac:dyDescent="0.25">
      <c r="A283" s="253" t="s">
        <v>386</v>
      </c>
      <c r="B283" s="255" t="s">
        <v>1847</v>
      </c>
      <c r="C283" s="254">
        <v>1.5</v>
      </c>
      <c r="D283" s="254">
        <v>6.25</v>
      </c>
      <c r="E283" s="255">
        <v>0.02</v>
      </c>
      <c r="F283" s="245">
        <v>1.2</v>
      </c>
      <c r="G283" s="254">
        <v>0.27</v>
      </c>
      <c r="H283" s="253" t="s">
        <v>9</v>
      </c>
      <c r="I283" s="300" t="s">
        <v>126</v>
      </c>
      <c r="J283" s="297">
        <v>-1</v>
      </c>
      <c r="K283" s="297">
        <v>-1</v>
      </c>
      <c r="L283" s="297">
        <v>-1</v>
      </c>
      <c r="M283" s="297">
        <v>-1</v>
      </c>
      <c r="N283" s="307" t="s">
        <v>2488</v>
      </c>
      <c r="O283" s="307"/>
      <c r="P283" s="255" t="s">
        <v>6</v>
      </c>
    </row>
    <row r="284" spans="1:16" s="230" customFormat="1" x14ac:dyDescent="0.25">
      <c r="A284" s="253" t="s">
        <v>386</v>
      </c>
      <c r="B284" s="255" t="s">
        <v>1848</v>
      </c>
      <c r="C284" s="254">
        <v>1.75</v>
      </c>
      <c r="D284" s="254">
        <v>7.29</v>
      </c>
      <c r="E284" s="255">
        <v>0.02</v>
      </c>
      <c r="F284" s="245">
        <v>1.2</v>
      </c>
      <c r="G284" s="254">
        <v>0.27</v>
      </c>
      <c r="H284" s="253" t="s">
        <v>9</v>
      </c>
      <c r="I284" s="300" t="s">
        <v>126</v>
      </c>
      <c r="J284" s="297">
        <v>-1</v>
      </c>
      <c r="K284" s="297">
        <v>-1</v>
      </c>
      <c r="L284" s="297">
        <v>-1</v>
      </c>
      <c r="M284" s="297">
        <v>-1</v>
      </c>
      <c r="N284" s="307" t="s">
        <v>2489</v>
      </c>
      <c r="O284" s="307"/>
      <c r="P284" s="255" t="s">
        <v>6</v>
      </c>
    </row>
    <row r="285" spans="1:16" s="230" customFormat="1" x14ac:dyDescent="0.25">
      <c r="A285" s="253" t="s">
        <v>386</v>
      </c>
      <c r="B285" s="255" t="s">
        <v>1849</v>
      </c>
      <c r="C285" s="254">
        <v>1.92</v>
      </c>
      <c r="D285" s="254">
        <v>8</v>
      </c>
      <c r="E285" s="255">
        <v>0.02</v>
      </c>
      <c r="F285" s="245">
        <v>1.2</v>
      </c>
      <c r="G285" s="254">
        <v>0.27</v>
      </c>
      <c r="H285" s="253" t="s">
        <v>9</v>
      </c>
      <c r="I285" s="300" t="s">
        <v>126</v>
      </c>
      <c r="J285" s="297">
        <v>-1</v>
      </c>
      <c r="K285" s="297">
        <v>-1</v>
      </c>
      <c r="L285" s="297">
        <v>-1</v>
      </c>
      <c r="M285" s="297">
        <v>-1</v>
      </c>
      <c r="N285" s="307" t="s">
        <v>2490</v>
      </c>
      <c r="O285" s="307"/>
      <c r="P285" s="255" t="s">
        <v>6</v>
      </c>
    </row>
    <row r="286" spans="1:16" s="230" customFormat="1" x14ac:dyDescent="0.25">
      <c r="A286" s="253" t="s">
        <v>386</v>
      </c>
      <c r="B286" s="255" t="s">
        <v>1850</v>
      </c>
      <c r="C286" s="254">
        <v>1.9375</v>
      </c>
      <c r="D286" s="254">
        <v>8.07</v>
      </c>
      <c r="E286" s="255">
        <v>0.02</v>
      </c>
      <c r="F286" s="245">
        <v>1.2</v>
      </c>
      <c r="G286" s="254">
        <v>0.27</v>
      </c>
      <c r="H286" s="253" t="s">
        <v>9</v>
      </c>
      <c r="I286" s="300" t="s">
        <v>126</v>
      </c>
      <c r="J286" s="297">
        <v>-1</v>
      </c>
      <c r="K286" s="297">
        <v>-1</v>
      </c>
      <c r="L286" s="297">
        <v>-1</v>
      </c>
      <c r="M286" s="297">
        <v>-1</v>
      </c>
      <c r="N286" s="307" t="s">
        <v>2491</v>
      </c>
      <c r="O286" s="307"/>
      <c r="P286" s="255" t="s">
        <v>6</v>
      </c>
    </row>
    <row r="287" spans="1:16" s="230" customFormat="1" x14ac:dyDescent="0.25">
      <c r="A287" s="253" t="s">
        <v>386</v>
      </c>
      <c r="B287" s="249" t="s">
        <v>1851</v>
      </c>
      <c r="C287" s="247">
        <v>2</v>
      </c>
      <c r="D287" s="254">
        <v>8.33</v>
      </c>
      <c r="E287" s="255">
        <v>0.02</v>
      </c>
      <c r="F287" s="245">
        <v>1.2</v>
      </c>
      <c r="G287" s="254">
        <v>0.27</v>
      </c>
      <c r="H287" s="253" t="s">
        <v>9</v>
      </c>
      <c r="I287" s="300" t="s">
        <v>126</v>
      </c>
      <c r="J287" s="297">
        <v>-1</v>
      </c>
      <c r="K287" s="297">
        <v>-1</v>
      </c>
      <c r="L287" s="297">
        <v>-1</v>
      </c>
      <c r="M287" s="297">
        <v>-1</v>
      </c>
      <c r="N287" s="307" t="s">
        <v>2492</v>
      </c>
      <c r="O287" s="307"/>
      <c r="P287" s="246" t="s">
        <v>660</v>
      </c>
    </row>
    <row r="288" spans="1:16" s="230" customFormat="1" x14ac:dyDescent="0.25">
      <c r="A288" s="253" t="s">
        <v>386</v>
      </c>
      <c r="B288" s="255" t="s">
        <v>1852</v>
      </c>
      <c r="C288" s="254">
        <v>2.4</v>
      </c>
      <c r="D288" s="254">
        <v>10</v>
      </c>
      <c r="E288" s="255">
        <v>0.02</v>
      </c>
      <c r="F288" s="245">
        <v>1.2</v>
      </c>
      <c r="G288" s="254">
        <v>0.27</v>
      </c>
      <c r="H288" s="253" t="s">
        <v>9</v>
      </c>
      <c r="I288" s="300" t="s">
        <v>126</v>
      </c>
      <c r="J288" s="297">
        <v>-1</v>
      </c>
      <c r="K288" s="297">
        <v>-1</v>
      </c>
      <c r="L288" s="297">
        <v>-1</v>
      </c>
      <c r="M288" s="297">
        <v>-1</v>
      </c>
      <c r="N288" s="307" t="s">
        <v>2493</v>
      </c>
      <c r="O288" s="307"/>
      <c r="P288" s="255" t="s">
        <v>6</v>
      </c>
    </row>
    <row r="289" spans="1:16" s="230" customFormat="1" x14ac:dyDescent="0.25">
      <c r="A289" s="253" t="s">
        <v>386</v>
      </c>
      <c r="B289" s="255" t="s">
        <v>1853</v>
      </c>
      <c r="C289" s="254">
        <v>2.4300000000000002</v>
      </c>
      <c r="D289" s="254">
        <v>10.130000000000001</v>
      </c>
      <c r="E289" s="255">
        <v>0.02</v>
      </c>
      <c r="F289" s="245">
        <v>1.2</v>
      </c>
      <c r="G289" s="254">
        <v>0.27</v>
      </c>
      <c r="H289" s="253" t="s">
        <v>9</v>
      </c>
      <c r="I289" s="300" t="s">
        <v>126</v>
      </c>
      <c r="J289" s="297">
        <v>-1</v>
      </c>
      <c r="K289" s="297">
        <v>-1</v>
      </c>
      <c r="L289" s="297">
        <v>-1</v>
      </c>
      <c r="M289" s="297">
        <v>-1</v>
      </c>
      <c r="N289" s="307" t="s">
        <v>2494</v>
      </c>
      <c r="O289" s="307"/>
      <c r="P289" s="255" t="s">
        <v>6</v>
      </c>
    </row>
    <row r="290" spans="1:16" s="230" customFormat="1" x14ac:dyDescent="0.25">
      <c r="A290" s="253" t="s">
        <v>386</v>
      </c>
      <c r="B290" s="255" t="s">
        <v>1854</v>
      </c>
      <c r="C290" s="254">
        <v>3.01</v>
      </c>
      <c r="D290" s="254">
        <v>12.54</v>
      </c>
      <c r="E290" s="255">
        <v>0.02</v>
      </c>
      <c r="F290" s="245">
        <v>1.2</v>
      </c>
      <c r="G290" s="254">
        <v>0.27</v>
      </c>
      <c r="H290" s="253" t="s">
        <v>9</v>
      </c>
      <c r="I290" s="300" t="s">
        <v>126</v>
      </c>
      <c r="J290" s="297">
        <v>-1</v>
      </c>
      <c r="K290" s="297">
        <v>-1</v>
      </c>
      <c r="L290" s="297">
        <v>-1</v>
      </c>
      <c r="M290" s="297">
        <v>-1</v>
      </c>
      <c r="N290" s="307" t="s">
        <v>2495</v>
      </c>
      <c r="O290" s="307"/>
      <c r="P290" s="255" t="s">
        <v>6</v>
      </c>
    </row>
    <row r="291" spans="1:16" s="230" customFormat="1" x14ac:dyDescent="0.25">
      <c r="A291" s="253" t="s">
        <v>386</v>
      </c>
      <c r="B291" s="255" t="s">
        <v>1855</v>
      </c>
      <c r="C291" s="254">
        <v>3.35</v>
      </c>
      <c r="D291" s="254">
        <v>13.96</v>
      </c>
      <c r="E291" s="255">
        <v>0.02</v>
      </c>
      <c r="F291" s="245">
        <v>1.2</v>
      </c>
      <c r="G291" s="254">
        <v>0.27</v>
      </c>
      <c r="H291" s="253" t="s">
        <v>9</v>
      </c>
      <c r="I291" s="300" t="s">
        <v>126</v>
      </c>
      <c r="J291" s="297">
        <v>-1</v>
      </c>
      <c r="K291" s="297">
        <v>-1</v>
      </c>
      <c r="L291" s="297">
        <v>-1</v>
      </c>
      <c r="M291" s="297">
        <v>-1</v>
      </c>
      <c r="N291" s="307" t="s">
        <v>2496</v>
      </c>
      <c r="O291" s="307"/>
      <c r="P291" s="255" t="s">
        <v>6</v>
      </c>
    </row>
    <row r="292" spans="1:16" s="230" customFormat="1" x14ac:dyDescent="0.25">
      <c r="A292" s="253" t="s">
        <v>386</v>
      </c>
      <c r="B292" s="255" t="s">
        <v>1856</v>
      </c>
      <c r="C292" s="254">
        <v>3.39</v>
      </c>
      <c r="D292" s="254">
        <v>14.13</v>
      </c>
      <c r="E292" s="255">
        <v>0.02</v>
      </c>
      <c r="F292" s="245">
        <v>1.2</v>
      </c>
      <c r="G292" s="254">
        <v>0.27</v>
      </c>
      <c r="H292" s="253" t="s">
        <v>9</v>
      </c>
      <c r="I292" s="300" t="s">
        <v>126</v>
      </c>
      <c r="J292" s="297">
        <v>-1</v>
      </c>
      <c r="K292" s="297">
        <v>-1</v>
      </c>
      <c r="L292" s="297">
        <v>-1</v>
      </c>
      <c r="M292" s="297">
        <v>-1</v>
      </c>
      <c r="N292" s="307" t="s">
        <v>2497</v>
      </c>
      <c r="O292" s="307"/>
      <c r="P292" s="255" t="s">
        <v>6</v>
      </c>
    </row>
    <row r="293" spans="1:16" s="230" customFormat="1" x14ac:dyDescent="0.25">
      <c r="A293" s="253" t="s">
        <v>386</v>
      </c>
      <c r="B293" s="255" t="s">
        <v>1857</v>
      </c>
      <c r="C293" s="254">
        <v>3.5</v>
      </c>
      <c r="D293" s="254">
        <v>14.58</v>
      </c>
      <c r="E293" s="255">
        <v>0.02</v>
      </c>
      <c r="F293" s="245">
        <v>1.2</v>
      </c>
      <c r="G293" s="254">
        <v>0.27</v>
      </c>
      <c r="H293" s="253" t="s">
        <v>9</v>
      </c>
      <c r="I293" s="300" t="s">
        <v>126</v>
      </c>
      <c r="J293" s="297">
        <v>-1</v>
      </c>
      <c r="K293" s="297">
        <v>-1</v>
      </c>
      <c r="L293" s="297">
        <v>-1</v>
      </c>
      <c r="M293" s="297">
        <v>-1</v>
      </c>
      <c r="N293" s="307" t="s">
        <v>2498</v>
      </c>
      <c r="O293" s="307"/>
      <c r="P293" s="255" t="s">
        <v>6</v>
      </c>
    </row>
    <row r="294" spans="1:16" s="230" customFormat="1" x14ac:dyDescent="0.25">
      <c r="A294" s="253" t="s">
        <v>386</v>
      </c>
      <c r="B294" s="255" t="s">
        <v>1858</v>
      </c>
      <c r="C294" s="254">
        <v>4.05</v>
      </c>
      <c r="D294" s="254">
        <v>16.88</v>
      </c>
      <c r="E294" s="255">
        <v>0.02</v>
      </c>
      <c r="F294" s="245">
        <v>1.2</v>
      </c>
      <c r="G294" s="254">
        <v>0.27</v>
      </c>
      <c r="H294" s="253" t="s">
        <v>9</v>
      </c>
      <c r="I294" s="300" t="s">
        <v>126</v>
      </c>
      <c r="J294" s="297">
        <v>-1</v>
      </c>
      <c r="K294" s="297">
        <v>-1</v>
      </c>
      <c r="L294" s="297">
        <v>-1</v>
      </c>
      <c r="M294" s="297">
        <v>-1</v>
      </c>
      <c r="N294" s="307" t="s">
        <v>2499</v>
      </c>
      <c r="O294" s="307"/>
      <c r="P294" s="255" t="s">
        <v>6</v>
      </c>
    </row>
    <row r="295" spans="1:16" s="230" customFormat="1" x14ac:dyDescent="0.25">
      <c r="A295" s="253" t="s">
        <v>386</v>
      </c>
      <c r="B295" s="255" t="s">
        <v>1859</v>
      </c>
      <c r="C295" s="254">
        <v>4.71</v>
      </c>
      <c r="D295" s="254">
        <v>19.63</v>
      </c>
      <c r="E295" s="255">
        <v>0.02</v>
      </c>
      <c r="F295" s="245">
        <v>1.2</v>
      </c>
      <c r="G295" s="254">
        <v>0.27</v>
      </c>
      <c r="H295" s="253" t="s">
        <v>9</v>
      </c>
      <c r="I295" s="300" t="s">
        <v>126</v>
      </c>
      <c r="J295" s="297">
        <v>-1</v>
      </c>
      <c r="K295" s="297">
        <v>-1</v>
      </c>
      <c r="L295" s="297">
        <v>-1</v>
      </c>
      <c r="M295" s="297">
        <v>-1</v>
      </c>
      <c r="N295" s="307" t="s">
        <v>2500</v>
      </c>
      <c r="O295" s="307"/>
      <c r="P295" s="255" t="s">
        <v>6</v>
      </c>
    </row>
    <row r="296" spans="1:16" s="230" customFormat="1" x14ac:dyDescent="0.25">
      <c r="A296" s="253" t="s">
        <v>386</v>
      </c>
      <c r="B296" s="255" t="s">
        <v>1860</v>
      </c>
      <c r="C296" s="254">
        <v>5.2</v>
      </c>
      <c r="D296" s="254">
        <v>21.67</v>
      </c>
      <c r="E296" s="255">
        <v>0.02</v>
      </c>
      <c r="F296" s="245">
        <v>1.2</v>
      </c>
      <c r="G296" s="254">
        <v>0.27</v>
      </c>
      <c r="H296" s="253" t="s">
        <v>9</v>
      </c>
      <c r="I296" s="300" t="s">
        <v>126</v>
      </c>
      <c r="J296" s="297">
        <v>-1</v>
      </c>
      <c r="K296" s="297">
        <v>-1</v>
      </c>
      <c r="L296" s="297">
        <v>-1</v>
      </c>
      <c r="M296" s="297">
        <v>-1</v>
      </c>
      <c r="N296" s="307" t="s">
        <v>2501</v>
      </c>
      <c r="O296" s="307"/>
      <c r="P296" s="255" t="s">
        <v>6</v>
      </c>
    </row>
    <row r="297" spans="1:16" s="230" customFormat="1" x14ac:dyDescent="0.25">
      <c r="A297" s="253" t="s">
        <v>386</v>
      </c>
      <c r="B297" s="255" t="s">
        <v>1861</v>
      </c>
      <c r="C297" s="254">
        <v>5.96</v>
      </c>
      <c r="D297" s="254">
        <v>24.83</v>
      </c>
      <c r="E297" s="255">
        <v>0.02</v>
      </c>
      <c r="F297" s="245">
        <v>1.2</v>
      </c>
      <c r="G297" s="254">
        <v>0.27</v>
      </c>
      <c r="H297" s="253" t="s">
        <v>9</v>
      </c>
      <c r="I297" s="300" t="s">
        <v>126</v>
      </c>
      <c r="J297" s="297">
        <v>-1</v>
      </c>
      <c r="K297" s="297">
        <v>-1</v>
      </c>
      <c r="L297" s="297">
        <v>-1</v>
      </c>
      <c r="M297" s="297">
        <v>-1</v>
      </c>
      <c r="N297" s="307" t="s">
        <v>2502</v>
      </c>
      <c r="O297" s="307"/>
      <c r="P297" s="255" t="s">
        <v>6</v>
      </c>
    </row>
    <row r="298" spans="1:16" s="230" customFormat="1" x14ac:dyDescent="0.25">
      <c r="A298" s="253" t="s">
        <v>386</v>
      </c>
      <c r="B298" s="255" t="s">
        <v>1862</v>
      </c>
      <c r="C298" s="254">
        <v>6.11</v>
      </c>
      <c r="D298" s="254">
        <v>25.46</v>
      </c>
      <c r="E298" s="255">
        <v>0.02</v>
      </c>
      <c r="F298" s="245">
        <v>1.2</v>
      </c>
      <c r="G298" s="254">
        <v>0.27</v>
      </c>
      <c r="H298" s="253" t="s">
        <v>9</v>
      </c>
      <c r="I298" s="300" t="s">
        <v>126</v>
      </c>
      <c r="J298" s="297">
        <v>-1</v>
      </c>
      <c r="K298" s="297">
        <v>-1</v>
      </c>
      <c r="L298" s="297">
        <v>-1</v>
      </c>
      <c r="M298" s="297">
        <v>-1</v>
      </c>
      <c r="N298" s="307" t="s">
        <v>2503</v>
      </c>
      <c r="O298" s="307"/>
      <c r="P298" s="255" t="s">
        <v>6</v>
      </c>
    </row>
    <row r="299" spans="1:16" s="230" customFormat="1" x14ac:dyDescent="0.25">
      <c r="A299" s="253" t="s">
        <v>386</v>
      </c>
      <c r="B299" s="255" t="s">
        <v>1863</v>
      </c>
      <c r="C299" s="254">
        <v>6.87</v>
      </c>
      <c r="D299" s="254">
        <v>28.63</v>
      </c>
      <c r="E299" s="255">
        <v>0.02</v>
      </c>
      <c r="F299" s="245">
        <v>1.2</v>
      </c>
      <c r="G299" s="254">
        <v>0.27</v>
      </c>
      <c r="H299" s="253" t="s">
        <v>9</v>
      </c>
      <c r="I299" s="300" t="s">
        <v>126</v>
      </c>
      <c r="J299" s="297">
        <v>-1</v>
      </c>
      <c r="K299" s="297">
        <v>-1</v>
      </c>
      <c r="L299" s="297">
        <v>-1</v>
      </c>
      <c r="M299" s="297">
        <v>-1</v>
      </c>
      <c r="N299" s="307" t="s">
        <v>2504</v>
      </c>
      <c r="O299" s="307"/>
      <c r="P299" s="255" t="s">
        <v>6</v>
      </c>
    </row>
    <row r="300" spans="1:16" s="230" customFormat="1" x14ac:dyDescent="0.25">
      <c r="A300" s="253" t="s">
        <v>386</v>
      </c>
      <c r="B300" s="255" t="s">
        <v>1864</v>
      </c>
      <c r="C300" s="254">
        <v>8.3800000000000008</v>
      </c>
      <c r="D300" s="254">
        <v>34.92</v>
      </c>
      <c r="E300" s="255">
        <v>0.02</v>
      </c>
      <c r="F300" s="245">
        <v>1.2</v>
      </c>
      <c r="G300" s="254">
        <v>0.27</v>
      </c>
      <c r="H300" s="253" t="s">
        <v>9</v>
      </c>
      <c r="I300" s="300" t="s">
        <v>126</v>
      </c>
      <c r="J300" s="297">
        <v>-1</v>
      </c>
      <c r="K300" s="297">
        <v>-1</v>
      </c>
      <c r="L300" s="297">
        <v>-1</v>
      </c>
      <c r="M300" s="297">
        <v>-1</v>
      </c>
      <c r="N300" s="307" t="s">
        <v>2505</v>
      </c>
      <c r="O300" s="307"/>
      <c r="P300" s="255" t="s">
        <v>6</v>
      </c>
    </row>
    <row r="301" spans="1:16" s="230" customFormat="1" x14ac:dyDescent="0.25">
      <c r="A301" s="239" t="s">
        <v>386</v>
      </c>
      <c r="B301" s="249" t="s">
        <v>1893</v>
      </c>
      <c r="C301" s="245">
        <v>0.25</v>
      </c>
      <c r="D301" s="238">
        <v>1.25</v>
      </c>
      <c r="E301" s="240">
        <v>1.6666666666666666E-2</v>
      </c>
      <c r="F301" s="245">
        <v>1.3</v>
      </c>
      <c r="G301" s="238">
        <v>0.35</v>
      </c>
      <c r="H301" s="239" t="s">
        <v>9</v>
      </c>
      <c r="I301" s="300" t="s">
        <v>126</v>
      </c>
      <c r="J301" s="297">
        <v>-1</v>
      </c>
      <c r="K301" s="297">
        <v>-1</v>
      </c>
      <c r="L301" s="297">
        <v>-1</v>
      </c>
      <c r="M301" s="297">
        <v>-1</v>
      </c>
      <c r="N301" s="307" t="s">
        <v>2506</v>
      </c>
      <c r="O301" s="307"/>
      <c r="P301" s="240" t="s">
        <v>1824</v>
      </c>
    </row>
    <row r="302" spans="1:16" s="230" customFormat="1" x14ac:dyDescent="0.25">
      <c r="A302" s="239" t="s">
        <v>386</v>
      </c>
      <c r="B302" s="249" t="s">
        <v>1894</v>
      </c>
      <c r="C302" s="245">
        <v>0.5</v>
      </c>
      <c r="D302" s="238">
        <v>2.5</v>
      </c>
      <c r="E302" s="240">
        <v>1.6666666666666666E-2</v>
      </c>
      <c r="F302" s="245">
        <v>1.3</v>
      </c>
      <c r="G302" s="238">
        <v>0.35</v>
      </c>
      <c r="H302" s="239" t="s">
        <v>9</v>
      </c>
      <c r="I302" s="300" t="s">
        <v>126</v>
      </c>
      <c r="J302" s="297">
        <v>-1</v>
      </c>
      <c r="K302" s="297">
        <v>-1</v>
      </c>
      <c r="L302" s="297">
        <v>-1</v>
      </c>
      <c r="M302" s="297">
        <v>-1</v>
      </c>
      <c r="N302" s="307" t="s">
        <v>2507</v>
      </c>
      <c r="O302" s="307"/>
      <c r="P302" s="240" t="s">
        <v>1824</v>
      </c>
    </row>
    <row r="303" spans="1:16" s="230" customFormat="1" x14ac:dyDescent="0.25">
      <c r="A303" s="239" t="s">
        <v>386</v>
      </c>
      <c r="B303" s="248" t="s">
        <v>1895</v>
      </c>
      <c r="C303" s="245">
        <v>0.75</v>
      </c>
      <c r="D303" s="238">
        <v>3.75</v>
      </c>
      <c r="E303" s="240">
        <v>1.6666666666666666E-2</v>
      </c>
      <c r="F303" s="245">
        <v>1.3</v>
      </c>
      <c r="G303" s="238">
        <v>0.35</v>
      </c>
      <c r="H303" s="239" t="s">
        <v>9</v>
      </c>
      <c r="I303" s="300" t="s">
        <v>126</v>
      </c>
      <c r="J303" s="297">
        <v>-1</v>
      </c>
      <c r="K303" s="297">
        <v>-1</v>
      </c>
      <c r="L303" s="297">
        <v>-1</v>
      </c>
      <c r="M303" s="297">
        <v>-1</v>
      </c>
      <c r="N303" s="307" t="s">
        <v>2508</v>
      </c>
      <c r="O303" s="307"/>
      <c r="P303" s="240" t="s">
        <v>1824</v>
      </c>
    </row>
    <row r="304" spans="1:16" s="230" customFormat="1" x14ac:dyDescent="0.25">
      <c r="A304" s="239" t="s">
        <v>386</v>
      </c>
      <c r="B304" s="249" t="s">
        <v>1896</v>
      </c>
      <c r="C304" s="245">
        <v>1</v>
      </c>
      <c r="D304" s="238">
        <v>5</v>
      </c>
      <c r="E304" s="240">
        <v>1.6666666666666666E-2</v>
      </c>
      <c r="F304" s="245">
        <v>1.3</v>
      </c>
      <c r="G304" s="238">
        <v>0.35</v>
      </c>
      <c r="H304" s="239" t="s">
        <v>9</v>
      </c>
      <c r="I304" s="300" t="s">
        <v>126</v>
      </c>
      <c r="J304" s="297">
        <v>-1</v>
      </c>
      <c r="K304" s="297">
        <v>-1</v>
      </c>
      <c r="L304" s="297">
        <v>-1</v>
      </c>
      <c r="M304" s="297">
        <v>-1</v>
      </c>
      <c r="N304" s="307" t="s">
        <v>2509</v>
      </c>
      <c r="O304" s="307"/>
      <c r="P304" s="240" t="s">
        <v>1824</v>
      </c>
    </row>
    <row r="305" spans="1:16" s="230" customFormat="1" x14ac:dyDescent="0.25">
      <c r="A305" s="239" t="s">
        <v>386</v>
      </c>
      <c r="B305" s="249" t="s">
        <v>1897</v>
      </c>
      <c r="C305" s="245">
        <v>1.25</v>
      </c>
      <c r="D305" s="238">
        <v>6.25</v>
      </c>
      <c r="E305" s="240">
        <v>1.6666666666666666E-2</v>
      </c>
      <c r="F305" s="245">
        <v>1.3</v>
      </c>
      <c r="G305" s="238">
        <v>0.35</v>
      </c>
      <c r="H305" s="239" t="s">
        <v>9</v>
      </c>
      <c r="I305" s="300" t="s">
        <v>126</v>
      </c>
      <c r="J305" s="297">
        <v>-1</v>
      </c>
      <c r="K305" s="297">
        <v>-1</v>
      </c>
      <c r="L305" s="297">
        <v>-1</v>
      </c>
      <c r="M305" s="297">
        <v>-1</v>
      </c>
      <c r="N305" s="307" t="s">
        <v>2510</v>
      </c>
      <c r="O305" s="307"/>
      <c r="P305" s="240" t="s">
        <v>1824</v>
      </c>
    </row>
    <row r="306" spans="1:16" s="230" customFormat="1" x14ac:dyDescent="0.25">
      <c r="A306" s="239" t="s">
        <v>386</v>
      </c>
      <c r="B306" s="248" t="s">
        <v>1898</v>
      </c>
      <c r="C306" s="245">
        <v>1.5</v>
      </c>
      <c r="D306" s="238">
        <v>7.5</v>
      </c>
      <c r="E306" s="240">
        <v>1.6666666666666666E-2</v>
      </c>
      <c r="F306" s="245">
        <v>1.3</v>
      </c>
      <c r="G306" s="238">
        <v>0.35</v>
      </c>
      <c r="H306" s="239" t="s">
        <v>9</v>
      </c>
      <c r="I306" s="300" t="s">
        <v>126</v>
      </c>
      <c r="J306" s="297">
        <v>-1</v>
      </c>
      <c r="K306" s="297">
        <v>-1</v>
      </c>
      <c r="L306" s="297">
        <v>-1</v>
      </c>
      <c r="M306" s="297">
        <v>-1</v>
      </c>
      <c r="N306" s="307" t="s">
        <v>2511</v>
      </c>
      <c r="O306" s="307"/>
      <c r="P306" s="240" t="s">
        <v>1824</v>
      </c>
    </row>
    <row r="307" spans="1:16" s="230" customFormat="1" x14ac:dyDescent="0.25">
      <c r="A307" s="239" t="s">
        <v>386</v>
      </c>
      <c r="B307" s="248" t="s">
        <v>1899</v>
      </c>
      <c r="C307" s="245">
        <v>1.75</v>
      </c>
      <c r="D307" s="238">
        <v>8.75</v>
      </c>
      <c r="E307" s="240">
        <v>1.6666666666666666E-2</v>
      </c>
      <c r="F307" s="245">
        <v>1.3</v>
      </c>
      <c r="G307" s="238">
        <v>0.35</v>
      </c>
      <c r="H307" s="239" t="s">
        <v>9</v>
      </c>
      <c r="I307" s="300" t="s">
        <v>126</v>
      </c>
      <c r="J307" s="297">
        <v>-1</v>
      </c>
      <c r="K307" s="297">
        <v>-1</v>
      </c>
      <c r="L307" s="297">
        <v>-1</v>
      </c>
      <c r="M307" s="297">
        <v>-1</v>
      </c>
      <c r="N307" s="307" t="s">
        <v>2512</v>
      </c>
      <c r="O307" s="307"/>
      <c r="P307" s="240" t="s">
        <v>1824</v>
      </c>
    </row>
    <row r="308" spans="1:16" s="230" customFormat="1" x14ac:dyDescent="0.25">
      <c r="A308" s="239" t="s">
        <v>386</v>
      </c>
      <c r="B308" s="248" t="s">
        <v>1900</v>
      </c>
      <c r="C308" s="245">
        <v>1.875</v>
      </c>
      <c r="D308" s="238">
        <v>9.3749999999999805</v>
      </c>
      <c r="E308" s="240">
        <v>1.6666666666666701E-2</v>
      </c>
      <c r="F308" s="245">
        <v>1.3</v>
      </c>
      <c r="G308" s="238">
        <v>0.35</v>
      </c>
      <c r="H308" s="239" t="s">
        <v>9</v>
      </c>
      <c r="I308" s="300" t="s">
        <v>126</v>
      </c>
      <c r="J308" s="297">
        <v>-1</v>
      </c>
      <c r="K308" s="297">
        <v>-1</v>
      </c>
      <c r="L308" s="297">
        <v>-1</v>
      </c>
      <c r="M308" s="297">
        <v>-1</v>
      </c>
      <c r="N308" s="307" t="s">
        <v>2513</v>
      </c>
      <c r="O308" s="307"/>
      <c r="P308" s="240" t="s">
        <v>1824</v>
      </c>
    </row>
    <row r="309" spans="1:16" s="230" customFormat="1" x14ac:dyDescent="0.25">
      <c r="A309" s="239" t="s">
        <v>386</v>
      </c>
      <c r="B309" s="249" t="s">
        <v>1901</v>
      </c>
      <c r="C309" s="245">
        <v>2</v>
      </c>
      <c r="D309" s="238">
        <v>9.9999999999999787</v>
      </c>
      <c r="E309" s="240">
        <v>1.6666666666666701E-2</v>
      </c>
      <c r="F309" s="245">
        <v>1.3</v>
      </c>
      <c r="G309" s="238">
        <v>0.35</v>
      </c>
      <c r="H309" s="239" t="s">
        <v>9</v>
      </c>
      <c r="I309" s="300" t="s">
        <v>126</v>
      </c>
      <c r="J309" s="297">
        <v>-1</v>
      </c>
      <c r="K309" s="297">
        <v>-1</v>
      </c>
      <c r="L309" s="297">
        <v>-1</v>
      </c>
      <c r="M309" s="297">
        <v>-1</v>
      </c>
      <c r="N309" s="307" t="s">
        <v>2514</v>
      </c>
      <c r="O309" s="307"/>
      <c r="P309" s="240" t="s">
        <v>1824</v>
      </c>
    </row>
    <row r="310" spans="1:16" s="230" customFormat="1" x14ac:dyDescent="0.25">
      <c r="A310" s="239" t="s">
        <v>386</v>
      </c>
      <c r="B310" s="248" t="s">
        <v>1902</v>
      </c>
      <c r="C310" s="245">
        <v>2.5</v>
      </c>
      <c r="D310" s="238">
        <v>12.499999999999975</v>
      </c>
      <c r="E310" s="240">
        <v>1.6666666666666701E-2</v>
      </c>
      <c r="F310" s="245">
        <v>1.3</v>
      </c>
      <c r="G310" s="238">
        <v>0.35</v>
      </c>
      <c r="H310" s="239" t="s">
        <v>9</v>
      </c>
      <c r="I310" s="300" t="s">
        <v>126</v>
      </c>
      <c r="J310" s="297">
        <v>-1</v>
      </c>
      <c r="K310" s="297">
        <v>-1</v>
      </c>
      <c r="L310" s="297">
        <v>-1</v>
      </c>
      <c r="M310" s="297">
        <v>-1</v>
      </c>
      <c r="N310" s="307" t="s">
        <v>2515</v>
      </c>
      <c r="O310" s="307"/>
      <c r="P310" s="240" t="s">
        <v>1824</v>
      </c>
    </row>
    <row r="311" spans="1:16" s="230" customFormat="1" x14ac:dyDescent="0.25">
      <c r="A311" s="239" t="s">
        <v>386</v>
      </c>
      <c r="B311" s="248" t="s">
        <v>1903</v>
      </c>
      <c r="C311" s="245">
        <v>3</v>
      </c>
      <c r="D311" s="238">
        <v>14.99999999999997</v>
      </c>
      <c r="E311" s="240">
        <v>1.6666666666666701E-2</v>
      </c>
      <c r="F311" s="245">
        <v>1.3</v>
      </c>
      <c r="G311" s="238">
        <v>0.35</v>
      </c>
      <c r="H311" s="239" t="s">
        <v>9</v>
      </c>
      <c r="I311" s="300" t="s">
        <v>126</v>
      </c>
      <c r="J311" s="297">
        <v>-1</v>
      </c>
      <c r="K311" s="297">
        <v>-1</v>
      </c>
      <c r="L311" s="297">
        <v>-1</v>
      </c>
      <c r="M311" s="297">
        <v>-1</v>
      </c>
      <c r="N311" s="307" t="s">
        <v>2516</v>
      </c>
      <c r="O311" s="307"/>
      <c r="P311" s="240" t="s">
        <v>1824</v>
      </c>
    </row>
    <row r="312" spans="1:16" s="230" customFormat="1" x14ac:dyDescent="0.25">
      <c r="A312" s="239" t="s">
        <v>386</v>
      </c>
      <c r="B312" s="248" t="s">
        <v>1904</v>
      </c>
      <c r="C312" s="245">
        <v>3.5</v>
      </c>
      <c r="D312" s="238">
        <v>17.499999999999964</v>
      </c>
      <c r="E312" s="240">
        <v>1.6666666666666701E-2</v>
      </c>
      <c r="F312" s="245">
        <v>1.3</v>
      </c>
      <c r="G312" s="238">
        <v>0.35</v>
      </c>
      <c r="H312" s="239" t="s">
        <v>9</v>
      </c>
      <c r="I312" s="300" t="s">
        <v>126</v>
      </c>
      <c r="J312" s="297">
        <v>-1</v>
      </c>
      <c r="K312" s="297">
        <v>-1</v>
      </c>
      <c r="L312" s="297">
        <v>-1</v>
      </c>
      <c r="M312" s="297">
        <v>-1</v>
      </c>
      <c r="N312" s="307" t="s">
        <v>2517</v>
      </c>
      <c r="O312" s="307"/>
      <c r="P312" s="240" t="s">
        <v>1824</v>
      </c>
    </row>
    <row r="313" spans="1:16" s="230" customFormat="1" x14ac:dyDescent="0.25">
      <c r="A313" s="239" t="s">
        <v>386</v>
      </c>
      <c r="B313" s="248" t="s">
        <v>1905</v>
      </c>
      <c r="C313" s="245">
        <v>4</v>
      </c>
      <c r="D313" s="238">
        <v>19.999999999999957</v>
      </c>
      <c r="E313" s="240">
        <v>1.6666666666666701E-2</v>
      </c>
      <c r="F313" s="245">
        <v>1.3</v>
      </c>
      <c r="G313" s="238">
        <v>0.35</v>
      </c>
      <c r="H313" s="239" t="s">
        <v>9</v>
      </c>
      <c r="I313" s="300" t="s">
        <v>126</v>
      </c>
      <c r="J313" s="297">
        <v>-1</v>
      </c>
      <c r="K313" s="297">
        <v>-1</v>
      </c>
      <c r="L313" s="297">
        <v>-1</v>
      </c>
      <c r="M313" s="297">
        <v>-1</v>
      </c>
      <c r="N313" s="307" t="s">
        <v>2518</v>
      </c>
      <c r="O313" s="307"/>
      <c r="P313" s="240" t="s">
        <v>1824</v>
      </c>
    </row>
    <row r="314" spans="1:16" s="230" customFormat="1" x14ac:dyDescent="0.25">
      <c r="A314" s="239" t="s">
        <v>386</v>
      </c>
      <c r="B314" s="248" t="s">
        <v>1906</v>
      </c>
      <c r="C314" s="245">
        <v>4.5</v>
      </c>
      <c r="D314" s="238">
        <v>22.499999999999954</v>
      </c>
      <c r="E314" s="240">
        <v>1.6666666666666701E-2</v>
      </c>
      <c r="F314" s="245">
        <v>1.3</v>
      </c>
      <c r="G314" s="238">
        <v>0.35</v>
      </c>
      <c r="H314" s="239" t="s">
        <v>9</v>
      </c>
      <c r="I314" s="300" t="s">
        <v>126</v>
      </c>
      <c r="J314" s="297">
        <v>-1</v>
      </c>
      <c r="K314" s="297">
        <v>-1</v>
      </c>
      <c r="L314" s="297">
        <v>-1</v>
      </c>
      <c r="M314" s="297">
        <v>-1</v>
      </c>
      <c r="N314" s="307" t="s">
        <v>2519</v>
      </c>
      <c r="O314" s="307"/>
      <c r="P314" s="240" t="s">
        <v>1824</v>
      </c>
    </row>
    <row r="315" spans="1:16" s="230" customFormat="1" x14ac:dyDescent="0.25">
      <c r="A315" s="239" t="s">
        <v>386</v>
      </c>
      <c r="B315" s="248" t="s">
        <v>1907</v>
      </c>
      <c r="C315" s="245">
        <v>5</v>
      </c>
      <c r="D315" s="238">
        <v>24.99999999999995</v>
      </c>
      <c r="E315" s="240">
        <v>1.6666666666666701E-2</v>
      </c>
      <c r="F315" s="245">
        <v>1.3</v>
      </c>
      <c r="G315" s="238">
        <v>0.35</v>
      </c>
      <c r="H315" s="239" t="s">
        <v>9</v>
      </c>
      <c r="I315" s="300" t="s">
        <v>126</v>
      </c>
      <c r="J315" s="297">
        <v>-1</v>
      </c>
      <c r="K315" s="297">
        <v>-1</v>
      </c>
      <c r="L315" s="297">
        <v>-1</v>
      </c>
      <c r="M315" s="297">
        <v>-1</v>
      </c>
      <c r="N315" s="307" t="s">
        <v>2520</v>
      </c>
      <c r="O315" s="307"/>
      <c r="P315" s="240" t="s">
        <v>1824</v>
      </c>
    </row>
    <row r="316" spans="1:16" s="230" customFormat="1" x14ac:dyDescent="0.25">
      <c r="A316" s="239" t="s">
        <v>386</v>
      </c>
      <c r="B316" s="248" t="s">
        <v>1908</v>
      </c>
      <c r="C316" s="245">
        <v>5.5</v>
      </c>
      <c r="D316" s="238">
        <v>27.499999999999943</v>
      </c>
      <c r="E316" s="240">
        <v>1.6666666666666701E-2</v>
      </c>
      <c r="F316" s="245">
        <v>1.3</v>
      </c>
      <c r="G316" s="238">
        <v>0.35</v>
      </c>
      <c r="H316" s="239" t="s">
        <v>9</v>
      </c>
      <c r="I316" s="300" t="s">
        <v>126</v>
      </c>
      <c r="J316" s="297">
        <v>-1</v>
      </c>
      <c r="K316" s="297">
        <v>-1</v>
      </c>
      <c r="L316" s="297">
        <v>-1</v>
      </c>
      <c r="M316" s="297">
        <v>-1</v>
      </c>
      <c r="N316" s="307" t="s">
        <v>2521</v>
      </c>
      <c r="O316" s="307"/>
      <c r="P316" s="240" t="s">
        <v>1824</v>
      </c>
    </row>
    <row r="317" spans="1:16" s="230" customFormat="1" x14ac:dyDescent="0.25">
      <c r="A317" s="239" t="s">
        <v>386</v>
      </c>
      <c r="B317" s="248" t="s">
        <v>1909</v>
      </c>
      <c r="C317" s="245">
        <v>6</v>
      </c>
      <c r="D317" s="238">
        <v>29.99999999999994</v>
      </c>
      <c r="E317" s="240">
        <v>1.6666666666666701E-2</v>
      </c>
      <c r="F317" s="245">
        <v>1.3</v>
      </c>
      <c r="G317" s="238">
        <v>0.35</v>
      </c>
      <c r="H317" s="239" t="s">
        <v>9</v>
      </c>
      <c r="I317" s="300" t="s">
        <v>126</v>
      </c>
      <c r="J317" s="297">
        <v>-1</v>
      </c>
      <c r="K317" s="297">
        <v>-1</v>
      </c>
      <c r="L317" s="297">
        <v>-1</v>
      </c>
      <c r="M317" s="297">
        <v>-1</v>
      </c>
      <c r="N317" s="307" t="s">
        <v>2522</v>
      </c>
      <c r="O317" s="307"/>
      <c r="P317" s="240" t="s">
        <v>1824</v>
      </c>
    </row>
    <row r="318" spans="1:16" s="230" customFormat="1" x14ac:dyDescent="0.25">
      <c r="A318" s="239" t="s">
        <v>386</v>
      </c>
      <c r="B318" s="248" t="s">
        <v>1910</v>
      </c>
      <c r="C318" s="245">
        <v>6.5</v>
      </c>
      <c r="D318" s="238">
        <v>32.499999999999929</v>
      </c>
      <c r="E318" s="240">
        <v>1.6666666666666701E-2</v>
      </c>
      <c r="F318" s="245">
        <v>1.3</v>
      </c>
      <c r="G318" s="238">
        <v>0.35</v>
      </c>
      <c r="H318" s="239" t="s">
        <v>9</v>
      </c>
      <c r="I318" s="300" t="s">
        <v>126</v>
      </c>
      <c r="J318" s="297">
        <v>-1</v>
      </c>
      <c r="K318" s="297">
        <v>-1</v>
      </c>
      <c r="L318" s="297">
        <v>-1</v>
      </c>
      <c r="M318" s="297">
        <v>-1</v>
      </c>
      <c r="N318" s="307" t="s">
        <v>2523</v>
      </c>
      <c r="O318" s="307"/>
      <c r="P318" s="240" t="s">
        <v>1824</v>
      </c>
    </row>
    <row r="319" spans="1:16" s="230" customFormat="1" x14ac:dyDescent="0.25">
      <c r="A319" s="239" t="s">
        <v>386</v>
      </c>
      <c r="B319" s="248" t="s">
        <v>1911</v>
      </c>
      <c r="C319" s="245">
        <v>8</v>
      </c>
      <c r="D319" s="238">
        <v>39.999999999999915</v>
      </c>
      <c r="E319" s="240">
        <v>1.6666666666666701E-2</v>
      </c>
      <c r="F319" s="245">
        <v>1.3</v>
      </c>
      <c r="G319" s="238">
        <v>0.35</v>
      </c>
      <c r="H319" s="239" t="s">
        <v>9</v>
      </c>
      <c r="I319" s="300" t="s">
        <v>126</v>
      </c>
      <c r="J319" s="297">
        <v>-1</v>
      </c>
      <c r="K319" s="297">
        <v>-1</v>
      </c>
      <c r="L319" s="297">
        <v>-1</v>
      </c>
      <c r="M319" s="297">
        <v>-1</v>
      </c>
      <c r="N319" s="307" t="s">
        <v>2524</v>
      </c>
      <c r="O319" s="307"/>
      <c r="P319" s="240" t="s">
        <v>1824</v>
      </c>
    </row>
    <row r="320" spans="1:16" s="230" customFormat="1" x14ac:dyDescent="0.25">
      <c r="A320" s="239" t="s">
        <v>386</v>
      </c>
      <c r="B320" s="243" t="s">
        <v>1912</v>
      </c>
      <c r="C320" s="245">
        <v>8.5</v>
      </c>
      <c r="D320" s="238">
        <v>42.499999999999915</v>
      </c>
      <c r="E320" s="240">
        <v>1.6666666666666701E-2</v>
      </c>
      <c r="F320" s="245">
        <v>1.3</v>
      </c>
      <c r="G320" s="238">
        <v>0.35</v>
      </c>
      <c r="H320" s="239" t="s">
        <v>9</v>
      </c>
      <c r="I320" s="300" t="s">
        <v>126</v>
      </c>
      <c r="J320" s="297">
        <v>-1</v>
      </c>
      <c r="K320" s="297">
        <v>-1</v>
      </c>
      <c r="L320" s="297">
        <v>-1</v>
      </c>
      <c r="M320" s="297">
        <v>-1</v>
      </c>
      <c r="N320" s="307" t="s">
        <v>2525</v>
      </c>
      <c r="O320" s="307"/>
      <c r="P320" s="240" t="s">
        <v>1824</v>
      </c>
    </row>
    <row r="321" spans="1:16" s="230" customFormat="1" x14ac:dyDescent="0.25">
      <c r="A321" s="253" t="s">
        <v>386</v>
      </c>
      <c r="B321" s="249" t="s">
        <v>1865</v>
      </c>
      <c r="C321" s="247">
        <v>0.5</v>
      </c>
      <c r="D321" s="254">
        <v>3.13</v>
      </c>
      <c r="E321" s="255">
        <v>1.3299999999999999E-2</v>
      </c>
      <c r="F321" s="254">
        <v>1</v>
      </c>
      <c r="G321" s="254">
        <v>0.27</v>
      </c>
      <c r="H321" s="253" t="s">
        <v>9</v>
      </c>
      <c r="I321" s="300" t="s">
        <v>126</v>
      </c>
      <c r="J321" s="297">
        <v>-1</v>
      </c>
      <c r="K321" s="297">
        <v>-1</v>
      </c>
      <c r="L321" s="297">
        <v>-1</v>
      </c>
      <c r="M321" s="297">
        <v>-1</v>
      </c>
      <c r="N321" s="307" t="s">
        <v>2526</v>
      </c>
      <c r="O321" s="307"/>
      <c r="P321" s="246" t="s">
        <v>660</v>
      </c>
    </row>
    <row r="322" spans="1:16" s="230" customFormat="1" x14ac:dyDescent="0.25">
      <c r="A322" s="253" t="s">
        <v>386</v>
      </c>
      <c r="B322" s="249" t="s">
        <v>1866</v>
      </c>
      <c r="C322" s="247">
        <v>0.75</v>
      </c>
      <c r="D322" s="254">
        <v>4.7</v>
      </c>
      <c r="E322" s="255">
        <v>1.3299999999999999E-2</v>
      </c>
      <c r="F322" s="254">
        <v>1</v>
      </c>
      <c r="G322" s="254">
        <v>0.27</v>
      </c>
      <c r="H322" s="253" t="s">
        <v>9</v>
      </c>
      <c r="I322" s="300" t="s">
        <v>126</v>
      </c>
      <c r="J322" s="297">
        <v>-1</v>
      </c>
      <c r="K322" s="297">
        <v>-1</v>
      </c>
      <c r="L322" s="297">
        <v>-1</v>
      </c>
      <c r="M322" s="297">
        <v>-1</v>
      </c>
      <c r="N322" s="307" t="s">
        <v>2527</v>
      </c>
      <c r="O322" s="307"/>
      <c r="P322" s="246" t="s">
        <v>660</v>
      </c>
    </row>
    <row r="323" spans="1:16" s="230" customFormat="1" x14ac:dyDescent="0.25">
      <c r="A323" s="253" t="s">
        <v>386</v>
      </c>
      <c r="B323" s="249" t="s">
        <v>1867</v>
      </c>
      <c r="C323" s="247">
        <v>1</v>
      </c>
      <c r="D323" s="254">
        <v>6.27</v>
      </c>
      <c r="E323" s="255">
        <v>1.3299999999999999E-2</v>
      </c>
      <c r="F323" s="254">
        <v>1</v>
      </c>
      <c r="G323" s="254">
        <v>0.27</v>
      </c>
      <c r="H323" s="253" t="s">
        <v>9</v>
      </c>
      <c r="I323" s="300" t="s">
        <v>126</v>
      </c>
      <c r="J323" s="297">
        <v>-1</v>
      </c>
      <c r="K323" s="297">
        <v>-1</v>
      </c>
      <c r="L323" s="297">
        <v>-1</v>
      </c>
      <c r="M323" s="297">
        <v>-1</v>
      </c>
      <c r="N323" s="307" t="s">
        <v>2528</v>
      </c>
      <c r="O323" s="307"/>
      <c r="P323" s="246" t="s">
        <v>660</v>
      </c>
    </row>
    <row r="324" spans="1:16" s="230" customFormat="1" x14ac:dyDescent="0.25">
      <c r="A324" s="253" t="s">
        <v>386</v>
      </c>
      <c r="B324" s="249" t="s">
        <v>1868</v>
      </c>
      <c r="C324" s="247">
        <v>1.25</v>
      </c>
      <c r="D324" s="254">
        <v>7.83</v>
      </c>
      <c r="E324" s="255">
        <v>1.3299999999999999E-2</v>
      </c>
      <c r="F324" s="254">
        <v>1</v>
      </c>
      <c r="G324" s="254">
        <v>0.27</v>
      </c>
      <c r="H324" s="253" t="s">
        <v>9</v>
      </c>
      <c r="I324" s="300" t="s">
        <v>126</v>
      </c>
      <c r="J324" s="297">
        <v>-1</v>
      </c>
      <c r="K324" s="297">
        <v>-1</v>
      </c>
      <c r="L324" s="297">
        <v>-1</v>
      </c>
      <c r="M324" s="297">
        <v>-1</v>
      </c>
      <c r="N324" s="307" t="s">
        <v>2529</v>
      </c>
      <c r="O324" s="307"/>
      <c r="P324" s="246" t="s">
        <v>660</v>
      </c>
    </row>
    <row r="325" spans="1:16" s="230" customFormat="1" x14ac:dyDescent="0.25">
      <c r="A325" s="253" t="s">
        <v>386</v>
      </c>
      <c r="B325" s="249" t="s">
        <v>1869</v>
      </c>
      <c r="C325" s="247">
        <v>2</v>
      </c>
      <c r="D325" s="254">
        <v>12.53</v>
      </c>
      <c r="E325" s="255">
        <v>1.3299999999999999E-2</v>
      </c>
      <c r="F325" s="254">
        <v>1</v>
      </c>
      <c r="G325" s="254">
        <v>0.27</v>
      </c>
      <c r="H325" s="253" t="s">
        <v>9</v>
      </c>
      <c r="I325" s="300" t="s">
        <v>126</v>
      </c>
      <c r="J325" s="297">
        <v>-1</v>
      </c>
      <c r="K325" s="297">
        <v>-1</v>
      </c>
      <c r="L325" s="297">
        <v>-1</v>
      </c>
      <c r="M325" s="297">
        <v>-1</v>
      </c>
      <c r="N325" s="307" t="s">
        <v>2530</v>
      </c>
      <c r="O325" s="307"/>
      <c r="P325" s="246" t="s">
        <v>660</v>
      </c>
    </row>
    <row r="326" spans="1:16" s="230" customFormat="1" x14ac:dyDescent="0.25">
      <c r="A326" s="253" t="s">
        <v>386</v>
      </c>
      <c r="B326" s="242" t="s">
        <v>1870</v>
      </c>
      <c r="C326" s="241">
        <v>0.75</v>
      </c>
      <c r="D326" s="241">
        <v>1.88</v>
      </c>
      <c r="E326" s="255">
        <v>3.3300000000000003E-2</v>
      </c>
      <c r="F326" s="241">
        <v>10</v>
      </c>
      <c r="G326" s="241">
        <v>0.2</v>
      </c>
      <c r="H326" s="253" t="s">
        <v>113</v>
      </c>
      <c r="I326" s="300" t="s">
        <v>126</v>
      </c>
      <c r="J326" s="297">
        <v>-1</v>
      </c>
      <c r="K326" s="297">
        <v>-1</v>
      </c>
      <c r="L326" s="297">
        <v>-1</v>
      </c>
      <c r="M326" s="297">
        <v>-1</v>
      </c>
      <c r="N326" s="307" t="s">
        <v>2531</v>
      </c>
      <c r="O326" s="307"/>
      <c r="P326" s="255" t="s">
        <v>6</v>
      </c>
    </row>
    <row r="327" spans="1:16" s="230" customFormat="1" x14ac:dyDescent="0.25">
      <c r="A327" s="253" t="s">
        <v>386</v>
      </c>
      <c r="B327" s="242" t="s">
        <v>1871</v>
      </c>
      <c r="C327" s="241">
        <v>1</v>
      </c>
      <c r="D327" s="241">
        <v>2.5</v>
      </c>
      <c r="E327" s="255">
        <v>3.3300000000000003E-2</v>
      </c>
      <c r="F327" s="241">
        <v>10</v>
      </c>
      <c r="G327" s="241">
        <v>0.2</v>
      </c>
      <c r="H327" s="253" t="s">
        <v>113</v>
      </c>
      <c r="I327" s="300" t="s">
        <v>126</v>
      </c>
      <c r="J327" s="297">
        <v>-1</v>
      </c>
      <c r="K327" s="297">
        <v>-1</v>
      </c>
      <c r="L327" s="297">
        <v>-1</v>
      </c>
      <c r="M327" s="297">
        <v>-1</v>
      </c>
      <c r="N327" s="307" t="s">
        <v>2532</v>
      </c>
      <c r="O327" s="307"/>
      <c r="P327" s="255" t="s">
        <v>6</v>
      </c>
    </row>
    <row r="328" spans="1:16" s="230" customFormat="1" x14ac:dyDescent="0.25">
      <c r="A328" s="253" t="s">
        <v>386</v>
      </c>
      <c r="B328" s="242" t="s">
        <v>1872</v>
      </c>
      <c r="C328" s="241">
        <v>1.5</v>
      </c>
      <c r="D328" s="241">
        <v>3.75</v>
      </c>
      <c r="E328" s="255">
        <v>3.3300000000000003E-2</v>
      </c>
      <c r="F328" s="241">
        <v>10</v>
      </c>
      <c r="G328" s="241">
        <v>0.2</v>
      </c>
      <c r="H328" s="253" t="s">
        <v>113</v>
      </c>
      <c r="I328" s="300" t="s">
        <v>126</v>
      </c>
      <c r="J328" s="297">
        <v>-1</v>
      </c>
      <c r="K328" s="297">
        <v>-1</v>
      </c>
      <c r="L328" s="297">
        <v>-1</v>
      </c>
      <c r="M328" s="297">
        <v>-1</v>
      </c>
      <c r="N328" s="307" t="s">
        <v>2533</v>
      </c>
      <c r="O328" s="307"/>
      <c r="P328" s="255" t="s">
        <v>6</v>
      </c>
    </row>
    <row r="329" spans="1:16" s="230" customFormat="1" x14ac:dyDescent="0.25">
      <c r="A329" s="253" t="s">
        <v>386</v>
      </c>
      <c r="B329" s="242" t="s">
        <v>1873</v>
      </c>
      <c r="C329" s="241">
        <v>2</v>
      </c>
      <c r="D329" s="241">
        <v>5</v>
      </c>
      <c r="E329" s="255">
        <v>3.3300000000000003E-2</v>
      </c>
      <c r="F329" s="241">
        <v>10</v>
      </c>
      <c r="G329" s="241">
        <v>0.2</v>
      </c>
      <c r="H329" s="253" t="s">
        <v>113</v>
      </c>
      <c r="I329" s="300" t="s">
        <v>126</v>
      </c>
      <c r="J329" s="297">
        <v>-1</v>
      </c>
      <c r="K329" s="297">
        <v>-1</v>
      </c>
      <c r="L329" s="297">
        <v>-1</v>
      </c>
      <c r="M329" s="297">
        <v>-1</v>
      </c>
      <c r="N329" s="307" t="s">
        <v>2534</v>
      </c>
      <c r="O329" s="307"/>
      <c r="P329" s="255" t="s">
        <v>6</v>
      </c>
    </row>
    <row r="330" spans="1:16" s="229" customFormat="1" x14ac:dyDescent="0.25">
      <c r="A330" s="253" t="s">
        <v>386</v>
      </c>
      <c r="B330" s="249" t="s">
        <v>1874</v>
      </c>
      <c r="C330" s="247">
        <v>8</v>
      </c>
      <c r="D330" s="247">
        <v>24</v>
      </c>
      <c r="E330" s="257">
        <v>2.7779999999999999E-2</v>
      </c>
      <c r="F330" s="254">
        <v>1.1856</v>
      </c>
      <c r="G330" s="254">
        <v>0.22944000000000001</v>
      </c>
      <c r="H330" s="247" t="s">
        <v>119</v>
      </c>
      <c r="I330" s="300" t="s">
        <v>126</v>
      </c>
      <c r="J330" s="297">
        <v>-1</v>
      </c>
      <c r="K330" s="297">
        <v>-1</v>
      </c>
      <c r="L330" s="297">
        <v>-1</v>
      </c>
      <c r="M330" s="297">
        <v>-1</v>
      </c>
      <c r="N330" s="307" t="s">
        <v>2535</v>
      </c>
      <c r="O330" s="307"/>
      <c r="P330" s="246" t="s">
        <v>660</v>
      </c>
    </row>
    <row r="331" spans="1:16" s="159" customFormat="1" x14ac:dyDescent="0.25">
      <c r="A331" s="252" t="s">
        <v>386</v>
      </c>
      <c r="B331" s="252" t="s">
        <v>1916</v>
      </c>
      <c r="C331" s="255">
        <v>1.5960000000000002E-3</v>
      </c>
      <c r="D331" s="254">
        <v>0.01</v>
      </c>
      <c r="E331" s="255">
        <v>1.3299999999999999E-2</v>
      </c>
      <c r="F331" s="255">
        <v>1</v>
      </c>
      <c r="G331" s="255">
        <v>0.27</v>
      </c>
      <c r="H331" s="255" t="s">
        <v>9</v>
      </c>
      <c r="I331" s="300" t="s">
        <v>126</v>
      </c>
      <c r="J331" s="297">
        <v>-1</v>
      </c>
      <c r="K331" s="297">
        <v>-1</v>
      </c>
      <c r="L331" s="297">
        <v>-1</v>
      </c>
      <c r="M331" s="297">
        <v>-1</v>
      </c>
      <c r="N331" s="307" t="s">
        <v>2536</v>
      </c>
      <c r="O331" s="307"/>
      <c r="P331" s="255" t="s">
        <v>6</v>
      </c>
    </row>
    <row r="332" spans="1:16" s="159" customFormat="1" x14ac:dyDescent="0.25">
      <c r="A332" s="252" t="s">
        <v>386</v>
      </c>
      <c r="B332" s="252" t="s">
        <v>1917</v>
      </c>
      <c r="C332" s="255">
        <v>3.1920000000000004E-3</v>
      </c>
      <c r="D332" s="254">
        <v>0.02</v>
      </c>
      <c r="E332" s="255">
        <v>1.3299999999999999E-2</v>
      </c>
      <c r="F332" s="255">
        <v>1</v>
      </c>
      <c r="G332" s="255">
        <v>0.27</v>
      </c>
      <c r="H332" s="255" t="s">
        <v>9</v>
      </c>
      <c r="I332" s="300" t="s">
        <v>126</v>
      </c>
      <c r="J332" s="297">
        <v>-1</v>
      </c>
      <c r="K332" s="297">
        <v>-1</v>
      </c>
      <c r="L332" s="297">
        <v>-1</v>
      </c>
      <c r="M332" s="297">
        <v>-1</v>
      </c>
      <c r="N332" s="307" t="s">
        <v>2537</v>
      </c>
      <c r="O332" s="307"/>
      <c r="P332" s="255" t="s">
        <v>6</v>
      </c>
    </row>
    <row r="333" spans="1:16" s="209" customFormat="1" x14ac:dyDescent="0.25">
      <c r="A333" s="252" t="s">
        <v>386</v>
      </c>
      <c r="B333" s="252" t="s">
        <v>1918</v>
      </c>
      <c r="C333" s="255">
        <v>7.980000000000001E-3</v>
      </c>
      <c r="D333" s="254">
        <v>0.05</v>
      </c>
      <c r="E333" s="255">
        <v>1.3299999999999999E-2</v>
      </c>
      <c r="F333" s="255">
        <v>1</v>
      </c>
      <c r="G333" s="255">
        <v>0.27</v>
      </c>
      <c r="H333" s="255" t="s">
        <v>9</v>
      </c>
      <c r="I333" s="300" t="s">
        <v>126</v>
      </c>
      <c r="J333" s="297">
        <v>-1</v>
      </c>
      <c r="K333" s="297">
        <v>-1</v>
      </c>
      <c r="L333" s="297">
        <v>-1</v>
      </c>
      <c r="M333" s="297">
        <v>-1</v>
      </c>
      <c r="N333" s="307" t="s">
        <v>2538</v>
      </c>
      <c r="O333" s="307"/>
      <c r="P333" s="255" t="s">
        <v>6</v>
      </c>
    </row>
    <row r="334" spans="1:16" s="159" customFormat="1" x14ac:dyDescent="0.25">
      <c r="A334" s="252" t="s">
        <v>386</v>
      </c>
      <c r="B334" s="252" t="s">
        <v>1919</v>
      </c>
      <c r="C334" s="255">
        <v>1.5960000000000002E-2</v>
      </c>
      <c r="D334" s="254">
        <v>0.1</v>
      </c>
      <c r="E334" s="255">
        <v>1.3299999999999999E-2</v>
      </c>
      <c r="F334" s="255">
        <v>1</v>
      </c>
      <c r="G334" s="255">
        <v>0.27</v>
      </c>
      <c r="H334" s="255" t="s">
        <v>9</v>
      </c>
      <c r="I334" s="300" t="s">
        <v>126</v>
      </c>
      <c r="J334" s="297">
        <v>-1</v>
      </c>
      <c r="K334" s="297">
        <v>-1</v>
      </c>
      <c r="L334" s="297">
        <v>-1</v>
      </c>
      <c r="M334" s="297">
        <v>-1</v>
      </c>
      <c r="N334" s="307" t="s">
        <v>2539</v>
      </c>
      <c r="O334" s="307"/>
      <c r="P334" s="255" t="s">
        <v>6</v>
      </c>
    </row>
    <row r="335" spans="1:16" s="209" customFormat="1" x14ac:dyDescent="0.25">
      <c r="A335" s="252" t="s">
        <v>386</v>
      </c>
      <c r="B335" s="252" t="s">
        <v>1920</v>
      </c>
      <c r="C335" s="255">
        <v>3.1920000000000004E-2</v>
      </c>
      <c r="D335" s="254">
        <v>0.2</v>
      </c>
      <c r="E335" s="255">
        <v>1.3299999999999999E-2</v>
      </c>
      <c r="F335" s="255">
        <v>1</v>
      </c>
      <c r="G335" s="255">
        <v>0.27</v>
      </c>
      <c r="H335" s="255" t="s">
        <v>9</v>
      </c>
      <c r="I335" s="300" t="s">
        <v>126</v>
      </c>
      <c r="J335" s="297">
        <v>-1</v>
      </c>
      <c r="K335" s="297">
        <v>-1</v>
      </c>
      <c r="L335" s="297">
        <v>-1</v>
      </c>
      <c r="M335" s="297">
        <v>-1</v>
      </c>
      <c r="N335" s="307" t="s">
        <v>2540</v>
      </c>
      <c r="O335" s="307"/>
      <c r="P335" s="255" t="s">
        <v>6</v>
      </c>
    </row>
    <row r="336" spans="1:16" s="209" customFormat="1" x14ac:dyDescent="0.25">
      <c r="A336" s="252" t="s">
        <v>386</v>
      </c>
      <c r="B336" s="252" t="s">
        <v>1921</v>
      </c>
      <c r="C336" s="255">
        <v>7.9799999999999996E-2</v>
      </c>
      <c r="D336" s="254">
        <v>0.5</v>
      </c>
      <c r="E336" s="255">
        <v>1.3299999999999999E-2</v>
      </c>
      <c r="F336" s="255">
        <v>1</v>
      </c>
      <c r="G336" s="255">
        <v>0.27</v>
      </c>
      <c r="H336" s="255" t="s">
        <v>9</v>
      </c>
      <c r="I336" s="300" t="s">
        <v>126</v>
      </c>
      <c r="J336" s="297">
        <v>-1</v>
      </c>
      <c r="K336" s="297">
        <v>-1</v>
      </c>
      <c r="L336" s="297">
        <v>-1</v>
      </c>
      <c r="M336" s="297">
        <v>-1</v>
      </c>
      <c r="N336" s="307" t="s">
        <v>2541</v>
      </c>
      <c r="O336" s="307"/>
      <c r="P336" s="255" t="s">
        <v>6</v>
      </c>
    </row>
    <row r="337" spans="1:16" s="209" customFormat="1" x14ac:dyDescent="0.25">
      <c r="A337" s="252" t="s">
        <v>386</v>
      </c>
      <c r="B337" s="252" t="s">
        <v>1922</v>
      </c>
      <c r="C337" s="255">
        <v>0.15959999999999999</v>
      </c>
      <c r="D337" s="254">
        <v>1</v>
      </c>
      <c r="E337" s="255">
        <v>1.3299999999999999E-2</v>
      </c>
      <c r="F337" s="255">
        <v>1</v>
      </c>
      <c r="G337" s="255">
        <v>0.27</v>
      </c>
      <c r="H337" s="255" t="s">
        <v>9</v>
      </c>
      <c r="I337" s="300" t="s">
        <v>126</v>
      </c>
      <c r="J337" s="297">
        <v>-1</v>
      </c>
      <c r="K337" s="297">
        <v>-1</v>
      </c>
      <c r="L337" s="297">
        <v>-1</v>
      </c>
      <c r="M337" s="297">
        <v>-1</v>
      </c>
      <c r="N337" s="307" t="s">
        <v>2542</v>
      </c>
      <c r="O337" s="307"/>
      <c r="P337" s="255" t="s">
        <v>6</v>
      </c>
    </row>
    <row r="338" spans="1:16" s="159" customFormat="1" x14ac:dyDescent="0.25">
      <c r="A338" s="252" t="s">
        <v>386</v>
      </c>
      <c r="B338" s="252" t="s">
        <v>1923</v>
      </c>
      <c r="C338" s="255">
        <v>0.21545999999999998</v>
      </c>
      <c r="D338" s="254">
        <v>1.35</v>
      </c>
      <c r="E338" s="255">
        <v>1.3299999999999999E-2</v>
      </c>
      <c r="F338" s="255">
        <v>1</v>
      </c>
      <c r="G338" s="255">
        <v>0.27</v>
      </c>
      <c r="H338" s="255" t="s">
        <v>9</v>
      </c>
      <c r="I338" s="300" t="s">
        <v>126</v>
      </c>
      <c r="J338" s="297">
        <v>-1</v>
      </c>
      <c r="K338" s="297">
        <v>-1</v>
      </c>
      <c r="L338" s="297">
        <v>-1</v>
      </c>
      <c r="M338" s="297">
        <v>-1</v>
      </c>
      <c r="N338" s="307" t="s">
        <v>2543</v>
      </c>
      <c r="O338" s="307"/>
      <c r="P338" s="255" t="s">
        <v>6</v>
      </c>
    </row>
    <row r="339" spans="1:16" s="159" customFormat="1" x14ac:dyDescent="0.25">
      <c r="A339" s="252" t="s">
        <v>386</v>
      </c>
      <c r="B339" s="252" t="s">
        <v>1924</v>
      </c>
      <c r="C339" s="255">
        <v>0.22503599999999999</v>
      </c>
      <c r="D339" s="254">
        <v>1.41</v>
      </c>
      <c r="E339" s="255">
        <v>1.3299999999999999E-2</v>
      </c>
      <c r="F339" s="255">
        <v>1</v>
      </c>
      <c r="G339" s="255">
        <v>0.27</v>
      </c>
      <c r="H339" s="255" t="s">
        <v>9</v>
      </c>
      <c r="I339" s="300" t="s">
        <v>126</v>
      </c>
      <c r="J339" s="297">
        <v>-1</v>
      </c>
      <c r="K339" s="297">
        <v>-1</v>
      </c>
      <c r="L339" s="297">
        <v>-1</v>
      </c>
      <c r="M339" s="297">
        <v>-1</v>
      </c>
      <c r="N339" s="307" t="s">
        <v>2544</v>
      </c>
      <c r="O339" s="307"/>
      <c r="P339" s="255" t="s">
        <v>6</v>
      </c>
    </row>
    <row r="340" spans="1:16" s="159" customFormat="1" x14ac:dyDescent="0.25">
      <c r="A340" s="252" t="s">
        <v>386</v>
      </c>
      <c r="B340" s="252" t="s">
        <v>1925</v>
      </c>
      <c r="C340" s="255">
        <v>0.245784</v>
      </c>
      <c r="D340" s="254">
        <v>1.54</v>
      </c>
      <c r="E340" s="255">
        <v>1.3299999999999999E-2</v>
      </c>
      <c r="F340" s="255">
        <v>1</v>
      </c>
      <c r="G340" s="255">
        <v>0.27</v>
      </c>
      <c r="H340" s="255" t="s">
        <v>9</v>
      </c>
      <c r="I340" s="300" t="s">
        <v>126</v>
      </c>
      <c r="J340" s="297">
        <v>-1</v>
      </c>
      <c r="K340" s="297">
        <v>-1</v>
      </c>
      <c r="L340" s="297">
        <v>-1</v>
      </c>
      <c r="M340" s="297">
        <v>-1</v>
      </c>
      <c r="N340" s="307" t="s">
        <v>2545</v>
      </c>
      <c r="O340" s="307"/>
      <c r="P340" s="255" t="s">
        <v>6</v>
      </c>
    </row>
    <row r="341" spans="1:16" s="209" customFormat="1" x14ac:dyDescent="0.25">
      <c r="A341" s="252" t="s">
        <v>386</v>
      </c>
      <c r="B341" s="252" t="s">
        <v>1926</v>
      </c>
      <c r="C341" s="255">
        <v>0.31919999999999998</v>
      </c>
      <c r="D341" s="254">
        <v>2</v>
      </c>
      <c r="E341" s="255">
        <v>1.3299999999999999E-2</v>
      </c>
      <c r="F341" s="255">
        <v>1</v>
      </c>
      <c r="G341" s="255">
        <v>0.27</v>
      </c>
      <c r="H341" s="255" t="s">
        <v>9</v>
      </c>
      <c r="I341" s="300" t="s">
        <v>126</v>
      </c>
      <c r="J341" s="297">
        <v>-1</v>
      </c>
      <c r="K341" s="297">
        <v>-1</v>
      </c>
      <c r="L341" s="297">
        <v>-1</v>
      </c>
      <c r="M341" s="297">
        <v>-1</v>
      </c>
      <c r="N341" s="307" t="s">
        <v>2546</v>
      </c>
      <c r="O341" s="307"/>
      <c r="P341" s="255" t="s">
        <v>6</v>
      </c>
    </row>
    <row r="342" spans="1:16" s="159" customFormat="1" x14ac:dyDescent="0.25">
      <c r="A342" s="252" t="s">
        <v>386</v>
      </c>
      <c r="B342" s="252" t="s">
        <v>1927</v>
      </c>
      <c r="C342" s="255">
        <v>0.34314</v>
      </c>
      <c r="D342" s="254">
        <v>2.15</v>
      </c>
      <c r="E342" s="255">
        <v>1.3299999999999999E-2</v>
      </c>
      <c r="F342" s="255">
        <v>1</v>
      </c>
      <c r="G342" s="255">
        <v>0.27</v>
      </c>
      <c r="H342" s="255" t="s">
        <v>9</v>
      </c>
      <c r="I342" s="300" t="s">
        <v>126</v>
      </c>
      <c r="J342" s="297">
        <v>-1</v>
      </c>
      <c r="K342" s="297">
        <v>-1</v>
      </c>
      <c r="L342" s="297">
        <v>-1</v>
      </c>
      <c r="M342" s="297">
        <v>-1</v>
      </c>
      <c r="N342" s="307" t="s">
        <v>2547</v>
      </c>
      <c r="O342" s="307"/>
      <c r="P342" s="255" t="s">
        <v>6</v>
      </c>
    </row>
    <row r="343" spans="1:16" s="159" customFormat="1" x14ac:dyDescent="0.25">
      <c r="A343" s="252" t="s">
        <v>386</v>
      </c>
      <c r="B343" s="252" t="s">
        <v>1928</v>
      </c>
      <c r="C343" s="255">
        <v>0.34952399999999995</v>
      </c>
      <c r="D343" s="254">
        <v>2.19</v>
      </c>
      <c r="E343" s="255">
        <v>1.3299999999999999E-2</v>
      </c>
      <c r="F343" s="255">
        <v>1</v>
      </c>
      <c r="G343" s="255">
        <v>0.27</v>
      </c>
      <c r="H343" s="255" t="s">
        <v>9</v>
      </c>
      <c r="I343" s="300" t="s">
        <v>126</v>
      </c>
      <c r="J343" s="297">
        <v>-1</v>
      </c>
      <c r="K343" s="297">
        <v>-1</v>
      </c>
      <c r="L343" s="297">
        <v>-1</v>
      </c>
      <c r="M343" s="297">
        <v>-1</v>
      </c>
      <c r="N343" s="307" t="s">
        <v>2548</v>
      </c>
      <c r="O343" s="307"/>
      <c r="P343" s="255" t="s">
        <v>6</v>
      </c>
    </row>
    <row r="344" spans="1:16" s="159" customFormat="1" x14ac:dyDescent="0.25">
      <c r="A344" s="252" t="s">
        <v>386</v>
      </c>
      <c r="B344" s="252" t="s">
        <v>1929</v>
      </c>
      <c r="C344" s="255">
        <v>0.45486000000000004</v>
      </c>
      <c r="D344" s="254">
        <v>2.85</v>
      </c>
      <c r="E344" s="255">
        <v>1.3299999999999999E-2</v>
      </c>
      <c r="F344" s="255">
        <v>1</v>
      </c>
      <c r="G344" s="255">
        <v>0.27</v>
      </c>
      <c r="H344" s="255" t="s">
        <v>9</v>
      </c>
      <c r="I344" s="300" t="s">
        <v>126</v>
      </c>
      <c r="J344" s="297">
        <v>-1</v>
      </c>
      <c r="K344" s="297">
        <v>-1</v>
      </c>
      <c r="L344" s="297">
        <v>-1</v>
      </c>
      <c r="M344" s="297">
        <v>-1</v>
      </c>
      <c r="N344" s="307" t="s">
        <v>2549</v>
      </c>
      <c r="O344" s="307"/>
      <c r="P344" s="255" t="s">
        <v>6</v>
      </c>
    </row>
    <row r="345" spans="1:16" s="159" customFormat="1" x14ac:dyDescent="0.25">
      <c r="A345" s="252" t="s">
        <v>386</v>
      </c>
      <c r="B345" s="252" t="s">
        <v>1930</v>
      </c>
      <c r="C345" s="255">
        <v>0.46124399999999999</v>
      </c>
      <c r="D345" s="254">
        <v>2.89</v>
      </c>
      <c r="E345" s="255">
        <v>1.3299999999999999E-2</v>
      </c>
      <c r="F345" s="255">
        <v>1</v>
      </c>
      <c r="G345" s="255">
        <v>0.27</v>
      </c>
      <c r="H345" s="255" t="s">
        <v>9</v>
      </c>
      <c r="I345" s="300" t="s">
        <v>126</v>
      </c>
      <c r="J345" s="297">
        <v>-1</v>
      </c>
      <c r="K345" s="297">
        <v>-1</v>
      </c>
      <c r="L345" s="297">
        <v>-1</v>
      </c>
      <c r="M345" s="297">
        <v>-1</v>
      </c>
      <c r="N345" s="307" t="s">
        <v>2550</v>
      </c>
      <c r="O345" s="307"/>
      <c r="P345" s="255" t="s">
        <v>6</v>
      </c>
    </row>
    <row r="346" spans="1:16" s="159" customFormat="1" x14ac:dyDescent="0.25">
      <c r="A346" s="243" t="s">
        <v>386</v>
      </c>
      <c r="B346" s="237" t="s">
        <v>1995</v>
      </c>
      <c r="C346" s="251">
        <v>0.4788</v>
      </c>
      <c r="D346" s="250">
        <v>3</v>
      </c>
      <c r="E346" s="251">
        <v>1.3299999999999999E-2</v>
      </c>
      <c r="F346" s="261">
        <v>1</v>
      </c>
      <c r="G346" s="250">
        <v>0.27</v>
      </c>
      <c r="H346" s="262" t="s">
        <v>9</v>
      </c>
      <c r="I346" s="300" t="s">
        <v>126</v>
      </c>
      <c r="J346" s="297">
        <v>-1</v>
      </c>
      <c r="K346" s="297">
        <v>-1</v>
      </c>
      <c r="L346" s="297">
        <v>-1</v>
      </c>
      <c r="M346" s="297">
        <v>-1</v>
      </c>
      <c r="N346" s="307" t="s">
        <v>2551</v>
      </c>
      <c r="O346" s="307"/>
      <c r="P346" s="262" t="s">
        <v>1824</v>
      </c>
    </row>
    <row r="347" spans="1:16" s="159" customFormat="1" x14ac:dyDescent="0.25">
      <c r="A347" s="252" t="s">
        <v>386</v>
      </c>
      <c r="B347" s="252" t="s">
        <v>1931</v>
      </c>
      <c r="C347" s="255">
        <v>0.57934799999999997</v>
      </c>
      <c r="D347" s="254">
        <v>3.63</v>
      </c>
      <c r="E347" s="255">
        <v>1.3299999999999999E-2</v>
      </c>
      <c r="F347" s="255">
        <v>1</v>
      </c>
      <c r="G347" s="255">
        <v>0.27</v>
      </c>
      <c r="H347" s="255" t="s">
        <v>9</v>
      </c>
      <c r="I347" s="300" t="s">
        <v>126</v>
      </c>
      <c r="J347" s="297">
        <v>-1</v>
      </c>
      <c r="K347" s="297">
        <v>-1</v>
      </c>
      <c r="L347" s="297">
        <v>-1</v>
      </c>
      <c r="M347" s="297">
        <v>-1</v>
      </c>
      <c r="N347" s="307" t="s">
        <v>2552</v>
      </c>
      <c r="O347" s="307"/>
      <c r="P347" s="255" t="s">
        <v>6</v>
      </c>
    </row>
    <row r="348" spans="1:16" s="209" customFormat="1" x14ac:dyDescent="0.25">
      <c r="A348" s="252" t="s">
        <v>386</v>
      </c>
      <c r="B348" s="252" t="s">
        <v>1932</v>
      </c>
      <c r="C348" s="255">
        <v>0.59051999999999993</v>
      </c>
      <c r="D348" s="254">
        <v>3.7</v>
      </c>
      <c r="E348" s="255">
        <v>1.3299999999999999E-2</v>
      </c>
      <c r="F348" s="255">
        <v>1</v>
      </c>
      <c r="G348" s="255">
        <v>0.27</v>
      </c>
      <c r="H348" s="255" t="s">
        <v>9</v>
      </c>
      <c r="I348" s="300" t="s">
        <v>126</v>
      </c>
      <c r="J348" s="297">
        <v>-1</v>
      </c>
      <c r="K348" s="297">
        <v>-1</v>
      </c>
      <c r="L348" s="297">
        <v>-1</v>
      </c>
      <c r="M348" s="297">
        <v>-1</v>
      </c>
      <c r="N348" s="307" t="s">
        <v>2553</v>
      </c>
      <c r="O348" s="307"/>
      <c r="P348" s="255" t="s">
        <v>6</v>
      </c>
    </row>
    <row r="349" spans="1:16" s="209" customFormat="1" x14ac:dyDescent="0.25">
      <c r="A349" s="252" t="s">
        <v>386</v>
      </c>
      <c r="B349" s="252" t="s">
        <v>1933</v>
      </c>
      <c r="C349" s="260">
        <v>0.60647999999999991</v>
      </c>
      <c r="D349" s="260">
        <v>3.8</v>
      </c>
      <c r="E349" s="244">
        <v>1.3299999999999999E-2</v>
      </c>
      <c r="F349" s="261">
        <v>1</v>
      </c>
      <c r="G349" s="250">
        <v>0.27</v>
      </c>
      <c r="H349" s="244" t="s">
        <v>9</v>
      </c>
      <c r="I349" s="300" t="s">
        <v>126</v>
      </c>
      <c r="J349" s="297">
        <v>-1</v>
      </c>
      <c r="K349" s="297">
        <v>-1</v>
      </c>
      <c r="L349" s="297">
        <v>-1</v>
      </c>
      <c r="M349" s="297">
        <v>-1</v>
      </c>
      <c r="N349" s="307" t="s">
        <v>2554</v>
      </c>
      <c r="O349" s="307"/>
      <c r="P349" s="244" t="s">
        <v>1914</v>
      </c>
    </row>
    <row r="350" spans="1:16" s="209" customFormat="1" x14ac:dyDescent="0.25">
      <c r="A350" s="243" t="s">
        <v>386</v>
      </c>
      <c r="B350" s="237" t="s">
        <v>1996</v>
      </c>
      <c r="C350" s="251">
        <v>0.63839999999999997</v>
      </c>
      <c r="D350" s="250">
        <v>4</v>
      </c>
      <c r="E350" s="251">
        <v>1.3299999999999999E-2</v>
      </c>
      <c r="F350" s="261">
        <v>1</v>
      </c>
      <c r="G350" s="250">
        <v>0.27</v>
      </c>
      <c r="H350" s="262" t="s">
        <v>9</v>
      </c>
      <c r="I350" s="300" t="s">
        <v>126</v>
      </c>
      <c r="J350" s="297">
        <v>-1</v>
      </c>
      <c r="K350" s="297">
        <v>-1</v>
      </c>
      <c r="L350" s="297">
        <v>-1</v>
      </c>
      <c r="M350" s="297">
        <v>-1</v>
      </c>
      <c r="N350" s="307" t="s">
        <v>2555</v>
      </c>
      <c r="O350" s="307"/>
      <c r="P350" s="262" t="s">
        <v>1824</v>
      </c>
    </row>
    <row r="351" spans="1:16" s="263" customFormat="1" x14ac:dyDescent="0.25">
      <c r="A351" s="265" t="s">
        <v>386</v>
      </c>
      <c r="B351" s="263" t="s">
        <v>2033</v>
      </c>
      <c r="C351" s="251">
        <v>0.71819999999999995</v>
      </c>
      <c r="D351" s="250">
        <v>4.5</v>
      </c>
      <c r="E351" s="251">
        <v>1.3299999999999999E-2</v>
      </c>
      <c r="F351" s="261">
        <v>1</v>
      </c>
      <c r="G351" s="250">
        <v>0.27</v>
      </c>
      <c r="H351" s="262" t="s">
        <v>9</v>
      </c>
      <c r="I351" s="300" t="s">
        <v>126</v>
      </c>
      <c r="J351" s="297">
        <v>-1</v>
      </c>
      <c r="K351" s="297">
        <v>-1</v>
      </c>
      <c r="L351" s="297">
        <v>-1</v>
      </c>
      <c r="M351" s="297">
        <v>-1</v>
      </c>
      <c r="N351" s="307" t="s">
        <v>2556</v>
      </c>
      <c r="O351" s="307"/>
      <c r="P351" s="262" t="s">
        <v>2034</v>
      </c>
    </row>
    <row r="352" spans="1:16" s="209" customFormat="1" x14ac:dyDescent="0.25">
      <c r="A352" s="252" t="s">
        <v>386</v>
      </c>
      <c r="B352" s="252" t="s">
        <v>1934</v>
      </c>
      <c r="C352" s="255">
        <v>0.79800000000000004</v>
      </c>
      <c r="D352" s="254">
        <v>5</v>
      </c>
      <c r="E352" s="255">
        <v>1.3299999999999999E-2</v>
      </c>
      <c r="F352" s="255">
        <v>1</v>
      </c>
      <c r="G352" s="255">
        <v>0.27</v>
      </c>
      <c r="H352" s="255" t="s">
        <v>9</v>
      </c>
      <c r="I352" s="300" t="s">
        <v>126</v>
      </c>
      <c r="J352" s="297">
        <v>-1</v>
      </c>
      <c r="K352" s="297">
        <v>-1</v>
      </c>
      <c r="L352" s="297">
        <v>-1</v>
      </c>
      <c r="M352" s="297">
        <v>-1</v>
      </c>
      <c r="N352" s="307" t="s">
        <v>2557</v>
      </c>
      <c r="O352" s="307"/>
      <c r="P352" s="255" t="s">
        <v>1914</v>
      </c>
    </row>
    <row r="353" spans="1:16" s="159" customFormat="1" x14ac:dyDescent="0.25">
      <c r="A353" s="252" t="s">
        <v>386</v>
      </c>
      <c r="B353" s="252" t="s">
        <v>1935</v>
      </c>
      <c r="C353" s="255">
        <v>0.89375999999999989</v>
      </c>
      <c r="D353" s="238">
        <v>5.6</v>
      </c>
      <c r="E353" s="255">
        <v>1.3299999999999999E-2</v>
      </c>
      <c r="F353" s="255">
        <v>1</v>
      </c>
      <c r="G353" s="255">
        <v>0.27</v>
      </c>
      <c r="H353" s="255" t="s">
        <v>9</v>
      </c>
      <c r="I353" s="300" t="s">
        <v>126</v>
      </c>
      <c r="J353" s="297">
        <v>-1</v>
      </c>
      <c r="K353" s="297">
        <v>-1</v>
      </c>
      <c r="L353" s="297">
        <v>-1</v>
      </c>
      <c r="M353" s="297">
        <v>-1</v>
      </c>
      <c r="N353" s="307" t="s">
        <v>2558</v>
      </c>
      <c r="O353" s="307"/>
      <c r="P353" s="255" t="s">
        <v>1915</v>
      </c>
    </row>
    <row r="354" spans="1:16" s="159" customFormat="1" x14ac:dyDescent="0.25">
      <c r="A354" s="252" t="s">
        <v>386</v>
      </c>
      <c r="B354" s="252" t="s">
        <v>1936</v>
      </c>
      <c r="C354" s="255">
        <v>0.95760000000000001</v>
      </c>
      <c r="D354" s="238">
        <v>6</v>
      </c>
      <c r="E354" s="255">
        <v>1.3299999999999999E-2</v>
      </c>
      <c r="F354" s="255">
        <v>1</v>
      </c>
      <c r="G354" s="255">
        <v>0.27</v>
      </c>
      <c r="H354" s="255" t="s">
        <v>9</v>
      </c>
      <c r="I354" s="300" t="s">
        <v>126</v>
      </c>
      <c r="J354" s="297">
        <v>-1</v>
      </c>
      <c r="K354" s="297">
        <v>-1</v>
      </c>
      <c r="L354" s="297">
        <v>-1</v>
      </c>
      <c r="M354" s="297">
        <v>-1</v>
      </c>
      <c r="N354" s="307" t="s">
        <v>2559</v>
      </c>
      <c r="O354" s="307"/>
      <c r="P354" s="255" t="s">
        <v>1914</v>
      </c>
    </row>
    <row r="355" spans="1:16" s="159" customFormat="1" x14ac:dyDescent="0.25">
      <c r="A355" s="252" t="s">
        <v>386</v>
      </c>
      <c r="B355" s="252" t="s">
        <v>1937</v>
      </c>
      <c r="C355" s="255">
        <v>1.008672</v>
      </c>
      <c r="D355" s="254">
        <v>6.32</v>
      </c>
      <c r="E355" s="255">
        <v>1.3299999999999999E-2</v>
      </c>
      <c r="F355" s="255">
        <v>1</v>
      </c>
      <c r="G355" s="255">
        <v>0.27</v>
      </c>
      <c r="H355" s="255" t="s">
        <v>9</v>
      </c>
      <c r="I355" s="300" t="s">
        <v>126</v>
      </c>
      <c r="J355" s="297">
        <v>-1</v>
      </c>
      <c r="K355" s="297">
        <v>-1</v>
      </c>
      <c r="L355" s="297">
        <v>-1</v>
      </c>
      <c r="M355" s="297">
        <v>-1</v>
      </c>
      <c r="N355" s="307" t="s">
        <v>2560</v>
      </c>
      <c r="O355" s="307"/>
      <c r="P355" s="255" t="s">
        <v>6</v>
      </c>
    </row>
    <row r="356" spans="1:16" s="159" customFormat="1" x14ac:dyDescent="0.25">
      <c r="A356" s="252" t="s">
        <v>386</v>
      </c>
      <c r="B356" s="252" t="s">
        <v>1938</v>
      </c>
      <c r="C356" s="255">
        <v>1.0310159999999999</v>
      </c>
      <c r="D356" s="254">
        <v>6.46</v>
      </c>
      <c r="E356" s="255">
        <v>1.3299999999999999E-2</v>
      </c>
      <c r="F356" s="255">
        <v>1</v>
      </c>
      <c r="G356" s="255">
        <v>0.27</v>
      </c>
      <c r="H356" s="255" t="s">
        <v>9</v>
      </c>
      <c r="I356" s="300" t="s">
        <v>126</v>
      </c>
      <c r="J356" s="297">
        <v>-1</v>
      </c>
      <c r="K356" s="297">
        <v>-1</v>
      </c>
      <c r="L356" s="297">
        <v>-1</v>
      </c>
      <c r="M356" s="297">
        <v>-1</v>
      </c>
      <c r="N356" s="307" t="s">
        <v>2561</v>
      </c>
      <c r="O356" s="307"/>
      <c r="P356" s="255" t="s">
        <v>6</v>
      </c>
    </row>
    <row r="357" spans="1:16" s="159" customFormat="1" x14ac:dyDescent="0.25">
      <c r="A357" s="243" t="s">
        <v>386</v>
      </c>
      <c r="B357" s="237" t="s">
        <v>1997</v>
      </c>
      <c r="C357" s="251">
        <v>1.1172</v>
      </c>
      <c r="D357" s="250">
        <v>7</v>
      </c>
      <c r="E357" s="251">
        <v>1.3299999999999999E-2</v>
      </c>
      <c r="F357" s="261">
        <v>1</v>
      </c>
      <c r="G357" s="250">
        <v>0.27</v>
      </c>
      <c r="H357" s="262" t="s">
        <v>9</v>
      </c>
      <c r="I357" s="300" t="s">
        <v>126</v>
      </c>
      <c r="J357" s="297">
        <v>-1</v>
      </c>
      <c r="K357" s="297">
        <v>-1</v>
      </c>
      <c r="L357" s="297">
        <v>-1</v>
      </c>
      <c r="M357" s="297">
        <v>-1</v>
      </c>
      <c r="N357" s="307" t="s">
        <v>2562</v>
      </c>
      <c r="O357" s="307"/>
      <c r="P357" s="262" t="s">
        <v>1824</v>
      </c>
    </row>
    <row r="358" spans="1:16" s="209" customFormat="1" x14ac:dyDescent="0.25">
      <c r="A358" s="252" t="s">
        <v>386</v>
      </c>
      <c r="B358" s="252" t="s">
        <v>1939</v>
      </c>
      <c r="C358" s="255">
        <v>1.1331599999999997</v>
      </c>
      <c r="D358" s="254">
        <v>7.1</v>
      </c>
      <c r="E358" s="255">
        <v>1.3299999999999999E-2</v>
      </c>
      <c r="F358" s="255">
        <v>1</v>
      </c>
      <c r="G358" s="255">
        <v>0.27</v>
      </c>
      <c r="H358" s="255" t="s">
        <v>9</v>
      </c>
      <c r="I358" s="300" t="s">
        <v>126</v>
      </c>
      <c r="J358" s="297">
        <v>-1</v>
      </c>
      <c r="K358" s="297">
        <v>-1</v>
      </c>
      <c r="L358" s="297">
        <v>-1</v>
      </c>
      <c r="M358" s="297">
        <v>-1</v>
      </c>
      <c r="N358" s="307" t="s">
        <v>2563</v>
      </c>
      <c r="O358" s="307"/>
      <c r="P358" s="255" t="s">
        <v>6</v>
      </c>
    </row>
    <row r="359" spans="1:16" s="209" customFormat="1" x14ac:dyDescent="0.25">
      <c r="A359" s="252" t="s">
        <v>386</v>
      </c>
      <c r="B359" s="252" t="s">
        <v>1940</v>
      </c>
      <c r="C359" s="255">
        <v>1.1459280000000001</v>
      </c>
      <c r="D359" s="254">
        <v>7.18</v>
      </c>
      <c r="E359" s="255">
        <v>1.3299999999999999E-2</v>
      </c>
      <c r="F359" s="255">
        <v>1</v>
      </c>
      <c r="G359" s="255">
        <v>0.27</v>
      </c>
      <c r="H359" s="255" t="s">
        <v>9</v>
      </c>
      <c r="I359" s="300" t="s">
        <v>126</v>
      </c>
      <c r="J359" s="297">
        <v>-1</v>
      </c>
      <c r="K359" s="297">
        <v>-1</v>
      </c>
      <c r="L359" s="297">
        <v>-1</v>
      </c>
      <c r="M359" s="297">
        <v>-1</v>
      </c>
      <c r="N359" s="307" t="s">
        <v>2564</v>
      </c>
      <c r="O359" s="307"/>
      <c r="P359" s="255" t="s">
        <v>6</v>
      </c>
    </row>
    <row r="360" spans="1:16" s="159" customFormat="1" x14ac:dyDescent="0.25">
      <c r="A360" s="252" t="s">
        <v>386</v>
      </c>
      <c r="B360" s="252" t="s">
        <v>1941</v>
      </c>
      <c r="C360" s="255">
        <v>1.1794439999999997</v>
      </c>
      <c r="D360" s="254">
        <v>7.39</v>
      </c>
      <c r="E360" s="255">
        <v>1.3299999999999999E-2</v>
      </c>
      <c r="F360" s="255">
        <v>1</v>
      </c>
      <c r="G360" s="255">
        <v>0.27</v>
      </c>
      <c r="H360" s="255" t="s">
        <v>9</v>
      </c>
      <c r="I360" s="300" t="s">
        <v>126</v>
      </c>
      <c r="J360" s="297">
        <v>-1</v>
      </c>
      <c r="K360" s="297">
        <v>-1</v>
      </c>
      <c r="L360" s="297">
        <v>-1</v>
      </c>
      <c r="M360" s="297">
        <v>-1</v>
      </c>
      <c r="N360" s="307" t="s">
        <v>2565</v>
      </c>
      <c r="O360" s="307"/>
      <c r="P360" s="255" t="s">
        <v>6</v>
      </c>
    </row>
    <row r="361" spans="1:16" s="159" customFormat="1" x14ac:dyDescent="0.25">
      <c r="A361" s="252" t="s">
        <v>386</v>
      </c>
      <c r="B361" s="252" t="s">
        <v>1942</v>
      </c>
      <c r="C361" s="255">
        <v>1.1969999999999998</v>
      </c>
      <c r="D361" s="254">
        <v>7.5</v>
      </c>
      <c r="E361" s="255">
        <v>1.3299999999999999E-2</v>
      </c>
      <c r="F361" s="255">
        <v>1</v>
      </c>
      <c r="G361" s="255">
        <v>0.27</v>
      </c>
      <c r="H361" s="255" t="s">
        <v>9</v>
      </c>
      <c r="I361" s="300" t="s">
        <v>126</v>
      </c>
      <c r="J361" s="297">
        <v>-1</v>
      </c>
      <c r="K361" s="297">
        <v>-1</v>
      </c>
      <c r="L361" s="297">
        <v>-1</v>
      </c>
      <c r="M361" s="297">
        <v>-1</v>
      </c>
      <c r="N361" s="307" t="s">
        <v>2566</v>
      </c>
      <c r="O361" s="307"/>
      <c r="P361" s="255" t="s">
        <v>1914</v>
      </c>
    </row>
    <row r="362" spans="1:16" s="209" customFormat="1" x14ac:dyDescent="0.25">
      <c r="A362" s="252" t="s">
        <v>386</v>
      </c>
      <c r="B362" s="252" t="s">
        <v>1943</v>
      </c>
      <c r="C362" s="255">
        <v>1.2129599999999998</v>
      </c>
      <c r="D362" s="254">
        <v>7.6</v>
      </c>
      <c r="E362" s="255">
        <v>1.3299999999999999E-2</v>
      </c>
      <c r="F362" s="255">
        <v>1</v>
      </c>
      <c r="G362" s="255">
        <v>0.27</v>
      </c>
      <c r="H362" s="255" t="s">
        <v>9</v>
      </c>
      <c r="I362" s="300" t="s">
        <v>126</v>
      </c>
      <c r="J362" s="297">
        <v>-1</v>
      </c>
      <c r="K362" s="297">
        <v>-1</v>
      </c>
      <c r="L362" s="297">
        <v>-1</v>
      </c>
      <c r="M362" s="297">
        <v>-1</v>
      </c>
      <c r="N362" s="307" t="s">
        <v>2567</v>
      </c>
      <c r="O362" s="307"/>
      <c r="P362" s="255" t="s">
        <v>1914</v>
      </c>
    </row>
    <row r="363" spans="1:16" s="209" customFormat="1" x14ac:dyDescent="0.25">
      <c r="A363" s="252" t="s">
        <v>386</v>
      </c>
      <c r="B363" s="252" t="s">
        <v>1944</v>
      </c>
      <c r="C363" s="255">
        <v>1.2767999999999999</v>
      </c>
      <c r="D363" s="254">
        <v>8</v>
      </c>
      <c r="E363" s="255">
        <v>1.3299999999999999E-2</v>
      </c>
      <c r="F363" s="255">
        <v>1</v>
      </c>
      <c r="G363" s="255">
        <v>0.27</v>
      </c>
      <c r="H363" s="255" t="s">
        <v>9</v>
      </c>
      <c r="I363" s="300" t="s">
        <v>126</v>
      </c>
      <c r="J363" s="297">
        <v>-1</v>
      </c>
      <c r="K363" s="297">
        <v>-1</v>
      </c>
      <c r="L363" s="297">
        <v>-1</v>
      </c>
      <c r="M363" s="297">
        <v>-1</v>
      </c>
      <c r="N363" s="307" t="s">
        <v>2568</v>
      </c>
      <c r="O363" s="307"/>
      <c r="P363" s="255" t="s">
        <v>6</v>
      </c>
    </row>
    <row r="364" spans="1:16" x14ac:dyDescent="0.25">
      <c r="A364" s="252" t="s">
        <v>386</v>
      </c>
      <c r="B364" s="252" t="s">
        <v>1945</v>
      </c>
      <c r="C364" s="255">
        <v>1.2879719999999999</v>
      </c>
      <c r="D364" s="254">
        <v>8.07</v>
      </c>
      <c r="E364" s="255">
        <v>1.3299999999999999E-2</v>
      </c>
      <c r="F364" s="255">
        <v>1</v>
      </c>
      <c r="G364" s="255">
        <v>0.27</v>
      </c>
      <c r="H364" s="255" t="s">
        <v>9</v>
      </c>
      <c r="I364" s="300" t="s">
        <v>126</v>
      </c>
      <c r="J364" s="297">
        <v>-1</v>
      </c>
      <c r="K364" s="297">
        <v>-1</v>
      </c>
      <c r="L364" s="297">
        <v>-1</v>
      </c>
      <c r="M364" s="297">
        <v>-1</v>
      </c>
      <c r="N364" s="307" t="s">
        <v>2569</v>
      </c>
      <c r="O364" s="307"/>
      <c r="P364" s="255" t="s">
        <v>6</v>
      </c>
    </row>
    <row r="365" spans="1:16" x14ac:dyDescent="0.25">
      <c r="A365" s="243" t="s">
        <v>386</v>
      </c>
      <c r="B365" s="237" t="s">
        <v>1998</v>
      </c>
      <c r="C365" s="251">
        <v>1.4363999999999999</v>
      </c>
      <c r="D365" s="250">
        <v>9</v>
      </c>
      <c r="E365" s="251">
        <v>1.3299999999999999E-2</v>
      </c>
      <c r="F365" s="250">
        <v>1</v>
      </c>
      <c r="G365" s="250">
        <v>0.27</v>
      </c>
      <c r="H365" s="262" t="s">
        <v>9</v>
      </c>
      <c r="I365" s="300" t="s">
        <v>126</v>
      </c>
      <c r="J365" s="297">
        <v>-1</v>
      </c>
      <c r="K365" s="297">
        <v>-1</v>
      </c>
      <c r="L365" s="297">
        <v>-1</v>
      </c>
      <c r="M365" s="297">
        <v>-1</v>
      </c>
      <c r="N365" s="307" t="s">
        <v>2570</v>
      </c>
      <c r="O365" s="307"/>
      <c r="P365" s="262" t="s">
        <v>1824</v>
      </c>
    </row>
    <row r="366" spans="1:16" s="209" customFormat="1" x14ac:dyDescent="0.25">
      <c r="A366" s="252" t="s">
        <v>386</v>
      </c>
      <c r="B366" s="252" t="s">
        <v>1946</v>
      </c>
      <c r="C366" s="255">
        <v>1.5002399999999998</v>
      </c>
      <c r="D366" s="254">
        <v>9.4</v>
      </c>
      <c r="E366" s="255">
        <v>1.3299999999999999E-2</v>
      </c>
      <c r="F366" s="255">
        <v>1</v>
      </c>
      <c r="G366" s="255">
        <v>0.27</v>
      </c>
      <c r="H366" s="255" t="s">
        <v>9</v>
      </c>
      <c r="I366" s="300" t="s">
        <v>126</v>
      </c>
      <c r="J366" s="297">
        <v>-1</v>
      </c>
      <c r="K366" s="297">
        <v>-1</v>
      </c>
      <c r="L366" s="297">
        <v>-1</v>
      </c>
      <c r="M366" s="297">
        <v>-1</v>
      </c>
      <c r="N366" s="307" t="s">
        <v>2571</v>
      </c>
      <c r="O366" s="307"/>
      <c r="P366" s="255" t="s">
        <v>1914</v>
      </c>
    </row>
    <row r="367" spans="1:16" s="159" customFormat="1" x14ac:dyDescent="0.25">
      <c r="A367" s="252" t="s">
        <v>386</v>
      </c>
      <c r="B367" s="252" t="s">
        <v>1947</v>
      </c>
      <c r="C367" s="255">
        <v>1.5640800000000001</v>
      </c>
      <c r="D367" s="254">
        <v>9.8000000000000007</v>
      </c>
      <c r="E367" s="255">
        <v>1.3299999999999999E-2</v>
      </c>
      <c r="F367" s="255">
        <v>1</v>
      </c>
      <c r="G367" s="255">
        <v>0.27</v>
      </c>
      <c r="H367" s="255" t="s">
        <v>9</v>
      </c>
      <c r="I367" s="300" t="s">
        <v>126</v>
      </c>
      <c r="J367" s="297">
        <v>-1</v>
      </c>
      <c r="K367" s="297">
        <v>-1</v>
      </c>
      <c r="L367" s="297">
        <v>-1</v>
      </c>
      <c r="M367" s="297">
        <v>-1</v>
      </c>
      <c r="N367" s="307" t="s">
        <v>2572</v>
      </c>
      <c r="O367" s="307"/>
      <c r="P367" s="255" t="s">
        <v>1914</v>
      </c>
    </row>
    <row r="368" spans="1:16" s="209" customFormat="1" x14ac:dyDescent="0.25">
      <c r="A368" s="252" t="s">
        <v>386</v>
      </c>
      <c r="B368" s="252" t="s">
        <v>1948</v>
      </c>
      <c r="C368" s="255">
        <v>1.56965004</v>
      </c>
      <c r="D368" s="254">
        <v>9.8348999999999993</v>
      </c>
      <c r="E368" s="255">
        <v>1.3299999999999999E-2</v>
      </c>
      <c r="F368" s="255">
        <v>1</v>
      </c>
      <c r="G368" s="255">
        <v>0.27</v>
      </c>
      <c r="H368" s="255" t="s">
        <v>9</v>
      </c>
      <c r="I368" s="300" t="s">
        <v>126</v>
      </c>
      <c r="J368" s="297">
        <v>-1</v>
      </c>
      <c r="K368" s="297">
        <v>-1</v>
      </c>
      <c r="L368" s="297">
        <v>-1</v>
      </c>
      <c r="M368" s="297">
        <v>-1</v>
      </c>
      <c r="N368" s="307" t="s">
        <v>2573</v>
      </c>
      <c r="O368" s="307"/>
      <c r="P368" s="255" t="s">
        <v>6</v>
      </c>
    </row>
    <row r="369" spans="1:16" s="209" customFormat="1" x14ac:dyDescent="0.25">
      <c r="A369" s="252" t="s">
        <v>386</v>
      </c>
      <c r="B369" s="252" t="s">
        <v>1949</v>
      </c>
      <c r="C369" s="255">
        <v>1.5864239999999998</v>
      </c>
      <c r="D369" s="254">
        <v>9.94</v>
      </c>
      <c r="E369" s="255">
        <v>1.3299999999999999E-2</v>
      </c>
      <c r="F369" s="255">
        <v>1</v>
      </c>
      <c r="G369" s="255">
        <v>0.27</v>
      </c>
      <c r="H369" s="255" t="s">
        <v>9</v>
      </c>
      <c r="I369" s="300" t="s">
        <v>126</v>
      </c>
      <c r="J369" s="297">
        <v>-1</v>
      </c>
      <c r="K369" s="297">
        <v>-1</v>
      </c>
      <c r="L369" s="297">
        <v>-1</v>
      </c>
      <c r="M369" s="297">
        <v>-1</v>
      </c>
      <c r="N369" s="307" t="s">
        <v>2574</v>
      </c>
      <c r="O369" s="307"/>
      <c r="P369" s="255" t="s">
        <v>6</v>
      </c>
    </row>
    <row r="370" spans="1:16" s="159" customFormat="1" x14ac:dyDescent="0.25">
      <c r="A370" s="252" t="s">
        <v>386</v>
      </c>
      <c r="B370" s="252" t="s">
        <v>1950</v>
      </c>
      <c r="C370" s="255">
        <v>1.5960000000000001</v>
      </c>
      <c r="D370" s="254">
        <v>10</v>
      </c>
      <c r="E370" s="255">
        <v>1.3299999999999999E-2</v>
      </c>
      <c r="F370" s="255">
        <v>1</v>
      </c>
      <c r="G370" s="255">
        <v>0.27</v>
      </c>
      <c r="H370" s="255" t="s">
        <v>9</v>
      </c>
      <c r="I370" s="300" t="s">
        <v>126</v>
      </c>
      <c r="J370" s="297">
        <v>-1</v>
      </c>
      <c r="K370" s="297">
        <v>-1</v>
      </c>
      <c r="L370" s="297">
        <v>-1</v>
      </c>
      <c r="M370" s="297">
        <v>-1</v>
      </c>
      <c r="N370" s="307" t="s">
        <v>2575</v>
      </c>
      <c r="O370" s="307"/>
      <c r="P370" s="255" t="s">
        <v>1914</v>
      </c>
    </row>
    <row r="371" spans="1:16" s="159" customFormat="1" x14ac:dyDescent="0.25">
      <c r="A371" s="252" t="s">
        <v>386</v>
      </c>
      <c r="B371" s="252" t="s">
        <v>1951</v>
      </c>
      <c r="C371" s="255">
        <v>1.6055760000000001</v>
      </c>
      <c r="D371" s="254">
        <v>10.06</v>
      </c>
      <c r="E371" s="255">
        <v>1.3299999999999999E-2</v>
      </c>
      <c r="F371" s="255">
        <v>1</v>
      </c>
      <c r="G371" s="255">
        <v>0.27</v>
      </c>
      <c r="H371" s="255" t="s">
        <v>9</v>
      </c>
      <c r="I371" s="300" t="s">
        <v>126</v>
      </c>
      <c r="J371" s="297">
        <v>-1</v>
      </c>
      <c r="K371" s="297">
        <v>-1</v>
      </c>
      <c r="L371" s="297">
        <v>-1</v>
      </c>
      <c r="M371" s="297">
        <v>-1</v>
      </c>
      <c r="N371" s="307" t="s">
        <v>2576</v>
      </c>
      <c r="O371" s="307"/>
      <c r="P371" s="255" t="s">
        <v>6</v>
      </c>
    </row>
    <row r="372" spans="1:16" s="209" customFormat="1" x14ac:dyDescent="0.25">
      <c r="A372" s="243" t="s">
        <v>386</v>
      </c>
      <c r="B372" s="237" t="s">
        <v>1999</v>
      </c>
      <c r="C372" s="251">
        <v>1.7556</v>
      </c>
      <c r="D372" s="250">
        <v>11</v>
      </c>
      <c r="E372" s="251">
        <v>1.3299999999999999E-2</v>
      </c>
      <c r="F372" s="250">
        <v>1</v>
      </c>
      <c r="G372" s="250">
        <v>0.27</v>
      </c>
      <c r="H372" s="262" t="s">
        <v>9</v>
      </c>
      <c r="I372" s="300" t="s">
        <v>126</v>
      </c>
      <c r="J372" s="297">
        <v>-1</v>
      </c>
      <c r="K372" s="297">
        <v>-1</v>
      </c>
      <c r="L372" s="297">
        <v>-1</v>
      </c>
      <c r="M372" s="297">
        <v>-1</v>
      </c>
      <c r="N372" s="307" t="s">
        <v>2577</v>
      </c>
      <c r="O372" s="307"/>
      <c r="P372" s="262" t="s">
        <v>1824</v>
      </c>
    </row>
    <row r="373" spans="1:16" s="159" customFormat="1" x14ac:dyDescent="0.25">
      <c r="A373" s="252" t="s">
        <v>386</v>
      </c>
      <c r="B373" s="252" t="s">
        <v>1952</v>
      </c>
      <c r="C373" s="260">
        <v>1.8673199999999996</v>
      </c>
      <c r="D373" s="260">
        <v>11.7</v>
      </c>
      <c r="E373" s="244">
        <v>1.3299999999999999E-2</v>
      </c>
      <c r="F373" s="250">
        <v>1</v>
      </c>
      <c r="G373" s="250">
        <v>0.27</v>
      </c>
      <c r="H373" s="255" t="s">
        <v>9</v>
      </c>
      <c r="I373" s="300" t="s">
        <v>126</v>
      </c>
      <c r="J373" s="297">
        <v>-1</v>
      </c>
      <c r="K373" s="297">
        <v>-1</v>
      </c>
      <c r="L373" s="297">
        <v>-1</v>
      </c>
      <c r="M373" s="297">
        <v>-1</v>
      </c>
      <c r="N373" s="307" t="s">
        <v>2578</v>
      </c>
      <c r="O373" s="307"/>
      <c r="P373" s="255" t="s">
        <v>1914</v>
      </c>
    </row>
    <row r="374" spans="1:16" s="159" customFormat="1" x14ac:dyDescent="0.25">
      <c r="A374" s="243" t="s">
        <v>386</v>
      </c>
      <c r="B374" s="237" t="s">
        <v>2000</v>
      </c>
      <c r="C374" s="251">
        <v>1.9152</v>
      </c>
      <c r="D374" s="250">
        <v>12</v>
      </c>
      <c r="E374" s="251">
        <v>1.3299999999999999E-2</v>
      </c>
      <c r="F374" s="250">
        <v>1</v>
      </c>
      <c r="G374" s="250">
        <v>0.27</v>
      </c>
      <c r="H374" s="262" t="s">
        <v>9</v>
      </c>
      <c r="I374" s="300" t="s">
        <v>126</v>
      </c>
      <c r="J374" s="297">
        <v>-1</v>
      </c>
      <c r="K374" s="297">
        <v>-1</v>
      </c>
      <c r="L374" s="297">
        <v>-1</v>
      </c>
      <c r="M374" s="297">
        <v>-1</v>
      </c>
      <c r="N374" s="307" t="s">
        <v>2579</v>
      </c>
      <c r="O374" s="307"/>
      <c r="P374" s="262" t="s">
        <v>1824</v>
      </c>
    </row>
    <row r="375" spans="1:16" s="159" customFormat="1" x14ac:dyDescent="0.25">
      <c r="A375" s="252" t="s">
        <v>386</v>
      </c>
      <c r="B375" s="252" t="s">
        <v>1953</v>
      </c>
      <c r="C375" s="255">
        <v>1.9949999999999997</v>
      </c>
      <c r="D375" s="254">
        <v>12.5</v>
      </c>
      <c r="E375" s="255">
        <v>1.3299999999999999E-2</v>
      </c>
      <c r="F375" s="255">
        <v>1</v>
      </c>
      <c r="G375" s="255">
        <v>0.27</v>
      </c>
      <c r="H375" s="255" t="s">
        <v>9</v>
      </c>
      <c r="I375" s="300" t="s">
        <v>126</v>
      </c>
      <c r="J375" s="297">
        <v>-1</v>
      </c>
      <c r="K375" s="297">
        <v>-1</v>
      </c>
      <c r="L375" s="297">
        <v>-1</v>
      </c>
      <c r="M375" s="297">
        <v>-1</v>
      </c>
      <c r="N375" s="307" t="s">
        <v>2580</v>
      </c>
      <c r="O375" s="307"/>
      <c r="P375" s="255" t="s">
        <v>1914</v>
      </c>
    </row>
    <row r="376" spans="1:16" s="159" customFormat="1" x14ac:dyDescent="0.25">
      <c r="A376" s="252" t="s">
        <v>386</v>
      </c>
      <c r="B376" s="252" t="s">
        <v>1954</v>
      </c>
      <c r="C376" s="255">
        <v>2.00298</v>
      </c>
      <c r="D376" s="254">
        <v>12.55</v>
      </c>
      <c r="E376" s="255">
        <v>1.3299999999999999E-2</v>
      </c>
      <c r="F376" s="255">
        <v>1</v>
      </c>
      <c r="G376" s="255">
        <v>0.27</v>
      </c>
      <c r="H376" s="255" t="s">
        <v>9</v>
      </c>
      <c r="I376" s="300" t="s">
        <v>126</v>
      </c>
      <c r="J376" s="297">
        <v>-1</v>
      </c>
      <c r="K376" s="297">
        <v>-1</v>
      </c>
      <c r="L376" s="297">
        <v>-1</v>
      </c>
      <c r="M376" s="297">
        <v>-1</v>
      </c>
      <c r="N376" s="307" t="s">
        <v>2581</v>
      </c>
      <c r="O376" s="307"/>
      <c r="P376" s="255" t="s">
        <v>6</v>
      </c>
    </row>
    <row r="377" spans="1:16" s="209" customFormat="1" x14ac:dyDescent="0.25">
      <c r="A377" s="252" t="s">
        <v>386</v>
      </c>
      <c r="B377" s="252" t="s">
        <v>1955</v>
      </c>
      <c r="C377" s="255">
        <v>2.0253239999999999</v>
      </c>
      <c r="D377" s="254">
        <v>12.69</v>
      </c>
      <c r="E377" s="255">
        <v>1.3299999999999999E-2</v>
      </c>
      <c r="F377" s="255">
        <v>1</v>
      </c>
      <c r="G377" s="255">
        <v>0.27</v>
      </c>
      <c r="H377" s="255" t="s">
        <v>9</v>
      </c>
      <c r="I377" s="300" t="s">
        <v>126</v>
      </c>
      <c r="J377" s="297">
        <v>-1</v>
      </c>
      <c r="K377" s="297">
        <v>-1</v>
      </c>
      <c r="L377" s="297">
        <v>-1</v>
      </c>
      <c r="M377" s="297">
        <v>-1</v>
      </c>
      <c r="N377" s="307" t="s">
        <v>2582</v>
      </c>
      <c r="O377" s="307"/>
      <c r="P377" s="255" t="s">
        <v>6</v>
      </c>
    </row>
    <row r="378" spans="1:16" s="159" customFormat="1" x14ac:dyDescent="0.25">
      <c r="A378" s="243" t="s">
        <v>386</v>
      </c>
      <c r="B378" s="237" t="s">
        <v>2001</v>
      </c>
      <c r="C378" s="251">
        <v>2.0748000000000002</v>
      </c>
      <c r="D378" s="250">
        <v>13</v>
      </c>
      <c r="E378" s="251">
        <v>1.3299999999999999E-2</v>
      </c>
      <c r="F378" s="250">
        <v>1</v>
      </c>
      <c r="G378" s="250">
        <v>0.27</v>
      </c>
      <c r="H378" s="262" t="s">
        <v>9</v>
      </c>
      <c r="I378" s="300" t="s">
        <v>126</v>
      </c>
      <c r="J378" s="297">
        <v>-1</v>
      </c>
      <c r="K378" s="297">
        <v>-1</v>
      </c>
      <c r="L378" s="297">
        <v>-1</v>
      </c>
      <c r="M378" s="297">
        <v>-1</v>
      </c>
      <c r="N378" s="307" t="s">
        <v>2583</v>
      </c>
      <c r="O378" s="307"/>
      <c r="P378" s="262" t="s">
        <v>1824</v>
      </c>
    </row>
    <row r="379" spans="1:16" s="209" customFormat="1" x14ac:dyDescent="0.25">
      <c r="A379" s="252" t="s">
        <v>386</v>
      </c>
      <c r="B379" s="252" t="s">
        <v>1956</v>
      </c>
      <c r="C379" s="255">
        <v>2.1545999999999998</v>
      </c>
      <c r="D379" s="254">
        <v>13.5</v>
      </c>
      <c r="E379" s="255">
        <v>1.3299999999999999E-2</v>
      </c>
      <c r="F379" s="255">
        <v>1</v>
      </c>
      <c r="G379" s="255">
        <v>0.27</v>
      </c>
      <c r="H379" s="255" t="s">
        <v>9</v>
      </c>
      <c r="I379" s="300" t="s">
        <v>126</v>
      </c>
      <c r="J379" s="297">
        <v>-1</v>
      </c>
      <c r="K379" s="297">
        <v>-1</v>
      </c>
      <c r="L379" s="297">
        <v>-1</v>
      </c>
      <c r="M379" s="297">
        <v>-1</v>
      </c>
      <c r="N379" s="307" t="s">
        <v>2584</v>
      </c>
      <c r="O379" s="307"/>
      <c r="P379" s="255" t="s">
        <v>1914</v>
      </c>
    </row>
    <row r="380" spans="1:16" s="209" customFormat="1" x14ac:dyDescent="0.25">
      <c r="A380" s="252" t="s">
        <v>386</v>
      </c>
      <c r="B380" s="252" t="s">
        <v>1957</v>
      </c>
      <c r="C380" s="255">
        <v>2.2328039999999998</v>
      </c>
      <c r="D380" s="254">
        <v>13.99</v>
      </c>
      <c r="E380" s="255">
        <v>1.3299999999999999E-2</v>
      </c>
      <c r="F380" s="255">
        <v>1</v>
      </c>
      <c r="G380" s="255">
        <v>0.27</v>
      </c>
      <c r="H380" s="255" t="s">
        <v>9</v>
      </c>
      <c r="I380" s="300" t="s">
        <v>126</v>
      </c>
      <c r="J380" s="297">
        <v>-1</v>
      </c>
      <c r="K380" s="297">
        <v>-1</v>
      </c>
      <c r="L380" s="297">
        <v>-1</v>
      </c>
      <c r="M380" s="297">
        <v>-1</v>
      </c>
      <c r="N380" s="307" t="s">
        <v>2585</v>
      </c>
      <c r="O380" s="307"/>
      <c r="P380" s="255" t="s">
        <v>6</v>
      </c>
    </row>
    <row r="381" spans="1:16" s="159" customFormat="1" x14ac:dyDescent="0.25">
      <c r="A381" s="243" t="s">
        <v>386</v>
      </c>
      <c r="B381" s="237" t="s">
        <v>2002</v>
      </c>
      <c r="C381" s="251">
        <v>2.2343999999999999</v>
      </c>
      <c r="D381" s="250">
        <v>14</v>
      </c>
      <c r="E381" s="251">
        <v>1.3299999999999999E-2</v>
      </c>
      <c r="F381" s="250">
        <v>1</v>
      </c>
      <c r="G381" s="250">
        <v>0.27</v>
      </c>
      <c r="H381" s="262" t="s">
        <v>9</v>
      </c>
      <c r="I381" s="300" t="s">
        <v>126</v>
      </c>
      <c r="J381" s="297">
        <v>-1</v>
      </c>
      <c r="K381" s="297">
        <v>-1</v>
      </c>
      <c r="L381" s="297">
        <v>-1</v>
      </c>
      <c r="M381" s="297">
        <v>-1</v>
      </c>
      <c r="N381" s="307" t="s">
        <v>2586</v>
      </c>
      <c r="O381" s="307"/>
      <c r="P381" s="262" t="s">
        <v>1824</v>
      </c>
    </row>
    <row r="382" spans="1:16" s="159" customFormat="1" x14ac:dyDescent="0.25">
      <c r="A382" s="252" t="s">
        <v>386</v>
      </c>
      <c r="B382" s="252" t="s">
        <v>1958</v>
      </c>
      <c r="C382" s="255">
        <v>2.2567440000000003</v>
      </c>
      <c r="D382" s="254">
        <v>14.14</v>
      </c>
      <c r="E382" s="255">
        <v>1.3299999999999999E-2</v>
      </c>
      <c r="F382" s="255">
        <v>1</v>
      </c>
      <c r="G382" s="255">
        <v>0.27</v>
      </c>
      <c r="H382" s="255" t="s">
        <v>9</v>
      </c>
      <c r="I382" s="300" t="s">
        <v>126</v>
      </c>
      <c r="J382" s="297">
        <v>-1</v>
      </c>
      <c r="K382" s="297">
        <v>-1</v>
      </c>
      <c r="L382" s="297">
        <v>-1</v>
      </c>
      <c r="M382" s="297">
        <v>-1</v>
      </c>
      <c r="N382" s="307" t="s">
        <v>2587</v>
      </c>
      <c r="O382" s="307"/>
      <c r="P382" s="255" t="s">
        <v>6</v>
      </c>
    </row>
    <row r="383" spans="1:16" s="159" customFormat="1" x14ac:dyDescent="0.25">
      <c r="A383" s="252" t="s">
        <v>386</v>
      </c>
      <c r="B383" s="252" t="s">
        <v>1959</v>
      </c>
      <c r="C383" s="255">
        <v>2.2854719999999999</v>
      </c>
      <c r="D383" s="254">
        <v>14.32</v>
      </c>
      <c r="E383" s="255">
        <v>1.3299999999999999E-2</v>
      </c>
      <c r="F383" s="255">
        <v>1</v>
      </c>
      <c r="G383" s="255">
        <v>0.27</v>
      </c>
      <c r="H383" s="255" t="s">
        <v>9</v>
      </c>
      <c r="I383" s="300" t="s">
        <v>126</v>
      </c>
      <c r="J383" s="297">
        <v>-1</v>
      </c>
      <c r="K383" s="297">
        <v>-1</v>
      </c>
      <c r="L383" s="297">
        <v>-1</v>
      </c>
      <c r="M383" s="297">
        <v>-1</v>
      </c>
      <c r="N383" s="307" t="s">
        <v>2588</v>
      </c>
      <c r="O383" s="307"/>
      <c r="P383" s="255" t="s">
        <v>6</v>
      </c>
    </row>
    <row r="384" spans="1:16" s="159" customFormat="1" x14ac:dyDescent="0.25">
      <c r="A384" s="252" t="s">
        <v>386</v>
      </c>
      <c r="B384" s="252" t="s">
        <v>1960</v>
      </c>
      <c r="C384" s="255">
        <v>2.3301599999999998</v>
      </c>
      <c r="D384" s="254">
        <v>14.6</v>
      </c>
      <c r="E384" s="255">
        <v>1.3299999999999999E-2</v>
      </c>
      <c r="F384" s="255">
        <v>1</v>
      </c>
      <c r="G384" s="255">
        <v>0.27</v>
      </c>
      <c r="H384" s="255" t="s">
        <v>9</v>
      </c>
      <c r="I384" s="300" t="s">
        <v>126</v>
      </c>
      <c r="J384" s="297">
        <v>-1</v>
      </c>
      <c r="K384" s="297">
        <v>-1</v>
      </c>
      <c r="L384" s="297">
        <v>-1</v>
      </c>
      <c r="M384" s="297">
        <v>-1</v>
      </c>
      <c r="N384" s="307" t="s">
        <v>2589</v>
      </c>
      <c r="O384" s="307"/>
      <c r="P384" s="255" t="s">
        <v>6</v>
      </c>
    </row>
    <row r="385" spans="1:16" s="209" customFormat="1" x14ac:dyDescent="0.25">
      <c r="A385" s="252" t="s">
        <v>386</v>
      </c>
      <c r="B385" s="252" t="s">
        <v>1961</v>
      </c>
      <c r="C385" s="255">
        <v>2.3939999999999997</v>
      </c>
      <c r="D385" s="254">
        <v>15</v>
      </c>
      <c r="E385" s="255">
        <v>1.3299999999999999E-2</v>
      </c>
      <c r="F385" s="255">
        <v>1</v>
      </c>
      <c r="G385" s="255">
        <v>0.27</v>
      </c>
      <c r="H385" s="255" t="s">
        <v>9</v>
      </c>
      <c r="I385" s="300" t="s">
        <v>126</v>
      </c>
      <c r="J385" s="297">
        <v>-1</v>
      </c>
      <c r="K385" s="297">
        <v>-1</v>
      </c>
      <c r="L385" s="297">
        <v>-1</v>
      </c>
      <c r="M385" s="297">
        <v>-1</v>
      </c>
      <c r="N385" s="307" t="s">
        <v>2590</v>
      </c>
      <c r="O385" s="307"/>
      <c r="P385" s="255" t="s">
        <v>1914</v>
      </c>
    </row>
    <row r="386" spans="1:16" s="159" customFormat="1" x14ac:dyDescent="0.25">
      <c r="A386" s="252" t="s">
        <v>386</v>
      </c>
      <c r="B386" s="252" t="s">
        <v>1962</v>
      </c>
      <c r="C386" s="255">
        <v>2.4801839999999995</v>
      </c>
      <c r="D386" s="254">
        <v>15.54</v>
      </c>
      <c r="E386" s="255">
        <v>1.3299999999999999E-2</v>
      </c>
      <c r="F386" s="255">
        <v>1</v>
      </c>
      <c r="G386" s="255">
        <v>0.27</v>
      </c>
      <c r="H386" s="255" t="s">
        <v>9</v>
      </c>
      <c r="I386" s="300" t="s">
        <v>126</v>
      </c>
      <c r="J386" s="297">
        <v>-1</v>
      </c>
      <c r="K386" s="297">
        <v>-1</v>
      </c>
      <c r="L386" s="297">
        <v>-1</v>
      </c>
      <c r="M386" s="297">
        <v>-1</v>
      </c>
      <c r="N386" s="307" t="s">
        <v>2591</v>
      </c>
      <c r="O386" s="307"/>
      <c r="P386" s="255" t="s">
        <v>6</v>
      </c>
    </row>
    <row r="387" spans="1:16" s="159" customFormat="1" x14ac:dyDescent="0.25">
      <c r="A387" s="243" t="s">
        <v>386</v>
      </c>
      <c r="B387" s="237" t="s">
        <v>2003</v>
      </c>
      <c r="C387" s="251">
        <v>2.5535999999999999</v>
      </c>
      <c r="D387" s="250">
        <v>16</v>
      </c>
      <c r="E387" s="251">
        <v>1.3299999999999999E-2</v>
      </c>
      <c r="F387" s="250">
        <v>1</v>
      </c>
      <c r="G387" s="250">
        <v>0.27</v>
      </c>
      <c r="H387" s="262" t="s">
        <v>9</v>
      </c>
      <c r="I387" s="300" t="s">
        <v>126</v>
      </c>
      <c r="J387" s="297">
        <v>-1</v>
      </c>
      <c r="K387" s="297">
        <v>-1</v>
      </c>
      <c r="L387" s="297">
        <v>-1</v>
      </c>
      <c r="M387" s="297">
        <v>-1</v>
      </c>
      <c r="N387" s="307" t="s">
        <v>2592</v>
      </c>
      <c r="O387" s="307"/>
      <c r="P387" s="262" t="s">
        <v>1824</v>
      </c>
    </row>
    <row r="388" spans="1:16" s="159" customFormat="1" x14ac:dyDescent="0.25">
      <c r="A388" s="252" t="s">
        <v>386</v>
      </c>
      <c r="B388" s="252" t="s">
        <v>1963</v>
      </c>
      <c r="C388" s="255">
        <v>2.5855199999999998</v>
      </c>
      <c r="D388" s="254">
        <v>16.2</v>
      </c>
      <c r="E388" s="255">
        <v>1.3299999999999999E-2</v>
      </c>
      <c r="F388" s="255">
        <v>1</v>
      </c>
      <c r="G388" s="255">
        <v>0.27</v>
      </c>
      <c r="H388" s="255" t="s">
        <v>9</v>
      </c>
      <c r="I388" s="300" t="s">
        <v>126</v>
      </c>
      <c r="J388" s="297">
        <v>-1</v>
      </c>
      <c r="K388" s="297">
        <v>-1</v>
      </c>
      <c r="L388" s="297">
        <v>-1</v>
      </c>
      <c r="M388" s="297">
        <v>-1</v>
      </c>
      <c r="N388" s="307" t="s">
        <v>2593</v>
      </c>
      <c r="O388" s="307"/>
      <c r="P388" s="255" t="s">
        <v>1914</v>
      </c>
    </row>
    <row r="389" spans="1:16" s="209" customFormat="1" x14ac:dyDescent="0.25">
      <c r="A389" s="252" t="s">
        <v>386</v>
      </c>
      <c r="B389" s="252" t="s">
        <v>1964</v>
      </c>
      <c r="C389" s="255">
        <v>2.6078639999999997</v>
      </c>
      <c r="D389" s="254">
        <v>16.34</v>
      </c>
      <c r="E389" s="255">
        <v>1.3299999999999999E-2</v>
      </c>
      <c r="F389" s="255">
        <v>1</v>
      </c>
      <c r="G389" s="255">
        <v>0.27</v>
      </c>
      <c r="H389" s="255" t="s">
        <v>9</v>
      </c>
      <c r="I389" s="300" t="s">
        <v>126</v>
      </c>
      <c r="J389" s="297">
        <v>-1</v>
      </c>
      <c r="K389" s="297">
        <v>-1</v>
      </c>
      <c r="L389" s="297">
        <v>-1</v>
      </c>
      <c r="M389" s="297">
        <v>-1</v>
      </c>
      <c r="N389" s="307" t="s">
        <v>2594</v>
      </c>
      <c r="O389" s="307"/>
      <c r="P389" s="255" t="s">
        <v>1914</v>
      </c>
    </row>
    <row r="390" spans="1:16" s="159" customFormat="1" x14ac:dyDescent="0.25">
      <c r="A390" s="252" t="s">
        <v>386</v>
      </c>
      <c r="B390" s="252" t="s">
        <v>1965</v>
      </c>
      <c r="C390" s="255">
        <v>2.6461679999999994</v>
      </c>
      <c r="D390" s="254">
        <v>16.579999999999998</v>
      </c>
      <c r="E390" s="255">
        <v>1.3299999999999999E-2</v>
      </c>
      <c r="F390" s="255">
        <v>1</v>
      </c>
      <c r="G390" s="255">
        <v>0.27</v>
      </c>
      <c r="H390" s="255" t="s">
        <v>9</v>
      </c>
      <c r="I390" s="300" t="s">
        <v>126</v>
      </c>
      <c r="J390" s="297">
        <v>-1</v>
      </c>
      <c r="K390" s="297">
        <v>-1</v>
      </c>
      <c r="L390" s="297">
        <v>-1</v>
      </c>
      <c r="M390" s="297">
        <v>-1</v>
      </c>
      <c r="N390" s="307" t="s">
        <v>2595</v>
      </c>
      <c r="O390" s="307"/>
      <c r="P390" s="255" t="s">
        <v>6</v>
      </c>
    </row>
    <row r="391" spans="1:16" s="209" customFormat="1" x14ac:dyDescent="0.25">
      <c r="A391" s="252" t="s">
        <v>386</v>
      </c>
      <c r="B391" s="252" t="s">
        <v>1966</v>
      </c>
      <c r="C391" s="255">
        <v>2.6637240000000002</v>
      </c>
      <c r="D391" s="254">
        <v>16.690000000000001</v>
      </c>
      <c r="E391" s="255">
        <v>1.3299999999999999E-2</v>
      </c>
      <c r="F391" s="255">
        <v>1</v>
      </c>
      <c r="G391" s="255">
        <v>0.27</v>
      </c>
      <c r="H391" s="255" t="s">
        <v>9</v>
      </c>
      <c r="I391" s="300" t="s">
        <v>126</v>
      </c>
      <c r="J391" s="297">
        <v>-1</v>
      </c>
      <c r="K391" s="297">
        <v>-1</v>
      </c>
      <c r="L391" s="297">
        <v>-1</v>
      </c>
      <c r="M391" s="297">
        <v>-1</v>
      </c>
      <c r="N391" s="307" t="s">
        <v>2596</v>
      </c>
      <c r="O391" s="307"/>
      <c r="P391" s="255" t="s">
        <v>6</v>
      </c>
    </row>
    <row r="392" spans="1:16" s="209" customFormat="1" x14ac:dyDescent="0.25">
      <c r="A392" s="243" t="s">
        <v>386</v>
      </c>
      <c r="B392" s="237" t="s">
        <v>2004</v>
      </c>
      <c r="C392" s="251">
        <v>2.7132000000000001</v>
      </c>
      <c r="D392" s="250">
        <v>17</v>
      </c>
      <c r="E392" s="251">
        <v>1.3299999999999999E-2</v>
      </c>
      <c r="F392" s="250">
        <v>1</v>
      </c>
      <c r="G392" s="250">
        <v>0.27</v>
      </c>
      <c r="H392" s="262" t="s">
        <v>9</v>
      </c>
      <c r="I392" s="300" t="s">
        <v>126</v>
      </c>
      <c r="J392" s="297">
        <v>-1</v>
      </c>
      <c r="K392" s="297">
        <v>-1</v>
      </c>
      <c r="L392" s="297">
        <v>-1</v>
      </c>
      <c r="M392" s="297">
        <v>-1</v>
      </c>
      <c r="N392" s="307" t="s">
        <v>2597</v>
      </c>
      <c r="O392" s="307"/>
      <c r="P392" s="262" t="s">
        <v>1824</v>
      </c>
    </row>
    <row r="393" spans="1:16" s="159" customFormat="1" x14ac:dyDescent="0.25">
      <c r="A393" s="252" t="s">
        <v>386</v>
      </c>
      <c r="B393" s="252" t="s">
        <v>1967</v>
      </c>
      <c r="C393" s="255">
        <v>2.8201320000000001</v>
      </c>
      <c r="D393" s="254">
        <v>17.670000000000002</v>
      </c>
      <c r="E393" s="255">
        <v>1.3299999999999999E-2</v>
      </c>
      <c r="F393" s="255">
        <v>1</v>
      </c>
      <c r="G393" s="255">
        <v>0.27</v>
      </c>
      <c r="H393" s="255" t="s">
        <v>9</v>
      </c>
      <c r="I393" s="300" t="s">
        <v>126</v>
      </c>
      <c r="J393" s="297">
        <v>-1</v>
      </c>
      <c r="K393" s="297">
        <v>-1</v>
      </c>
      <c r="L393" s="297">
        <v>-1</v>
      </c>
      <c r="M393" s="297">
        <v>-1</v>
      </c>
      <c r="N393" s="307" t="s">
        <v>2598</v>
      </c>
      <c r="O393" s="307"/>
      <c r="P393" s="255" t="s">
        <v>6</v>
      </c>
    </row>
    <row r="394" spans="1:16" s="159" customFormat="1" x14ac:dyDescent="0.25">
      <c r="A394" s="243" t="s">
        <v>386</v>
      </c>
      <c r="B394" s="237" t="s">
        <v>2005</v>
      </c>
      <c r="C394" s="251">
        <v>2.8727999999999998</v>
      </c>
      <c r="D394" s="250">
        <v>18</v>
      </c>
      <c r="E394" s="251">
        <v>1.3299999999999999E-2</v>
      </c>
      <c r="F394" s="250">
        <v>1</v>
      </c>
      <c r="G394" s="250">
        <v>0.27</v>
      </c>
      <c r="H394" s="262" t="s">
        <v>9</v>
      </c>
      <c r="I394" s="300" t="s">
        <v>126</v>
      </c>
      <c r="J394" s="297">
        <v>-1</v>
      </c>
      <c r="K394" s="297">
        <v>-1</v>
      </c>
      <c r="L394" s="297">
        <v>-1</v>
      </c>
      <c r="M394" s="297">
        <v>-1</v>
      </c>
      <c r="N394" s="307" t="s">
        <v>2599</v>
      </c>
      <c r="O394" s="307"/>
      <c r="P394" s="262" t="s">
        <v>1824</v>
      </c>
    </row>
    <row r="395" spans="1:16" s="209" customFormat="1" x14ac:dyDescent="0.25">
      <c r="A395" s="243" t="s">
        <v>386</v>
      </c>
      <c r="B395" s="237" t="s">
        <v>2006</v>
      </c>
      <c r="C395" s="251">
        <v>3.0324</v>
      </c>
      <c r="D395" s="250">
        <v>19</v>
      </c>
      <c r="E395" s="251">
        <v>1.3299999999999999E-2</v>
      </c>
      <c r="F395" s="250">
        <v>1</v>
      </c>
      <c r="G395" s="250">
        <v>0.27</v>
      </c>
      <c r="H395" s="262" t="s">
        <v>9</v>
      </c>
      <c r="I395" s="300" t="s">
        <v>126</v>
      </c>
      <c r="J395" s="297">
        <v>-1</v>
      </c>
      <c r="K395" s="297">
        <v>-1</v>
      </c>
      <c r="L395" s="297">
        <v>-1</v>
      </c>
      <c r="M395" s="297">
        <v>-1</v>
      </c>
      <c r="N395" s="307" t="s">
        <v>2600</v>
      </c>
      <c r="O395" s="307"/>
      <c r="P395" s="262" t="s">
        <v>1824</v>
      </c>
    </row>
    <row r="396" spans="1:16" s="159" customFormat="1" x14ac:dyDescent="0.25">
      <c r="A396" s="252" t="s">
        <v>386</v>
      </c>
      <c r="B396" s="252" t="s">
        <v>1968</v>
      </c>
      <c r="C396" s="255">
        <v>3.1329479999999994</v>
      </c>
      <c r="D396" s="254">
        <v>19.63</v>
      </c>
      <c r="E396" s="255">
        <v>1.3299999999999999E-2</v>
      </c>
      <c r="F396" s="255">
        <v>1</v>
      </c>
      <c r="G396" s="255">
        <v>0.27</v>
      </c>
      <c r="H396" s="255" t="s">
        <v>9</v>
      </c>
      <c r="I396" s="300" t="s">
        <v>126</v>
      </c>
      <c r="J396" s="297">
        <v>-1</v>
      </c>
      <c r="K396" s="297">
        <v>-1</v>
      </c>
      <c r="L396" s="297">
        <v>-1</v>
      </c>
      <c r="M396" s="297">
        <v>-1</v>
      </c>
      <c r="N396" s="307" t="s">
        <v>2601</v>
      </c>
      <c r="O396" s="307"/>
      <c r="P396" s="255" t="s">
        <v>6</v>
      </c>
    </row>
    <row r="397" spans="1:16" s="159" customFormat="1" x14ac:dyDescent="0.25">
      <c r="A397" s="252" t="s">
        <v>386</v>
      </c>
      <c r="B397" s="252" t="s">
        <v>1969</v>
      </c>
      <c r="C397" s="255">
        <v>3.1920000000000002</v>
      </c>
      <c r="D397" s="254">
        <v>20</v>
      </c>
      <c r="E397" s="255">
        <v>1.3299999999999999E-2</v>
      </c>
      <c r="F397" s="255">
        <v>1</v>
      </c>
      <c r="G397" s="255">
        <v>0.27</v>
      </c>
      <c r="H397" s="255" t="s">
        <v>9</v>
      </c>
      <c r="I397" s="300" t="s">
        <v>126</v>
      </c>
      <c r="J397" s="297">
        <v>-1</v>
      </c>
      <c r="K397" s="297">
        <v>-1</v>
      </c>
      <c r="L397" s="297">
        <v>-1</v>
      </c>
      <c r="M397" s="297">
        <v>-1</v>
      </c>
      <c r="N397" s="307" t="s">
        <v>2602</v>
      </c>
      <c r="O397" s="307"/>
      <c r="P397" s="255" t="s">
        <v>1914</v>
      </c>
    </row>
    <row r="398" spans="1:16" s="229" customFormat="1" x14ac:dyDescent="0.25">
      <c r="A398" s="252" t="s">
        <v>386</v>
      </c>
      <c r="B398" s="252" t="s">
        <v>1970</v>
      </c>
      <c r="C398" s="255">
        <v>3.19998</v>
      </c>
      <c r="D398" s="254">
        <v>20.05</v>
      </c>
      <c r="E398" s="255">
        <v>1.3299999999999999E-2</v>
      </c>
      <c r="F398" s="255">
        <v>1</v>
      </c>
      <c r="G398" s="255">
        <v>0.27</v>
      </c>
      <c r="H398" s="255" t="s">
        <v>9</v>
      </c>
      <c r="I398" s="300" t="s">
        <v>126</v>
      </c>
      <c r="J398" s="297">
        <v>-1</v>
      </c>
      <c r="K398" s="297">
        <v>-1</v>
      </c>
      <c r="L398" s="297">
        <v>-1</v>
      </c>
      <c r="M398" s="297">
        <v>-1</v>
      </c>
      <c r="N398" s="307" t="s">
        <v>2603</v>
      </c>
      <c r="O398" s="307"/>
      <c r="P398" s="255" t="s">
        <v>6</v>
      </c>
    </row>
    <row r="399" spans="1:16" x14ac:dyDescent="0.25">
      <c r="A399" s="243" t="s">
        <v>386</v>
      </c>
      <c r="B399" s="237" t="s">
        <v>2007</v>
      </c>
      <c r="C399" s="251">
        <v>3.3515999999999999</v>
      </c>
      <c r="D399" s="250">
        <v>21</v>
      </c>
      <c r="E399" s="251">
        <v>1.3299999999999999E-2</v>
      </c>
      <c r="F399" s="250">
        <v>1</v>
      </c>
      <c r="G399" s="250">
        <v>0.27</v>
      </c>
      <c r="H399" s="262" t="s">
        <v>9</v>
      </c>
      <c r="I399" s="300" t="s">
        <v>126</v>
      </c>
      <c r="J399" s="297">
        <v>-1</v>
      </c>
      <c r="K399" s="297">
        <v>-1</v>
      </c>
      <c r="L399" s="297">
        <v>-1</v>
      </c>
      <c r="M399" s="297">
        <v>-1</v>
      </c>
      <c r="N399" s="307" t="s">
        <v>2604</v>
      </c>
      <c r="O399" s="307"/>
      <c r="P399" s="262" t="s">
        <v>1824</v>
      </c>
    </row>
    <row r="400" spans="1:16" x14ac:dyDescent="0.25">
      <c r="A400" s="252" t="s">
        <v>386</v>
      </c>
      <c r="B400" s="252" t="s">
        <v>1971</v>
      </c>
      <c r="C400" s="255">
        <v>3.380328</v>
      </c>
      <c r="D400" s="254">
        <v>21.18</v>
      </c>
      <c r="E400" s="255">
        <v>1.3299999999999999E-2</v>
      </c>
      <c r="F400" s="255">
        <v>1</v>
      </c>
      <c r="G400" s="255">
        <v>0.27</v>
      </c>
      <c r="H400" s="255" t="s">
        <v>9</v>
      </c>
      <c r="I400" s="300" t="s">
        <v>126</v>
      </c>
      <c r="J400" s="297">
        <v>-1</v>
      </c>
      <c r="K400" s="297">
        <v>-1</v>
      </c>
      <c r="L400" s="297">
        <v>-1</v>
      </c>
      <c r="M400" s="297">
        <v>-1</v>
      </c>
      <c r="N400" s="307" t="s">
        <v>2605</v>
      </c>
      <c r="O400" s="307"/>
      <c r="P400" s="255" t="s">
        <v>6</v>
      </c>
    </row>
    <row r="401" spans="1:16" x14ac:dyDescent="0.25">
      <c r="A401" s="252" t="s">
        <v>386</v>
      </c>
      <c r="B401" s="252" t="s">
        <v>1972</v>
      </c>
      <c r="C401" s="255">
        <v>3.4138440000000001</v>
      </c>
      <c r="D401" s="254">
        <v>21.39</v>
      </c>
      <c r="E401" s="255">
        <v>1.3299999999999999E-2</v>
      </c>
      <c r="F401" s="255">
        <v>1</v>
      </c>
      <c r="G401" s="255">
        <v>0.27</v>
      </c>
      <c r="H401" s="255" t="s">
        <v>9</v>
      </c>
      <c r="I401" s="300" t="s">
        <v>126</v>
      </c>
      <c r="J401" s="297">
        <v>-1</v>
      </c>
      <c r="K401" s="297">
        <v>-1</v>
      </c>
      <c r="L401" s="297">
        <v>-1</v>
      </c>
      <c r="M401" s="297">
        <v>-1</v>
      </c>
      <c r="N401" s="307" t="s">
        <v>2606</v>
      </c>
      <c r="O401" s="307"/>
      <c r="P401" s="255" t="s">
        <v>6</v>
      </c>
    </row>
    <row r="402" spans="1:16" x14ac:dyDescent="0.25">
      <c r="A402" s="252" t="s">
        <v>386</v>
      </c>
      <c r="B402" s="252" t="s">
        <v>1973</v>
      </c>
      <c r="C402" s="255">
        <v>3.4473599999999998</v>
      </c>
      <c r="D402" s="254">
        <v>21.6</v>
      </c>
      <c r="E402" s="255">
        <v>1.3299999999999999E-2</v>
      </c>
      <c r="F402" s="255">
        <v>1</v>
      </c>
      <c r="G402" s="255">
        <v>0.27</v>
      </c>
      <c r="H402" s="255" t="s">
        <v>9</v>
      </c>
      <c r="I402" s="300" t="s">
        <v>126</v>
      </c>
      <c r="J402" s="297">
        <v>-1</v>
      </c>
      <c r="K402" s="297">
        <v>-1</v>
      </c>
      <c r="L402" s="297">
        <v>-1</v>
      </c>
      <c r="M402" s="297">
        <v>-1</v>
      </c>
      <c r="N402" s="307" t="s">
        <v>2607</v>
      </c>
      <c r="O402" s="307"/>
      <c r="P402" s="255" t="s">
        <v>1914</v>
      </c>
    </row>
    <row r="403" spans="1:16" x14ac:dyDescent="0.25">
      <c r="A403" s="243" t="s">
        <v>386</v>
      </c>
      <c r="B403" s="237" t="s">
        <v>2008</v>
      </c>
      <c r="C403" s="251">
        <v>3.5112000000000001</v>
      </c>
      <c r="D403" s="250">
        <v>22</v>
      </c>
      <c r="E403" s="251">
        <v>1.3299999999999999E-2</v>
      </c>
      <c r="F403" s="250">
        <v>1</v>
      </c>
      <c r="G403" s="250">
        <v>0.27</v>
      </c>
      <c r="H403" s="262" t="s">
        <v>9</v>
      </c>
      <c r="I403" s="300" t="s">
        <v>126</v>
      </c>
      <c r="J403" s="297">
        <v>-1</v>
      </c>
      <c r="K403" s="297">
        <v>-1</v>
      </c>
      <c r="L403" s="297">
        <v>-1</v>
      </c>
      <c r="M403" s="297">
        <v>-1</v>
      </c>
      <c r="N403" s="307" t="s">
        <v>2608</v>
      </c>
      <c r="O403" s="307"/>
      <c r="P403" s="262" t="s">
        <v>1824</v>
      </c>
    </row>
    <row r="404" spans="1:16" x14ac:dyDescent="0.25">
      <c r="A404" s="252" t="s">
        <v>386</v>
      </c>
      <c r="B404" s="252" t="s">
        <v>1974</v>
      </c>
      <c r="C404" s="255">
        <v>3.5878079999999999</v>
      </c>
      <c r="D404" s="254">
        <v>22.48</v>
      </c>
      <c r="E404" s="255">
        <v>1.3299999999999999E-2</v>
      </c>
      <c r="F404" s="255">
        <v>1</v>
      </c>
      <c r="G404" s="255">
        <v>0.27</v>
      </c>
      <c r="H404" s="255" t="s">
        <v>9</v>
      </c>
      <c r="I404" s="300" t="s">
        <v>126</v>
      </c>
      <c r="J404" s="297">
        <v>-1</v>
      </c>
      <c r="K404" s="297">
        <v>-1</v>
      </c>
      <c r="L404" s="297">
        <v>-1</v>
      </c>
      <c r="M404" s="297">
        <v>-1</v>
      </c>
      <c r="N404" s="307" t="s">
        <v>2609</v>
      </c>
      <c r="O404" s="307"/>
      <c r="P404" s="255" t="s">
        <v>6</v>
      </c>
    </row>
    <row r="405" spans="1:16" x14ac:dyDescent="0.25">
      <c r="A405" s="243" t="s">
        <v>386</v>
      </c>
      <c r="B405" s="237" t="s">
        <v>2009</v>
      </c>
      <c r="C405" s="251">
        <v>3.6707999999999998</v>
      </c>
      <c r="D405" s="250">
        <v>23</v>
      </c>
      <c r="E405" s="251">
        <v>1.3299999999999999E-2</v>
      </c>
      <c r="F405" s="250">
        <v>1</v>
      </c>
      <c r="G405" s="250">
        <v>0.27</v>
      </c>
      <c r="H405" s="262" t="s">
        <v>9</v>
      </c>
      <c r="I405" s="300" t="s">
        <v>126</v>
      </c>
      <c r="J405" s="297">
        <v>-1</v>
      </c>
      <c r="K405" s="297">
        <v>-1</v>
      </c>
      <c r="L405" s="297">
        <v>-1</v>
      </c>
      <c r="M405" s="297">
        <v>-1</v>
      </c>
      <c r="N405" s="307" t="s">
        <v>2610</v>
      </c>
      <c r="O405" s="307"/>
      <c r="P405" s="262" t="s">
        <v>1824</v>
      </c>
    </row>
    <row r="406" spans="1:16" x14ac:dyDescent="0.25">
      <c r="A406" s="252" t="s">
        <v>386</v>
      </c>
      <c r="B406" s="252" t="s">
        <v>1975</v>
      </c>
      <c r="C406" s="255">
        <v>3.7825199999999999</v>
      </c>
      <c r="D406" s="254">
        <v>23.7</v>
      </c>
      <c r="E406" s="255">
        <v>1.3299999999999999E-2</v>
      </c>
      <c r="F406" s="255">
        <v>1</v>
      </c>
      <c r="G406" s="255">
        <v>0.27</v>
      </c>
      <c r="H406" s="255" t="s">
        <v>9</v>
      </c>
      <c r="I406" s="300" t="s">
        <v>126</v>
      </c>
      <c r="J406" s="297">
        <v>-1</v>
      </c>
      <c r="K406" s="297">
        <v>-1</v>
      </c>
      <c r="L406" s="297">
        <v>-1</v>
      </c>
      <c r="M406" s="297">
        <v>-1</v>
      </c>
      <c r="N406" s="307" t="s">
        <v>2611</v>
      </c>
      <c r="O406" s="307"/>
      <c r="P406" s="255" t="s">
        <v>1914</v>
      </c>
    </row>
    <row r="407" spans="1:16" x14ac:dyDescent="0.25">
      <c r="A407" s="243" t="s">
        <v>386</v>
      </c>
      <c r="B407" s="237" t="s">
        <v>2010</v>
      </c>
      <c r="C407" s="251">
        <v>3.8304</v>
      </c>
      <c r="D407" s="250">
        <v>24</v>
      </c>
      <c r="E407" s="251">
        <v>1.3299999999999999E-2</v>
      </c>
      <c r="F407" s="250">
        <v>1</v>
      </c>
      <c r="G407" s="250">
        <v>0.27</v>
      </c>
      <c r="H407" s="262" t="s">
        <v>9</v>
      </c>
      <c r="I407" s="300" t="s">
        <v>126</v>
      </c>
      <c r="J407" s="297">
        <v>-1</v>
      </c>
      <c r="K407" s="297">
        <v>-1</v>
      </c>
      <c r="L407" s="297">
        <v>-1</v>
      </c>
      <c r="M407" s="297">
        <v>-1</v>
      </c>
      <c r="N407" s="307" t="s">
        <v>2612</v>
      </c>
      <c r="O407" s="307"/>
      <c r="P407" s="262" t="s">
        <v>1824</v>
      </c>
    </row>
    <row r="408" spans="1:16" x14ac:dyDescent="0.25">
      <c r="A408" s="252" t="s">
        <v>386</v>
      </c>
      <c r="B408" s="252" t="s">
        <v>1976</v>
      </c>
      <c r="C408" s="255">
        <v>3.9580799999999998</v>
      </c>
      <c r="D408" s="254">
        <v>24.8</v>
      </c>
      <c r="E408" s="255">
        <v>1.3299999999999999E-2</v>
      </c>
      <c r="F408" s="255">
        <v>1</v>
      </c>
      <c r="G408" s="255">
        <v>0.27</v>
      </c>
      <c r="H408" s="255" t="s">
        <v>9</v>
      </c>
      <c r="I408" s="300" t="s">
        <v>126</v>
      </c>
      <c r="J408" s="297">
        <v>-1</v>
      </c>
      <c r="K408" s="297">
        <v>-1</v>
      </c>
      <c r="L408" s="297">
        <v>-1</v>
      </c>
      <c r="M408" s="297">
        <v>-1</v>
      </c>
      <c r="N408" s="307" t="s">
        <v>2613</v>
      </c>
      <c r="O408" s="307"/>
      <c r="P408" s="255" t="s">
        <v>1914</v>
      </c>
    </row>
    <row r="409" spans="1:16" x14ac:dyDescent="0.25">
      <c r="A409" s="252" t="s">
        <v>386</v>
      </c>
      <c r="B409" s="252" t="s">
        <v>1977</v>
      </c>
      <c r="C409" s="255">
        <v>3.9676559999999998</v>
      </c>
      <c r="D409" s="254">
        <v>24.86</v>
      </c>
      <c r="E409" s="255">
        <v>1.3299999999999999E-2</v>
      </c>
      <c r="F409" s="255">
        <v>1</v>
      </c>
      <c r="G409" s="255">
        <v>0.27</v>
      </c>
      <c r="H409" s="255" t="s">
        <v>9</v>
      </c>
      <c r="I409" s="300" t="s">
        <v>126</v>
      </c>
      <c r="J409" s="297">
        <v>-1</v>
      </c>
      <c r="K409" s="297">
        <v>-1</v>
      </c>
      <c r="L409" s="297">
        <v>-1</v>
      </c>
      <c r="M409" s="297">
        <v>-1</v>
      </c>
      <c r="N409" s="307" t="s">
        <v>2614</v>
      </c>
      <c r="O409" s="307"/>
      <c r="P409" s="255" t="s">
        <v>6</v>
      </c>
    </row>
    <row r="410" spans="1:16" x14ac:dyDescent="0.25">
      <c r="A410" s="243" t="s">
        <v>386</v>
      </c>
      <c r="B410" s="237" t="s">
        <v>2011</v>
      </c>
      <c r="C410" s="251">
        <v>3.99</v>
      </c>
      <c r="D410" s="250">
        <v>25</v>
      </c>
      <c r="E410" s="251">
        <v>1.3299999999999999E-2</v>
      </c>
      <c r="F410" s="250">
        <v>1</v>
      </c>
      <c r="G410" s="250">
        <v>0.27</v>
      </c>
      <c r="H410" s="262" t="s">
        <v>9</v>
      </c>
      <c r="I410" s="300" t="s">
        <v>126</v>
      </c>
      <c r="J410" s="297">
        <v>-1</v>
      </c>
      <c r="K410" s="297">
        <v>-1</v>
      </c>
      <c r="L410" s="297">
        <v>-1</v>
      </c>
      <c r="M410" s="297">
        <v>-1</v>
      </c>
      <c r="N410" s="307" t="s">
        <v>2615</v>
      </c>
      <c r="O410" s="307"/>
      <c r="P410" s="262" t="s">
        <v>1824</v>
      </c>
    </row>
    <row r="411" spans="1:16" x14ac:dyDescent="0.25">
      <c r="A411" s="252" t="s">
        <v>386</v>
      </c>
      <c r="B411" s="252" t="s">
        <v>1978</v>
      </c>
      <c r="C411" s="255">
        <v>4.015536</v>
      </c>
      <c r="D411" s="254">
        <v>25.16</v>
      </c>
      <c r="E411" s="255">
        <v>1.3299999999999999E-2</v>
      </c>
      <c r="F411" s="255">
        <v>1</v>
      </c>
      <c r="G411" s="255">
        <v>0.27</v>
      </c>
      <c r="H411" s="255" t="s">
        <v>9</v>
      </c>
      <c r="I411" s="300" t="s">
        <v>126</v>
      </c>
      <c r="J411" s="297">
        <v>-1</v>
      </c>
      <c r="K411" s="297">
        <v>-1</v>
      </c>
      <c r="L411" s="297">
        <v>-1</v>
      </c>
      <c r="M411" s="297">
        <v>-1</v>
      </c>
      <c r="N411" s="307" t="s">
        <v>2616</v>
      </c>
      <c r="O411" s="307"/>
      <c r="P411" s="255" t="s">
        <v>6</v>
      </c>
    </row>
    <row r="412" spans="1:16" x14ac:dyDescent="0.25">
      <c r="A412" s="243" t="s">
        <v>386</v>
      </c>
      <c r="B412" s="237" t="s">
        <v>2012</v>
      </c>
      <c r="C412" s="251">
        <v>4.1496000000000004</v>
      </c>
      <c r="D412" s="250">
        <v>26</v>
      </c>
      <c r="E412" s="251">
        <v>1.3299999999999999E-2</v>
      </c>
      <c r="F412" s="250">
        <v>1</v>
      </c>
      <c r="G412" s="250">
        <v>0.27</v>
      </c>
      <c r="H412" s="262" t="s">
        <v>9</v>
      </c>
      <c r="I412" s="300" t="s">
        <v>126</v>
      </c>
      <c r="J412" s="297">
        <v>-1</v>
      </c>
      <c r="K412" s="297">
        <v>-1</v>
      </c>
      <c r="L412" s="297">
        <v>-1</v>
      </c>
      <c r="M412" s="297">
        <v>-1</v>
      </c>
      <c r="N412" s="307" t="s">
        <v>2617</v>
      </c>
      <c r="O412" s="307"/>
      <c r="P412" s="262" t="s">
        <v>1824</v>
      </c>
    </row>
    <row r="413" spans="1:16" x14ac:dyDescent="0.25">
      <c r="A413" s="243" t="s">
        <v>386</v>
      </c>
      <c r="B413" s="237" t="s">
        <v>2013</v>
      </c>
      <c r="C413" s="251">
        <v>4.3091999999999997</v>
      </c>
      <c r="D413" s="250">
        <v>27</v>
      </c>
      <c r="E413" s="251">
        <v>1.3299999999999999E-2</v>
      </c>
      <c r="F413" s="250">
        <v>1</v>
      </c>
      <c r="G413" s="250">
        <v>0.27</v>
      </c>
      <c r="H413" s="262" t="s">
        <v>9</v>
      </c>
      <c r="I413" s="300" t="s">
        <v>126</v>
      </c>
      <c r="J413" s="297">
        <v>-1</v>
      </c>
      <c r="K413" s="297">
        <v>-1</v>
      </c>
      <c r="L413" s="297">
        <v>-1</v>
      </c>
      <c r="M413" s="297">
        <v>-1</v>
      </c>
      <c r="N413" s="307" t="s">
        <v>2618</v>
      </c>
      <c r="O413" s="307"/>
      <c r="P413" s="262" t="s">
        <v>1824</v>
      </c>
    </row>
    <row r="414" spans="1:16" x14ac:dyDescent="0.25">
      <c r="A414" s="243" t="s">
        <v>386</v>
      </c>
      <c r="B414" s="237" t="s">
        <v>2014</v>
      </c>
      <c r="C414" s="251">
        <v>4.4687999999999999</v>
      </c>
      <c r="D414" s="250">
        <v>28</v>
      </c>
      <c r="E414" s="251">
        <v>1.3299999999999999E-2</v>
      </c>
      <c r="F414" s="250">
        <v>1</v>
      </c>
      <c r="G414" s="250">
        <v>0.27</v>
      </c>
      <c r="H414" s="262" t="s">
        <v>9</v>
      </c>
      <c r="I414" s="300" t="s">
        <v>126</v>
      </c>
      <c r="J414" s="297">
        <v>-1</v>
      </c>
      <c r="K414" s="297">
        <v>-1</v>
      </c>
      <c r="L414" s="297">
        <v>-1</v>
      </c>
      <c r="M414" s="297">
        <v>-1</v>
      </c>
      <c r="N414" s="307" t="s">
        <v>2619</v>
      </c>
      <c r="O414" s="307"/>
      <c r="P414" s="262" t="s">
        <v>1824</v>
      </c>
    </row>
    <row r="415" spans="1:16" x14ac:dyDescent="0.25">
      <c r="A415" s="252" t="s">
        <v>386</v>
      </c>
      <c r="B415" s="252" t="s">
        <v>1979</v>
      </c>
      <c r="C415" s="255">
        <v>4.4879519999999999</v>
      </c>
      <c r="D415" s="254">
        <v>28.12</v>
      </c>
      <c r="E415" s="255">
        <v>1.3299999999999999E-2</v>
      </c>
      <c r="F415" s="255">
        <v>1</v>
      </c>
      <c r="G415" s="255">
        <v>0.27</v>
      </c>
      <c r="H415" s="255" t="s">
        <v>9</v>
      </c>
      <c r="I415" s="300" t="s">
        <v>126</v>
      </c>
      <c r="J415" s="297">
        <v>-1</v>
      </c>
      <c r="K415" s="297">
        <v>-1</v>
      </c>
      <c r="L415" s="297">
        <v>-1</v>
      </c>
      <c r="M415" s="297">
        <v>-1</v>
      </c>
      <c r="N415" s="307" t="s">
        <v>2620</v>
      </c>
      <c r="O415" s="307"/>
      <c r="P415" s="255" t="s">
        <v>1914</v>
      </c>
    </row>
    <row r="416" spans="1:16" x14ac:dyDescent="0.25">
      <c r="A416" s="252" t="s">
        <v>386</v>
      </c>
      <c r="B416" s="252" t="s">
        <v>1980</v>
      </c>
      <c r="C416" s="255">
        <v>4.5693479999999997</v>
      </c>
      <c r="D416" s="254">
        <v>28.63</v>
      </c>
      <c r="E416" s="255">
        <v>1.3299999999999999E-2</v>
      </c>
      <c r="F416" s="255">
        <v>1</v>
      </c>
      <c r="G416" s="255">
        <v>0.27</v>
      </c>
      <c r="H416" s="255" t="s">
        <v>9</v>
      </c>
      <c r="I416" s="300" t="s">
        <v>126</v>
      </c>
      <c r="J416" s="297">
        <v>-1</v>
      </c>
      <c r="K416" s="297">
        <v>-1</v>
      </c>
      <c r="L416" s="297">
        <v>-1</v>
      </c>
      <c r="M416" s="297">
        <v>-1</v>
      </c>
      <c r="N416" s="307" t="s">
        <v>2621</v>
      </c>
      <c r="O416" s="307"/>
      <c r="P416" s="255" t="s">
        <v>6</v>
      </c>
    </row>
    <row r="417" spans="1:16" x14ac:dyDescent="0.25">
      <c r="A417" s="243" t="s">
        <v>386</v>
      </c>
      <c r="B417" s="237" t="s">
        <v>2015</v>
      </c>
      <c r="C417" s="251">
        <v>4.6284000000000001</v>
      </c>
      <c r="D417" s="250">
        <v>29</v>
      </c>
      <c r="E417" s="251">
        <v>1.3299999999999999E-2</v>
      </c>
      <c r="F417" s="250">
        <v>1</v>
      </c>
      <c r="G417" s="250">
        <v>0.27</v>
      </c>
      <c r="H417" s="262" t="s">
        <v>9</v>
      </c>
      <c r="I417" s="300" t="s">
        <v>126</v>
      </c>
      <c r="J417" s="297">
        <v>-1</v>
      </c>
      <c r="K417" s="297">
        <v>-1</v>
      </c>
      <c r="L417" s="297">
        <v>-1</v>
      </c>
      <c r="M417" s="297">
        <v>-1</v>
      </c>
      <c r="N417" s="307" t="s">
        <v>2622</v>
      </c>
      <c r="O417" s="307"/>
      <c r="P417" s="262" t="s">
        <v>1824</v>
      </c>
    </row>
    <row r="418" spans="1:16" x14ac:dyDescent="0.25">
      <c r="A418" s="243" t="s">
        <v>386</v>
      </c>
      <c r="B418" s="237" t="s">
        <v>2016</v>
      </c>
      <c r="C418" s="251">
        <v>4.7880000000000003</v>
      </c>
      <c r="D418" s="250">
        <v>30</v>
      </c>
      <c r="E418" s="251">
        <v>1.3299999999999999E-2</v>
      </c>
      <c r="F418" s="250">
        <v>1</v>
      </c>
      <c r="G418" s="250">
        <v>0.27</v>
      </c>
      <c r="H418" s="262" t="s">
        <v>9</v>
      </c>
      <c r="I418" s="300" t="s">
        <v>126</v>
      </c>
      <c r="J418" s="297">
        <v>-1</v>
      </c>
      <c r="K418" s="297">
        <v>-1</v>
      </c>
      <c r="L418" s="297">
        <v>-1</v>
      </c>
      <c r="M418" s="297">
        <v>-1</v>
      </c>
      <c r="N418" s="307" t="s">
        <v>2623</v>
      </c>
      <c r="O418" s="307"/>
      <c r="P418" s="262" t="s">
        <v>1824</v>
      </c>
    </row>
    <row r="419" spans="1:16" x14ac:dyDescent="0.25">
      <c r="A419" s="243" t="s">
        <v>386</v>
      </c>
      <c r="B419" s="237" t="s">
        <v>2017</v>
      </c>
      <c r="C419" s="251">
        <v>4.9476000000000004</v>
      </c>
      <c r="D419" s="250">
        <v>31</v>
      </c>
      <c r="E419" s="251">
        <v>1.3299999999999999E-2</v>
      </c>
      <c r="F419" s="250">
        <v>1</v>
      </c>
      <c r="G419" s="250">
        <v>0.27</v>
      </c>
      <c r="H419" s="262" t="s">
        <v>9</v>
      </c>
      <c r="I419" s="300" t="s">
        <v>126</v>
      </c>
      <c r="J419" s="297">
        <v>-1</v>
      </c>
      <c r="K419" s="297">
        <v>-1</v>
      </c>
      <c r="L419" s="297">
        <v>-1</v>
      </c>
      <c r="M419" s="297">
        <v>-1</v>
      </c>
      <c r="N419" s="307" t="s">
        <v>2624</v>
      </c>
      <c r="O419" s="307"/>
      <c r="P419" s="262" t="s">
        <v>1824</v>
      </c>
    </row>
    <row r="420" spans="1:16" x14ac:dyDescent="0.25">
      <c r="A420" s="243" t="s">
        <v>386</v>
      </c>
      <c r="B420" s="237" t="s">
        <v>2018</v>
      </c>
      <c r="C420" s="251">
        <v>5.1071999999999997</v>
      </c>
      <c r="D420" s="250">
        <v>32</v>
      </c>
      <c r="E420" s="251">
        <v>1.3299999999999999E-2</v>
      </c>
      <c r="F420" s="250">
        <v>1</v>
      </c>
      <c r="G420" s="250">
        <v>0.27</v>
      </c>
      <c r="H420" s="262" t="s">
        <v>9</v>
      </c>
      <c r="I420" s="300" t="s">
        <v>126</v>
      </c>
      <c r="J420" s="297">
        <v>-1</v>
      </c>
      <c r="K420" s="297">
        <v>-1</v>
      </c>
      <c r="L420" s="297">
        <v>-1</v>
      </c>
      <c r="M420" s="297">
        <v>-1</v>
      </c>
      <c r="N420" s="307" t="s">
        <v>2625</v>
      </c>
      <c r="O420" s="307"/>
      <c r="P420" s="262" t="s">
        <v>1824</v>
      </c>
    </row>
    <row r="421" spans="1:16" x14ac:dyDescent="0.25">
      <c r="A421" s="243" t="s">
        <v>386</v>
      </c>
      <c r="B421" s="237" t="s">
        <v>2019</v>
      </c>
      <c r="C421" s="251">
        <v>5.2667999999999999</v>
      </c>
      <c r="D421" s="250">
        <v>33</v>
      </c>
      <c r="E421" s="251">
        <v>1.3299999999999999E-2</v>
      </c>
      <c r="F421" s="250">
        <v>1</v>
      </c>
      <c r="G421" s="250">
        <v>0.27</v>
      </c>
      <c r="H421" s="262" t="s">
        <v>9</v>
      </c>
      <c r="I421" s="300" t="s">
        <v>126</v>
      </c>
      <c r="J421" s="297">
        <v>-1</v>
      </c>
      <c r="K421" s="297">
        <v>-1</v>
      </c>
      <c r="L421" s="297">
        <v>-1</v>
      </c>
      <c r="M421" s="297">
        <v>-1</v>
      </c>
      <c r="N421" s="307" t="s">
        <v>2626</v>
      </c>
      <c r="O421" s="307"/>
      <c r="P421" s="262" t="s">
        <v>1824</v>
      </c>
    </row>
    <row r="422" spans="1:16" x14ac:dyDescent="0.25">
      <c r="A422" s="243" t="s">
        <v>386</v>
      </c>
      <c r="B422" s="237" t="s">
        <v>2020</v>
      </c>
      <c r="C422" s="251">
        <v>5.4264000000000001</v>
      </c>
      <c r="D422" s="250">
        <v>34</v>
      </c>
      <c r="E422" s="251">
        <v>1.3299999999999999E-2</v>
      </c>
      <c r="F422" s="250">
        <v>1</v>
      </c>
      <c r="G422" s="250">
        <v>0.27</v>
      </c>
      <c r="H422" s="262" t="s">
        <v>9</v>
      </c>
      <c r="I422" s="300" t="s">
        <v>126</v>
      </c>
      <c r="J422" s="297">
        <v>-1</v>
      </c>
      <c r="K422" s="297">
        <v>-1</v>
      </c>
      <c r="L422" s="297">
        <v>-1</v>
      </c>
      <c r="M422" s="297">
        <v>-1</v>
      </c>
      <c r="N422" s="307" t="s">
        <v>2627</v>
      </c>
      <c r="O422" s="307"/>
      <c r="P422" s="262" t="s">
        <v>1824</v>
      </c>
    </row>
    <row r="423" spans="1:16" x14ac:dyDescent="0.25">
      <c r="A423" s="252" t="s">
        <v>386</v>
      </c>
      <c r="B423" s="252" t="s">
        <v>1981</v>
      </c>
      <c r="C423" s="255">
        <v>5.5748279999999992</v>
      </c>
      <c r="D423" s="254">
        <v>34.93</v>
      </c>
      <c r="E423" s="255">
        <v>1.3299999999999999E-2</v>
      </c>
      <c r="F423" s="255">
        <v>1</v>
      </c>
      <c r="G423" s="255">
        <v>0.27</v>
      </c>
      <c r="H423" s="255" t="s">
        <v>9</v>
      </c>
      <c r="I423" s="300" t="s">
        <v>126</v>
      </c>
      <c r="J423" s="297">
        <v>-1</v>
      </c>
      <c r="K423" s="297">
        <v>-1</v>
      </c>
      <c r="L423" s="297">
        <v>-1</v>
      </c>
      <c r="M423" s="297">
        <v>-1</v>
      </c>
      <c r="N423" s="307" t="s">
        <v>2628</v>
      </c>
      <c r="O423" s="307"/>
      <c r="P423" s="255" t="s">
        <v>6</v>
      </c>
    </row>
    <row r="424" spans="1:16" x14ac:dyDescent="0.25">
      <c r="A424" s="243" t="s">
        <v>386</v>
      </c>
      <c r="B424" s="237" t="s">
        <v>2021</v>
      </c>
      <c r="C424" s="251">
        <v>5.5860000000000003</v>
      </c>
      <c r="D424" s="250">
        <v>35</v>
      </c>
      <c r="E424" s="251">
        <v>1.3299999999999999E-2</v>
      </c>
      <c r="F424" s="250">
        <v>1</v>
      </c>
      <c r="G424" s="250">
        <v>0.27</v>
      </c>
      <c r="H424" s="262" t="s">
        <v>9</v>
      </c>
      <c r="I424" s="300" t="s">
        <v>126</v>
      </c>
      <c r="J424" s="297">
        <v>-1</v>
      </c>
      <c r="K424" s="297">
        <v>-1</v>
      </c>
      <c r="L424" s="297">
        <v>-1</v>
      </c>
      <c r="M424" s="297">
        <v>-1</v>
      </c>
      <c r="N424" s="307" t="s">
        <v>2629</v>
      </c>
      <c r="O424" s="307"/>
      <c r="P424" s="262" t="s">
        <v>1824</v>
      </c>
    </row>
    <row r="425" spans="1:16" x14ac:dyDescent="0.25">
      <c r="A425" s="243" t="s">
        <v>386</v>
      </c>
      <c r="B425" s="237" t="s">
        <v>2022</v>
      </c>
      <c r="C425" s="251">
        <v>5.7455999999999996</v>
      </c>
      <c r="D425" s="250">
        <v>36</v>
      </c>
      <c r="E425" s="251">
        <v>1.3299999999999999E-2</v>
      </c>
      <c r="F425" s="250">
        <v>1</v>
      </c>
      <c r="G425" s="250">
        <v>0.27</v>
      </c>
      <c r="H425" s="262" t="s">
        <v>9</v>
      </c>
      <c r="I425" s="300" t="s">
        <v>126</v>
      </c>
      <c r="J425" s="297">
        <v>-1</v>
      </c>
      <c r="K425" s="297">
        <v>-1</v>
      </c>
      <c r="L425" s="297">
        <v>-1</v>
      </c>
      <c r="M425" s="297">
        <v>-1</v>
      </c>
      <c r="N425" s="307" t="s">
        <v>2630</v>
      </c>
      <c r="O425" s="307"/>
      <c r="P425" s="262" t="s">
        <v>1824</v>
      </c>
    </row>
    <row r="426" spans="1:16" x14ac:dyDescent="0.25">
      <c r="A426" s="243" t="s">
        <v>386</v>
      </c>
      <c r="B426" s="237" t="s">
        <v>2023</v>
      </c>
      <c r="C426" s="251">
        <v>5.9051999999999998</v>
      </c>
      <c r="D426" s="250">
        <v>37</v>
      </c>
      <c r="E426" s="251">
        <v>1.3299999999999999E-2</v>
      </c>
      <c r="F426" s="250">
        <v>1</v>
      </c>
      <c r="G426" s="250">
        <v>0.27</v>
      </c>
      <c r="H426" s="262" t="s">
        <v>9</v>
      </c>
      <c r="I426" s="300" t="s">
        <v>126</v>
      </c>
      <c r="J426" s="297">
        <v>-1</v>
      </c>
      <c r="K426" s="297">
        <v>-1</v>
      </c>
      <c r="L426" s="297">
        <v>-1</v>
      </c>
      <c r="M426" s="297">
        <v>-1</v>
      </c>
      <c r="N426" s="307" t="s">
        <v>2631</v>
      </c>
      <c r="O426" s="307"/>
      <c r="P426" s="262" t="s">
        <v>1824</v>
      </c>
    </row>
    <row r="427" spans="1:16" x14ac:dyDescent="0.25">
      <c r="A427" s="243" t="s">
        <v>386</v>
      </c>
      <c r="B427" s="237" t="s">
        <v>2024</v>
      </c>
      <c r="C427" s="251">
        <v>6.0648</v>
      </c>
      <c r="D427" s="250">
        <v>38</v>
      </c>
      <c r="E427" s="251">
        <v>1.3299999999999999E-2</v>
      </c>
      <c r="F427" s="250">
        <v>1</v>
      </c>
      <c r="G427" s="250">
        <v>0.27</v>
      </c>
      <c r="H427" s="262" t="s">
        <v>9</v>
      </c>
      <c r="I427" s="300" t="s">
        <v>126</v>
      </c>
      <c r="J427" s="297">
        <v>-1</v>
      </c>
      <c r="K427" s="297">
        <v>-1</v>
      </c>
      <c r="L427" s="297">
        <v>-1</v>
      </c>
      <c r="M427" s="297">
        <v>-1</v>
      </c>
      <c r="N427" s="307" t="s">
        <v>2632</v>
      </c>
      <c r="O427" s="307"/>
      <c r="P427" s="262" t="s">
        <v>1824</v>
      </c>
    </row>
    <row r="428" spans="1:16" x14ac:dyDescent="0.25">
      <c r="A428" s="253" t="s">
        <v>471</v>
      </c>
      <c r="B428" s="242" t="s">
        <v>519</v>
      </c>
      <c r="C428" s="241">
        <v>3.5</v>
      </c>
      <c r="D428" s="254">
        <v>10.42</v>
      </c>
      <c r="E428" s="255">
        <v>2.8000000000000001E-2</v>
      </c>
      <c r="F428" s="254">
        <v>2</v>
      </c>
      <c r="G428" s="254">
        <v>0.2</v>
      </c>
      <c r="H428" s="253" t="s">
        <v>113</v>
      </c>
      <c r="I428" s="300" t="s">
        <v>126</v>
      </c>
      <c r="J428" s="297">
        <v>-1</v>
      </c>
      <c r="K428" s="297">
        <v>-1</v>
      </c>
      <c r="L428" s="297">
        <v>-1</v>
      </c>
      <c r="M428" s="297">
        <v>-1</v>
      </c>
      <c r="N428" s="307" t="s">
        <v>2633</v>
      </c>
      <c r="O428" s="307"/>
      <c r="P428" s="255" t="s">
        <v>6</v>
      </c>
    </row>
    <row r="429" spans="1:16" x14ac:dyDescent="0.25">
      <c r="A429" s="253" t="s">
        <v>471</v>
      </c>
      <c r="B429" s="253" t="s">
        <v>515</v>
      </c>
      <c r="C429" s="254">
        <v>4</v>
      </c>
      <c r="D429" s="254">
        <v>11.9</v>
      </c>
      <c r="E429" s="255">
        <v>2.8000000000000001E-2</v>
      </c>
      <c r="F429" s="254">
        <v>2</v>
      </c>
      <c r="G429" s="254">
        <v>0.2</v>
      </c>
      <c r="H429" s="253" t="s">
        <v>113</v>
      </c>
      <c r="I429" s="300" t="s">
        <v>126</v>
      </c>
      <c r="J429" s="297">
        <v>-1</v>
      </c>
      <c r="K429" s="297">
        <v>-1</v>
      </c>
      <c r="L429" s="297">
        <v>-1</v>
      </c>
      <c r="M429" s="297">
        <v>-1</v>
      </c>
      <c r="N429" s="307" t="s">
        <v>2634</v>
      </c>
      <c r="O429" s="307"/>
      <c r="P429" s="255" t="s">
        <v>6</v>
      </c>
    </row>
    <row r="430" spans="1:16" x14ac:dyDescent="0.25">
      <c r="A430" s="253" t="s">
        <v>471</v>
      </c>
      <c r="B430" s="253" t="s">
        <v>516</v>
      </c>
      <c r="C430" s="254">
        <v>6.5</v>
      </c>
      <c r="D430" s="254">
        <v>19.350000000000001</v>
      </c>
      <c r="E430" s="255">
        <v>2.8000000000000001E-2</v>
      </c>
      <c r="F430" s="254">
        <v>2</v>
      </c>
      <c r="G430" s="254">
        <v>0.2</v>
      </c>
      <c r="H430" s="253" t="s">
        <v>113</v>
      </c>
      <c r="I430" s="300" t="s">
        <v>126</v>
      </c>
      <c r="J430" s="297">
        <v>-1</v>
      </c>
      <c r="K430" s="297">
        <v>-1</v>
      </c>
      <c r="L430" s="297">
        <v>-1</v>
      </c>
      <c r="M430" s="297">
        <v>-1</v>
      </c>
      <c r="N430" s="307" t="s">
        <v>2635</v>
      </c>
      <c r="O430" s="307"/>
      <c r="P430" s="255" t="s">
        <v>6</v>
      </c>
    </row>
    <row r="431" spans="1:16" x14ac:dyDescent="0.25">
      <c r="A431" s="253" t="s">
        <v>471</v>
      </c>
      <c r="B431" s="253" t="s">
        <v>517</v>
      </c>
      <c r="C431" s="254">
        <v>7.5</v>
      </c>
      <c r="D431" s="254">
        <v>22.32</v>
      </c>
      <c r="E431" s="255">
        <v>2.8000000000000001E-2</v>
      </c>
      <c r="F431" s="254">
        <v>2</v>
      </c>
      <c r="G431" s="254">
        <v>0.2</v>
      </c>
      <c r="H431" s="253" t="s">
        <v>113</v>
      </c>
      <c r="I431" s="300" t="s">
        <v>126</v>
      </c>
      <c r="J431" s="297">
        <v>-1</v>
      </c>
      <c r="K431" s="297">
        <v>-1</v>
      </c>
      <c r="L431" s="297">
        <v>-1</v>
      </c>
      <c r="M431" s="297">
        <v>-1</v>
      </c>
      <c r="N431" s="307" t="s">
        <v>2636</v>
      </c>
      <c r="O431" s="307"/>
      <c r="P431" s="255" t="s">
        <v>6</v>
      </c>
    </row>
    <row r="432" spans="1:16" x14ac:dyDescent="0.25">
      <c r="A432" s="253" t="s">
        <v>471</v>
      </c>
      <c r="B432" s="253" t="s">
        <v>518</v>
      </c>
      <c r="C432" s="254">
        <v>8.25</v>
      </c>
      <c r="D432" s="254">
        <v>24.55</v>
      </c>
      <c r="E432" s="255">
        <v>2.8000000000000001E-2</v>
      </c>
      <c r="F432" s="254">
        <v>2</v>
      </c>
      <c r="G432" s="254">
        <v>0.2</v>
      </c>
      <c r="H432" s="253" t="s">
        <v>113</v>
      </c>
      <c r="I432" s="300" t="s">
        <v>126</v>
      </c>
      <c r="J432" s="297">
        <v>-1</v>
      </c>
      <c r="K432" s="297">
        <v>-1</v>
      </c>
      <c r="L432" s="297">
        <v>-1</v>
      </c>
      <c r="M432" s="297">
        <v>-1</v>
      </c>
      <c r="N432" s="307" t="s">
        <v>2637</v>
      </c>
      <c r="O432" s="307"/>
      <c r="P432" s="255" t="s">
        <v>6</v>
      </c>
    </row>
    <row r="433" spans="1:16" x14ac:dyDescent="0.25">
      <c r="A433" s="253" t="s">
        <v>471</v>
      </c>
      <c r="B433" s="253" t="s">
        <v>514</v>
      </c>
      <c r="C433" s="254">
        <v>13.75</v>
      </c>
      <c r="D433" s="254">
        <v>40.92</v>
      </c>
      <c r="E433" s="255">
        <v>2.8000000000000001E-2</v>
      </c>
      <c r="F433" s="254">
        <v>2</v>
      </c>
      <c r="G433" s="254">
        <v>0.2</v>
      </c>
      <c r="H433" s="253" t="s">
        <v>113</v>
      </c>
      <c r="I433" s="300" t="s">
        <v>126</v>
      </c>
      <c r="J433" s="297">
        <v>-1</v>
      </c>
      <c r="K433" s="297">
        <v>-1</v>
      </c>
      <c r="L433" s="297">
        <v>-1</v>
      </c>
      <c r="M433" s="297">
        <v>-1</v>
      </c>
      <c r="N433" s="307" t="s">
        <v>2638</v>
      </c>
      <c r="O433" s="307"/>
      <c r="P433" s="255" t="s">
        <v>6</v>
      </c>
    </row>
    <row r="434" spans="1:16" x14ac:dyDescent="0.25">
      <c r="A434" s="246" t="s">
        <v>520</v>
      </c>
      <c r="B434" s="246" t="s">
        <v>528</v>
      </c>
      <c r="C434" s="247">
        <v>18</v>
      </c>
      <c r="D434" s="247">
        <v>12.19</v>
      </c>
      <c r="E434" s="255">
        <v>0.12330000000000001</v>
      </c>
      <c r="F434" s="247">
        <v>115</v>
      </c>
      <c r="G434" s="247">
        <v>0.2</v>
      </c>
      <c r="H434" s="246" t="s">
        <v>113</v>
      </c>
      <c r="I434" s="300" t="s">
        <v>126</v>
      </c>
      <c r="J434" s="297">
        <v>-1</v>
      </c>
      <c r="K434" s="297">
        <v>-1</v>
      </c>
      <c r="L434" s="297">
        <v>-1</v>
      </c>
      <c r="M434" s="297">
        <v>-1</v>
      </c>
      <c r="N434" s="307" t="s">
        <v>2639</v>
      </c>
      <c r="O434" s="307"/>
      <c r="P434" s="255" t="s">
        <v>88</v>
      </c>
    </row>
    <row r="435" spans="1:16" s="263" customFormat="1" x14ac:dyDescent="0.25">
      <c r="A435" s="246" t="s">
        <v>520</v>
      </c>
      <c r="B435" s="246" t="s">
        <v>2035</v>
      </c>
      <c r="C435" s="247">
        <v>18</v>
      </c>
      <c r="D435" s="247">
        <v>3</v>
      </c>
      <c r="E435" s="255">
        <v>0.5</v>
      </c>
      <c r="F435" s="247">
        <v>85</v>
      </c>
      <c r="G435" s="247">
        <v>0.2</v>
      </c>
      <c r="H435" s="246" t="s">
        <v>113</v>
      </c>
      <c r="I435" s="300" t="s">
        <v>126</v>
      </c>
      <c r="J435" s="297">
        <v>-1</v>
      </c>
      <c r="K435" s="297">
        <v>-1</v>
      </c>
      <c r="L435" s="297">
        <v>-1</v>
      </c>
      <c r="M435" s="297">
        <v>-1</v>
      </c>
      <c r="N435" s="307" t="s">
        <v>2035</v>
      </c>
      <c r="O435" s="307"/>
      <c r="P435" s="255" t="s">
        <v>2029</v>
      </c>
    </row>
    <row r="436" spans="1:16" s="263" customFormat="1" x14ac:dyDescent="0.25">
      <c r="A436" s="246" t="s">
        <v>520</v>
      </c>
      <c r="B436" s="246" t="s">
        <v>2036</v>
      </c>
      <c r="C436" s="247">
        <v>18</v>
      </c>
      <c r="D436" s="247">
        <v>7.38</v>
      </c>
      <c r="E436" s="255">
        <v>0.2</v>
      </c>
      <c r="F436" s="247">
        <v>95</v>
      </c>
      <c r="G436" s="247">
        <v>0.2</v>
      </c>
      <c r="H436" s="246" t="s">
        <v>113</v>
      </c>
      <c r="I436" s="300" t="s">
        <v>126</v>
      </c>
      <c r="J436" s="297">
        <v>-1</v>
      </c>
      <c r="K436" s="297">
        <v>-1</v>
      </c>
      <c r="L436" s="297">
        <v>-1</v>
      </c>
      <c r="M436" s="297">
        <v>-1</v>
      </c>
      <c r="N436" s="307" t="s">
        <v>2036</v>
      </c>
      <c r="O436" s="307"/>
      <c r="P436" s="255" t="s">
        <v>2029</v>
      </c>
    </row>
    <row r="437" spans="1:16" x14ac:dyDescent="0.25">
      <c r="A437" s="253" t="s">
        <v>529</v>
      </c>
      <c r="B437" s="242" t="s">
        <v>530</v>
      </c>
      <c r="C437" s="241">
        <v>3.5</v>
      </c>
      <c r="D437" s="241">
        <v>10.923845193508114</v>
      </c>
      <c r="E437" s="255">
        <v>2.6700000000000002E-2</v>
      </c>
      <c r="F437" s="241">
        <v>4.5999999999999996</v>
      </c>
      <c r="G437" s="241">
        <v>0.33500000000000002</v>
      </c>
      <c r="H437" s="253" t="s">
        <v>113</v>
      </c>
      <c r="I437" s="300" t="s">
        <v>126</v>
      </c>
      <c r="J437" s="297">
        <v>-1</v>
      </c>
      <c r="K437" s="297">
        <v>-1</v>
      </c>
      <c r="L437" s="297">
        <v>-1</v>
      </c>
      <c r="M437" s="297">
        <v>-1</v>
      </c>
      <c r="N437" s="307" t="s">
        <v>2640</v>
      </c>
      <c r="O437" s="307"/>
      <c r="P437" s="255" t="s">
        <v>6</v>
      </c>
    </row>
    <row r="438" spans="1:16" x14ac:dyDescent="0.25">
      <c r="A438" s="253" t="s">
        <v>529</v>
      </c>
      <c r="B438" s="242" t="s">
        <v>532</v>
      </c>
      <c r="C438" s="241">
        <v>4</v>
      </c>
      <c r="D438" s="241">
        <v>12.484394506866415</v>
      </c>
      <c r="E438" s="255">
        <v>2.6700000000000002E-2</v>
      </c>
      <c r="F438" s="241">
        <v>4.5999999999999996</v>
      </c>
      <c r="G438" s="241">
        <v>0.33500000000000002</v>
      </c>
      <c r="H438" s="253" t="s">
        <v>113</v>
      </c>
      <c r="I438" s="300" t="s">
        <v>126</v>
      </c>
      <c r="J438" s="297">
        <v>-1</v>
      </c>
      <c r="K438" s="297">
        <v>-1</v>
      </c>
      <c r="L438" s="297">
        <v>-1</v>
      </c>
      <c r="M438" s="297">
        <v>-1</v>
      </c>
      <c r="N438" s="307" t="s">
        <v>2641</v>
      </c>
      <c r="O438" s="307"/>
      <c r="P438" s="255" t="s">
        <v>6</v>
      </c>
    </row>
    <row r="439" spans="1:16" x14ac:dyDescent="0.25">
      <c r="A439" s="253" t="s">
        <v>529</v>
      </c>
      <c r="B439" s="242" t="s">
        <v>531</v>
      </c>
      <c r="C439" s="241">
        <v>4.5</v>
      </c>
      <c r="D439" s="241">
        <v>14.044943820224718</v>
      </c>
      <c r="E439" s="255">
        <v>2.6700000000000002E-2</v>
      </c>
      <c r="F439" s="241">
        <v>4.5999999999999996</v>
      </c>
      <c r="G439" s="241">
        <v>0.33500000000000002</v>
      </c>
      <c r="H439" s="253" t="s">
        <v>113</v>
      </c>
      <c r="I439" s="300" t="s">
        <v>126</v>
      </c>
      <c r="J439" s="297">
        <v>-1</v>
      </c>
      <c r="K439" s="297">
        <v>-1</v>
      </c>
      <c r="L439" s="297">
        <v>-1</v>
      </c>
      <c r="M439" s="297">
        <v>-1</v>
      </c>
      <c r="N439" s="307" t="s">
        <v>2642</v>
      </c>
      <c r="O439" s="307"/>
      <c r="P439" s="255" t="s">
        <v>6</v>
      </c>
    </row>
    <row r="440" spans="1:16" x14ac:dyDescent="0.25">
      <c r="A440" s="253" t="s">
        <v>529</v>
      </c>
      <c r="B440" s="242" t="s">
        <v>534</v>
      </c>
      <c r="C440" s="241">
        <v>5</v>
      </c>
      <c r="D440" s="241">
        <v>15.605493133583021</v>
      </c>
      <c r="E440" s="255">
        <v>2.6700000000000002E-2</v>
      </c>
      <c r="F440" s="241">
        <v>4.5999999999999996</v>
      </c>
      <c r="G440" s="241">
        <v>0.33500000000000002</v>
      </c>
      <c r="H440" s="253" t="s">
        <v>113</v>
      </c>
      <c r="I440" s="300" t="s">
        <v>126</v>
      </c>
      <c r="J440" s="297">
        <v>-1</v>
      </c>
      <c r="K440" s="297">
        <v>-1</v>
      </c>
      <c r="L440" s="297">
        <v>-1</v>
      </c>
      <c r="M440" s="297">
        <v>-1</v>
      </c>
      <c r="N440" s="307" t="s">
        <v>2643</v>
      </c>
      <c r="O440" s="307"/>
      <c r="P440" s="255" t="s">
        <v>6</v>
      </c>
    </row>
    <row r="441" spans="1:16" x14ac:dyDescent="0.25">
      <c r="A441" s="253" t="s">
        <v>529</v>
      </c>
      <c r="B441" s="242" t="s">
        <v>533</v>
      </c>
      <c r="C441" s="241">
        <v>5.5</v>
      </c>
      <c r="D441" s="241">
        <v>17.166042446941322</v>
      </c>
      <c r="E441" s="255">
        <v>2.6700000000000002E-2</v>
      </c>
      <c r="F441" s="241">
        <v>4.5999999999999996</v>
      </c>
      <c r="G441" s="241">
        <v>0.33500000000000002</v>
      </c>
      <c r="H441" s="253" t="s">
        <v>113</v>
      </c>
      <c r="I441" s="300" t="s">
        <v>126</v>
      </c>
      <c r="J441" s="297">
        <v>-1</v>
      </c>
      <c r="K441" s="297">
        <v>-1</v>
      </c>
      <c r="L441" s="297">
        <v>-1</v>
      </c>
      <c r="M441" s="297">
        <v>-1</v>
      </c>
      <c r="N441" s="307" t="s">
        <v>2644</v>
      </c>
      <c r="O441" s="307"/>
      <c r="P441" s="255" t="s">
        <v>6</v>
      </c>
    </row>
    <row r="442" spans="1:16" x14ac:dyDescent="0.25">
      <c r="A442" s="253" t="s">
        <v>529</v>
      </c>
      <c r="B442" s="242" t="s">
        <v>536</v>
      </c>
      <c r="C442" s="241">
        <v>6</v>
      </c>
      <c r="D442" s="241">
        <v>18.726591760299623</v>
      </c>
      <c r="E442" s="255">
        <v>2.6700000000000002E-2</v>
      </c>
      <c r="F442" s="241">
        <v>4.5999999999999996</v>
      </c>
      <c r="G442" s="241">
        <v>0.33500000000000002</v>
      </c>
      <c r="H442" s="253" t="s">
        <v>113</v>
      </c>
      <c r="I442" s="300" t="s">
        <v>126</v>
      </c>
      <c r="J442" s="297">
        <v>-1</v>
      </c>
      <c r="K442" s="297">
        <v>-1</v>
      </c>
      <c r="L442" s="297">
        <v>-1</v>
      </c>
      <c r="M442" s="297">
        <v>-1</v>
      </c>
      <c r="N442" s="307" t="s">
        <v>2645</v>
      </c>
      <c r="O442" s="307"/>
      <c r="P442" s="255" t="s">
        <v>6</v>
      </c>
    </row>
    <row r="443" spans="1:16" x14ac:dyDescent="0.25">
      <c r="A443" s="253" t="s">
        <v>529</v>
      </c>
      <c r="B443" s="242" t="s">
        <v>535</v>
      </c>
      <c r="C443" s="241">
        <v>6.5</v>
      </c>
      <c r="D443" s="241">
        <v>20.287141073657924</v>
      </c>
      <c r="E443" s="255">
        <v>2.6700000000000002E-2</v>
      </c>
      <c r="F443" s="241">
        <v>4.5999999999999996</v>
      </c>
      <c r="G443" s="241">
        <v>0.33500000000000002</v>
      </c>
      <c r="H443" s="253" t="s">
        <v>113</v>
      </c>
      <c r="I443" s="300" t="s">
        <v>126</v>
      </c>
      <c r="J443" s="297">
        <v>-1</v>
      </c>
      <c r="K443" s="297">
        <v>-1</v>
      </c>
      <c r="L443" s="297">
        <v>-1</v>
      </c>
      <c r="M443" s="297">
        <v>-1</v>
      </c>
      <c r="N443" s="307" t="s">
        <v>2646</v>
      </c>
      <c r="O443" s="307"/>
      <c r="P443" s="255" t="s">
        <v>6</v>
      </c>
    </row>
    <row r="444" spans="1:16" s="229" customFormat="1" x14ac:dyDescent="0.25">
      <c r="A444" s="253" t="s">
        <v>529</v>
      </c>
      <c r="B444" s="242" t="s">
        <v>537</v>
      </c>
      <c r="C444" s="241">
        <v>3.5</v>
      </c>
      <c r="D444" s="241">
        <v>12.962962962962964</v>
      </c>
      <c r="E444" s="255">
        <v>2.2499999999999999E-2</v>
      </c>
      <c r="F444" s="241">
        <v>3.9</v>
      </c>
      <c r="G444" s="254">
        <v>0.22944000000000001</v>
      </c>
      <c r="H444" s="253" t="s">
        <v>105</v>
      </c>
      <c r="I444" s="300" t="s">
        <v>126</v>
      </c>
      <c r="J444" s="297">
        <v>-1</v>
      </c>
      <c r="K444" s="297">
        <v>-1</v>
      </c>
      <c r="L444" s="297">
        <v>-1</v>
      </c>
      <c r="M444" s="297">
        <v>-1</v>
      </c>
      <c r="N444" s="307" t="s">
        <v>2647</v>
      </c>
      <c r="O444" s="307"/>
      <c r="P444" s="255" t="s">
        <v>6</v>
      </c>
    </row>
    <row r="445" spans="1:16" x14ac:dyDescent="0.25">
      <c r="A445" s="253" t="s">
        <v>529</v>
      </c>
      <c r="B445" s="242" t="s">
        <v>539</v>
      </c>
      <c r="C445" s="241">
        <v>4</v>
      </c>
      <c r="D445" s="241">
        <v>14.814814814814815</v>
      </c>
      <c r="E445" s="255">
        <v>2.2499999999999999E-2</v>
      </c>
      <c r="F445" s="241">
        <v>3.9</v>
      </c>
      <c r="G445" s="254">
        <v>0.22944000000000001</v>
      </c>
      <c r="H445" s="253" t="s">
        <v>105</v>
      </c>
      <c r="I445" s="300" t="s">
        <v>126</v>
      </c>
      <c r="J445" s="297">
        <v>-1</v>
      </c>
      <c r="K445" s="297">
        <v>-1</v>
      </c>
      <c r="L445" s="297">
        <v>-1</v>
      </c>
      <c r="M445" s="297">
        <v>-1</v>
      </c>
      <c r="N445" s="307" t="s">
        <v>2648</v>
      </c>
      <c r="O445" s="307"/>
      <c r="P445" s="255" t="s">
        <v>6</v>
      </c>
    </row>
    <row r="446" spans="1:16" x14ac:dyDescent="0.25">
      <c r="A446" s="253" t="s">
        <v>529</v>
      </c>
      <c r="B446" s="242" t="s">
        <v>538</v>
      </c>
      <c r="C446" s="241">
        <v>4.5</v>
      </c>
      <c r="D446" s="241">
        <v>16.666666666666668</v>
      </c>
      <c r="E446" s="255">
        <v>2.2499999999999999E-2</v>
      </c>
      <c r="F446" s="241">
        <v>3.9</v>
      </c>
      <c r="G446" s="254">
        <v>0.22944000000000001</v>
      </c>
      <c r="H446" s="253" t="s">
        <v>105</v>
      </c>
      <c r="I446" s="300" t="s">
        <v>126</v>
      </c>
      <c r="J446" s="297">
        <v>-1</v>
      </c>
      <c r="K446" s="297">
        <v>-1</v>
      </c>
      <c r="L446" s="297">
        <v>-1</v>
      </c>
      <c r="M446" s="297">
        <v>-1</v>
      </c>
      <c r="N446" s="307" t="s">
        <v>2649</v>
      </c>
      <c r="O446" s="307"/>
      <c r="P446" s="255" t="s">
        <v>6</v>
      </c>
    </row>
    <row r="447" spans="1:16" x14ac:dyDescent="0.25">
      <c r="A447" s="253" t="s">
        <v>529</v>
      </c>
      <c r="B447" s="242" t="s">
        <v>541</v>
      </c>
      <c r="C447" s="241">
        <v>5</v>
      </c>
      <c r="D447" s="241">
        <v>18.518518518518519</v>
      </c>
      <c r="E447" s="255">
        <v>2.2499999999999999E-2</v>
      </c>
      <c r="F447" s="241">
        <v>3.9</v>
      </c>
      <c r="G447" s="254">
        <v>0.22944000000000001</v>
      </c>
      <c r="H447" s="253" t="s">
        <v>105</v>
      </c>
      <c r="I447" s="300" t="s">
        <v>126</v>
      </c>
      <c r="J447" s="297">
        <v>-1</v>
      </c>
      <c r="K447" s="297">
        <v>-1</v>
      </c>
      <c r="L447" s="297">
        <v>-1</v>
      </c>
      <c r="M447" s="297">
        <v>-1</v>
      </c>
      <c r="N447" s="307" t="s">
        <v>2650</v>
      </c>
      <c r="O447" s="307"/>
      <c r="P447" s="255" t="s">
        <v>6</v>
      </c>
    </row>
    <row r="448" spans="1:16" x14ac:dyDescent="0.25">
      <c r="A448" s="253" t="s">
        <v>529</v>
      </c>
      <c r="B448" s="242" t="s">
        <v>540</v>
      </c>
      <c r="C448" s="241">
        <v>5.5</v>
      </c>
      <c r="D448" s="241">
        <v>20.37037037037037</v>
      </c>
      <c r="E448" s="255">
        <v>2.2499999999999999E-2</v>
      </c>
      <c r="F448" s="241">
        <v>3.9</v>
      </c>
      <c r="G448" s="254">
        <v>0.22944000000000001</v>
      </c>
      <c r="H448" s="253" t="s">
        <v>105</v>
      </c>
      <c r="I448" s="300" t="s">
        <v>126</v>
      </c>
      <c r="J448" s="297">
        <v>-1</v>
      </c>
      <c r="K448" s="297">
        <v>-1</v>
      </c>
      <c r="L448" s="297">
        <v>-1</v>
      </c>
      <c r="M448" s="297">
        <v>-1</v>
      </c>
      <c r="N448" s="307" t="s">
        <v>2651</v>
      </c>
      <c r="O448" s="307"/>
      <c r="P448" s="255" t="s">
        <v>6</v>
      </c>
    </row>
    <row r="449" spans="1:16" s="229" customFormat="1" x14ac:dyDescent="0.25">
      <c r="A449" s="253" t="s">
        <v>529</v>
      </c>
      <c r="B449" s="242" t="s">
        <v>543</v>
      </c>
      <c r="C449" s="241">
        <v>6</v>
      </c>
      <c r="D449" s="241">
        <v>22.222222222222221</v>
      </c>
      <c r="E449" s="255">
        <v>2.2499999999999999E-2</v>
      </c>
      <c r="F449" s="241">
        <v>3.9</v>
      </c>
      <c r="G449" s="254">
        <v>0.22944000000000001</v>
      </c>
      <c r="H449" s="253" t="s">
        <v>105</v>
      </c>
      <c r="I449" s="300" t="s">
        <v>126</v>
      </c>
      <c r="J449" s="297">
        <v>-1</v>
      </c>
      <c r="K449" s="297">
        <v>-1</v>
      </c>
      <c r="L449" s="297">
        <v>-1</v>
      </c>
      <c r="M449" s="297">
        <v>-1</v>
      </c>
      <c r="N449" s="307" t="s">
        <v>2652</v>
      </c>
      <c r="O449" s="307"/>
      <c r="P449" s="255" t="s">
        <v>6</v>
      </c>
    </row>
    <row r="450" spans="1:16" x14ac:dyDescent="0.25">
      <c r="A450" s="253" t="s">
        <v>529</v>
      </c>
      <c r="B450" s="242" t="s">
        <v>542</v>
      </c>
      <c r="C450" s="241">
        <v>6.5</v>
      </c>
      <c r="D450" s="241">
        <v>24.074074074074073</v>
      </c>
      <c r="E450" s="255">
        <v>2.2499999999999999E-2</v>
      </c>
      <c r="F450" s="241">
        <v>3.9</v>
      </c>
      <c r="G450" s="254">
        <v>0.22944000000000001</v>
      </c>
      <c r="H450" s="253" t="s">
        <v>105</v>
      </c>
      <c r="I450" s="300" t="s">
        <v>126</v>
      </c>
      <c r="J450" s="297">
        <v>-1</v>
      </c>
      <c r="K450" s="297">
        <v>-1</v>
      </c>
      <c r="L450" s="297">
        <v>-1</v>
      </c>
      <c r="M450" s="297">
        <v>-1</v>
      </c>
      <c r="N450" s="307" t="s">
        <v>2653</v>
      </c>
      <c r="O450" s="307"/>
      <c r="P450" s="255" t="s">
        <v>6</v>
      </c>
    </row>
    <row r="451" spans="1:16" x14ac:dyDescent="0.25">
      <c r="A451" s="253" t="s">
        <v>529</v>
      </c>
      <c r="B451" s="242" t="s">
        <v>544</v>
      </c>
      <c r="C451" s="241">
        <v>3.5</v>
      </c>
      <c r="D451" s="241">
        <v>11.67</v>
      </c>
      <c r="E451" s="255">
        <v>2.5000000000000001E-2</v>
      </c>
      <c r="F451" s="241">
        <v>0.5</v>
      </c>
      <c r="G451" s="241">
        <v>0.35</v>
      </c>
      <c r="H451" s="253" t="s">
        <v>113</v>
      </c>
      <c r="I451" s="300" t="s">
        <v>126</v>
      </c>
      <c r="J451" s="297">
        <v>-1</v>
      </c>
      <c r="K451" s="297">
        <v>-1</v>
      </c>
      <c r="L451" s="297">
        <v>-1</v>
      </c>
      <c r="M451" s="297">
        <v>-1</v>
      </c>
      <c r="N451" s="307" t="s">
        <v>2654</v>
      </c>
      <c r="O451" s="307"/>
      <c r="P451" s="255" t="s">
        <v>6</v>
      </c>
    </row>
    <row r="452" spans="1:16" x14ac:dyDescent="0.25">
      <c r="A452" s="253" t="s">
        <v>529</v>
      </c>
      <c r="B452" s="242" t="s">
        <v>546</v>
      </c>
      <c r="C452" s="241">
        <v>4</v>
      </c>
      <c r="D452" s="241">
        <v>13.33</v>
      </c>
      <c r="E452" s="255">
        <v>2.5000000000000001E-2</v>
      </c>
      <c r="F452" s="241">
        <v>0.5</v>
      </c>
      <c r="G452" s="241">
        <v>0.35</v>
      </c>
      <c r="H452" s="253" t="s">
        <v>113</v>
      </c>
      <c r="I452" s="300" t="s">
        <v>126</v>
      </c>
      <c r="J452" s="297">
        <v>-1</v>
      </c>
      <c r="K452" s="297">
        <v>-1</v>
      </c>
      <c r="L452" s="297">
        <v>-1</v>
      </c>
      <c r="M452" s="297">
        <v>-1</v>
      </c>
      <c r="N452" s="307" t="s">
        <v>2655</v>
      </c>
      <c r="O452" s="307"/>
      <c r="P452" s="255" t="s">
        <v>6</v>
      </c>
    </row>
    <row r="453" spans="1:16" x14ac:dyDescent="0.25">
      <c r="A453" s="253" t="s">
        <v>529</v>
      </c>
      <c r="B453" s="242" t="s">
        <v>545</v>
      </c>
      <c r="C453" s="241">
        <v>4.5</v>
      </c>
      <c r="D453" s="241">
        <v>15</v>
      </c>
      <c r="E453" s="255">
        <v>2.5000000000000001E-2</v>
      </c>
      <c r="F453" s="241">
        <v>0.5</v>
      </c>
      <c r="G453" s="241">
        <v>0.35</v>
      </c>
      <c r="H453" s="253" t="s">
        <v>113</v>
      </c>
      <c r="I453" s="300" t="s">
        <v>126</v>
      </c>
      <c r="J453" s="297">
        <v>-1</v>
      </c>
      <c r="K453" s="297">
        <v>-1</v>
      </c>
      <c r="L453" s="297">
        <v>-1</v>
      </c>
      <c r="M453" s="297">
        <v>-1</v>
      </c>
      <c r="N453" s="307" t="s">
        <v>2656</v>
      </c>
      <c r="O453" s="307"/>
      <c r="P453" s="255" t="s">
        <v>6</v>
      </c>
    </row>
    <row r="454" spans="1:16" x14ac:dyDescent="0.25">
      <c r="A454" s="253" t="s">
        <v>529</v>
      </c>
      <c r="B454" s="242" t="s">
        <v>548</v>
      </c>
      <c r="C454" s="241">
        <v>5</v>
      </c>
      <c r="D454" s="241">
        <v>16.670000000000002</v>
      </c>
      <c r="E454" s="255">
        <v>2.5000000000000001E-2</v>
      </c>
      <c r="F454" s="241">
        <v>0.5</v>
      </c>
      <c r="G454" s="241">
        <v>0.35</v>
      </c>
      <c r="H454" s="253" t="s">
        <v>113</v>
      </c>
      <c r="I454" s="300" t="s">
        <v>126</v>
      </c>
      <c r="J454" s="297">
        <v>-1</v>
      </c>
      <c r="K454" s="297">
        <v>-1</v>
      </c>
      <c r="L454" s="297">
        <v>-1</v>
      </c>
      <c r="M454" s="297">
        <v>-1</v>
      </c>
      <c r="N454" s="307" t="s">
        <v>2657</v>
      </c>
      <c r="O454" s="307"/>
      <c r="P454" s="255" t="s">
        <v>6</v>
      </c>
    </row>
    <row r="455" spans="1:16" x14ac:dyDescent="0.25">
      <c r="A455" s="253" t="s">
        <v>529</v>
      </c>
      <c r="B455" s="242" t="s">
        <v>547</v>
      </c>
      <c r="C455" s="241">
        <v>5.5</v>
      </c>
      <c r="D455" s="241">
        <v>18.329999999999998</v>
      </c>
      <c r="E455" s="255">
        <v>2.5000000000000001E-2</v>
      </c>
      <c r="F455" s="241">
        <v>0.5</v>
      </c>
      <c r="G455" s="241">
        <v>0.35</v>
      </c>
      <c r="H455" s="253" t="s">
        <v>113</v>
      </c>
      <c r="I455" s="300" t="s">
        <v>126</v>
      </c>
      <c r="J455" s="297">
        <v>-1</v>
      </c>
      <c r="K455" s="297">
        <v>-1</v>
      </c>
      <c r="L455" s="297">
        <v>-1</v>
      </c>
      <c r="M455" s="297">
        <v>-1</v>
      </c>
      <c r="N455" s="307" t="s">
        <v>2658</v>
      </c>
      <c r="O455" s="307"/>
      <c r="P455" s="255" t="s">
        <v>6</v>
      </c>
    </row>
    <row r="456" spans="1:16" x14ac:dyDescent="0.25">
      <c r="A456" s="253" t="s">
        <v>529</v>
      </c>
      <c r="B456" s="242" t="s">
        <v>550</v>
      </c>
      <c r="C456" s="241">
        <v>6</v>
      </c>
      <c r="D456" s="241">
        <v>20</v>
      </c>
      <c r="E456" s="255">
        <v>2.5000000000000001E-2</v>
      </c>
      <c r="F456" s="241">
        <v>0.5</v>
      </c>
      <c r="G456" s="241">
        <v>0.35</v>
      </c>
      <c r="H456" s="253" t="s">
        <v>113</v>
      </c>
      <c r="I456" s="300" t="s">
        <v>126</v>
      </c>
      <c r="J456" s="297">
        <v>-1</v>
      </c>
      <c r="K456" s="297">
        <v>-1</v>
      </c>
      <c r="L456" s="297">
        <v>-1</v>
      </c>
      <c r="M456" s="297">
        <v>-1</v>
      </c>
      <c r="N456" s="307" t="s">
        <v>2659</v>
      </c>
      <c r="O456" s="307"/>
      <c r="P456" s="255" t="s">
        <v>6</v>
      </c>
    </row>
    <row r="457" spans="1:16" x14ac:dyDescent="0.25">
      <c r="A457" s="253" t="s">
        <v>529</v>
      </c>
      <c r="B457" s="242" t="s">
        <v>549</v>
      </c>
      <c r="C457" s="241">
        <v>6.5</v>
      </c>
      <c r="D457" s="241">
        <v>21.67</v>
      </c>
      <c r="E457" s="255">
        <v>2.5000000000000001E-2</v>
      </c>
      <c r="F457" s="241">
        <v>0.5</v>
      </c>
      <c r="G457" s="241">
        <v>0.35</v>
      </c>
      <c r="H457" s="253" t="s">
        <v>113</v>
      </c>
      <c r="I457" s="300" t="s">
        <v>126</v>
      </c>
      <c r="J457" s="297">
        <v>-1</v>
      </c>
      <c r="K457" s="297">
        <v>-1</v>
      </c>
      <c r="L457" s="297">
        <v>-1</v>
      </c>
      <c r="M457" s="297">
        <v>-1</v>
      </c>
      <c r="N457" s="307" t="s">
        <v>2660</v>
      </c>
      <c r="O457" s="307"/>
      <c r="P457" s="255" t="s">
        <v>6</v>
      </c>
    </row>
    <row r="458" spans="1:16" x14ac:dyDescent="0.25">
      <c r="A458" s="253" t="s">
        <v>529</v>
      </c>
      <c r="B458" s="242" t="s">
        <v>551</v>
      </c>
      <c r="C458" s="241">
        <v>3.5</v>
      </c>
      <c r="D458" s="241">
        <v>17.5</v>
      </c>
      <c r="E458" s="255">
        <v>1.6670000000000001E-2</v>
      </c>
      <c r="F458" s="241">
        <v>3</v>
      </c>
      <c r="G458" s="241">
        <v>0.35</v>
      </c>
      <c r="H458" s="253" t="s">
        <v>113</v>
      </c>
      <c r="I458" s="300" t="s">
        <v>126</v>
      </c>
      <c r="J458" s="297">
        <v>-1</v>
      </c>
      <c r="K458" s="297">
        <v>-1</v>
      </c>
      <c r="L458" s="297">
        <v>-1</v>
      </c>
      <c r="M458" s="297">
        <v>-1</v>
      </c>
      <c r="N458" s="307" t="s">
        <v>2661</v>
      </c>
      <c r="O458" s="307"/>
      <c r="P458" s="255" t="s">
        <v>6</v>
      </c>
    </row>
    <row r="459" spans="1:16" x14ac:dyDescent="0.25">
      <c r="A459" s="253" t="s">
        <v>529</v>
      </c>
      <c r="B459" s="242" t="s">
        <v>553</v>
      </c>
      <c r="C459" s="241">
        <v>4</v>
      </c>
      <c r="D459" s="241">
        <v>20</v>
      </c>
      <c r="E459" s="255">
        <v>1.6670000000000001E-2</v>
      </c>
      <c r="F459" s="241">
        <v>3</v>
      </c>
      <c r="G459" s="241">
        <v>0.35</v>
      </c>
      <c r="H459" s="253" t="s">
        <v>113</v>
      </c>
      <c r="I459" s="300" t="s">
        <v>126</v>
      </c>
      <c r="J459" s="297">
        <v>-1</v>
      </c>
      <c r="K459" s="297">
        <v>-1</v>
      </c>
      <c r="L459" s="297">
        <v>-1</v>
      </c>
      <c r="M459" s="297">
        <v>-1</v>
      </c>
      <c r="N459" s="307" t="s">
        <v>2662</v>
      </c>
      <c r="O459" s="307"/>
      <c r="P459" s="255" t="s">
        <v>6</v>
      </c>
    </row>
    <row r="460" spans="1:16" x14ac:dyDescent="0.25">
      <c r="A460" s="253" t="s">
        <v>529</v>
      </c>
      <c r="B460" s="242" t="s">
        <v>552</v>
      </c>
      <c r="C460" s="241">
        <v>4.5</v>
      </c>
      <c r="D460" s="241">
        <v>22.5</v>
      </c>
      <c r="E460" s="255">
        <v>1.6670000000000001E-2</v>
      </c>
      <c r="F460" s="241">
        <v>3</v>
      </c>
      <c r="G460" s="241">
        <v>0.35</v>
      </c>
      <c r="H460" s="253" t="s">
        <v>113</v>
      </c>
      <c r="I460" s="300" t="s">
        <v>126</v>
      </c>
      <c r="J460" s="297">
        <v>-1</v>
      </c>
      <c r="K460" s="297">
        <v>-1</v>
      </c>
      <c r="L460" s="297">
        <v>-1</v>
      </c>
      <c r="M460" s="297">
        <v>-1</v>
      </c>
      <c r="N460" s="307" t="s">
        <v>2663</v>
      </c>
      <c r="O460" s="307"/>
      <c r="P460" s="255" t="s">
        <v>6</v>
      </c>
    </row>
    <row r="461" spans="1:16" x14ac:dyDescent="0.25">
      <c r="A461" s="253" t="s">
        <v>529</v>
      </c>
      <c r="B461" s="242" t="s">
        <v>555</v>
      </c>
      <c r="C461" s="241">
        <v>5</v>
      </c>
      <c r="D461" s="241">
        <v>25</v>
      </c>
      <c r="E461" s="255">
        <v>1.6670000000000001E-2</v>
      </c>
      <c r="F461" s="241">
        <v>3</v>
      </c>
      <c r="G461" s="241">
        <v>0.35</v>
      </c>
      <c r="H461" s="253" t="s">
        <v>113</v>
      </c>
      <c r="I461" s="300" t="s">
        <v>126</v>
      </c>
      <c r="J461" s="297">
        <v>-1</v>
      </c>
      <c r="K461" s="297">
        <v>-1</v>
      </c>
      <c r="L461" s="297">
        <v>-1</v>
      </c>
      <c r="M461" s="297">
        <v>-1</v>
      </c>
      <c r="N461" s="307" t="s">
        <v>2664</v>
      </c>
      <c r="O461" s="307"/>
      <c r="P461" s="255" t="s">
        <v>6</v>
      </c>
    </row>
    <row r="462" spans="1:16" x14ac:dyDescent="0.25">
      <c r="A462" s="253" t="s">
        <v>529</v>
      </c>
      <c r="B462" s="242" t="s">
        <v>554</v>
      </c>
      <c r="C462" s="241">
        <v>5.5</v>
      </c>
      <c r="D462" s="241">
        <v>27.5</v>
      </c>
      <c r="E462" s="255">
        <v>1.6670000000000001E-2</v>
      </c>
      <c r="F462" s="241">
        <v>3</v>
      </c>
      <c r="G462" s="241">
        <v>0.35</v>
      </c>
      <c r="H462" s="253" t="s">
        <v>113</v>
      </c>
      <c r="I462" s="300" t="s">
        <v>126</v>
      </c>
      <c r="J462" s="297">
        <v>-1</v>
      </c>
      <c r="K462" s="297">
        <v>-1</v>
      </c>
      <c r="L462" s="297">
        <v>-1</v>
      </c>
      <c r="M462" s="297">
        <v>-1</v>
      </c>
      <c r="N462" s="307" t="s">
        <v>2665</v>
      </c>
      <c r="O462" s="307"/>
      <c r="P462" s="255" t="s">
        <v>6</v>
      </c>
    </row>
    <row r="463" spans="1:16" x14ac:dyDescent="0.25">
      <c r="A463" s="253" t="s">
        <v>529</v>
      </c>
      <c r="B463" s="242" t="s">
        <v>557</v>
      </c>
      <c r="C463" s="241">
        <v>6</v>
      </c>
      <c r="D463" s="241">
        <v>30</v>
      </c>
      <c r="E463" s="255">
        <v>1.6670000000000001E-2</v>
      </c>
      <c r="F463" s="241">
        <v>3</v>
      </c>
      <c r="G463" s="241">
        <v>0.35</v>
      </c>
      <c r="H463" s="253" t="s">
        <v>113</v>
      </c>
      <c r="I463" s="300" t="s">
        <v>126</v>
      </c>
      <c r="J463" s="297">
        <v>-1</v>
      </c>
      <c r="K463" s="297">
        <v>-1</v>
      </c>
      <c r="L463" s="297">
        <v>-1</v>
      </c>
      <c r="M463" s="297">
        <v>-1</v>
      </c>
      <c r="N463" s="307" t="s">
        <v>2666</v>
      </c>
      <c r="O463" s="307"/>
      <c r="P463" s="255" t="s">
        <v>6</v>
      </c>
    </row>
    <row r="464" spans="1:16" x14ac:dyDescent="0.25">
      <c r="A464" s="253" t="s">
        <v>529</v>
      </c>
      <c r="B464" s="242" t="s">
        <v>556</v>
      </c>
      <c r="C464" s="241">
        <v>6.5</v>
      </c>
      <c r="D464" s="241">
        <v>32.5</v>
      </c>
      <c r="E464" s="255">
        <v>1.6670000000000001E-2</v>
      </c>
      <c r="F464" s="241">
        <v>3</v>
      </c>
      <c r="G464" s="241">
        <v>0.35</v>
      </c>
      <c r="H464" s="253" t="s">
        <v>113</v>
      </c>
      <c r="I464" s="300" t="s">
        <v>126</v>
      </c>
      <c r="J464" s="297">
        <v>-1</v>
      </c>
      <c r="K464" s="297">
        <v>-1</v>
      </c>
      <c r="L464" s="297">
        <v>-1</v>
      </c>
      <c r="M464" s="297">
        <v>-1</v>
      </c>
      <c r="N464" s="307" t="s">
        <v>2667</v>
      </c>
      <c r="O464" s="307"/>
      <c r="P464" s="255" t="s">
        <v>6</v>
      </c>
    </row>
    <row r="465" spans="1:16" x14ac:dyDescent="0.25">
      <c r="A465" s="247" t="s">
        <v>38</v>
      </c>
      <c r="B465" s="242" t="s">
        <v>570</v>
      </c>
      <c r="C465" s="241">
        <v>3.625</v>
      </c>
      <c r="D465" s="241">
        <v>2.42</v>
      </c>
      <c r="E465" s="255">
        <v>0.125</v>
      </c>
      <c r="F465" s="241">
        <v>48</v>
      </c>
      <c r="G465" s="254">
        <v>0.19</v>
      </c>
      <c r="H465" s="253" t="s">
        <v>113</v>
      </c>
      <c r="I465" s="300" t="s">
        <v>126</v>
      </c>
      <c r="J465" s="297">
        <v>-1</v>
      </c>
      <c r="K465" s="297">
        <v>-1</v>
      </c>
      <c r="L465" s="297">
        <v>-1</v>
      </c>
      <c r="M465" s="297">
        <v>-1</v>
      </c>
      <c r="N465" s="307" t="s">
        <v>2668</v>
      </c>
      <c r="O465" s="307"/>
      <c r="P465" s="255" t="s">
        <v>6</v>
      </c>
    </row>
    <row r="466" spans="1:16" x14ac:dyDescent="0.25">
      <c r="A466" s="247" t="s">
        <v>38</v>
      </c>
      <c r="B466" s="253" t="s">
        <v>576</v>
      </c>
      <c r="C466" s="254">
        <v>3.625</v>
      </c>
      <c r="D466" s="254">
        <v>0.44</v>
      </c>
      <c r="E466" s="255">
        <v>0.68500000000000005</v>
      </c>
      <c r="F466" s="254">
        <v>139.77599999999998</v>
      </c>
      <c r="G466" s="254">
        <v>0.18881000000000001</v>
      </c>
      <c r="H466" s="253" t="s">
        <v>105</v>
      </c>
      <c r="I466" s="300" t="s">
        <v>126</v>
      </c>
      <c r="J466" s="297">
        <v>-1</v>
      </c>
      <c r="K466" s="297">
        <v>-1</v>
      </c>
      <c r="L466" s="297">
        <v>-1</v>
      </c>
      <c r="M466" s="297">
        <v>-1</v>
      </c>
      <c r="N466" s="307" t="s">
        <v>2669</v>
      </c>
      <c r="O466" s="307"/>
      <c r="P466" s="255" t="s">
        <v>6</v>
      </c>
    </row>
    <row r="467" spans="1:16" x14ac:dyDescent="0.25">
      <c r="A467" s="247" t="s">
        <v>38</v>
      </c>
      <c r="B467" s="242" t="s">
        <v>580</v>
      </c>
      <c r="C467" s="241">
        <v>3</v>
      </c>
      <c r="D467" s="241">
        <v>0.8</v>
      </c>
      <c r="E467" s="255">
        <v>0.3125</v>
      </c>
      <c r="F467" s="241">
        <v>85</v>
      </c>
      <c r="G467" s="241">
        <v>0.21</v>
      </c>
      <c r="H467" s="253" t="s">
        <v>105</v>
      </c>
      <c r="I467" s="300" t="s">
        <v>126</v>
      </c>
      <c r="J467" s="297">
        <v>-1</v>
      </c>
      <c r="K467" s="297">
        <v>-1</v>
      </c>
      <c r="L467" s="297">
        <v>-1</v>
      </c>
      <c r="M467" s="297">
        <v>-1</v>
      </c>
      <c r="N467" s="307" t="s">
        <v>2670</v>
      </c>
      <c r="O467" s="307"/>
      <c r="P467" s="255" t="s">
        <v>6</v>
      </c>
    </row>
    <row r="468" spans="1:16" x14ac:dyDescent="0.25">
      <c r="A468" s="247" t="s">
        <v>38</v>
      </c>
      <c r="B468" s="242" t="s">
        <v>581</v>
      </c>
      <c r="C468" s="241">
        <v>4</v>
      </c>
      <c r="D468" s="241">
        <v>1.1100000000000001</v>
      </c>
      <c r="E468" s="255">
        <v>0.3</v>
      </c>
      <c r="F468" s="241">
        <v>85</v>
      </c>
      <c r="G468" s="241">
        <v>0.21</v>
      </c>
      <c r="H468" s="253" t="s">
        <v>105</v>
      </c>
      <c r="I468" s="300" t="s">
        <v>126</v>
      </c>
      <c r="J468" s="297">
        <v>-1</v>
      </c>
      <c r="K468" s="297">
        <v>-1</v>
      </c>
      <c r="L468" s="297">
        <v>-1</v>
      </c>
      <c r="M468" s="297">
        <v>-1</v>
      </c>
      <c r="N468" s="307" t="s">
        <v>2671</v>
      </c>
      <c r="O468" s="307"/>
      <c r="P468" s="255" t="s">
        <v>6</v>
      </c>
    </row>
    <row r="469" spans="1:16" x14ac:dyDescent="0.25">
      <c r="A469" s="247" t="s">
        <v>38</v>
      </c>
      <c r="B469" s="242" t="s">
        <v>583</v>
      </c>
      <c r="C469" s="241">
        <v>6</v>
      </c>
      <c r="D469" s="241">
        <v>1.52</v>
      </c>
      <c r="E469" s="255">
        <v>0.32919999999999999</v>
      </c>
      <c r="F469" s="241">
        <v>85</v>
      </c>
      <c r="G469" s="241">
        <v>0.21</v>
      </c>
      <c r="H469" s="253" t="s">
        <v>105</v>
      </c>
      <c r="I469" s="300" t="s">
        <v>126</v>
      </c>
      <c r="J469" s="297">
        <v>-1</v>
      </c>
      <c r="K469" s="297">
        <v>-1</v>
      </c>
      <c r="L469" s="297">
        <v>-1</v>
      </c>
      <c r="M469" s="297">
        <v>-1</v>
      </c>
      <c r="N469" s="307" t="s">
        <v>2672</v>
      </c>
      <c r="O469" s="307"/>
      <c r="P469" s="255" t="s">
        <v>6</v>
      </c>
    </row>
    <row r="470" spans="1:16" x14ac:dyDescent="0.25">
      <c r="A470" s="247" t="s">
        <v>38</v>
      </c>
      <c r="B470" s="242" t="s">
        <v>584</v>
      </c>
      <c r="C470" s="241">
        <v>8</v>
      </c>
      <c r="D470" s="241">
        <v>1.85</v>
      </c>
      <c r="E470" s="255">
        <v>0.36</v>
      </c>
      <c r="F470" s="241">
        <v>85</v>
      </c>
      <c r="G470" s="241">
        <v>0.21</v>
      </c>
      <c r="H470" s="253" t="s">
        <v>105</v>
      </c>
      <c r="I470" s="300" t="s">
        <v>126</v>
      </c>
      <c r="J470" s="297">
        <v>-1</v>
      </c>
      <c r="K470" s="297">
        <v>-1</v>
      </c>
      <c r="L470" s="297">
        <v>-1</v>
      </c>
      <c r="M470" s="297">
        <v>-1</v>
      </c>
      <c r="N470" s="307" t="s">
        <v>2673</v>
      </c>
      <c r="O470" s="307"/>
      <c r="P470" s="255" t="s">
        <v>6</v>
      </c>
    </row>
    <row r="471" spans="1:16" x14ac:dyDescent="0.25">
      <c r="A471" s="247" t="s">
        <v>38</v>
      </c>
      <c r="B471" s="242" t="s">
        <v>582</v>
      </c>
      <c r="C471" s="241">
        <v>10</v>
      </c>
      <c r="D471" s="241">
        <v>2.2200000000000002</v>
      </c>
      <c r="E471" s="255">
        <v>0.375</v>
      </c>
      <c r="F471" s="241">
        <v>85</v>
      </c>
      <c r="G471" s="241">
        <v>0.21</v>
      </c>
      <c r="H471" s="253" t="s">
        <v>105</v>
      </c>
      <c r="I471" s="300" t="s">
        <v>126</v>
      </c>
      <c r="J471" s="297">
        <v>-1</v>
      </c>
      <c r="K471" s="297">
        <v>-1</v>
      </c>
      <c r="L471" s="297">
        <v>-1</v>
      </c>
      <c r="M471" s="297">
        <v>-1</v>
      </c>
      <c r="N471" s="307" t="s">
        <v>2674</v>
      </c>
      <c r="O471" s="307"/>
      <c r="P471" s="255" t="s">
        <v>6</v>
      </c>
    </row>
    <row r="472" spans="1:16" x14ac:dyDescent="0.25">
      <c r="A472" s="247" t="s">
        <v>38</v>
      </c>
      <c r="B472" s="242" t="s">
        <v>585</v>
      </c>
      <c r="C472" s="241">
        <v>12</v>
      </c>
      <c r="D472" s="241">
        <v>2.5</v>
      </c>
      <c r="E472" s="255">
        <v>0.4</v>
      </c>
      <c r="F472" s="241">
        <v>85</v>
      </c>
      <c r="G472" s="241">
        <v>0.21</v>
      </c>
      <c r="H472" s="253" t="s">
        <v>105</v>
      </c>
      <c r="I472" s="300" t="s">
        <v>126</v>
      </c>
      <c r="J472" s="297">
        <v>-1</v>
      </c>
      <c r="K472" s="297">
        <v>-1</v>
      </c>
      <c r="L472" s="297">
        <v>-1</v>
      </c>
      <c r="M472" s="297">
        <v>-1</v>
      </c>
      <c r="N472" s="307" t="s">
        <v>2675</v>
      </c>
      <c r="O472" s="307"/>
      <c r="P472" s="255" t="s">
        <v>6</v>
      </c>
    </row>
    <row r="473" spans="1:16" x14ac:dyDescent="0.25">
      <c r="A473" s="247" t="s">
        <v>38</v>
      </c>
      <c r="B473" s="249" t="s">
        <v>1127</v>
      </c>
      <c r="C473" s="247">
        <v>0.375</v>
      </c>
      <c r="D473" s="247">
        <v>0.03</v>
      </c>
      <c r="E473" s="258">
        <v>1.042</v>
      </c>
      <c r="F473" s="254">
        <v>139.77599999999998</v>
      </c>
      <c r="G473" s="254">
        <v>0.21510000000000001</v>
      </c>
      <c r="H473" s="253" t="s">
        <v>105</v>
      </c>
      <c r="I473" s="300" t="s">
        <v>126</v>
      </c>
      <c r="J473" s="297">
        <v>-1</v>
      </c>
      <c r="K473" s="297">
        <v>-1</v>
      </c>
      <c r="L473" s="297">
        <v>-1</v>
      </c>
      <c r="M473" s="297">
        <v>-1</v>
      </c>
      <c r="N473" s="307" t="s">
        <v>2676</v>
      </c>
      <c r="O473" s="307"/>
      <c r="P473" s="246" t="s">
        <v>660</v>
      </c>
    </row>
    <row r="474" spans="1:16" x14ac:dyDescent="0.25">
      <c r="A474" s="247" t="s">
        <v>38</v>
      </c>
      <c r="B474" s="249" t="s">
        <v>1826</v>
      </c>
      <c r="C474" s="247">
        <v>0.375</v>
      </c>
      <c r="D474" s="247">
        <v>8.3299999999999999E-2</v>
      </c>
      <c r="E474" s="257">
        <v>0.37514999999999998</v>
      </c>
      <c r="F474" s="247">
        <v>144</v>
      </c>
      <c r="G474" s="247">
        <v>0.2</v>
      </c>
      <c r="H474" s="253" t="s">
        <v>105</v>
      </c>
      <c r="I474" s="300" t="s">
        <v>126</v>
      </c>
      <c r="J474" s="297">
        <v>-1</v>
      </c>
      <c r="K474" s="297">
        <v>-1</v>
      </c>
      <c r="L474" s="297">
        <v>-1</v>
      </c>
      <c r="M474" s="297">
        <v>-1</v>
      </c>
      <c r="N474" s="307" t="s">
        <v>2677</v>
      </c>
      <c r="O474" s="307"/>
      <c r="P474" s="246" t="s">
        <v>662</v>
      </c>
    </row>
    <row r="475" spans="1:16" x14ac:dyDescent="0.25">
      <c r="A475" s="247" t="s">
        <v>38</v>
      </c>
      <c r="B475" s="242" t="s">
        <v>590</v>
      </c>
      <c r="C475" s="254">
        <v>3</v>
      </c>
      <c r="D475" s="254">
        <v>1.26</v>
      </c>
      <c r="E475" s="255">
        <v>0.1983</v>
      </c>
      <c r="F475" s="254">
        <v>62.4</v>
      </c>
      <c r="G475" s="254">
        <v>0.19</v>
      </c>
      <c r="H475" s="253" t="s">
        <v>105</v>
      </c>
      <c r="I475" s="300" t="s">
        <v>126</v>
      </c>
      <c r="J475" s="297">
        <v>-1</v>
      </c>
      <c r="K475" s="297">
        <v>-1</v>
      </c>
      <c r="L475" s="297">
        <v>-1</v>
      </c>
      <c r="M475" s="297">
        <v>-1</v>
      </c>
      <c r="N475" s="307" t="s">
        <v>2678</v>
      </c>
      <c r="O475" s="307"/>
      <c r="P475" s="255" t="s">
        <v>6</v>
      </c>
    </row>
    <row r="476" spans="1:16" x14ac:dyDescent="0.25">
      <c r="A476" s="247" t="s">
        <v>38</v>
      </c>
      <c r="B476" s="242" t="s">
        <v>589</v>
      </c>
      <c r="C476" s="254">
        <v>3</v>
      </c>
      <c r="D476" s="254">
        <v>1.35</v>
      </c>
      <c r="E476" s="255">
        <v>0.185</v>
      </c>
      <c r="F476" s="254">
        <v>53.1</v>
      </c>
      <c r="G476" s="254">
        <v>0.19</v>
      </c>
      <c r="H476" s="253" t="s">
        <v>105</v>
      </c>
      <c r="I476" s="300" t="s">
        <v>126</v>
      </c>
      <c r="J476" s="297">
        <v>-1</v>
      </c>
      <c r="K476" s="297">
        <v>-1</v>
      </c>
      <c r="L476" s="297">
        <v>-1</v>
      </c>
      <c r="M476" s="297">
        <v>-1</v>
      </c>
      <c r="N476" s="307" t="s">
        <v>2679</v>
      </c>
      <c r="O476" s="307"/>
      <c r="P476" s="255" t="s">
        <v>6</v>
      </c>
    </row>
    <row r="477" spans="1:16" x14ac:dyDescent="0.25">
      <c r="A477" s="247" t="s">
        <v>38</v>
      </c>
      <c r="B477" s="242" t="s">
        <v>588</v>
      </c>
      <c r="C477" s="254">
        <v>4</v>
      </c>
      <c r="D477" s="254">
        <v>1.67</v>
      </c>
      <c r="E477" s="255">
        <v>0.2</v>
      </c>
      <c r="F477" s="254">
        <v>53.1</v>
      </c>
      <c r="G477" s="254">
        <v>0.19</v>
      </c>
      <c r="H477" s="253" t="s">
        <v>105</v>
      </c>
      <c r="I477" s="300" t="s">
        <v>126</v>
      </c>
      <c r="J477" s="297">
        <v>-1</v>
      </c>
      <c r="K477" s="297">
        <v>-1</v>
      </c>
      <c r="L477" s="297">
        <v>-1</v>
      </c>
      <c r="M477" s="297">
        <v>-1</v>
      </c>
      <c r="N477" s="307" t="s">
        <v>2680</v>
      </c>
      <c r="O477" s="307"/>
      <c r="P477" s="255" t="s">
        <v>6</v>
      </c>
    </row>
    <row r="478" spans="1:16" x14ac:dyDescent="0.25">
      <c r="A478" s="247" t="s">
        <v>38</v>
      </c>
      <c r="B478" s="249" t="s">
        <v>39</v>
      </c>
      <c r="C478" s="247">
        <v>1</v>
      </c>
      <c r="D478" s="247">
        <v>0.08</v>
      </c>
      <c r="E478" s="258">
        <v>1.0416700000000001</v>
      </c>
      <c r="F478" s="254">
        <v>139.77599999999998</v>
      </c>
      <c r="G478" s="254">
        <v>0.21510000000000001</v>
      </c>
      <c r="H478" s="253" t="s">
        <v>105</v>
      </c>
      <c r="I478" s="300" t="s">
        <v>126</v>
      </c>
      <c r="J478" s="297">
        <v>-1</v>
      </c>
      <c r="K478" s="297">
        <v>-1</v>
      </c>
      <c r="L478" s="297">
        <v>-1</v>
      </c>
      <c r="M478" s="297">
        <v>-1</v>
      </c>
      <c r="N478" s="307" t="s">
        <v>2681</v>
      </c>
      <c r="O478" s="307"/>
      <c r="P478" s="246" t="s">
        <v>660</v>
      </c>
    </row>
    <row r="479" spans="1:16" x14ac:dyDescent="0.25">
      <c r="A479" s="247" t="s">
        <v>38</v>
      </c>
      <c r="B479" s="249" t="s">
        <v>1827</v>
      </c>
      <c r="C479" s="247">
        <v>0.375</v>
      </c>
      <c r="D479" s="247">
        <v>7.5020000000000003E-2</v>
      </c>
      <c r="E479" s="255">
        <v>0.41670000000000001</v>
      </c>
      <c r="F479" s="254">
        <v>115.81439999999999</v>
      </c>
      <c r="G479" s="254">
        <v>0.20075999999999999</v>
      </c>
      <c r="H479" s="253" t="s">
        <v>105</v>
      </c>
      <c r="I479" s="300" t="s">
        <v>126</v>
      </c>
      <c r="J479" s="297">
        <v>-1</v>
      </c>
      <c r="K479" s="297">
        <v>-1</v>
      </c>
      <c r="L479" s="297">
        <v>-1</v>
      </c>
      <c r="M479" s="297">
        <v>-1</v>
      </c>
      <c r="N479" s="307" t="s">
        <v>2682</v>
      </c>
      <c r="O479" s="307"/>
      <c r="P479" s="246" t="s">
        <v>1824</v>
      </c>
    </row>
    <row r="480" spans="1:16" x14ac:dyDescent="0.25">
      <c r="A480" s="247" t="s">
        <v>38</v>
      </c>
      <c r="B480" s="249" t="s">
        <v>641</v>
      </c>
      <c r="C480" s="247">
        <v>0.875</v>
      </c>
      <c r="D480" s="247">
        <v>0.2</v>
      </c>
      <c r="E480" s="257">
        <v>0.36459999999999998</v>
      </c>
      <c r="F480" s="247">
        <v>116</v>
      </c>
      <c r="G480" s="247">
        <v>0.2</v>
      </c>
      <c r="H480" s="253" t="s">
        <v>105</v>
      </c>
      <c r="I480" s="299" t="s">
        <v>641</v>
      </c>
      <c r="J480" s="297">
        <v>-1</v>
      </c>
      <c r="K480" s="296">
        <v>0.41670000000000001</v>
      </c>
      <c r="L480" s="297">
        <v>-1</v>
      </c>
      <c r="M480" s="297">
        <v>-1</v>
      </c>
      <c r="N480" s="307" t="s">
        <v>2683</v>
      </c>
      <c r="O480" s="307"/>
      <c r="P480" s="246" t="s">
        <v>662</v>
      </c>
    </row>
    <row r="481" spans="1:25" x14ac:dyDescent="0.25">
      <c r="A481" s="247" t="s">
        <v>38</v>
      </c>
      <c r="B481" s="242" t="s">
        <v>951</v>
      </c>
      <c r="C481" s="254">
        <v>1</v>
      </c>
      <c r="D481" s="254">
        <v>4</v>
      </c>
      <c r="E481" s="255">
        <v>2.0799999999999999E-2</v>
      </c>
      <c r="F481" s="254">
        <v>1.5</v>
      </c>
      <c r="G481" s="254">
        <v>0.35</v>
      </c>
      <c r="H481" s="253" t="s">
        <v>128</v>
      </c>
      <c r="I481" s="299" t="s">
        <v>640</v>
      </c>
      <c r="J481" s="296">
        <v>1.75E-3</v>
      </c>
      <c r="K481" s="297">
        <v>-1</v>
      </c>
      <c r="L481" s="297">
        <v>-1</v>
      </c>
      <c r="M481" s="297">
        <v>-1</v>
      </c>
      <c r="N481" s="307" t="s">
        <v>2266</v>
      </c>
      <c r="O481" s="307"/>
      <c r="P481" s="255" t="s">
        <v>6</v>
      </c>
    </row>
    <row r="482" spans="1:25" x14ac:dyDescent="0.25">
      <c r="A482" s="247" t="s">
        <v>38</v>
      </c>
      <c r="B482" s="249" t="s">
        <v>24</v>
      </c>
      <c r="C482" s="247">
        <v>1</v>
      </c>
      <c r="D482" s="247">
        <v>0.08</v>
      </c>
      <c r="E482" s="258">
        <v>1.0416700000000001</v>
      </c>
      <c r="F482" s="254">
        <v>139.77599999999998</v>
      </c>
      <c r="G482" s="254">
        <v>0.21510000000000001</v>
      </c>
      <c r="H482" s="253" t="s">
        <v>105</v>
      </c>
      <c r="I482" s="300" t="s">
        <v>126</v>
      </c>
      <c r="J482" s="297">
        <v>-1</v>
      </c>
      <c r="K482" s="297">
        <v>-1</v>
      </c>
      <c r="L482" s="297">
        <v>-1</v>
      </c>
      <c r="M482" s="297">
        <v>-1</v>
      </c>
      <c r="N482" s="307" t="s">
        <v>2425</v>
      </c>
      <c r="O482" s="307"/>
      <c r="P482" s="246" t="s">
        <v>660</v>
      </c>
      <c r="R482" s="272"/>
      <c r="S482" s="272"/>
      <c r="T482" s="272"/>
      <c r="U482" s="272"/>
      <c r="V482" s="272"/>
      <c r="W482" s="272"/>
      <c r="X482" s="272"/>
    </row>
    <row r="483" spans="1:25" x14ac:dyDescent="0.25">
      <c r="A483" s="255" t="s">
        <v>565</v>
      </c>
      <c r="B483" s="255" t="s">
        <v>1153</v>
      </c>
      <c r="C483" s="255">
        <v>6</v>
      </c>
      <c r="D483" s="255">
        <v>1.923</v>
      </c>
      <c r="E483" s="255">
        <v>0.26</v>
      </c>
      <c r="F483" s="255">
        <v>96</v>
      </c>
      <c r="G483" s="255">
        <v>0.2</v>
      </c>
      <c r="H483" s="255" t="s">
        <v>105</v>
      </c>
      <c r="I483" s="301" t="s">
        <v>2191</v>
      </c>
      <c r="J483" s="296">
        <v>0</v>
      </c>
      <c r="K483" s="296">
        <v>0.436</v>
      </c>
      <c r="L483" s="297">
        <v>-1</v>
      </c>
      <c r="M483" s="254">
        <v>20.2</v>
      </c>
      <c r="N483" s="254" t="s">
        <v>2684</v>
      </c>
      <c r="O483" s="254"/>
      <c r="P483" s="255" t="s">
        <v>2037</v>
      </c>
      <c r="Q483" s="272"/>
      <c r="R483" s="272"/>
      <c r="S483" s="272"/>
      <c r="T483" s="272"/>
      <c r="U483" s="272"/>
      <c r="V483" s="272"/>
      <c r="W483" s="272"/>
      <c r="X483" s="272"/>
      <c r="Y483" s="263"/>
    </row>
    <row r="484" spans="1:25" x14ac:dyDescent="0.25">
      <c r="A484" s="255" t="s">
        <v>565</v>
      </c>
      <c r="B484" s="255" t="s">
        <v>672</v>
      </c>
      <c r="C484" s="255">
        <v>8</v>
      </c>
      <c r="D484" s="255">
        <v>2.1280000000000001</v>
      </c>
      <c r="E484" s="255">
        <v>0.31330000000000002</v>
      </c>
      <c r="F484" s="255">
        <v>97</v>
      </c>
      <c r="G484" s="255">
        <v>0.2</v>
      </c>
      <c r="H484" s="255" t="s">
        <v>105</v>
      </c>
      <c r="I484" s="301" t="s">
        <v>2190</v>
      </c>
      <c r="J484" s="296">
        <v>0</v>
      </c>
      <c r="K484" s="296">
        <v>0.496</v>
      </c>
      <c r="L484" s="297">
        <v>-1</v>
      </c>
      <c r="M484" s="254">
        <v>36.200000000000003</v>
      </c>
      <c r="N484" s="254" t="s">
        <v>2685</v>
      </c>
      <c r="O484" s="254"/>
      <c r="P484" s="255" t="s">
        <v>2037</v>
      </c>
      <c r="Q484" s="272"/>
      <c r="R484" s="272"/>
      <c r="S484" s="272"/>
      <c r="T484" s="272"/>
      <c r="U484" s="272"/>
      <c r="V484" s="272"/>
      <c r="W484" s="272"/>
      <c r="X484" s="272"/>
      <c r="Y484" s="263"/>
    </row>
    <row r="485" spans="1:25" x14ac:dyDescent="0.25">
      <c r="A485" s="255" t="s">
        <v>565</v>
      </c>
      <c r="B485" s="255" t="s">
        <v>683</v>
      </c>
      <c r="C485" s="255">
        <v>6</v>
      </c>
      <c r="D485" s="255">
        <v>1.8520000000000001</v>
      </c>
      <c r="E485" s="255">
        <v>0.27</v>
      </c>
      <c r="F485" s="255">
        <v>85</v>
      </c>
      <c r="G485" s="255">
        <v>0.2</v>
      </c>
      <c r="H485" s="255" t="s">
        <v>105</v>
      </c>
      <c r="I485" s="301" t="s">
        <v>2177</v>
      </c>
      <c r="J485" s="296">
        <v>0</v>
      </c>
      <c r="K485" s="296">
        <v>0.46899999999999997</v>
      </c>
      <c r="L485" s="297">
        <v>-1</v>
      </c>
      <c r="M485" s="254">
        <v>18.5</v>
      </c>
      <c r="N485" s="254" t="s">
        <v>2686</v>
      </c>
      <c r="O485" s="254"/>
      <c r="P485" s="255" t="s">
        <v>2037</v>
      </c>
      <c r="Q485" s="272"/>
      <c r="R485" s="272"/>
      <c r="S485" s="272"/>
      <c r="T485" s="272"/>
      <c r="U485" s="272"/>
      <c r="V485" s="272"/>
      <c r="W485" s="272"/>
      <c r="X485" s="272"/>
      <c r="Y485" s="263"/>
    </row>
    <row r="486" spans="1:25" x14ac:dyDescent="0.25">
      <c r="A486" s="255" t="s">
        <v>565</v>
      </c>
      <c r="B486" s="255" t="s">
        <v>682</v>
      </c>
      <c r="C486" s="255">
        <v>8</v>
      </c>
      <c r="D486" s="255">
        <v>2</v>
      </c>
      <c r="E486" s="255">
        <v>0.33329999999999999</v>
      </c>
      <c r="F486" s="255">
        <v>85</v>
      </c>
      <c r="G486" s="255">
        <v>0.2</v>
      </c>
      <c r="H486" s="255" t="s">
        <v>105</v>
      </c>
      <c r="I486" s="301" t="s">
        <v>2178</v>
      </c>
      <c r="J486" s="296">
        <v>0</v>
      </c>
      <c r="K486" s="296">
        <v>0.55300000000000005</v>
      </c>
      <c r="L486" s="297">
        <v>-1</v>
      </c>
      <c r="M486" s="254">
        <v>31.5</v>
      </c>
      <c r="N486" s="254" t="s">
        <v>2687</v>
      </c>
      <c r="O486" s="254"/>
      <c r="P486" s="255" t="s">
        <v>2037</v>
      </c>
      <c r="Q486" s="272"/>
      <c r="R486" s="272"/>
      <c r="S486" s="272"/>
      <c r="T486" s="272"/>
      <c r="U486" s="272"/>
      <c r="V486" s="272"/>
      <c r="W486" s="272"/>
      <c r="X486" s="272"/>
      <c r="Y486" s="263"/>
    </row>
    <row r="487" spans="1:25" x14ac:dyDescent="0.25">
      <c r="A487" s="255" t="s">
        <v>565</v>
      </c>
      <c r="B487" s="255" t="s">
        <v>685</v>
      </c>
      <c r="C487" s="255">
        <v>10</v>
      </c>
      <c r="D487" s="255">
        <v>2.1739999999999999</v>
      </c>
      <c r="E487" s="255">
        <v>0.38329999999999997</v>
      </c>
      <c r="F487" s="255">
        <v>82</v>
      </c>
      <c r="G487" s="255">
        <v>0.2</v>
      </c>
      <c r="H487" s="255" t="s">
        <v>105</v>
      </c>
      <c r="I487" s="301" t="s">
        <v>2179</v>
      </c>
      <c r="J487" s="296">
        <v>0</v>
      </c>
      <c r="K487" s="296">
        <v>0.61</v>
      </c>
      <c r="L487" s="297">
        <v>-1</v>
      </c>
      <c r="M487" s="254">
        <v>50.5</v>
      </c>
      <c r="N487" s="254" t="s">
        <v>2688</v>
      </c>
      <c r="O487" s="254"/>
      <c r="P487" s="255" t="s">
        <v>2037</v>
      </c>
      <c r="Q487" s="272"/>
      <c r="R487" s="272"/>
      <c r="S487" s="272"/>
      <c r="T487" s="272"/>
      <c r="U487" s="272"/>
      <c r="V487" s="272"/>
      <c r="W487" s="272"/>
      <c r="X487" s="272"/>
      <c r="Y487" s="263"/>
    </row>
    <row r="488" spans="1:25" x14ac:dyDescent="0.25">
      <c r="A488" s="255" t="s">
        <v>565</v>
      </c>
      <c r="B488" s="255" t="s">
        <v>684</v>
      </c>
      <c r="C488" s="255">
        <v>12</v>
      </c>
      <c r="D488" s="255">
        <v>2.3260000000000001</v>
      </c>
      <c r="E488" s="255">
        <v>0.43</v>
      </c>
      <c r="F488" s="255">
        <v>80</v>
      </c>
      <c r="G488" s="255">
        <v>0.2</v>
      </c>
      <c r="H488" s="255" t="s">
        <v>105</v>
      </c>
      <c r="I488" s="301" t="s">
        <v>2176</v>
      </c>
      <c r="J488" s="296">
        <v>0</v>
      </c>
      <c r="K488" s="296">
        <v>0.65900000000000003</v>
      </c>
      <c r="L488" s="297">
        <v>-1</v>
      </c>
      <c r="M488" s="254">
        <v>71.7</v>
      </c>
      <c r="N488" s="254" t="s">
        <v>2689</v>
      </c>
      <c r="O488" s="254"/>
      <c r="P488" s="255" t="s">
        <v>2037</v>
      </c>
      <c r="Q488" s="272"/>
      <c r="R488" s="272"/>
      <c r="S488" s="272"/>
      <c r="T488" s="272"/>
      <c r="U488" s="272"/>
      <c r="V488" s="272"/>
      <c r="W488" s="272"/>
      <c r="X488" s="272"/>
      <c r="Y488" s="263"/>
    </row>
    <row r="489" spans="1:25" x14ac:dyDescent="0.25">
      <c r="A489" s="255" t="s">
        <v>565</v>
      </c>
      <c r="B489" s="255" t="s">
        <v>679</v>
      </c>
      <c r="C489" s="255">
        <v>6</v>
      </c>
      <c r="D489" s="255">
        <v>1.724</v>
      </c>
      <c r="E489" s="255">
        <v>0.28999999999999998</v>
      </c>
      <c r="F489" s="255">
        <v>89</v>
      </c>
      <c r="G489" s="255">
        <v>0.2</v>
      </c>
      <c r="H489" s="255" t="s">
        <v>105</v>
      </c>
      <c r="I489" s="301" t="s">
        <v>2180</v>
      </c>
      <c r="J489" s="296">
        <v>0</v>
      </c>
      <c r="K489" s="296">
        <v>0.53400000000000003</v>
      </c>
      <c r="L489" s="297">
        <v>-1</v>
      </c>
      <c r="M489" s="254">
        <v>19.7</v>
      </c>
      <c r="N489" s="254" t="s">
        <v>2690</v>
      </c>
      <c r="O489" s="254"/>
      <c r="P489" s="255" t="s">
        <v>2037</v>
      </c>
      <c r="Q489" s="272"/>
      <c r="R489" s="272"/>
      <c r="S489" s="272"/>
      <c r="T489" s="272"/>
      <c r="U489" s="272"/>
      <c r="V489" s="272"/>
      <c r="W489" s="272"/>
      <c r="X489" s="272"/>
      <c r="Y489" s="263"/>
    </row>
    <row r="490" spans="1:25" x14ac:dyDescent="0.25">
      <c r="A490" s="255" t="s">
        <v>565</v>
      </c>
      <c r="B490" s="255" t="s">
        <v>678</v>
      </c>
      <c r="C490" s="255">
        <v>8</v>
      </c>
      <c r="D490" s="255">
        <v>1.887</v>
      </c>
      <c r="E490" s="255">
        <v>0.3533</v>
      </c>
      <c r="F490" s="255">
        <v>90</v>
      </c>
      <c r="G490" s="255">
        <v>0.2</v>
      </c>
      <c r="H490" s="255" t="s">
        <v>105</v>
      </c>
      <c r="I490" s="301" t="s">
        <v>2181</v>
      </c>
      <c r="J490" s="296">
        <v>0</v>
      </c>
      <c r="K490" s="296">
        <v>0.61</v>
      </c>
      <c r="L490" s="297">
        <v>-1</v>
      </c>
      <c r="M490" s="254">
        <v>33.4</v>
      </c>
      <c r="N490" s="254" t="s">
        <v>2691</v>
      </c>
      <c r="O490" s="254"/>
      <c r="P490" s="255" t="s">
        <v>2037</v>
      </c>
      <c r="Q490" s="272"/>
      <c r="R490" s="272"/>
      <c r="S490" s="272"/>
      <c r="T490" s="272"/>
      <c r="U490" s="272"/>
      <c r="V490" s="272"/>
      <c r="W490" s="272"/>
      <c r="X490" s="272"/>
      <c r="Y490" s="263"/>
    </row>
    <row r="491" spans="1:25" x14ac:dyDescent="0.25">
      <c r="A491" s="255" t="s">
        <v>565</v>
      </c>
      <c r="B491" s="255" t="s">
        <v>681</v>
      </c>
      <c r="C491" s="255">
        <v>10</v>
      </c>
      <c r="D491" s="255">
        <v>2.0409999999999999</v>
      </c>
      <c r="E491" s="255">
        <v>0.4083</v>
      </c>
      <c r="F491" s="255">
        <v>86</v>
      </c>
      <c r="G491" s="255">
        <v>0.2</v>
      </c>
      <c r="H491" s="255" t="s">
        <v>105</v>
      </c>
      <c r="I491" s="301" t="s">
        <v>2182</v>
      </c>
      <c r="J491" s="296">
        <v>0</v>
      </c>
      <c r="K491" s="296">
        <v>0.67400000000000004</v>
      </c>
      <c r="L491" s="297">
        <v>-1</v>
      </c>
      <c r="M491" s="254">
        <v>53.7</v>
      </c>
      <c r="N491" s="254" t="s">
        <v>2692</v>
      </c>
      <c r="O491" s="254"/>
      <c r="P491" s="255" t="s">
        <v>2037</v>
      </c>
      <c r="Q491" s="272"/>
      <c r="R491" s="272"/>
      <c r="S491" s="272"/>
      <c r="T491" s="272"/>
      <c r="U491" s="272"/>
      <c r="V491" s="272"/>
      <c r="W491" s="272"/>
      <c r="X491" s="272"/>
      <c r="Y491" s="263"/>
    </row>
    <row r="492" spans="1:25" x14ac:dyDescent="0.25">
      <c r="A492" s="255" t="s">
        <v>565</v>
      </c>
      <c r="B492" s="255" t="s">
        <v>680</v>
      </c>
      <c r="C492" s="255">
        <v>12</v>
      </c>
      <c r="D492" s="255">
        <v>2.1739999999999999</v>
      </c>
      <c r="E492" s="255">
        <v>0.46</v>
      </c>
      <c r="F492" s="255">
        <v>84</v>
      </c>
      <c r="G492" s="255">
        <v>0.2</v>
      </c>
      <c r="H492" s="255" t="s">
        <v>105</v>
      </c>
      <c r="I492" s="301" t="s">
        <v>2183</v>
      </c>
      <c r="J492" s="296">
        <v>0</v>
      </c>
      <c r="K492" s="296">
        <v>0.73599999999999999</v>
      </c>
      <c r="L492" s="297">
        <v>-1</v>
      </c>
      <c r="M492" s="254">
        <v>75.599999999999994</v>
      </c>
      <c r="N492" s="254" t="s">
        <v>2693</v>
      </c>
      <c r="O492" s="254"/>
      <c r="P492" s="255" t="s">
        <v>2037</v>
      </c>
      <c r="Q492" s="272"/>
      <c r="R492" s="272"/>
      <c r="S492" s="272"/>
      <c r="T492" s="272"/>
      <c r="U492" s="272"/>
      <c r="V492" s="272"/>
      <c r="W492" s="272"/>
      <c r="X492" s="272"/>
      <c r="Y492" s="263"/>
    </row>
    <row r="493" spans="1:25" x14ac:dyDescent="0.25">
      <c r="A493" s="255" t="s">
        <v>565</v>
      </c>
      <c r="B493" s="255" t="s">
        <v>675</v>
      </c>
      <c r="C493" s="255">
        <v>6</v>
      </c>
      <c r="D493" s="255">
        <v>1.639</v>
      </c>
      <c r="E493" s="255">
        <v>0.30499999999999999</v>
      </c>
      <c r="F493" s="255">
        <v>94</v>
      </c>
      <c r="G493" s="255">
        <v>0.2</v>
      </c>
      <c r="H493" s="255" t="s">
        <v>105</v>
      </c>
      <c r="I493" s="301" t="s">
        <v>2184</v>
      </c>
      <c r="J493" s="296">
        <v>0</v>
      </c>
      <c r="K493" s="296">
        <v>0.59499999999999997</v>
      </c>
      <c r="L493" s="297">
        <v>-1</v>
      </c>
      <c r="M493" s="254">
        <v>20.9</v>
      </c>
      <c r="N493" s="254" t="s">
        <v>2694</v>
      </c>
      <c r="O493" s="254"/>
      <c r="P493" s="255" t="s">
        <v>2037</v>
      </c>
      <c r="Q493" s="272"/>
      <c r="R493" s="272"/>
      <c r="S493" s="272"/>
      <c r="T493" s="272"/>
      <c r="U493" s="272"/>
      <c r="V493" s="272"/>
      <c r="W493" s="272"/>
      <c r="X493" s="272"/>
      <c r="Y493" s="263"/>
    </row>
    <row r="494" spans="1:25" x14ac:dyDescent="0.25">
      <c r="A494" s="255" t="s">
        <v>565</v>
      </c>
      <c r="B494" s="255" t="s">
        <v>674</v>
      </c>
      <c r="C494" s="255">
        <v>8</v>
      </c>
      <c r="D494" s="255">
        <v>1.786</v>
      </c>
      <c r="E494" s="255">
        <v>0.37330000000000002</v>
      </c>
      <c r="F494" s="255">
        <v>95</v>
      </c>
      <c r="G494" s="255">
        <v>0.2</v>
      </c>
      <c r="H494" s="255" t="s">
        <v>105</v>
      </c>
      <c r="I494" s="301" t="s">
        <v>2185</v>
      </c>
      <c r="J494" s="296">
        <v>0</v>
      </c>
      <c r="K494" s="296">
        <v>0.68</v>
      </c>
      <c r="L494" s="297">
        <v>-1</v>
      </c>
      <c r="M494" s="254">
        <v>35.299999999999997</v>
      </c>
      <c r="N494" s="254" t="s">
        <v>2695</v>
      </c>
      <c r="O494" s="254"/>
      <c r="P494" s="255" t="s">
        <v>2037</v>
      </c>
      <c r="Q494" s="272"/>
      <c r="R494" s="272"/>
      <c r="S494" s="272"/>
      <c r="T494" s="272"/>
      <c r="U494" s="272"/>
      <c r="V494" s="272"/>
      <c r="W494" s="272"/>
      <c r="X494" s="272"/>
      <c r="Y494" s="263"/>
    </row>
    <row r="495" spans="1:25" x14ac:dyDescent="0.25">
      <c r="A495" s="255" t="s">
        <v>565</v>
      </c>
      <c r="B495" s="255" t="s">
        <v>677</v>
      </c>
      <c r="C495" s="255">
        <v>10</v>
      </c>
      <c r="D495" s="255">
        <v>1.923</v>
      </c>
      <c r="E495" s="255">
        <v>0.43330000000000002</v>
      </c>
      <c r="F495" s="255">
        <v>90</v>
      </c>
      <c r="G495" s="255">
        <v>0.2</v>
      </c>
      <c r="H495" s="255" t="s">
        <v>105</v>
      </c>
      <c r="I495" s="301" t="s">
        <v>2186</v>
      </c>
      <c r="J495" s="296">
        <v>0</v>
      </c>
      <c r="K495" s="296">
        <v>0.746</v>
      </c>
      <c r="L495" s="297">
        <v>-1</v>
      </c>
      <c r="M495" s="254">
        <v>56.9</v>
      </c>
      <c r="N495" s="254" t="s">
        <v>2696</v>
      </c>
      <c r="O495" s="254"/>
      <c r="P495" s="255" t="s">
        <v>2037</v>
      </c>
      <c r="Q495" s="272"/>
      <c r="R495" s="272"/>
      <c r="S495" s="272"/>
      <c r="T495" s="272"/>
      <c r="U495" s="272"/>
      <c r="V495" s="272"/>
      <c r="W495" s="272"/>
      <c r="X495" s="272"/>
      <c r="Y495" s="263"/>
    </row>
    <row r="496" spans="1:25" x14ac:dyDescent="0.25">
      <c r="A496" s="255" t="s">
        <v>565</v>
      </c>
      <c r="B496" s="255" t="s">
        <v>676</v>
      </c>
      <c r="C496" s="255">
        <v>12</v>
      </c>
      <c r="D496" s="255">
        <v>2.0409999999999999</v>
      </c>
      <c r="E496" s="255">
        <v>0.49</v>
      </c>
      <c r="F496" s="255">
        <v>88</v>
      </c>
      <c r="G496" s="255">
        <v>0.2</v>
      </c>
      <c r="H496" s="255" t="s">
        <v>105</v>
      </c>
      <c r="I496" s="301" t="s">
        <v>2187</v>
      </c>
      <c r="J496" s="296">
        <v>0</v>
      </c>
      <c r="K496" s="296">
        <v>0.81399999999999995</v>
      </c>
      <c r="L496" s="297">
        <v>-1</v>
      </c>
      <c r="M496" s="254">
        <v>79.900000000000006</v>
      </c>
      <c r="N496" s="254" t="s">
        <v>2697</v>
      </c>
      <c r="O496" s="254"/>
      <c r="P496" s="255" t="s">
        <v>2037</v>
      </c>
      <c r="Q496" s="272"/>
      <c r="R496" s="272"/>
      <c r="S496" s="272"/>
      <c r="T496" s="272"/>
      <c r="U496" s="272"/>
      <c r="V496" s="272"/>
      <c r="W496" s="272"/>
      <c r="X496" s="272"/>
      <c r="Y496" s="263"/>
    </row>
    <row r="497" spans="1:25" x14ac:dyDescent="0.25">
      <c r="A497" s="255" t="s">
        <v>592</v>
      </c>
      <c r="B497" s="255" t="s">
        <v>687</v>
      </c>
      <c r="C497" s="255">
        <v>6</v>
      </c>
      <c r="D497" s="255">
        <v>1.538</v>
      </c>
      <c r="E497" s="255">
        <v>0.32500000000000001</v>
      </c>
      <c r="F497" s="255">
        <v>121</v>
      </c>
      <c r="G497" s="255">
        <v>0.2</v>
      </c>
      <c r="H497" s="255" t="s">
        <v>105</v>
      </c>
      <c r="I497" s="301" t="s">
        <v>2189</v>
      </c>
      <c r="J497" s="296">
        <v>0</v>
      </c>
      <c r="K497" s="296">
        <v>0.68</v>
      </c>
      <c r="L497" s="297">
        <v>-1</v>
      </c>
      <c r="M497" s="254">
        <v>26</v>
      </c>
      <c r="N497" s="254" t="s">
        <v>2698</v>
      </c>
      <c r="O497" s="254"/>
      <c r="P497" s="255" t="s">
        <v>2037</v>
      </c>
      <c r="Q497" s="272"/>
      <c r="R497" s="272"/>
      <c r="S497" s="272"/>
      <c r="T497" s="272"/>
      <c r="U497" s="272"/>
      <c r="V497" s="272"/>
      <c r="W497" s="272"/>
      <c r="X497" s="272"/>
      <c r="Y497" s="263"/>
    </row>
    <row r="498" spans="1:25" x14ac:dyDescent="0.25">
      <c r="A498" s="255" t="s">
        <v>592</v>
      </c>
      <c r="B498" s="255" t="s">
        <v>686</v>
      </c>
      <c r="C498" s="255">
        <v>8</v>
      </c>
      <c r="D498" s="255">
        <v>1.754</v>
      </c>
      <c r="E498" s="255">
        <v>0.38</v>
      </c>
      <c r="F498" s="255">
        <v>121</v>
      </c>
      <c r="G498" s="255">
        <v>0.2</v>
      </c>
      <c r="H498" s="255" t="s">
        <v>105</v>
      </c>
      <c r="I498" s="301" t="s">
        <v>2188</v>
      </c>
      <c r="J498" s="296">
        <v>0</v>
      </c>
      <c r="K498" s="296">
        <v>0.70499999999999996</v>
      </c>
      <c r="L498" s="297">
        <v>-1</v>
      </c>
      <c r="M498" s="254">
        <v>48</v>
      </c>
      <c r="N498" s="254" t="s">
        <v>2699</v>
      </c>
      <c r="O498" s="254"/>
      <c r="P498" s="255" t="s">
        <v>2037</v>
      </c>
      <c r="Q498" s="272"/>
      <c r="R498" s="272"/>
      <c r="S498" s="272"/>
      <c r="T498" s="272"/>
      <c r="U498" s="272"/>
      <c r="V498" s="272"/>
      <c r="W498" s="272"/>
      <c r="X498" s="272"/>
      <c r="Y498" s="263"/>
    </row>
    <row r="499" spans="1:25" x14ac:dyDescent="0.25">
      <c r="A499" s="255" t="s">
        <v>592</v>
      </c>
      <c r="B499" s="255" t="s">
        <v>697</v>
      </c>
      <c r="C499" s="255">
        <v>6</v>
      </c>
      <c r="D499" s="255">
        <v>0.72</v>
      </c>
      <c r="E499" s="255">
        <v>0.69440000000000002</v>
      </c>
      <c r="F499" s="255">
        <v>111</v>
      </c>
      <c r="G499" s="255">
        <v>0.2</v>
      </c>
      <c r="H499" s="255" t="s">
        <v>105</v>
      </c>
      <c r="I499" s="301" t="s">
        <v>2165</v>
      </c>
      <c r="J499" s="296">
        <v>0</v>
      </c>
      <c r="K499" s="296">
        <v>0.755</v>
      </c>
      <c r="L499" s="297">
        <v>-1</v>
      </c>
      <c r="M499" s="254">
        <v>25.5</v>
      </c>
      <c r="N499" s="254" t="s">
        <v>2700</v>
      </c>
      <c r="O499" s="254"/>
      <c r="P499" s="255" t="s">
        <v>2037</v>
      </c>
      <c r="Q499" s="272"/>
      <c r="R499" s="272"/>
      <c r="S499" s="272"/>
      <c r="T499" s="272"/>
      <c r="U499" s="272"/>
      <c r="V499" s="272"/>
      <c r="W499" s="272"/>
      <c r="X499" s="272"/>
      <c r="Y499" s="263"/>
    </row>
    <row r="500" spans="1:25" x14ac:dyDescent="0.25">
      <c r="A500" s="255" t="s">
        <v>592</v>
      </c>
      <c r="B500" s="255" t="s">
        <v>696</v>
      </c>
      <c r="C500" s="255">
        <v>8</v>
      </c>
      <c r="D500" s="255">
        <v>0.96</v>
      </c>
      <c r="E500" s="255">
        <v>0.69440000000000002</v>
      </c>
      <c r="F500" s="255">
        <v>111</v>
      </c>
      <c r="G500" s="255">
        <v>0.2</v>
      </c>
      <c r="H500" s="255" t="s">
        <v>105</v>
      </c>
      <c r="I500" s="301" t="s">
        <v>2166</v>
      </c>
      <c r="J500" s="296">
        <v>0</v>
      </c>
      <c r="K500" s="296">
        <v>0.83199999999999996</v>
      </c>
      <c r="L500" s="297">
        <v>-1</v>
      </c>
      <c r="M500" s="254">
        <v>48</v>
      </c>
      <c r="N500" s="254" t="s">
        <v>2701</v>
      </c>
      <c r="O500" s="254"/>
      <c r="P500" s="255" t="s">
        <v>2037</v>
      </c>
      <c r="Q500" s="272"/>
      <c r="R500" s="272"/>
      <c r="S500" s="272"/>
      <c r="T500" s="272"/>
      <c r="U500" s="272"/>
      <c r="V500" s="272"/>
      <c r="W500" s="272"/>
      <c r="X500" s="272"/>
      <c r="Y500" s="263"/>
    </row>
    <row r="501" spans="1:25" x14ac:dyDescent="0.25">
      <c r="A501" s="255" t="s">
        <v>592</v>
      </c>
      <c r="B501" s="255" t="s">
        <v>699</v>
      </c>
      <c r="C501" s="255">
        <v>10</v>
      </c>
      <c r="D501" s="255">
        <v>1.18</v>
      </c>
      <c r="E501" s="255">
        <v>0.70620000000000005</v>
      </c>
      <c r="F501" s="255">
        <v>111</v>
      </c>
      <c r="G501" s="255">
        <v>0.2</v>
      </c>
      <c r="H501" s="255" t="s">
        <v>105</v>
      </c>
      <c r="I501" s="301" t="s">
        <v>2167</v>
      </c>
      <c r="J501" s="296">
        <v>0</v>
      </c>
      <c r="K501" s="296">
        <v>0.82599999999999996</v>
      </c>
      <c r="L501" s="297">
        <v>-1</v>
      </c>
      <c r="M501" s="254">
        <v>75.8</v>
      </c>
      <c r="N501" s="254" t="s">
        <v>2702</v>
      </c>
      <c r="O501" s="254"/>
      <c r="P501" s="255" t="s">
        <v>2037</v>
      </c>
      <c r="Q501" s="272"/>
      <c r="R501" s="272"/>
      <c r="S501" s="272"/>
      <c r="T501" s="272"/>
      <c r="U501" s="272"/>
      <c r="V501" s="272"/>
      <c r="W501" s="272"/>
      <c r="X501" s="272"/>
      <c r="Y501" s="263"/>
    </row>
    <row r="502" spans="1:25" x14ac:dyDescent="0.25">
      <c r="A502" s="255" t="s">
        <v>592</v>
      </c>
      <c r="B502" s="255" t="s">
        <v>698</v>
      </c>
      <c r="C502" s="255">
        <v>12</v>
      </c>
      <c r="D502" s="255">
        <v>1.4</v>
      </c>
      <c r="E502" s="255">
        <v>0.71419999999999995</v>
      </c>
      <c r="F502" s="255">
        <v>111</v>
      </c>
      <c r="G502" s="255">
        <v>0.2</v>
      </c>
      <c r="H502" s="255" t="s">
        <v>105</v>
      </c>
      <c r="I502" s="301" t="s">
        <v>2164</v>
      </c>
      <c r="J502" s="296">
        <v>0</v>
      </c>
      <c r="K502" s="296">
        <v>0.872</v>
      </c>
      <c r="L502" s="297">
        <v>-1</v>
      </c>
      <c r="M502" s="254">
        <v>111.4</v>
      </c>
      <c r="N502" s="254" t="s">
        <v>2703</v>
      </c>
      <c r="O502" s="254"/>
      <c r="P502" s="255" t="s">
        <v>2037</v>
      </c>
      <c r="Q502" s="272"/>
      <c r="R502" s="272"/>
      <c r="S502" s="272"/>
      <c r="T502" s="272"/>
      <c r="U502" s="272"/>
      <c r="V502" s="272"/>
      <c r="W502" s="272"/>
      <c r="X502" s="272"/>
      <c r="Y502" s="263"/>
    </row>
    <row r="503" spans="1:25" x14ac:dyDescent="0.25">
      <c r="A503" s="255" t="s">
        <v>592</v>
      </c>
      <c r="B503" s="255" t="s">
        <v>693</v>
      </c>
      <c r="C503" s="255">
        <v>6</v>
      </c>
      <c r="D503" s="255">
        <v>0.59</v>
      </c>
      <c r="E503" s="255">
        <v>0.84750000000000003</v>
      </c>
      <c r="F503" s="255">
        <v>116</v>
      </c>
      <c r="G503" s="255">
        <v>0.2</v>
      </c>
      <c r="H503" s="255" t="s">
        <v>105</v>
      </c>
      <c r="I503" s="301" t="s">
        <v>2168</v>
      </c>
      <c r="J503" s="296">
        <v>0</v>
      </c>
      <c r="K503" s="296">
        <v>0.872</v>
      </c>
      <c r="L503" s="297">
        <v>-1</v>
      </c>
      <c r="M503" s="254">
        <v>26.7</v>
      </c>
      <c r="N503" s="254" t="s">
        <v>2704</v>
      </c>
      <c r="O503" s="254"/>
      <c r="P503" s="255" t="s">
        <v>2037</v>
      </c>
      <c r="Q503" s="272"/>
      <c r="R503" s="272"/>
      <c r="S503" s="272"/>
      <c r="T503" s="272"/>
      <c r="U503" s="272"/>
      <c r="V503" s="272"/>
      <c r="W503" s="272"/>
      <c r="X503" s="272"/>
      <c r="Y503" s="263"/>
    </row>
    <row r="504" spans="1:25" x14ac:dyDescent="0.25">
      <c r="A504" s="255" t="s">
        <v>592</v>
      </c>
      <c r="B504" s="255" t="s">
        <v>692</v>
      </c>
      <c r="C504" s="255">
        <v>8</v>
      </c>
      <c r="D504" s="255">
        <v>0.877</v>
      </c>
      <c r="E504" s="255">
        <v>0.76019999999999999</v>
      </c>
      <c r="F504" s="255">
        <v>116</v>
      </c>
      <c r="G504" s="255">
        <v>0.2</v>
      </c>
      <c r="H504" s="255" t="s">
        <v>105</v>
      </c>
      <c r="I504" s="301" t="s">
        <v>2169</v>
      </c>
      <c r="J504" s="296">
        <v>0</v>
      </c>
      <c r="K504" s="296">
        <v>0.92100000000000004</v>
      </c>
      <c r="L504" s="297">
        <v>-1</v>
      </c>
      <c r="M504" s="254">
        <v>49.9</v>
      </c>
      <c r="N504" s="254" t="s">
        <v>2705</v>
      </c>
      <c r="O504" s="254"/>
      <c r="P504" s="255" t="s">
        <v>2037</v>
      </c>
      <c r="Q504" s="272"/>
      <c r="R504" s="272"/>
      <c r="S504" s="272"/>
      <c r="T504" s="272"/>
      <c r="U504" s="272"/>
      <c r="V504" s="272"/>
      <c r="W504" s="272"/>
      <c r="X504" s="272"/>
      <c r="Y504" s="263"/>
    </row>
    <row r="505" spans="1:25" x14ac:dyDescent="0.25">
      <c r="A505" s="255" t="s">
        <v>592</v>
      </c>
      <c r="B505" s="255" t="s">
        <v>695</v>
      </c>
      <c r="C505" s="255">
        <v>10</v>
      </c>
      <c r="D505" s="255">
        <v>1.0900000000000001</v>
      </c>
      <c r="E505" s="255">
        <v>0.76449999999999996</v>
      </c>
      <c r="F505" s="255">
        <v>115</v>
      </c>
      <c r="G505" s="255">
        <v>0.2</v>
      </c>
      <c r="H505" s="255" t="s">
        <v>105</v>
      </c>
      <c r="I505" s="301" t="s">
        <v>2170</v>
      </c>
      <c r="J505" s="296">
        <v>0</v>
      </c>
      <c r="K505" s="296">
        <v>0.94599999999999995</v>
      </c>
      <c r="L505" s="297">
        <v>-1</v>
      </c>
      <c r="M505" s="254">
        <v>79</v>
      </c>
      <c r="N505" s="254" t="s">
        <v>2706</v>
      </c>
      <c r="O505" s="254"/>
      <c r="P505" s="255" t="s">
        <v>2037</v>
      </c>
      <c r="Q505" s="272"/>
      <c r="R505" s="272"/>
      <c r="S505" s="272"/>
      <c r="T505" s="272"/>
      <c r="U505" s="272"/>
      <c r="V505" s="272"/>
      <c r="W505" s="272"/>
      <c r="X505" s="272"/>
      <c r="Y505" s="263"/>
    </row>
    <row r="506" spans="1:25" x14ac:dyDescent="0.25">
      <c r="A506" s="255" t="s">
        <v>592</v>
      </c>
      <c r="B506" s="255" t="s">
        <v>694</v>
      </c>
      <c r="C506" s="255">
        <v>12</v>
      </c>
      <c r="D506" s="255">
        <v>1.3</v>
      </c>
      <c r="E506" s="255">
        <v>0.76919999999999999</v>
      </c>
      <c r="F506" s="255">
        <v>114</v>
      </c>
      <c r="G506" s="255">
        <v>0.2</v>
      </c>
      <c r="H506" s="255" t="s">
        <v>105</v>
      </c>
      <c r="I506" s="301" t="s">
        <v>2171</v>
      </c>
      <c r="J506" s="296">
        <v>0</v>
      </c>
      <c r="K506" s="296">
        <v>0.96899999999999997</v>
      </c>
      <c r="L506" s="297">
        <v>-1</v>
      </c>
      <c r="M506" s="254">
        <v>115.8</v>
      </c>
      <c r="N506" s="254" t="s">
        <v>2707</v>
      </c>
      <c r="O506" s="254"/>
      <c r="P506" s="255" t="s">
        <v>2037</v>
      </c>
      <c r="Q506" s="272"/>
      <c r="R506" s="272"/>
      <c r="S506" s="272"/>
      <c r="T506" s="272"/>
      <c r="U506" s="272"/>
      <c r="V506" s="272"/>
      <c r="W506" s="272"/>
      <c r="X506" s="272"/>
      <c r="Y506" s="263"/>
    </row>
    <row r="507" spans="1:25" x14ac:dyDescent="0.25">
      <c r="A507" s="255" t="s">
        <v>592</v>
      </c>
      <c r="B507" s="255" t="s">
        <v>689</v>
      </c>
      <c r="C507" s="255">
        <v>6</v>
      </c>
      <c r="D507" s="255">
        <v>0.59</v>
      </c>
      <c r="E507" s="255">
        <v>0.84750000000000003</v>
      </c>
      <c r="F507" s="255">
        <v>121</v>
      </c>
      <c r="G507" s="255">
        <v>0.2</v>
      </c>
      <c r="H507" s="255" t="s">
        <v>105</v>
      </c>
      <c r="I507" s="301" t="s">
        <v>2172</v>
      </c>
      <c r="J507" s="296">
        <v>0</v>
      </c>
      <c r="K507" s="296">
        <v>1.008</v>
      </c>
      <c r="L507" s="297">
        <v>-1</v>
      </c>
      <c r="M507" s="254">
        <v>27.9</v>
      </c>
      <c r="N507" s="254" t="s">
        <v>2708</v>
      </c>
      <c r="O507" s="254"/>
      <c r="P507" s="255" t="s">
        <v>2037</v>
      </c>
      <c r="Q507" s="272"/>
      <c r="R507" s="272"/>
      <c r="S507" s="272"/>
      <c r="T507" s="272"/>
      <c r="U507" s="272"/>
      <c r="V507" s="272"/>
      <c r="W507" s="272"/>
      <c r="X507" s="272"/>
      <c r="Y507" s="263"/>
    </row>
    <row r="508" spans="1:25" x14ac:dyDescent="0.25">
      <c r="A508" s="255" t="s">
        <v>592</v>
      </c>
      <c r="B508" s="255" t="s">
        <v>688</v>
      </c>
      <c r="C508" s="255">
        <v>8</v>
      </c>
      <c r="D508" s="255">
        <v>0.79</v>
      </c>
      <c r="E508" s="255">
        <v>0.84389999999999998</v>
      </c>
      <c r="F508" s="255">
        <v>121</v>
      </c>
      <c r="G508" s="255">
        <v>0.2</v>
      </c>
      <c r="H508" s="255" t="s">
        <v>105</v>
      </c>
      <c r="I508" s="301" t="s">
        <v>2173</v>
      </c>
      <c r="J508" s="296">
        <v>0</v>
      </c>
      <c r="K508" s="296">
        <v>1.0609999999999999</v>
      </c>
      <c r="L508" s="297">
        <v>-1</v>
      </c>
      <c r="M508" s="254">
        <v>51.8</v>
      </c>
      <c r="N508" s="254" t="s">
        <v>2709</v>
      </c>
      <c r="O508" s="254"/>
      <c r="P508" s="255" t="s">
        <v>2037</v>
      </c>
      <c r="Q508" s="272"/>
      <c r="R508" s="272"/>
      <c r="S508" s="272"/>
      <c r="T508" s="272"/>
      <c r="U508" s="272"/>
      <c r="V508" s="272"/>
      <c r="W508" s="272"/>
      <c r="X508" s="272"/>
      <c r="Y508" s="263"/>
    </row>
    <row r="509" spans="1:25" x14ac:dyDescent="0.25">
      <c r="A509" s="255" t="s">
        <v>592</v>
      </c>
      <c r="B509" s="255" t="s">
        <v>691</v>
      </c>
      <c r="C509" s="255">
        <v>10</v>
      </c>
      <c r="D509" s="255">
        <v>0.99</v>
      </c>
      <c r="E509" s="255">
        <v>0.84179999999999999</v>
      </c>
      <c r="F509" s="255">
        <v>120</v>
      </c>
      <c r="G509" s="255">
        <v>0.2</v>
      </c>
      <c r="H509" s="255" t="s">
        <v>105</v>
      </c>
      <c r="I509" s="301" t="s">
        <v>2174</v>
      </c>
      <c r="J509" s="296">
        <v>0</v>
      </c>
      <c r="K509" s="296">
        <v>1.0509999999999999</v>
      </c>
      <c r="L509" s="297">
        <v>-1</v>
      </c>
      <c r="M509" s="254">
        <v>82.2</v>
      </c>
      <c r="N509" s="254" t="s">
        <v>2710</v>
      </c>
      <c r="O509" s="254"/>
      <c r="P509" s="255" t="s">
        <v>2037</v>
      </c>
      <c r="Q509" s="272"/>
      <c r="R509" s="272"/>
      <c r="S509" s="272"/>
      <c r="T509" s="272"/>
      <c r="U509" s="272"/>
      <c r="V509" s="272"/>
      <c r="W509" s="272"/>
      <c r="X509" s="272"/>
      <c r="Y509" s="263"/>
    </row>
    <row r="510" spans="1:25" x14ac:dyDescent="0.25">
      <c r="A510" s="255" t="s">
        <v>592</v>
      </c>
      <c r="B510" s="255" t="s">
        <v>690</v>
      </c>
      <c r="C510" s="255">
        <v>12</v>
      </c>
      <c r="D510" s="255">
        <v>1.19</v>
      </c>
      <c r="E510" s="255">
        <v>0.84030000000000005</v>
      </c>
      <c r="F510" s="255">
        <v>119</v>
      </c>
      <c r="G510" s="255">
        <v>0.2</v>
      </c>
      <c r="H510" s="255" t="s">
        <v>105</v>
      </c>
      <c r="I510" s="301" t="s">
        <v>2175</v>
      </c>
      <c r="J510" s="296">
        <v>0</v>
      </c>
      <c r="K510" s="296">
        <v>1.075</v>
      </c>
      <c r="L510" s="297">
        <v>-1</v>
      </c>
      <c r="M510" s="254">
        <v>120.1</v>
      </c>
      <c r="N510" s="254" t="s">
        <v>2711</v>
      </c>
      <c r="O510" s="254"/>
      <c r="P510" s="255" t="s">
        <v>2037</v>
      </c>
      <c r="Q510" s="272"/>
      <c r="R510" s="272"/>
      <c r="S510" s="272"/>
      <c r="T510" s="272"/>
      <c r="U510" s="272"/>
      <c r="V510" s="272"/>
      <c r="W510" s="272"/>
      <c r="X510" s="272"/>
      <c r="Y510" s="263"/>
    </row>
    <row r="511" spans="1:25" x14ac:dyDescent="0.25">
      <c r="A511" s="253" t="s">
        <v>599</v>
      </c>
      <c r="B511" s="255" t="s">
        <v>1151</v>
      </c>
      <c r="C511" s="255">
        <v>6</v>
      </c>
      <c r="D511" s="255">
        <v>2.222</v>
      </c>
      <c r="E511" s="255">
        <v>0.22500000000000001</v>
      </c>
      <c r="F511" s="255">
        <v>73</v>
      </c>
      <c r="G511" s="255">
        <v>0.2</v>
      </c>
      <c r="H511" s="255" t="s">
        <v>105</v>
      </c>
      <c r="I511" s="301" t="s">
        <v>2192</v>
      </c>
      <c r="J511" s="296">
        <v>0</v>
      </c>
      <c r="K511" s="296">
        <v>0.34200000000000003</v>
      </c>
      <c r="L511" s="297">
        <v>-1</v>
      </c>
      <c r="M511" s="254">
        <v>20.2</v>
      </c>
      <c r="N511" s="254" t="s">
        <v>2712</v>
      </c>
      <c r="O511" s="254"/>
      <c r="P511" s="255" t="s">
        <v>2037</v>
      </c>
      <c r="Q511" s="272"/>
      <c r="R511" s="272"/>
      <c r="S511" s="272"/>
      <c r="T511" s="272"/>
      <c r="U511" s="272"/>
      <c r="V511" s="272"/>
      <c r="W511" s="272"/>
      <c r="X511" s="272"/>
      <c r="Y511" s="263"/>
    </row>
    <row r="512" spans="1:25" x14ac:dyDescent="0.25">
      <c r="A512" s="253" t="s">
        <v>599</v>
      </c>
      <c r="B512" s="255" t="s">
        <v>1152</v>
      </c>
      <c r="C512" s="255">
        <v>8</v>
      </c>
      <c r="D512" s="255">
        <v>2.5640000000000001</v>
      </c>
      <c r="E512" s="255">
        <v>0.26</v>
      </c>
      <c r="F512" s="255">
        <v>72</v>
      </c>
      <c r="G512" s="255">
        <v>0.2</v>
      </c>
      <c r="H512" s="255" t="s">
        <v>105</v>
      </c>
      <c r="I512" s="301" t="s">
        <v>2193</v>
      </c>
      <c r="J512" s="296">
        <v>0</v>
      </c>
      <c r="K512" s="296">
        <v>0.36899999999999999</v>
      </c>
      <c r="L512" s="297">
        <v>-1</v>
      </c>
      <c r="M512" s="254">
        <v>36.200000000000003</v>
      </c>
      <c r="N512" s="254" t="s">
        <v>2713</v>
      </c>
      <c r="O512" s="254"/>
      <c r="P512" s="255" t="s">
        <v>2037</v>
      </c>
      <c r="Q512" s="272"/>
      <c r="R512" s="272"/>
      <c r="S512" s="272"/>
      <c r="T512" s="272"/>
      <c r="U512" s="272"/>
      <c r="V512" s="272"/>
      <c r="W512" s="272"/>
      <c r="X512" s="272"/>
      <c r="Y512" s="263"/>
    </row>
    <row r="513" spans="1:25" x14ac:dyDescent="0.25">
      <c r="A513" s="253" t="s">
        <v>599</v>
      </c>
      <c r="B513" s="255" t="s">
        <v>1782</v>
      </c>
      <c r="C513" s="255">
        <v>6</v>
      </c>
      <c r="D513" s="255">
        <v>2.2730000000000001</v>
      </c>
      <c r="E513" s="255">
        <v>0.22</v>
      </c>
      <c r="F513" s="255">
        <v>58</v>
      </c>
      <c r="G513" s="255">
        <v>0.2</v>
      </c>
      <c r="H513" s="255" t="s">
        <v>105</v>
      </c>
      <c r="I513" s="301" t="s">
        <v>2194</v>
      </c>
      <c r="J513" s="296">
        <v>0</v>
      </c>
      <c r="K513" s="296">
        <v>0.32800000000000001</v>
      </c>
      <c r="L513" s="297">
        <v>-1</v>
      </c>
      <c r="M513" s="254">
        <v>18.5</v>
      </c>
      <c r="N513" s="254" t="s">
        <v>2714</v>
      </c>
      <c r="O513" s="254"/>
      <c r="P513" s="255" t="s">
        <v>2037</v>
      </c>
      <c r="Q513" s="272"/>
      <c r="R513" s="272"/>
      <c r="S513" s="272"/>
      <c r="T513" s="272"/>
      <c r="U513" s="272"/>
      <c r="V513" s="272"/>
      <c r="W513" s="272"/>
      <c r="X513" s="272"/>
      <c r="Y513" s="263"/>
    </row>
    <row r="514" spans="1:25" x14ac:dyDescent="0.25">
      <c r="A514" s="253" t="s">
        <v>599</v>
      </c>
      <c r="B514" s="255" t="s">
        <v>709</v>
      </c>
      <c r="C514" s="255">
        <v>8</v>
      </c>
      <c r="D514" s="255">
        <v>2.7029999999999998</v>
      </c>
      <c r="E514" s="255">
        <v>0.2467</v>
      </c>
      <c r="F514" s="255">
        <v>59</v>
      </c>
      <c r="G514" s="255">
        <v>0.2</v>
      </c>
      <c r="H514" s="255" t="s">
        <v>105</v>
      </c>
      <c r="I514" s="301" t="s">
        <v>2195</v>
      </c>
      <c r="J514" s="296">
        <v>0</v>
      </c>
      <c r="K514" s="296">
        <v>0.34300000000000003</v>
      </c>
      <c r="L514" s="297">
        <v>-1</v>
      </c>
      <c r="M514" s="254">
        <v>31.5</v>
      </c>
      <c r="N514" s="254" t="s">
        <v>2715</v>
      </c>
      <c r="O514" s="254"/>
      <c r="P514" s="255" t="s">
        <v>2037</v>
      </c>
      <c r="Q514" s="272"/>
      <c r="R514" s="272"/>
      <c r="S514" s="272"/>
      <c r="T514" s="272"/>
      <c r="U514" s="272"/>
      <c r="V514" s="272"/>
      <c r="W514" s="272"/>
      <c r="X514" s="272"/>
      <c r="Y514" s="263"/>
    </row>
    <row r="515" spans="1:25" x14ac:dyDescent="0.25">
      <c r="A515" s="253" t="s">
        <v>599</v>
      </c>
      <c r="B515" s="255" t="s">
        <v>711</v>
      </c>
      <c r="C515" s="255">
        <v>10</v>
      </c>
      <c r="D515" s="255">
        <v>2.9409999999999998</v>
      </c>
      <c r="E515" s="255">
        <v>0.2833</v>
      </c>
      <c r="F515" s="255">
        <v>54</v>
      </c>
      <c r="G515" s="255">
        <v>0.2</v>
      </c>
      <c r="H515" s="255" t="s">
        <v>105</v>
      </c>
      <c r="I515" s="301" t="s">
        <v>2196</v>
      </c>
      <c r="J515" s="296">
        <v>0</v>
      </c>
      <c r="K515" s="296">
        <v>0.38500000000000001</v>
      </c>
      <c r="L515" s="297">
        <v>-1</v>
      </c>
      <c r="M515" s="254">
        <v>50.5</v>
      </c>
      <c r="N515" s="254" t="s">
        <v>2716</v>
      </c>
      <c r="O515" s="254"/>
      <c r="P515" s="255" t="s">
        <v>2037</v>
      </c>
      <c r="Q515" s="272"/>
      <c r="R515" s="272"/>
      <c r="S515" s="272"/>
      <c r="T515" s="272"/>
      <c r="U515" s="272"/>
      <c r="V515" s="272"/>
      <c r="W515" s="272"/>
      <c r="X515" s="272"/>
      <c r="Y515" s="263"/>
    </row>
    <row r="516" spans="1:25" x14ac:dyDescent="0.25">
      <c r="A516" s="253" t="s">
        <v>599</v>
      </c>
      <c r="B516" s="255" t="s">
        <v>710</v>
      </c>
      <c r="C516" s="255">
        <v>12</v>
      </c>
      <c r="D516" s="255">
        <v>3.3330000000000002</v>
      </c>
      <c r="E516" s="255">
        <v>0.3</v>
      </c>
      <c r="F516" s="255">
        <v>50</v>
      </c>
      <c r="G516" s="255">
        <v>0.2</v>
      </c>
      <c r="H516" s="255" t="s">
        <v>105</v>
      </c>
      <c r="I516" s="301" t="s">
        <v>2197</v>
      </c>
      <c r="J516" s="296">
        <v>0</v>
      </c>
      <c r="K516" s="296">
        <v>0.38800000000000001</v>
      </c>
      <c r="L516" s="297">
        <v>-1</v>
      </c>
      <c r="M516" s="254">
        <v>71.7</v>
      </c>
      <c r="N516" s="254" t="s">
        <v>2717</v>
      </c>
      <c r="O516" s="254"/>
      <c r="P516" s="255" t="s">
        <v>2037</v>
      </c>
      <c r="Q516" s="272"/>
      <c r="R516" s="272"/>
      <c r="S516" s="272"/>
      <c r="T516" s="272"/>
      <c r="U516" s="272"/>
      <c r="V516" s="272"/>
      <c r="W516" s="272"/>
      <c r="X516" s="272"/>
      <c r="Y516" s="263"/>
    </row>
    <row r="517" spans="1:25" x14ac:dyDescent="0.25">
      <c r="A517" s="253" t="s">
        <v>599</v>
      </c>
      <c r="B517" s="255" t="s">
        <v>706</v>
      </c>
      <c r="C517" s="255">
        <v>6</v>
      </c>
      <c r="D517" s="255">
        <v>2.0830000000000002</v>
      </c>
      <c r="E517" s="255">
        <v>0.24</v>
      </c>
      <c r="F517" s="255">
        <v>63</v>
      </c>
      <c r="G517" s="255">
        <v>0.2</v>
      </c>
      <c r="H517" s="255" t="s">
        <v>105</v>
      </c>
      <c r="I517" s="301" t="s">
        <v>2198</v>
      </c>
      <c r="J517" s="296">
        <v>0</v>
      </c>
      <c r="K517" s="296">
        <v>0.38</v>
      </c>
      <c r="L517" s="297">
        <v>-1</v>
      </c>
      <c r="M517" s="254">
        <v>19.7</v>
      </c>
      <c r="N517" s="254" t="s">
        <v>2718</v>
      </c>
      <c r="O517" s="254"/>
      <c r="P517" s="255" t="s">
        <v>2037</v>
      </c>
      <c r="Q517" s="272"/>
      <c r="R517" s="272"/>
      <c r="S517" s="272"/>
      <c r="T517" s="272"/>
      <c r="U517" s="272"/>
      <c r="V517" s="272"/>
      <c r="W517" s="272"/>
      <c r="X517" s="272"/>
      <c r="Y517" s="263"/>
    </row>
    <row r="518" spans="1:25" x14ac:dyDescent="0.25">
      <c r="A518" s="253" t="s">
        <v>599</v>
      </c>
      <c r="B518" s="255" t="s">
        <v>705</v>
      </c>
      <c r="C518" s="255">
        <v>8</v>
      </c>
      <c r="D518" s="255">
        <v>2.4390000000000001</v>
      </c>
      <c r="E518" s="255">
        <v>0.27329999999999999</v>
      </c>
      <c r="F518" s="255">
        <v>64</v>
      </c>
      <c r="G518" s="255">
        <v>0.2</v>
      </c>
      <c r="H518" s="255" t="s">
        <v>105</v>
      </c>
      <c r="I518" s="301" t="s">
        <v>2199</v>
      </c>
      <c r="J518" s="296">
        <v>0</v>
      </c>
      <c r="K518" s="296">
        <v>0.4</v>
      </c>
      <c r="L518" s="297">
        <v>-1</v>
      </c>
      <c r="M518" s="254">
        <v>33.4</v>
      </c>
      <c r="N518" s="254" t="s">
        <v>2719</v>
      </c>
      <c r="O518" s="254"/>
      <c r="P518" s="255" t="s">
        <v>2037</v>
      </c>
      <c r="Q518" s="272"/>
      <c r="R518" s="272"/>
      <c r="S518" s="272"/>
      <c r="T518" s="272"/>
      <c r="U518" s="272"/>
      <c r="V518" s="272"/>
      <c r="W518" s="272"/>
      <c r="X518" s="272"/>
      <c r="Y518" s="263"/>
    </row>
    <row r="519" spans="1:25" x14ac:dyDescent="0.25">
      <c r="A519" s="253" t="s">
        <v>599</v>
      </c>
      <c r="B519" s="255" t="s">
        <v>708</v>
      </c>
      <c r="C519" s="255">
        <v>10</v>
      </c>
      <c r="D519" s="255">
        <v>2.7029999999999998</v>
      </c>
      <c r="E519" s="255">
        <v>0.30830000000000002</v>
      </c>
      <c r="F519" s="255">
        <v>58</v>
      </c>
      <c r="G519" s="255">
        <v>0.2</v>
      </c>
      <c r="H519" s="255" t="s">
        <v>105</v>
      </c>
      <c r="I519" s="301" t="s">
        <v>2200</v>
      </c>
      <c r="J519" s="296">
        <v>0</v>
      </c>
      <c r="K519" s="296">
        <v>0.433</v>
      </c>
      <c r="L519" s="297">
        <v>-1</v>
      </c>
      <c r="M519" s="254">
        <v>53.7</v>
      </c>
      <c r="N519" s="254" t="s">
        <v>2720</v>
      </c>
      <c r="O519" s="254"/>
      <c r="P519" s="255" t="s">
        <v>2037</v>
      </c>
      <c r="Q519" s="272"/>
      <c r="R519" s="272"/>
      <c r="S519" s="272"/>
      <c r="T519" s="272"/>
      <c r="U519" s="272"/>
      <c r="V519" s="272"/>
      <c r="W519" s="272"/>
      <c r="X519" s="272"/>
      <c r="Y519" s="263"/>
    </row>
    <row r="520" spans="1:25" x14ac:dyDescent="0.25">
      <c r="A520" s="253" t="s">
        <v>599</v>
      </c>
      <c r="B520" s="255" t="s">
        <v>707</v>
      </c>
      <c r="C520" s="255">
        <v>12</v>
      </c>
      <c r="D520" s="255">
        <v>3.03</v>
      </c>
      <c r="E520" s="255">
        <v>0.33</v>
      </c>
      <c r="F520" s="255">
        <v>54</v>
      </c>
      <c r="G520" s="255">
        <v>0.2</v>
      </c>
      <c r="H520" s="255" t="s">
        <v>105</v>
      </c>
      <c r="I520" s="301" t="s">
        <v>2201</v>
      </c>
      <c r="J520" s="296">
        <v>0</v>
      </c>
      <c r="K520" s="296">
        <v>0.44600000000000001</v>
      </c>
      <c r="L520" s="297">
        <v>-1</v>
      </c>
      <c r="M520" s="254">
        <v>75.599999999999994</v>
      </c>
      <c r="N520" s="254" t="s">
        <v>2721</v>
      </c>
      <c r="O520" s="254"/>
      <c r="P520" s="255" t="s">
        <v>2037</v>
      </c>
      <c r="Q520" s="272"/>
      <c r="R520" s="272"/>
      <c r="S520" s="272"/>
      <c r="T520" s="272"/>
      <c r="U520" s="272"/>
      <c r="V520" s="272"/>
      <c r="W520" s="272"/>
      <c r="X520" s="272"/>
      <c r="Y520" s="263"/>
    </row>
    <row r="521" spans="1:25" x14ac:dyDescent="0.25">
      <c r="A521" s="253" t="s">
        <v>599</v>
      </c>
      <c r="B521" s="255" t="s">
        <v>702</v>
      </c>
      <c r="C521" s="255">
        <v>6</v>
      </c>
      <c r="D521" s="255">
        <v>1.923</v>
      </c>
      <c r="E521" s="255">
        <v>0.26</v>
      </c>
      <c r="F521" s="255">
        <v>68</v>
      </c>
      <c r="G521" s="255">
        <v>0.2</v>
      </c>
      <c r="H521" s="255" t="s">
        <v>105</v>
      </c>
      <c r="I521" s="301" t="s">
        <v>2202</v>
      </c>
      <c r="J521" s="296">
        <v>0</v>
      </c>
      <c r="K521" s="296">
        <v>0.436</v>
      </c>
      <c r="L521" s="297">
        <v>-1</v>
      </c>
      <c r="M521" s="254">
        <v>20.9</v>
      </c>
      <c r="N521" s="254" t="s">
        <v>2722</v>
      </c>
      <c r="O521" s="254"/>
      <c r="P521" s="255" t="s">
        <v>2037</v>
      </c>
      <c r="Q521" s="272"/>
      <c r="R521" s="272"/>
      <c r="S521" s="272"/>
      <c r="T521" s="272"/>
      <c r="U521" s="272"/>
      <c r="V521" s="272"/>
      <c r="W521" s="272"/>
      <c r="X521" s="272"/>
      <c r="Y521" s="263"/>
    </row>
    <row r="522" spans="1:25" x14ac:dyDescent="0.25">
      <c r="A522" s="253" t="s">
        <v>599</v>
      </c>
      <c r="B522" s="255" t="s">
        <v>701</v>
      </c>
      <c r="C522" s="255">
        <v>8</v>
      </c>
      <c r="D522" s="255">
        <v>2.2730000000000001</v>
      </c>
      <c r="E522" s="255">
        <v>0.29330000000000001</v>
      </c>
      <c r="F522" s="255">
        <v>69</v>
      </c>
      <c r="G522" s="255">
        <v>0.2</v>
      </c>
      <c r="H522" s="255" t="s">
        <v>105</v>
      </c>
      <c r="I522" s="301" t="s">
        <v>2203</v>
      </c>
      <c r="J522" s="296">
        <v>0</v>
      </c>
      <c r="K522" s="296">
        <v>0.44500000000000001</v>
      </c>
      <c r="L522" s="297">
        <v>-1</v>
      </c>
      <c r="M522" s="254">
        <v>35.299999999999997</v>
      </c>
      <c r="N522" s="254" t="s">
        <v>2723</v>
      </c>
      <c r="O522" s="254"/>
      <c r="P522" s="255" t="s">
        <v>2037</v>
      </c>
      <c r="Q522" s="272"/>
      <c r="R522" s="272"/>
      <c r="S522" s="272"/>
      <c r="T522" s="272"/>
      <c r="U522" s="272"/>
      <c r="V522" s="272"/>
      <c r="W522" s="272"/>
      <c r="X522" s="272"/>
      <c r="Y522" s="263"/>
    </row>
    <row r="523" spans="1:25" x14ac:dyDescent="0.25">
      <c r="A523" s="253" t="s">
        <v>599</v>
      </c>
      <c r="B523" s="255" t="s">
        <v>704</v>
      </c>
      <c r="C523" s="255">
        <v>10</v>
      </c>
      <c r="D523" s="255">
        <v>2.4390000000000001</v>
      </c>
      <c r="E523" s="255">
        <v>0.3417</v>
      </c>
      <c r="F523" s="255">
        <v>62</v>
      </c>
      <c r="G523" s="255">
        <v>0.2</v>
      </c>
      <c r="H523" s="255" t="s">
        <v>105</v>
      </c>
      <c r="I523" s="301" t="s">
        <v>2204</v>
      </c>
      <c r="J523" s="296">
        <v>0</v>
      </c>
      <c r="K523" s="296">
        <v>0.505</v>
      </c>
      <c r="L523" s="297">
        <v>-1</v>
      </c>
      <c r="M523" s="254">
        <v>56.9</v>
      </c>
      <c r="N523" s="254" t="s">
        <v>2724</v>
      </c>
      <c r="O523" s="254"/>
      <c r="P523" s="255" t="s">
        <v>2037</v>
      </c>
      <c r="Q523" s="272"/>
      <c r="R523" s="272"/>
      <c r="S523" s="272"/>
      <c r="T523" s="272"/>
      <c r="U523" s="272"/>
      <c r="V523" s="272"/>
      <c r="W523" s="272"/>
      <c r="X523" s="272"/>
      <c r="Y523" s="263"/>
    </row>
    <row r="524" spans="1:25" x14ac:dyDescent="0.25">
      <c r="A524" s="253" t="s">
        <v>599</v>
      </c>
      <c r="B524" s="255" t="s">
        <v>703</v>
      </c>
      <c r="C524" s="255">
        <v>12</v>
      </c>
      <c r="D524" s="255">
        <v>2.778</v>
      </c>
      <c r="E524" s="255">
        <v>0.36</v>
      </c>
      <c r="F524" s="255">
        <v>58</v>
      </c>
      <c r="G524" s="255">
        <v>0.2</v>
      </c>
      <c r="H524" s="255" t="s">
        <v>105</v>
      </c>
      <c r="I524" s="301" t="s">
        <v>2205</v>
      </c>
      <c r="J524" s="296">
        <v>0</v>
      </c>
      <c r="K524" s="296">
        <v>0.504</v>
      </c>
      <c r="L524" s="297">
        <v>-1</v>
      </c>
      <c r="M524" s="254">
        <v>79.900000000000006</v>
      </c>
      <c r="N524" s="254" t="s">
        <v>2725</v>
      </c>
      <c r="O524" s="254"/>
      <c r="P524" s="255" t="s">
        <v>2037</v>
      </c>
      <c r="Q524" s="272"/>
      <c r="R524" s="272"/>
      <c r="S524" s="272"/>
      <c r="T524" s="272"/>
      <c r="U524" s="272"/>
      <c r="V524" s="272"/>
      <c r="W524" s="272"/>
      <c r="X524" s="272"/>
      <c r="Y524" s="263"/>
    </row>
    <row r="525" spans="1:25" x14ac:dyDescent="0.25">
      <c r="A525" s="255" t="s">
        <v>886</v>
      </c>
      <c r="B525" s="255" t="s">
        <v>890</v>
      </c>
      <c r="C525" s="255">
        <v>2</v>
      </c>
      <c r="D525" s="255">
        <v>11.971</v>
      </c>
      <c r="E525" s="255">
        <v>1.392E-2</v>
      </c>
      <c r="F525" s="255">
        <v>34.869999999999997</v>
      </c>
      <c r="G525" s="255">
        <v>0.26</v>
      </c>
      <c r="H525" s="255" t="s">
        <v>128</v>
      </c>
      <c r="I525" s="300" t="s">
        <v>126</v>
      </c>
      <c r="J525" s="297">
        <v>-1</v>
      </c>
      <c r="K525" s="297">
        <v>-1</v>
      </c>
      <c r="L525" s="297">
        <v>-1</v>
      </c>
      <c r="M525" s="297">
        <v>-1</v>
      </c>
      <c r="N525" s="307" t="s">
        <v>2726</v>
      </c>
      <c r="O525" s="307"/>
      <c r="P525" s="255" t="s">
        <v>671</v>
      </c>
      <c r="R525" s="263"/>
      <c r="S525" s="263"/>
      <c r="T525" s="263"/>
      <c r="U525" s="263"/>
      <c r="V525" s="263"/>
      <c r="W525" s="263"/>
      <c r="X525" s="263"/>
    </row>
    <row r="526" spans="1:25" x14ac:dyDescent="0.25">
      <c r="A526" s="255" t="s">
        <v>886</v>
      </c>
      <c r="B526" s="255" t="s">
        <v>891</v>
      </c>
      <c r="C526" s="255">
        <v>2.5</v>
      </c>
      <c r="D526" s="255">
        <v>15.023</v>
      </c>
      <c r="E526" s="255">
        <v>1.387E-2</v>
      </c>
      <c r="F526" s="255">
        <v>28.47</v>
      </c>
      <c r="G526" s="255">
        <v>0.26</v>
      </c>
      <c r="H526" s="255" t="s">
        <v>128</v>
      </c>
      <c r="I526" s="300" t="s">
        <v>126</v>
      </c>
      <c r="J526" s="297">
        <v>-1</v>
      </c>
      <c r="K526" s="297">
        <v>-1</v>
      </c>
      <c r="L526" s="297">
        <v>-1</v>
      </c>
      <c r="M526" s="297">
        <v>-1</v>
      </c>
      <c r="N526" s="307" t="s">
        <v>2727</v>
      </c>
      <c r="O526" s="307"/>
      <c r="P526" s="255" t="s">
        <v>671</v>
      </c>
    </row>
    <row r="527" spans="1:25" s="230" customFormat="1" x14ac:dyDescent="0.25">
      <c r="A527" s="255" t="s">
        <v>886</v>
      </c>
      <c r="B527" s="255" t="s">
        <v>889</v>
      </c>
      <c r="C527" s="255">
        <v>3</v>
      </c>
      <c r="D527" s="255">
        <v>18.018000000000001</v>
      </c>
      <c r="E527" s="255">
        <v>1.388E-2</v>
      </c>
      <c r="F527" s="255">
        <v>24.11</v>
      </c>
      <c r="G527" s="255">
        <v>0.26</v>
      </c>
      <c r="H527" s="255" t="s">
        <v>128</v>
      </c>
      <c r="I527" s="300" t="s">
        <v>126</v>
      </c>
      <c r="J527" s="297">
        <v>-1</v>
      </c>
      <c r="K527" s="297">
        <v>-1</v>
      </c>
      <c r="L527" s="297">
        <v>-1</v>
      </c>
      <c r="M527" s="297">
        <v>-1</v>
      </c>
      <c r="N527" s="307" t="s">
        <v>2728</v>
      </c>
      <c r="O527" s="307"/>
      <c r="P527" s="255" t="s">
        <v>671</v>
      </c>
    </row>
    <row r="528" spans="1:25" x14ac:dyDescent="0.25">
      <c r="A528" s="255" t="s">
        <v>886</v>
      </c>
      <c r="B528" s="255" t="s">
        <v>888</v>
      </c>
      <c r="C528" s="255">
        <v>4</v>
      </c>
      <c r="D528" s="255">
        <v>23.54</v>
      </c>
      <c r="E528" s="255">
        <v>1.4160000000000001E-2</v>
      </c>
      <c r="F528" s="255">
        <v>18.54</v>
      </c>
      <c r="G528" s="255">
        <v>0.26</v>
      </c>
      <c r="H528" s="255" t="s">
        <v>128</v>
      </c>
      <c r="I528" s="300" t="s">
        <v>126</v>
      </c>
      <c r="J528" s="297">
        <v>-1</v>
      </c>
      <c r="K528" s="297">
        <v>-1</v>
      </c>
      <c r="L528" s="297">
        <v>-1</v>
      </c>
      <c r="M528" s="297">
        <v>-1</v>
      </c>
      <c r="N528" s="307" t="s">
        <v>2729</v>
      </c>
      <c r="O528" s="307"/>
      <c r="P528" s="255" t="s">
        <v>671</v>
      </c>
    </row>
    <row r="529" spans="1:16" x14ac:dyDescent="0.25">
      <c r="A529" s="255" t="s">
        <v>886</v>
      </c>
      <c r="B529" s="255" t="s">
        <v>887</v>
      </c>
      <c r="C529" s="255">
        <v>5</v>
      </c>
      <c r="D529" s="255">
        <v>29.452999999999999</v>
      </c>
      <c r="E529" s="255">
        <v>1.4149999999999999E-2</v>
      </c>
      <c r="F529" s="255">
        <v>15.14</v>
      </c>
      <c r="G529" s="255">
        <v>0.27</v>
      </c>
      <c r="H529" s="255" t="s">
        <v>128</v>
      </c>
      <c r="I529" s="300" t="s">
        <v>126</v>
      </c>
      <c r="J529" s="297">
        <v>-1</v>
      </c>
      <c r="K529" s="297">
        <v>-1</v>
      </c>
      <c r="L529" s="297">
        <v>-1</v>
      </c>
      <c r="M529" s="297">
        <v>-1</v>
      </c>
      <c r="N529" s="307" t="s">
        <v>2730</v>
      </c>
      <c r="O529" s="307"/>
      <c r="P529" s="255" t="s">
        <v>671</v>
      </c>
    </row>
    <row r="530" spans="1:16" x14ac:dyDescent="0.25">
      <c r="A530" s="255" t="s">
        <v>886</v>
      </c>
      <c r="B530" s="255" t="s">
        <v>885</v>
      </c>
      <c r="C530" s="255">
        <v>6</v>
      </c>
      <c r="D530" s="255">
        <v>36.186999999999998</v>
      </c>
      <c r="E530" s="255">
        <v>1.3820000000000001E-2</v>
      </c>
      <c r="F530" s="255">
        <v>12.84</v>
      </c>
      <c r="G530" s="255">
        <v>0.27</v>
      </c>
      <c r="H530" s="255" t="s">
        <v>128</v>
      </c>
      <c r="I530" s="300" t="s">
        <v>126</v>
      </c>
      <c r="J530" s="297">
        <v>-1</v>
      </c>
      <c r="K530" s="297">
        <v>-1</v>
      </c>
      <c r="L530" s="297">
        <v>-1</v>
      </c>
      <c r="M530" s="297">
        <v>-1</v>
      </c>
      <c r="N530" s="307" t="s">
        <v>2731</v>
      </c>
      <c r="O530" s="307"/>
      <c r="P530" s="255" t="s">
        <v>671</v>
      </c>
    </row>
    <row r="531" spans="1:16" x14ac:dyDescent="0.25">
      <c r="A531" s="247" t="s">
        <v>46</v>
      </c>
      <c r="B531" s="242" t="s">
        <v>132</v>
      </c>
      <c r="C531" s="241">
        <v>0.5</v>
      </c>
      <c r="D531" s="241">
        <v>0.32</v>
      </c>
      <c r="E531" s="255">
        <v>0.13</v>
      </c>
      <c r="F531" s="241">
        <v>45</v>
      </c>
      <c r="G531" s="241">
        <v>0.32</v>
      </c>
      <c r="H531" s="253" t="s">
        <v>9</v>
      </c>
      <c r="I531" s="300" t="s">
        <v>126</v>
      </c>
      <c r="J531" s="297">
        <v>-1</v>
      </c>
      <c r="K531" s="297">
        <v>-1</v>
      </c>
      <c r="L531" s="297">
        <v>-1</v>
      </c>
      <c r="M531" s="297">
        <v>-1</v>
      </c>
      <c r="N531" s="307" t="s">
        <v>2732</v>
      </c>
      <c r="O531" s="307"/>
      <c r="P531" s="255" t="s">
        <v>6</v>
      </c>
    </row>
    <row r="532" spans="1:16" x14ac:dyDescent="0.25">
      <c r="A532" s="247" t="s">
        <v>46</v>
      </c>
      <c r="B532" s="242" t="s">
        <v>133</v>
      </c>
      <c r="C532" s="241">
        <v>0.625</v>
      </c>
      <c r="D532" s="241">
        <v>0.39</v>
      </c>
      <c r="E532" s="255">
        <v>0.1333</v>
      </c>
      <c r="F532" s="241">
        <v>45</v>
      </c>
      <c r="G532" s="241">
        <v>0.32</v>
      </c>
      <c r="H532" s="253" t="s">
        <v>9</v>
      </c>
      <c r="I532" s="300" t="s">
        <v>126</v>
      </c>
      <c r="J532" s="297">
        <v>-1</v>
      </c>
      <c r="K532" s="297">
        <v>-1</v>
      </c>
      <c r="L532" s="297">
        <v>-1</v>
      </c>
      <c r="M532" s="297">
        <v>-1</v>
      </c>
      <c r="N532" s="307" t="s">
        <v>2733</v>
      </c>
      <c r="O532" s="307"/>
      <c r="P532" s="255" t="s">
        <v>6</v>
      </c>
    </row>
    <row r="533" spans="1:16" x14ac:dyDescent="0.25">
      <c r="A533" s="247" t="s">
        <v>46</v>
      </c>
      <c r="B533" s="242" t="s">
        <v>134</v>
      </c>
      <c r="C533" s="241">
        <v>0.75</v>
      </c>
      <c r="D533" s="241">
        <v>0.47</v>
      </c>
      <c r="E533" s="255">
        <v>0.1333</v>
      </c>
      <c r="F533" s="241">
        <v>45</v>
      </c>
      <c r="G533" s="241">
        <v>0.32</v>
      </c>
      <c r="H533" s="253" t="s">
        <v>9</v>
      </c>
      <c r="I533" s="300" t="s">
        <v>126</v>
      </c>
      <c r="J533" s="297">
        <v>-1</v>
      </c>
      <c r="K533" s="297">
        <v>-1</v>
      </c>
      <c r="L533" s="297">
        <v>-1</v>
      </c>
      <c r="M533" s="297">
        <v>-1</v>
      </c>
      <c r="N533" s="307" t="s">
        <v>2734</v>
      </c>
      <c r="O533" s="307"/>
      <c r="P533" s="255" t="s">
        <v>6</v>
      </c>
    </row>
    <row r="534" spans="1:16" x14ac:dyDescent="0.25">
      <c r="A534" s="247" t="s">
        <v>46</v>
      </c>
      <c r="B534" s="253" t="s">
        <v>135</v>
      </c>
      <c r="C534" s="254">
        <v>0.5</v>
      </c>
      <c r="D534" s="254">
        <v>0.3846</v>
      </c>
      <c r="E534" s="255">
        <v>0.10829999999999999</v>
      </c>
      <c r="F534" s="241">
        <v>45</v>
      </c>
      <c r="G534" s="241">
        <v>0.32</v>
      </c>
      <c r="H534" s="253" t="s">
        <v>128</v>
      </c>
      <c r="I534" s="300" t="s">
        <v>126</v>
      </c>
      <c r="J534" s="297">
        <v>-1</v>
      </c>
      <c r="K534" s="297">
        <v>-1</v>
      </c>
      <c r="L534" s="297">
        <v>-1</v>
      </c>
      <c r="M534" s="297">
        <v>-1</v>
      </c>
      <c r="N534" s="307" t="s">
        <v>2735</v>
      </c>
      <c r="O534" s="307"/>
      <c r="P534" s="255" t="s">
        <v>6</v>
      </c>
    </row>
    <row r="535" spans="1:16" x14ac:dyDescent="0.25">
      <c r="A535" s="247" t="s">
        <v>46</v>
      </c>
      <c r="B535" s="253" t="s">
        <v>136</v>
      </c>
      <c r="C535" s="254">
        <v>0.625</v>
      </c>
      <c r="D535" s="254">
        <v>0.41670000000000001</v>
      </c>
      <c r="E535" s="255">
        <v>0.125</v>
      </c>
      <c r="F535" s="241">
        <v>45</v>
      </c>
      <c r="G535" s="241">
        <v>0.32</v>
      </c>
      <c r="H535" s="253" t="s">
        <v>128</v>
      </c>
      <c r="I535" s="300" t="s">
        <v>126</v>
      </c>
      <c r="J535" s="297">
        <v>-1</v>
      </c>
      <c r="K535" s="297">
        <v>-1</v>
      </c>
      <c r="L535" s="297">
        <v>-1</v>
      </c>
      <c r="M535" s="297">
        <v>-1</v>
      </c>
      <c r="N535" s="307" t="s">
        <v>2736</v>
      </c>
      <c r="O535" s="307"/>
      <c r="P535" s="255" t="s">
        <v>6</v>
      </c>
    </row>
    <row r="536" spans="1:16" x14ac:dyDescent="0.25">
      <c r="A536" s="247" t="s">
        <v>46</v>
      </c>
      <c r="B536" s="253" t="s">
        <v>137</v>
      </c>
      <c r="C536" s="254">
        <v>0.75</v>
      </c>
      <c r="D536" s="254">
        <v>0.44119999999999998</v>
      </c>
      <c r="E536" s="255">
        <v>0.14169999999999999</v>
      </c>
      <c r="F536" s="241">
        <v>45</v>
      </c>
      <c r="G536" s="241">
        <v>0.32</v>
      </c>
      <c r="H536" s="253" t="s">
        <v>128</v>
      </c>
      <c r="I536" s="300" t="s">
        <v>126</v>
      </c>
      <c r="J536" s="297">
        <v>-1</v>
      </c>
      <c r="K536" s="297">
        <v>-1</v>
      </c>
      <c r="L536" s="297">
        <v>-1</v>
      </c>
      <c r="M536" s="297">
        <v>-1</v>
      </c>
      <c r="N536" s="307" t="s">
        <v>2737</v>
      </c>
      <c r="O536" s="307"/>
      <c r="P536" s="255" t="s">
        <v>6</v>
      </c>
    </row>
    <row r="537" spans="1:16" x14ac:dyDescent="0.25">
      <c r="A537" s="247" t="s">
        <v>46</v>
      </c>
      <c r="B537" s="249" t="s">
        <v>658</v>
      </c>
      <c r="C537" s="247">
        <v>6.0049999999999999</v>
      </c>
      <c r="D537" s="247">
        <v>1.4</v>
      </c>
      <c r="E537" s="255">
        <v>0.35749999999999998</v>
      </c>
      <c r="F537" s="254">
        <v>116</v>
      </c>
      <c r="G537" s="254">
        <v>0.2</v>
      </c>
      <c r="H537" s="253" t="s">
        <v>128</v>
      </c>
      <c r="I537" s="300" t="s">
        <v>126</v>
      </c>
      <c r="J537" s="297">
        <v>-1</v>
      </c>
      <c r="K537" s="297">
        <v>-1</v>
      </c>
      <c r="L537" s="297">
        <v>-1</v>
      </c>
      <c r="M537" s="297">
        <v>-1</v>
      </c>
      <c r="N537" s="307" t="s">
        <v>2738</v>
      </c>
      <c r="O537" s="307"/>
      <c r="P537" s="246" t="s">
        <v>660</v>
      </c>
    </row>
    <row r="538" spans="1:16" x14ac:dyDescent="0.25">
      <c r="A538" s="247" t="s">
        <v>46</v>
      </c>
      <c r="B538" s="242" t="s">
        <v>140</v>
      </c>
      <c r="C538" s="254">
        <v>0.5</v>
      </c>
      <c r="D538" s="254">
        <v>0.15629999999999999</v>
      </c>
      <c r="E538" s="255">
        <v>0.26669999999999999</v>
      </c>
      <c r="F538" s="254">
        <v>80</v>
      </c>
      <c r="G538" s="254">
        <v>0.26</v>
      </c>
      <c r="H538" s="253" t="s">
        <v>128</v>
      </c>
      <c r="I538" s="300" t="s">
        <v>126</v>
      </c>
      <c r="J538" s="297">
        <v>-1</v>
      </c>
      <c r="K538" s="297">
        <v>-1</v>
      </c>
      <c r="L538" s="297">
        <v>-1</v>
      </c>
      <c r="M538" s="297">
        <v>-1</v>
      </c>
      <c r="N538" s="307" t="s">
        <v>2739</v>
      </c>
      <c r="O538" s="307"/>
      <c r="P538" s="255" t="s">
        <v>6</v>
      </c>
    </row>
    <row r="539" spans="1:16" s="159" customFormat="1" x14ac:dyDescent="0.25">
      <c r="A539" s="247" t="s">
        <v>46</v>
      </c>
      <c r="B539" s="242" t="s">
        <v>141</v>
      </c>
      <c r="C539" s="254">
        <v>0.625</v>
      </c>
      <c r="D539" s="254">
        <v>0.1953</v>
      </c>
      <c r="E539" s="255">
        <v>0.26669999999999999</v>
      </c>
      <c r="F539" s="254">
        <v>80</v>
      </c>
      <c r="G539" s="254">
        <v>0.26</v>
      </c>
      <c r="H539" s="253" t="s">
        <v>128</v>
      </c>
      <c r="I539" s="300" t="s">
        <v>126</v>
      </c>
      <c r="J539" s="297">
        <v>-1</v>
      </c>
      <c r="K539" s="297">
        <v>-1</v>
      </c>
      <c r="L539" s="297">
        <v>-1</v>
      </c>
      <c r="M539" s="297">
        <v>-1</v>
      </c>
      <c r="N539" s="307" t="s">
        <v>2740</v>
      </c>
      <c r="O539" s="307"/>
      <c r="P539" s="255" t="s">
        <v>6</v>
      </c>
    </row>
    <row r="540" spans="1:16" s="159" customFormat="1" x14ac:dyDescent="0.25">
      <c r="A540" s="247" t="s">
        <v>46</v>
      </c>
      <c r="B540" s="253" t="s">
        <v>142</v>
      </c>
      <c r="C540" s="254">
        <v>0.75</v>
      </c>
      <c r="D540" s="254">
        <v>0.28849999999999998</v>
      </c>
      <c r="E540" s="255">
        <v>0.2167</v>
      </c>
      <c r="F540" s="254">
        <v>70</v>
      </c>
      <c r="G540" s="254">
        <v>0.26</v>
      </c>
      <c r="H540" s="253" t="s">
        <v>128</v>
      </c>
      <c r="I540" s="300" t="s">
        <v>126</v>
      </c>
      <c r="J540" s="297">
        <v>-1</v>
      </c>
      <c r="K540" s="297">
        <v>-1</v>
      </c>
      <c r="L540" s="297">
        <v>-1</v>
      </c>
      <c r="M540" s="297">
        <v>-1</v>
      </c>
      <c r="N540" s="307" t="s">
        <v>2741</v>
      </c>
      <c r="O540" s="307"/>
      <c r="P540" s="255" t="s">
        <v>6</v>
      </c>
    </row>
    <row r="541" spans="1:16" x14ac:dyDescent="0.25">
      <c r="A541" s="247" t="s">
        <v>46</v>
      </c>
      <c r="B541" s="253" t="s">
        <v>143</v>
      </c>
      <c r="C541" s="254">
        <v>0.75</v>
      </c>
      <c r="D541" s="254">
        <v>0.2344</v>
      </c>
      <c r="E541" s="255">
        <v>0.26669999999999999</v>
      </c>
      <c r="F541" s="254">
        <v>80</v>
      </c>
      <c r="G541" s="254">
        <v>0.26</v>
      </c>
      <c r="H541" s="253" t="s">
        <v>128</v>
      </c>
      <c r="I541" s="300" t="s">
        <v>126</v>
      </c>
      <c r="J541" s="297">
        <v>-1</v>
      </c>
      <c r="K541" s="297">
        <v>-1</v>
      </c>
      <c r="L541" s="297">
        <v>-1</v>
      </c>
      <c r="M541" s="297">
        <v>-1</v>
      </c>
      <c r="N541" s="307" t="s">
        <v>2742</v>
      </c>
      <c r="O541" s="307"/>
      <c r="P541" s="255" t="s">
        <v>6</v>
      </c>
    </row>
    <row r="542" spans="1:16" x14ac:dyDescent="0.25">
      <c r="A542" s="247" t="s">
        <v>46</v>
      </c>
      <c r="B542" s="249" t="s">
        <v>591</v>
      </c>
      <c r="C542" s="247">
        <v>1.0049999999999999</v>
      </c>
      <c r="D542" s="247">
        <v>0.2</v>
      </c>
      <c r="E542" s="255">
        <v>0.41920000000000002</v>
      </c>
      <c r="F542" s="254">
        <v>116</v>
      </c>
      <c r="G542" s="254">
        <v>0.2</v>
      </c>
      <c r="H542" s="246" t="s">
        <v>128</v>
      </c>
      <c r="I542" s="300" t="s">
        <v>126</v>
      </c>
      <c r="J542" s="297">
        <v>-1</v>
      </c>
      <c r="K542" s="297">
        <v>-1</v>
      </c>
      <c r="L542" s="297">
        <v>-1</v>
      </c>
      <c r="M542" s="297">
        <v>-1</v>
      </c>
      <c r="N542" s="307" t="s">
        <v>2743</v>
      </c>
      <c r="O542" s="307"/>
      <c r="P542" s="246" t="s">
        <v>660</v>
      </c>
    </row>
    <row r="543" spans="1:16" x14ac:dyDescent="0.25">
      <c r="A543" s="247" t="s">
        <v>46</v>
      </c>
      <c r="B543" s="249" t="s">
        <v>657</v>
      </c>
      <c r="C543" s="247">
        <v>1.7549999999999999</v>
      </c>
      <c r="D543" s="247">
        <v>0.35</v>
      </c>
      <c r="E543" s="255">
        <v>0.41749999999999998</v>
      </c>
      <c r="F543" s="254">
        <v>116</v>
      </c>
      <c r="G543" s="254">
        <v>0.2</v>
      </c>
      <c r="H543" s="253" t="s">
        <v>128</v>
      </c>
      <c r="I543" s="300" t="s">
        <v>126</v>
      </c>
      <c r="J543" s="297">
        <v>-1</v>
      </c>
      <c r="K543" s="297">
        <v>-1</v>
      </c>
      <c r="L543" s="297">
        <v>-1</v>
      </c>
      <c r="M543" s="297">
        <v>-1</v>
      </c>
      <c r="N543" s="307" t="s">
        <v>2744</v>
      </c>
      <c r="O543" s="307"/>
      <c r="P543" s="246" t="s">
        <v>660</v>
      </c>
    </row>
    <row r="544" spans="1:16" x14ac:dyDescent="0.25">
      <c r="A544" s="247" t="s">
        <v>46</v>
      </c>
      <c r="B544" s="242" t="s">
        <v>144</v>
      </c>
      <c r="C544" s="241">
        <v>0.5</v>
      </c>
      <c r="D544" s="241">
        <v>0.83</v>
      </c>
      <c r="E544" s="255">
        <v>0.05</v>
      </c>
      <c r="F544" s="241">
        <v>25</v>
      </c>
      <c r="G544" s="241">
        <v>0.32</v>
      </c>
      <c r="H544" s="253" t="s">
        <v>128</v>
      </c>
      <c r="I544" s="300" t="s">
        <v>126</v>
      </c>
      <c r="J544" s="297">
        <v>-1</v>
      </c>
      <c r="K544" s="297">
        <v>-1</v>
      </c>
      <c r="L544" s="297">
        <v>-1</v>
      </c>
      <c r="M544" s="297">
        <v>-1</v>
      </c>
      <c r="N544" s="307" t="s">
        <v>2745</v>
      </c>
      <c r="O544" s="307"/>
      <c r="P544" s="255" t="s">
        <v>6</v>
      </c>
    </row>
    <row r="545" spans="1:16" x14ac:dyDescent="0.25">
      <c r="A545" s="247" t="s">
        <v>46</v>
      </c>
      <c r="B545" s="242" t="s">
        <v>145</v>
      </c>
      <c r="C545" s="241">
        <v>0.5</v>
      </c>
      <c r="D545" s="241">
        <v>0.38</v>
      </c>
      <c r="E545" s="255">
        <v>0.10829999999999999</v>
      </c>
      <c r="F545" s="241">
        <v>38</v>
      </c>
      <c r="G545" s="241">
        <v>0.32</v>
      </c>
      <c r="H545" s="253" t="s">
        <v>128</v>
      </c>
      <c r="I545" s="300" t="s">
        <v>126</v>
      </c>
      <c r="J545" s="297">
        <v>-1</v>
      </c>
      <c r="K545" s="297">
        <v>-1</v>
      </c>
      <c r="L545" s="297">
        <v>-1</v>
      </c>
      <c r="M545" s="297">
        <v>-1</v>
      </c>
      <c r="N545" s="307" t="s">
        <v>2746</v>
      </c>
      <c r="O545" s="307"/>
      <c r="P545" s="255" t="s">
        <v>6</v>
      </c>
    </row>
    <row r="546" spans="1:16" x14ac:dyDescent="0.25">
      <c r="A546" s="247" t="s">
        <v>46</v>
      </c>
      <c r="B546" s="249" t="s">
        <v>659</v>
      </c>
      <c r="C546" s="247">
        <v>1.0049999999999999</v>
      </c>
      <c r="D546" s="247">
        <v>0.2</v>
      </c>
      <c r="E546" s="255">
        <v>0.41920000000000002</v>
      </c>
      <c r="F546" s="254">
        <v>116</v>
      </c>
      <c r="G546" s="254">
        <v>0.2</v>
      </c>
      <c r="H546" s="246" t="s">
        <v>128</v>
      </c>
      <c r="I546" s="300" t="s">
        <v>126</v>
      </c>
      <c r="J546" s="297">
        <v>-1</v>
      </c>
      <c r="K546" s="297">
        <v>-1</v>
      </c>
      <c r="L546" s="297">
        <v>-1</v>
      </c>
      <c r="M546" s="297">
        <v>-1</v>
      </c>
      <c r="N546" s="307" t="s">
        <v>2747</v>
      </c>
      <c r="O546" s="307"/>
      <c r="P546" s="246" t="s">
        <v>660</v>
      </c>
    </row>
    <row r="547" spans="1:16" x14ac:dyDescent="0.25">
      <c r="A547" s="247" t="s">
        <v>46</v>
      </c>
      <c r="B547" s="242" t="s">
        <v>53</v>
      </c>
      <c r="C547" s="241">
        <v>0.5</v>
      </c>
      <c r="D547" s="241">
        <v>1</v>
      </c>
      <c r="E547" s="255">
        <v>4.1700000000000001E-2</v>
      </c>
      <c r="F547" s="241">
        <v>38</v>
      </c>
      <c r="G547" s="241">
        <v>0.32</v>
      </c>
      <c r="H547" s="253" t="s">
        <v>128</v>
      </c>
      <c r="I547" s="300" t="s">
        <v>126</v>
      </c>
      <c r="J547" s="297">
        <v>-1</v>
      </c>
      <c r="K547" s="297">
        <v>-1</v>
      </c>
      <c r="L547" s="297">
        <v>-1</v>
      </c>
      <c r="M547" s="297">
        <v>-1</v>
      </c>
      <c r="N547" s="307" t="s">
        <v>2748</v>
      </c>
      <c r="O547" s="307"/>
      <c r="P547" s="255" t="s">
        <v>6</v>
      </c>
    </row>
    <row r="548" spans="1:16" x14ac:dyDescent="0.25">
      <c r="A548" s="247" t="s">
        <v>46</v>
      </c>
      <c r="B548" s="242" t="s">
        <v>48</v>
      </c>
      <c r="C548" s="254">
        <v>0.38</v>
      </c>
      <c r="D548" s="254">
        <v>7.0000000000000007E-2</v>
      </c>
      <c r="E548" s="255">
        <v>0.42920000000000003</v>
      </c>
      <c r="F548" s="254">
        <v>116</v>
      </c>
      <c r="G548" s="241">
        <v>0.2</v>
      </c>
      <c r="H548" s="253" t="s">
        <v>128</v>
      </c>
      <c r="I548" s="300" t="s">
        <v>126</v>
      </c>
      <c r="J548" s="297">
        <v>-1</v>
      </c>
      <c r="K548" s="297">
        <v>-1</v>
      </c>
      <c r="L548" s="297">
        <v>-1</v>
      </c>
      <c r="M548" s="297">
        <v>-1</v>
      </c>
      <c r="N548" s="307" t="s">
        <v>2749</v>
      </c>
      <c r="O548" s="307"/>
      <c r="P548" s="255" t="s">
        <v>6</v>
      </c>
    </row>
    <row r="549" spans="1:16" x14ac:dyDescent="0.25">
      <c r="A549" s="247" t="s">
        <v>46</v>
      </c>
      <c r="B549" s="253" t="s">
        <v>50</v>
      </c>
      <c r="C549" s="254">
        <v>0.5</v>
      </c>
      <c r="D549" s="254">
        <v>9.1999999999999998E-2</v>
      </c>
      <c r="E549" s="255">
        <v>0.45419999999999999</v>
      </c>
      <c r="F549" s="241">
        <v>105</v>
      </c>
      <c r="G549" s="241">
        <v>0.2</v>
      </c>
      <c r="H549" s="253" t="s">
        <v>128</v>
      </c>
      <c r="I549" s="300" t="s">
        <v>126</v>
      </c>
      <c r="J549" s="297">
        <v>-1</v>
      </c>
      <c r="K549" s="297">
        <v>-1</v>
      </c>
      <c r="L549" s="297">
        <v>-1</v>
      </c>
      <c r="M549" s="297">
        <v>-1</v>
      </c>
      <c r="N549" s="307" t="s">
        <v>2750</v>
      </c>
      <c r="O549" s="307"/>
      <c r="P549" s="255" t="s">
        <v>6</v>
      </c>
    </row>
    <row r="550" spans="1:16" x14ac:dyDescent="0.25">
      <c r="A550" s="247" t="s">
        <v>46</v>
      </c>
      <c r="B550" s="253" t="s">
        <v>51</v>
      </c>
      <c r="C550" s="254">
        <v>0.625</v>
      </c>
      <c r="D550" s="254">
        <v>0.11</v>
      </c>
      <c r="E550" s="255">
        <v>0.4667</v>
      </c>
      <c r="F550" s="241">
        <v>105</v>
      </c>
      <c r="G550" s="241">
        <v>0.2</v>
      </c>
      <c r="H550" s="253" t="s">
        <v>128</v>
      </c>
      <c r="I550" s="300" t="s">
        <v>126</v>
      </c>
      <c r="J550" s="297">
        <v>-1</v>
      </c>
      <c r="K550" s="297">
        <v>-1</v>
      </c>
      <c r="L550" s="297">
        <v>-1</v>
      </c>
      <c r="M550" s="297">
        <v>-1</v>
      </c>
      <c r="N550" s="307" t="s">
        <v>2751</v>
      </c>
      <c r="O550" s="307"/>
      <c r="P550" s="255" t="s">
        <v>6</v>
      </c>
    </row>
    <row r="551" spans="1:16" x14ac:dyDescent="0.25">
      <c r="A551" s="247" t="s">
        <v>46</v>
      </c>
      <c r="B551" s="242" t="s">
        <v>49</v>
      </c>
      <c r="C551" s="254">
        <v>0.75</v>
      </c>
      <c r="D551" s="254">
        <v>0.14000000000000001</v>
      </c>
      <c r="E551" s="255">
        <v>0.42330000000000001</v>
      </c>
      <c r="F551" s="254">
        <v>116</v>
      </c>
      <c r="G551" s="241">
        <v>0.2</v>
      </c>
      <c r="H551" s="253" t="s">
        <v>128</v>
      </c>
      <c r="I551" s="300" t="s">
        <v>126</v>
      </c>
      <c r="J551" s="297">
        <v>-1</v>
      </c>
      <c r="K551" s="297">
        <v>-1</v>
      </c>
      <c r="L551" s="297">
        <v>-1</v>
      </c>
      <c r="M551" s="297">
        <v>-1</v>
      </c>
      <c r="N551" s="307" t="s">
        <v>2752</v>
      </c>
      <c r="O551" s="307"/>
      <c r="P551" s="255" t="s">
        <v>6</v>
      </c>
    </row>
    <row r="552" spans="1:16" x14ac:dyDescent="0.25">
      <c r="A552" s="247" t="s">
        <v>46</v>
      </c>
      <c r="B552" s="253" t="s">
        <v>52</v>
      </c>
      <c r="C552" s="254">
        <v>0.75</v>
      </c>
      <c r="D552" s="241">
        <v>0.13</v>
      </c>
      <c r="E552" s="255">
        <v>0.48080000000000001</v>
      </c>
      <c r="F552" s="241">
        <v>105</v>
      </c>
      <c r="G552" s="241">
        <v>0.2</v>
      </c>
      <c r="H552" s="253" t="s">
        <v>128</v>
      </c>
      <c r="I552" s="300" t="s">
        <v>126</v>
      </c>
      <c r="J552" s="297">
        <v>-1</v>
      </c>
      <c r="K552" s="297">
        <v>-1</v>
      </c>
      <c r="L552" s="297">
        <v>-1</v>
      </c>
      <c r="M552" s="297">
        <v>-1</v>
      </c>
      <c r="N552" s="307" t="s">
        <v>2753</v>
      </c>
      <c r="O552" s="307"/>
      <c r="P552" s="255" t="s">
        <v>6</v>
      </c>
    </row>
    <row r="553" spans="1:16" x14ac:dyDescent="0.25">
      <c r="A553" s="247" t="s">
        <v>46</v>
      </c>
      <c r="B553" s="242" t="s">
        <v>152</v>
      </c>
      <c r="C553" s="241">
        <v>0.5</v>
      </c>
      <c r="D553" s="241">
        <v>0.28999999999999998</v>
      </c>
      <c r="E553" s="255">
        <v>0.14169999999999999</v>
      </c>
      <c r="F553" s="241">
        <v>45</v>
      </c>
      <c r="G553" s="241">
        <v>0.32</v>
      </c>
      <c r="H553" s="253" t="s">
        <v>128</v>
      </c>
      <c r="I553" s="300" t="s">
        <v>126</v>
      </c>
      <c r="J553" s="297">
        <v>-1</v>
      </c>
      <c r="K553" s="297">
        <v>-1</v>
      </c>
      <c r="L553" s="297">
        <v>-1</v>
      </c>
      <c r="M553" s="297">
        <v>-1</v>
      </c>
      <c r="N553" s="307" t="s">
        <v>2754</v>
      </c>
      <c r="O553" s="307"/>
      <c r="P553" s="255" t="s">
        <v>6</v>
      </c>
    </row>
    <row r="554" spans="1:16" x14ac:dyDescent="0.25">
      <c r="A554" s="247" t="s">
        <v>46</v>
      </c>
      <c r="B554" s="249" t="s">
        <v>147</v>
      </c>
      <c r="C554" s="247">
        <v>0.375</v>
      </c>
      <c r="D554" s="247">
        <v>7.5020000000000003E-2</v>
      </c>
      <c r="E554" s="255">
        <v>0.41670000000000001</v>
      </c>
      <c r="F554" s="254">
        <v>115.81439999999999</v>
      </c>
      <c r="G554" s="254">
        <v>0.20075999999999999</v>
      </c>
      <c r="H554" s="253" t="s">
        <v>128</v>
      </c>
      <c r="I554" s="300" t="s">
        <v>126</v>
      </c>
      <c r="J554" s="297">
        <v>-1</v>
      </c>
      <c r="K554" s="297">
        <v>-1</v>
      </c>
      <c r="L554" s="297">
        <v>-1</v>
      </c>
      <c r="M554" s="297">
        <v>-1</v>
      </c>
      <c r="N554" s="307" t="s">
        <v>2755</v>
      </c>
      <c r="O554" s="307"/>
      <c r="P554" s="246" t="s">
        <v>660</v>
      </c>
    </row>
    <row r="555" spans="1:16" x14ac:dyDescent="0.25">
      <c r="A555" s="247" t="s">
        <v>46</v>
      </c>
      <c r="B555" s="249" t="s">
        <v>148</v>
      </c>
      <c r="C555" s="247">
        <v>0.875</v>
      </c>
      <c r="D555" s="247">
        <v>0.18</v>
      </c>
      <c r="E555" s="255">
        <v>0.40500000000000003</v>
      </c>
      <c r="F555" s="254">
        <v>115.81439999999999</v>
      </c>
      <c r="G555" s="254">
        <v>0.20075999999999999</v>
      </c>
      <c r="H555" s="253" t="s">
        <v>128</v>
      </c>
      <c r="I555" s="300" t="s">
        <v>126</v>
      </c>
      <c r="J555" s="297">
        <v>-1</v>
      </c>
      <c r="K555" s="297">
        <v>-1</v>
      </c>
      <c r="L555" s="297">
        <v>-1</v>
      </c>
      <c r="M555" s="297">
        <v>-1</v>
      </c>
      <c r="N555" s="307" t="s">
        <v>2756</v>
      </c>
      <c r="O555" s="307"/>
      <c r="P555" s="246" t="s">
        <v>660</v>
      </c>
    </row>
    <row r="556" spans="1:16" x14ac:dyDescent="0.25">
      <c r="A556" s="247" t="s">
        <v>46</v>
      </c>
      <c r="B556" s="242" t="s">
        <v>951</v>
      </c>
      <c r="C556" s="254">
        <v>1</v>
      </c>
      <c r="D556" s="254">
        <v>4</v>
      </c>
      <c r="E556" s="255">
        <v>2.0799999999999999E-2</v>
      </c>
      <c r="F556" s="254">
        <v>1.5</v>
      </c>
      <c r="G556" s="254">
        <v>0.35</v>
      </c>
      <c r="H556" s="253" t="s">
        <v>128</v>
      </c>
      <c r="I556" s="299" t="s">
        <v>640</v>
      </c>
      <c r="J556" s="296">
        <v>1.75E-3</v>
      </c>
      <c r="K556" s="297">
        <v>-1</v>
      </c>
      <c r="L556" s="297">
        <v>-1</v>
      </c>
      <c r="M556" s="297">
        <v>-1</v>
      </c>
      <c r="N556" s="307" t="s">
        <v>2266</v>
      </c>
      <c r="O556" s="307"/>
      <c r="P556" s="255" t="s">
        <v>6</v>
      </c>
    </row>
    <row r="557" spans="1:16" x14ac:dyDescent="0.25">
      <c r="A557" s="247" t="s">
        <v>55</v>
      </c>
      <c r="B557" s="247" t="s">
        <v>652</v>
      </c>
      <c r="C557" s="247">
        <v>0.5</v>
      </c>
      <c r="D557" s="247">
        <v>8.3299999999999999E-2</v>
      </c>
      <c r="E557" s="255">
        <v>0.50019999999999998</v>
      </c>
      <c r="F557" s="247">
        <v>120</v>
      </c>
      <c r="G557" s="247">
        <v>0.2</v>
      </c>
      <c r="H557" s="253" t="s">
        <v>119</v>
      </c>
      <c r="I557" s="299" t="s">
        <v>2155</v>
      </c>
      <c r="J557" s="297">
        <v>-1</v>
      </c>
      <c r="K557" s="296">
        <v>1</v>
      </c>
      <c r="L557" s="297">
        <v>-1</v>
      </c>
      <c r="M557" s="297">
        <v>-1</v>
      </c>
      <c r="N557" s="307" t="s">
        <v>2757</v>
      </c>
      <c r="O557" s="307"/>
      <c r="P557" s="246" t="s">
        <v>662</v>
      </c>
    </row>
    <row r="558" spans="1:16" x14ac:dyDescent="0.25">
      <c r="A558" s="247" t="s">
        <v>55</v>
      </c>
      <c r="B558" s="247" t="s">
        <v>653</v>
      </c>
      <c r="C558" s="247">
        <v>1</v>
      </c>
      <c r="D558" s="247">
        <v>8.3299999999999999E-2</v>
      </c>
      <c r="E558" s="255">
        <v>1.0004</v>
      </c>
      <c r="F558" s="247">
        <v>120</v>
      </c>
      <c r="G558" s="247">
        <v>0.2</v>
      </c>
      <c r="H558" s="253" t="s">
        <v>119</v>
      </c>
      <c r="I558" s="299" t="s">
        <v>2156</v>
      </c>
      <c r="J558" s="297">
        <v>-1</v>
      </c>
      <c r="K558" s="296">
        <v>1</v>
      </c>
      <c r="L558" s="297">
        <v>-1</v>
      </c>
      <c r="M558" s="297">
        <v>-1</v>
      </c>
      <c r="N558" s="307" t="s">
        <v>2758</v>
      </c>
      <c r="O558" s="307"/>
      <c r="P558" s="246" t="s">
        <v>662</v>
      </c>
    </row>
    <row r="559" spans="1:16" x14ac:dyDescent="0.25">
      <c r="A559" s="247" t="s">
        <v>55</v>
      </c>
      <c r="B559" s="247" t="s">
        <v>654</v>
      </c>
      <c r="C559" s="247">
        <v>1.5</v>
      </c>
      <c r="D559" s="247">
        <v>8.3299999999999999E-2</v>
      </c>
      <c r="E559" s="255">
        <v>1.5005999999999999</v>
      </c>
      <c r="F559" s="247">
        <v>120</v>
      </c>
      <c r="G559" s="247">
        <v>0.2</v>
      </c>
      <c r="H559" s="253" t="s">
        <v>119</v>
      </c>
      <c r="I559" s="299" t="s">
        <v>2157</v>
      </c>
      <c r="J559" s="297">
        <v>-1</v>
      </c>
      <c r="K559" s="296">
        <v>1</v>
      </c>
      <c r="L559" s="297">
        <v>-1</v>
      </c>
      <c r="M559" s="297">
        <v>-1</v>
      </c>
      <c r="N559" s="307" t="s">
        <v>2759</v>
      </c>
      <c r="O559" s="307"/>
      <c r="P559" s="246" t="s">
        <v>662</v>
      </c>
    </row>
    <row r="560" spans="1:16" x14ac:dyDescent="0.25">
      <c r="A560" s="247" t="s">
        <v>55</v>
      </c>
      <c r="B560" s="247" t="s">
        <v>655</v>
      </c>
      <c r="C560" s="247">
        <v>2.5</v>
      </c>
      <c r="D560" s="247">
        <v>8.3299999999999999E-2</v>
      </c>
      <c r="E560" s="255">
        <v>2.5009999999999999</v>
      </c>
      <c r="F560" s="247">
        <v>120</v>
      </c>
      <c r="G560" s="247">
        <v>0.2</v>
      </c>
      <c r="H560" s="253" t="s">
        <v>119</v>
      </c>
      <c r="I560" s="299" t="s">
        <v>2158</v>
      </c>
      <c r="J560" s="297">
        <v>-1</v>
      </c>
      <c r="K560" s="296">
        <v>1</v>
      </c>
      <c r="L560" s="297">
        <v>-1</v>
      </c>
      <c r="M560" s="297">
        <v>-1</v>
      </c>
      <c r="N560" s="307" t="s">
        <v>2760</v>
      </c>
      <c r="O560" s="307"/>
      <c r="P560" s="246" t="s">
        <v>662</v>
      </c>
    </row>
    <row r="561" spans="1:16" x14ac:dyDescent="0.25">
      <c r="A561" s="253" t="s">
        <v>55</v>
      </c>
      <c r="B561" s="253" t="s">
        <v>118</v>
      </c>
      <c r="C561" s="254">
        <v>0.375</v>
      </c>
      <c r="D561" s="254">
        <v>0.21</v>
      </c>
      <c r="E561" s="255">
        <v>0.1492</v>
      </c>
      <c r="F561" s="241">
        <v>120</v>
      </c>
      <c r="G561" s="241">
        <v>0.24</v>
      </c>
      <c r="H561" s="253" t="s">
        <v>119</v>
      </c>
      <c r="I561" s="300" t="s">
        <v>126</v>
      </c>
      <c r="J561" s="297">
        <v>-1</v>
      </c>
      <c r="K561" s="297">
        <v>-1</v>
      </c>
      <c r="L561" s="297">
        <v>-1</v>
      </c>
      <c r="M561" s="297">
        <v>-1</v>
      </c>
      <c r="N561" s="307" t="s">
        <v>2761</v>
      </c>
      <c r="O561" s="307"/>
      <c r="P561" s="255" t="s">
        <v>6</v>
      </c>
    </row>
    <row r="562" spans="1:16" x14ac:dyDescent="0.25">
      <c r="A562" s="253" t="s">
        <v>55</v>
      </c>
      <c r="B562" s="242" t="s">
        <v>120</v>
      </c>
      <c r="C562" s="241">
        <v>0.75</v>
      </c>
      <c r="D562" s="241">
        <v>0.25</v>
      </c>
      <c r="E562" s="255">
        <v>0.25</v>
      </c>
      <c r="F562" s="241">
        <v>100</v>
      </c>
      <c r="G562" s="254">
        <v>0.3</v>
      </c>
      <c r="H562" s="253" t="s">
        <v>119</v>
      </c>
      <c r="I562" s="300" t="s">
        <v>126</v>
      </c>
      <c r="J562" s="297">
        <v>-1</v>
      </c>
      <c r="K562" s="297">
        <v>-1</v>
      </c>
      <c r="L562" s="297">
        <v>-1</v>
      </c>
      <c r="M562" s="297">
        <v>-1</v>
      </c>
      <c r="N562" s="307" t="s">
        <v>2762</v>
      </c>
      <c r="O562" s="307"/>
      <c r="P562" s="255" t="s">
        <v>6</v>
      </c>
    </row>
    <row r="563" spans="1:16" x14ac:dyDescent="0.25">
      <c r="A563" s="253" t="s">
        <v>55</v>
      </c>
      <c r="B563" s="242" t="s">
        <v>121</v>
      </c>
      <c r="C563" s="241">
        <v>0.75</v>
      </c>
      <c r="D563" s="241">
        <v>9.3799999999999994E-2</v>
      </c>
      <c r="E563" s="255">
        <v>0.66669999999999996</v>
      </c>
      <c r="F563" s="241">
        <v>144</v>
      </c>
      <c r="G563" s="254">
        <v>0.3</v>
      </c>
      <c r="H563" s="253" t="s">
        <v>119</v>
      </c>
      <c r="I563" s="300" t="s">
        <v>126</v>
      </c>
      <c r="J563" s="297">
        <v>-1</v>
      </c>
      <c r="K563" s="297">
        <v>-1</v>
      </c>
      <c r="L563" s="297">
        <v>-1</v>
      </c>
      <c r="M563" s="297">
        <v>-1</v>
      </c>
      <c r="N563" s="307" t="s">
        <v>2763</v>
      </c>
      <c r="O563" s="307"/>
      <c r="P563" s="255" t="s">
        <v>6</v>
      </c>
    </row>
    <row r="564" spans="1:16" x14ac:dyDescent="0.25">
      <c r="A564" s="253" t="s">
        <v>55</v>
      </c>
      <c r="B564" s="253" t="s">
        <v>122</v>
      </c>
      <c r="C564" s="254">
        <v>0.25</v>
      </c>
      <c r="D564" s="254">
        <v>0.15</v>
      </c>
      <c r="E564" s="255">
        <v>0.13919999999999999</v>
      </c>
      <c r="F564" s="241">
        <v>129.6</v>
      </c>
      <c r="G564" s="241">
        <v>0.36</v>
      </c>
      <c r="H564" s="253" t="s">
        <v>119</v>
      </c>
      <c r="I564" s="300" t="s">
        <v>126</v>
      </c>
      <c r="J564" s="297">
        <v>-1</v>
      </c>
      <c r="K564" s="297">
        <v>-1</v>
      </c>
      <c r="L564" s="297">
        <v>-1</v>
      </c>
      <c r="M564" s="297">
        <v>-1</v>
      </c>
      <c r="N564" s="307" t="s">
        <v>2764</v>
      </c>
      <c r="O564" s="307"/>
      <c r="P564" s="255" t="s">
        <v>2026</v>
      </c>
    </row>
    <row r="565" spans="1:16" x14ac:dyDescent="0.25">
      <c r="A565" s="247" t="s">
        <v>55</v>
      </c>
      <c r="B565" s="247" t="s">
        <v>123</v>
      </c>
      <c r="C565" s="254">
        <v>0.25</v>
      </c>
      <c r="D565" s="254">
        <v>0.45</v>
      </c>
      <c r="E565" s="255">
        <v>4.6699999999999998E-2</v>
      </c>
      <c r="F565" s="254">
        <v>129.6</v>
      </c>
      <c r="G565" s="254">
        <v>0.3</v>
      </c>
      <c r="H565" s="253" t="s">
        <v>119</v>
      </c>
      <c r="I565" s="300" t="s">
        <v>126</v>
      </c>
      <c r="J565" s="297">
        <v>-1</v>
      </c>
      <c r="K565" s="297">
        <v>-1</v>
      </c>
      <c r="L565" s="297">
        <v>-1</v>
      </c>
      <c r="M565" s="297">
        <v>-1</v>
      </c>
      <c r="N565" s="307" t="s">
        <v>2765</v>
      </c>
      <c r="O565" s="307"/>
      <c r="P565" s="246" t="s">
        <v>2026</v>
      </c>
    </row>
    <row r="566" spans="1:16" x14ac:dyDescent="0.25">
      <c r="A566" s="253" t="s">
        <v>55</v>
      </c>
      <c r="B566" s="253" t="s">
        <v>56</v>
      </c>
      <c r="C566" s="254">
        <v>0.375</v>
      </c>
      <c r="D566" s="254">
        <v>0.33</v>
      </c>
      <c r="E566" s="255">
        <v>9.5000000000000001E-2</v>
      </c>
      <c r="F566" s="241">
        <v>70</v>
      </c>
      <c r="G566" s="241">
        <v>0.35</v>
      </c>
      <c r="H566" s="253" t="s">
        <v>119</v>
      </c>
      <c r="I566" s="300" t="s">
        <v>126</v>
      </c>
      <c r="J566" s="297">
        <v>-1</v>
      </c>
      <c r="K566" s="297">
        <v>-1</v>
      </c>
      <c r="L566" s="297">
        <v>-1</v>
      </c>
      <c r="M566" s="297">
        <v>-1</v>
      </c>
      <c r="N566" s="307" t="s">
        <v>2766</v>
      </c>
      <c r="O566" s="307"/>
      <c r="P566" s="255" t="s">
        <v>6</v>
      </c>
    </row>
    <row r="567" spans="1:16" x14ac:dyDescent="0.25">
      <c r="A567" s="253" t="s">
        <v>55</v>
      </c>
      <c r="B567" s="242" t="s">
        <v>124</v>
      </c>
      <c r="C567" s="241">
        <v>0.5</v>
      </c>
      <c r="D567" s="241">
        <v>2.63</v>
      </c>
      <c r="E567" s="255">
        <v>1.5800000000000002E-2</v>
      </c>
      <c r="F567" s="241">
        <v>85</v>
      </c>
      <c r="G567" s="241">
        <v>0.21</v>
      </c>
      <c r="H567" s="253" t="s">
        <v>105</v>
      </c>
      <c r="I567" s="300" t="s">
        <v>126</v>
      </c>
      <c r="J567" s="297">
        <v>-1</v>
      </c>
      <c r="K567" s="297">
        <v>-1</v>
      </c>
      <c r="L567" s="297">
        <v>-1</v>
      </c>
      <c r="M567" s="297">
        <v>-1</v>
      </c>
      <c r="N567" s="307" t="s">
        <v>2767</v>
      </c>
      <c r="O567" s="307"/>
      <c r="P567" s="255" t="s">
        <v>6</v>
      </c>
    </row>
    <row r="568" spans="1:16" x14ac:dyDescent="0.25">
      <c r="A568" s="247" t="s">
        <v>55</v>
      </c>
      <c r="B568" s="247" t="s">
        <v>656</v>
      </c>
      <c r="C568" s="247">
        <v>0.2</v>
      </c>
      <c r="D568" s="247">
        <v>8.3299999999999999E-2</v>
      </c>
      <c r="E568" s="255">
        <v>0.2001</v>
      </c>
      <c r="F568" s="247">
        <v>120</v>
      </c>
      <c r="G568" s="247">
        <v>0.2</v>
      </c>
      <c r="H568" s="253" t="s">
        <v>119</v>
      </c>
      <c r="I568" s="299" t="s">
        <v>2159</v>
      </c>
      <c r="J568" s="297">
        <v>-1</v>
      </c>
      <c r="K568" s="296">
        <v>1</v>
      </c>
      <c r="L568" s="297">
        <v>-1</v>
      </c>
      <c r="M568" s="297">
        <v>-1</v>
      </c>
      <c r="N568" s="307" t="s">
        <v>2768</v>
      </c>
      <c r="O568" s="307"/>
      <c r="P568" s="246" t="s">
        <v>662</v>
      </c>
    </row>
    <row r="569" spans="1:16" x14ac:dyDescent="0.25">
      <c r="A569" s="253" t="s">
        <v>55</v>
      </c>
      <c r="B569" s="242" t="s">
        <v>125</v>
      </c>
      <c r="C569" s="254">
        <v>1</v>
      </c>
      <c r="D569" s="254">
        <v>0.77</v>
      </c>
      <c r="E569" s="255">
        <v>0.10829999999999999</v>
      </c>
      <c r="F569" s="241">
        <v>59</v>
      </c>
      <c r="G569" s="241">
        <v>0.22</v>
      </c>
      <c r="H569" s="253" t="s">
        <v>119</v>
      </c>
      <c r="I569" s="300" t="s">
        <v>126</v>
      </c>
      <c r="J569" s="297">
        <v>-1</v>
      </c>
      <c r="K569" s="297">
        <v>-1</v>
      </c>
      <c r="L569" s="297">
        <v>-1</v>
      </c>
      <c r="M569" s="297">
        <v>-1</v>
      </c>
      <c r="N569" s="307" t="s">
        <v>2769</v>
      </c>
      <c r="O569" s="307"/>
      <c r="P569" s="255" t="s">
        <v>6</v>
      </c>
    </row>
    <row r="570" spans="1:16" x14ac:dyDescent="0.25">
      <c r="A570" s="253" t="s">
        <v>55</v>
      </c>
      <c r="B570" s="242" t="s">
        <v>127</v>
      </c>
      <c r="C570" s="255">
        <v>6.25E-2</v>
      </c>
      <c r="D570" s="254">
        <v>0</v>
      </c>
      <c r="E570" s="255">
        <v>1.28</v>
      </c>
      <c r="F570" s="254">
        <v>488.22</v>
      </c>
      <c r="G570" s="254">
        <v>0.12</v>
      </c>
      <c r="H570" s="253" t="s">
        <v>128</v>
      </c>
      <c r="I570" s="300" t="s">
        <v>126</v>
      </c>
      <c r="J570" s="297">
        <v>-1</v>
      </c>
      <c r="K570" s="297">
        <v>-1</v>
      </c>
      <c r="L570" s="297">
        <v>-1</v>
      </c>
      <c r="M570" s="297">
        <v>-1</v>
      </c>
      <c r="N570" s="307" t="s">
        <v>2770</v>
      </c>
      <c r="O570" s="307"/>
      <c r="P570" s="255" t="s">
        <v>2026</v>
      </c>
    </row>
    <row r="571" spans="1:16" x14ac:dyDescent="0.25">
      <c r="A571" s="247" t="s">
        <v>55</v>
      </c>
      <c r="B571" s="247" t="s">
        <v>129</v>
      </c>
      <c r="C571" s="247">
        <v>1</v>
      </c>
      <c r="D571" s="247">
        <v>0.1</v>
      </c>
      <c r="E571" s="255">
        <v>0.83330000000000004</v>
      </c>
      <c r="F571" s="254">
        <v>105</v>
      </c>
      <c r="G571" s="254">
        <v>0.19</v>
      </c>
      <c r="H571" s="253" t="s">
        <v>119</v>
      </c>
      <c r="I571" s="300" t="s">
        <v>126</v>
      </c>
      <c r="J571" s="297">
        <v>-1</v>
      </c>
      <c r="K571" s="297">
        <v>-1</v>
      </c>
      <c r="L571" s="297">
        <v>-1</v>
      </c>
      <c r="M571" s="297">
        <v>-1</v>
      </c>
      <c r="N571" s="307" t="s">
        <v>2771</v>
      </c>
      <c r="O571" s="307"/>
      <c r="P571" s="246" t="s">
        <v>2026</v>
      </c>
    </row>
    <row r="572" spans="1:16" x14ac:dyDescent="0.25">
      <c r="A572" s="247" t="s">
        <v>55</v>
      </c>
      <c r="B572" s="247" t="s">
        <v>130</v>
      </c>
      <c r="C572" s="247">
        <v>0.5</v>
      </c>
      <c r="D572" s="247">
        <v>0.05</v>
      </c>
      <c r="E572" s="255">
        <v>0.83330000000000004</v>
      </c>
      <c r="F572" s="254">
        <v>105</v>
      </c>
      <c r="G572" s="254">
        <v>0.19</v>
      </c>
      <c r="H572" s="253" t="s">
        <v>119</v>
      </c>
      <c r="I572" s="300" t="s">
        <v>126</v>
      </c>
      <c r="J572" s="297">
        <v>-1</v>
      </c>
      <c r="K572" s="297">
        <v>-1</v>
      </c>
      <c r="L572" s="297">
        <v>-1</v>
      </c>
      <c r="M572" s="297">
        <v>-1</v>
      </c>
      <c r="N572" s="307" t="s">
        <v>2772</v>
      </c>
      <c r="O572" s="307"/>
      <c r="P572" s="246" t="s">
        <v>2026</v>
      </c>
    </row>
    <row r="573" spans="1:16" s="263" customFormat="1" x14ac:dyDescent="0.25">
      <c r="A573" s="247" t="s">
        <v>55</v>
      </c>
      <c r="B573" s="247" t="s">
        <v>2027</v>
      </c>
      <c r="C573" s="247">
        <v>0.25</v>
      </c>
      <c r="D573" s="247">
        <v>4.0000000000000001E-3</v>
      </c>
      <c r="E573" s="255">
        <v>5.2083000000000004</v>
      </c>
      <c r="F573" s="254">
        <v>30</v>
      </c>
      <c r="G573" s="254">
        <v>0.3</v>
      </c>
      <c r="H573" s="253" t="s">
        <v>128</v>
      </c>
      <c r="I573" s="300" t="s">
        <v>126</v>
      </c>
      <c r="J573" s="297">
        <v>-1</v>
      </c>
      <c r="K573" s="297">
        <v>-1</v>
      </c>
      <c r="L573" s="297">
        <v>-1</v>
      </c>
      <c r="M573" s="297">
        <v>-1</v>
      </c>
      <c r="N573" s="307" t="s">
        <v>2773</v>
      </c>
      <c r="O573" s="307"/>
      <c r="P573" s="246" t="s">
        <v>1824</v>
      </c>
    </row>
    <row r="574" spans="1:16" x14ac:dyDescent="0.25">
      <c r="A574" s="247" t="s">
        <v>55</v>
      </c>
      <c r="B574" s="247" t="s">
        <v>57</v>
      </c>
      <c r="C574" s="254">
        <v>0.5</v>
      </c>
      <c r="D574" s="254">
        <v>0.05</v>
      </c>
      <c r="E574" s="255">
        <v>0.91920000000000002</v>
      </c>
      <c r="F574" s="254">
        <v>119.80799999999999</v>
      </c>
      <c r="G574" s="254">
        <v>0.30114000000000002</v>
      </c>
      <c r="H574" s="253" t="s">
        <v>119</v>
      </c>
      <c r="I574" s="300" t="s">
        <v>126</v>
      </c>
      <c r="J574" s="297">
        <v>-1</v>
      </c>
      <c r="K574" s="297">
        <v>-1</v>
      </c>
      <c r="L574" s="297">
        <v>-1</v>
      </c>
      <c r="M574" s="297">
        <v>-1</v>
      </c>
      <c r="N574" s="307" t="s">
        <v>2774</v>
      </c>
      <c r="O574" s="307"/>
      <c r="P574" s="246" t="s">
        <v>660</v>
      </c>
    </row>
    <row r="575" spans="1:16" x14ac:dyDescent="0.25">
      <c r="A575" s="247" t="s">
        <v>55</v>
      </c>
      <c r="B575" s="247" t="s">
        <v>1760</v>
      </c>
      <c r="C575" s="247">
        <v>0.75</v>
      </c>
      <c r="D575" s="247">
        <v>1.1333</v>
      </c>
      <c r="E575" s="255">
        <v>5.5100000000000003E-2</v>
      </c>
      <c r="F575" s="241">
        <v>70</v>
      </c>
      <c r="G575" s="247">
        <v>0.24</v>
      </c>
      <c r="H575" s="253" t="s">
        <v>119</v>
      </c>
      <c r="I575" s="299" t="s">
        <v>2160</v>
      </c>
      <c r="J575" s="297">
        <v>-1</v>
      </c>
      <c r="K575" s="296">
        <v>7.3529999999999998E-2</v>
      </c>
      <c r="L575" s="297">
        <v>-1</v>
      </c>
      <c r="M575" s="294">
        <v>7.4999999999999997E-2</v>
      </c>
      <c r="N575" s="294" t="s">
        <v>2775</v>
      </c>
      <c r="O575" s="294"/>
      <c r="P575" s="246" t="s">
        <v>662</v>
      </c>
    </row>
    <row r="576" spans="1:16" x14ac:dyDescent="0.25">
      <c r="A576" s="253" t="s">
        <v>55</v>
      </c>
      <c r="B576" s="242" t="s">
        <v>663</v>
      </c>
      <c r="C576" s="254">
        <v>0.75</v>
      </c>
      <c r="D576" s="254">
        <v>0.9</v>
      </c>
      <c r="E576" s="255">
        <v>6.9199999999999998E-2</v>
      </c>
      <c r="F576" s="254">
        <v>36.940799999999996</v>
      </c>
      <c r="G576" s="254">
        <v>0.31070000000000003</v>
      </c>
      <c r="H576" s="253" t="s">
        <v>119</v>
      </c>
      <c r="I576" s="300" t="s">
        <v>126</v>
      </c>
      <c r="J576" s="297">
        <v>-1</v>
      </c>
      <c r="K576" s="297">
        <v>-1</v>
      </c>
      <c r="L576" s="297">
        <v>-1</v>
      </c>
      <c r="M576" s="297">
        <v>-1</v>
      </c>
      <c r="N576" s="307" t="s">
        <v>2262</v>
      </c>
      <c r="O576" s="307"/>
      <c r="P576" s="255" t="s">
        <v>6</v>
      </c>
    </row>
    <row r="577" spans="1:16" x14ac:dyDescent="0.25">
      <c r="A577" s="253" t="s">
        <v>55</v>
      </c>
      <c r="B577" s="253" t="s">
        <v>664</v>
      </c>
      <c r="C577" s="254">
        <v>0.75</v>
      </c>
      <c r="D577" s="254">
        <v>0.94</v>
      </c>
      <c r="E577" s="255">
        <v>6.6699999999999995E-2</v>
      </c>
      <c r="F577" s="241">
        <v>22</v>
      </c>
      <c r="G577" s="241">
        <v>0.31</v>
      </c>
      <c r="H577" s="253" t="s">
        <v>119</v>
      </c>
      <c r="I577" s="300" t="s">
        <v>126</v>
      </c>
      <c r="J577" s="297">
        <v>-1</v>
      </c>
      <c r="K577" s="297">
        <v>-1</v>
      </c>
      <c r="L577" s="297">
        <v>-1</v>
      </c>
      <c r="M577" s="297">
        <v>-1</v>
      </c>
      <c r="N577" s="307" t="s">
        <v>2263</v>
      </c>
      <c r="O577" s="307"/>
      <c r="P577" s="255" t="s">
        <v>6</v>
      </c>
    </row>
    <row r="578" spans="1:16" x14ac:dyDescent="0.25">
      <c r="A578" s="255" t="s">
        <v>861</v>
      </c>
      <c r="B578" s="255" t="s">
        <v>883</v>
      </c>
      <c r="C578" s="255">
        <v>6.5</v>
      </c>
      <c r="D578" s="255">
        <v>28.08</v>
      </c>
      <c r="E578" s="255">
        <v>1.9290000000000002E-2</v>
      </c>
      <c r="F578" s="255">
        <v>7.15</v>
      </c>
      <c r="G578" s="255">
        <v>0.3</v>
      </c>
      <c r="H578" s="255" t="s">
        <v>128</v>
      </c>
      <c r="I578" s="300" t="s">
        <v>126</v>
      </c>
      <c r="J578" s="297">
        <v>-1</v>
      </c>
      <c r="K578" s="297">
        <v>-1</v>
      </c>
      <c r="L578" s="297">
        <v>-1</v>
      </c>
      <c r="M578" s="297">
        <v>-1</v>
      </c>
      <c r="N578" s="307" t="s">
        <v>2776</v>
      </c>
      <c r="O578" s="307"/>
      <c r="P578" s="255" t="s">
        <v>671</v>
      </c>
    </row>
    <row r="579" spans="1:16" x14ac:dyDescent="0.25">
      <c r="A579" s="255" t="s">
        <v>861</v>
      </c>
      <c r="B579" s="255" t="s">
        <v>877</v>
      </c>
      <c r="C579" s="255">
        <v>6.5</v>
      </c>
      <c r="D579" s="255">
        <v>38.497</v>
      </c>
      <c r="E579" s="255">
        <v>1.4069999999999999E-2</v>
      </c>
      <c r="F579" s="255">
        <v>7.15</v>
      </c>
      <c r="G579" s="255">
        <v>0.3</v>
      </c>
      <c r="H579" s="255" t="s">
        <v>128</v>
      </c>
      <c r="I579" s="300" t="s">
        <v>126</v>
      </c>
      <c r="J579" s="297">
        <v>-1</v>
      </c>
      <c r="K579" s="297">
        <v>-1</v>
      </c>
      <c r="L579" s="297">
        <v>-1</v>
      </c>
      <c r="M579" s="297">
        <v>-1</v>
      </c>
      <c r="N579" s="307" t="s">
        <v>2777</v>
      </c>
      <c r="O579" s="307"/>
      <c r="P579" s="255" t="s">
        <v>671</v>
      </c>
    </row>
    <row r="580" spans="1:16" x14ac:dyDescent="0.25">
      <c r="A580" s="255" t="s">
        <v>861</v>
      </c>
      <c r="B580" s="255" t="s">
        <v>880</v>
      </c>
      <c r="C580" s="255">
        <v>8.25</v>
      </c>
      <c r="D580" s="255">
        <v>33.866999999999997</v>
      </c>
      <c r="E580" s="255">
        <v>2.0299999999999999E-2</v>
      </c>
      <c r="F580" s="255">
        <v>5.85</v>
      </c>
      <c r="G580" s="255">
        <v>0.28999999999999998</v>
      </c>
      <c r="H580" s="255" t="s">
        <v>128</v>
      </c>
      <c r="I580" s="300" t="s">
        <v>126</v>
      </c>
      <c r="J580" s="297">
        <v>-1</v>
      </c>
      <c r="K580" s="297">
        <v>-1</v>
      </c>
      <c r="L580" s="297">
        <v>-1</v>
      </c>
      <c r="M580" s="297">
        <v>-1</v>
      </c>
      <c r="N580" s="307" t="s">
        <v>2778</v>
      </c>
      <c r="O580" s="307"/>
      <c r="P580" s="255" t="s">
        <v>671</v>
      </c>
    </row>
    <row r="581" spans="1:16" x14ac:dyDescent="0.25">
      <c r="A581" s="255" t="s">
        <v>861</v>
      </c>
      <c r="B581" s="255" t="s">
        <v>874</v>
      </c>
      <c r="C581" s="255">
        <v>10.25</v>
      </c>
      <c r="D581" s="255">
        <v>42.284999999999997</v>
      </c>
      <c r="E581" s="255">
        <v>2.0199999999999999E-2</v>
      </c>
      <c r="F581" s="255">
        <v>4.9000000000000004</v>
      </c>
      <c r="G581" s="255">
        <v>0.28999999999999998</v>
      </c>
      <c r="H581" s="255" t="s">
        <v>128</v>
      </c>
      <c r="I581" s="300" t="s">
        <v>126</v>
      </c>
      <c r="J581" s="297">
        <v>-1</v>
      </c>
      <c r="K581" s="297">
        <v>-1</v>
      </c>
      <c r="L581" s="297">
        <v>-1</v>
      </c>
      <c r="M581" s="297">
        <v>-1</v>
      </c>
      <c r="N581" s="307" t="s">
        <v>2779</v>
      </c>
      <c r="O581" s="307"/>
      <c r="P581" s="255" t="s">
        <v>671</v>
      </c>
    </row>
    <row r="582" spans="1:16" x14ac:dyDescent="0.25">
      <c r="A582" s="255" t="s">
        <v>861</v>
      </c>
      <c r="B582" s="255" t="s">
        <v>882</v>
      </c>
      <c r="C582" s="255">
        <v>6.5</v>
      </c>
      <c r="D582" s="255">
        <v>27.132999999999999</v>
      </c>
      <c r="E582" s="255">
        <v>1.9959999999999999E-2</v>
      </c>
      <c r="F582" s="255">
        <v>7.15</v>
      </c>
      <c r="G582" s="255">
        <v>0.3</v>
      </c>
      <c r="H582" s="255" t="s">
        <v>128</v>
      </c>
      <c r="I582" s="300" t="s">
        <v>126</v>
      </c>
      <c r="J582" s="297">
        <v>-1</v>
      </c>
      <c r="K582" s="297">
        <v>-1</v>
      </c>
      <c r="L582" s="297">
        <v>-1</v>
      </c>
      <c r="M582" s="297">
        <v>-1</v>
      </c>
      <c r="N582" s="307" t="s">
        <v>2780</v>
      </c>
      <c r="O582" s="307"/>
      <c r="P582" s="255" t="s">
        <v>671</v>
      </c>
    </row>
    <row r="583" spans="1:16" x14ac:dyDescent="0.25">
      <c r="A583" s="255" t="s">
        <v>861</v>
      </c>
      <c r="B583" s="255" t="s">
        <v>876</v>
      </c>
      <c r="C583" s="255">
        <v>6.5</v>
      </c>
      <c r="D583" s="255">
        <v>38.497</v>
      </c>
      <c r="E583" s="255">
        <v>1.4069999999999999E-2</v>
      </c>
      <c r="F583" s="255">
        <v>7.15</v>
      </c>
      <c r="G583" s="255">
        <v>0.3</v>
      </c>
      <c r="H583" s="255" t="s">
        <v>128</v>
      </c>
      <c r="I583" s="300" t="s">
        <v>126</v>
      </c>
      <c r="J583" s="297">
        <v>-1</v>
      </c>
      <c r="K583" s="297">
        <v>-1</v>
      </c>
      <c r="L583" s="297">
        <v>-1</v>
      </c>
      <c r="M583" s="297">
        <v>-1</v>
      </c>
      <c r="N583" s="307" t="s">
        <v>2781</v>
      </c>
      <c r="O583" s="307"/>
      <c r="P583" s="255" t="s">
        <v>671</v>
      </c>
    </row>
    <row r="584" spans="1:16" x14ac:dyDescent="0.25">
      <c r="A584" s="255" t="s">
        <v>861</v>
      </c>
      <c r="B584" s="255" t="s">
        <v>879</v>
      </c>
      <c r="C584" s="255">
        <v>8.25</v>
      </c>
      <c r="D584" s="255">
        <v>33.866999999999997</v>
      </c>
      <c r="E584" s="255">
        <v>2.0299999999999999E-2</v>
      </c>
      <c r="F584" s="255">
        <v>5.85</v>
      </c>
      <c r="G584" s="255">
        <v>0.28999999999999998</v>
      </c>
      <c r="H584" s="255" t="s">
        <v>128</v>
      </c>
      <c r="I584" s="300" t="s">
        <v>126</v>
      </c>
      <c r="J584" s="297">
        <v>-1</v>
      </c>
      <c r="K584" s="297">
        <v>-1</v>
      </c>
      <c r="L584" s="297">
        <v>-1</v>
      </c>
      <c r="M584" s="297">
        <v>-1</v>
      </c>
      <c r="N584" s="307" t="s">
        <v>2782</v>
      </c>
      <c r="O584" s="307"/>
      <c r="P584" s="255" t="s">
        <v>671</v>
      </c>
    </row>
    <row r="585" spans="1:16" x14ac:dyDescent="0.25">
      <c r="A585" s="255" t="s">
        <v>861</v>
      </c>
      <c r="B585" s="255" t="s">
        <v>873</v>
      </c>
      <c r="C585" s="255">
        <v>10.25</v>
      </c>
      <c r="D585" s="255">
        <v>40.308</v>
      </c>
      <c r="E585" s="255">
        <v>2.1190000000000001E-2</v>
      </c>
      <c r="F585" s="255">
        <v>4.9000000000000004</v>
      </c>
      <c r="G585" s="255">
        <v>0.28999999999999998</v>
      </c>
      <c r="H585" s="255" t="s">
        <v>128</v>
      </c>
      <c r="I585" s="300" t="s">
        <v>126</v>
      </c>
      <c r="J585" s="297">
        <v>-1</v>
      </c>
      <c r="K585" s="297">
        <v>-1</v>
      </c>
      <c r="L585" s="297">
        <v>-1</v>
      </c>
      <c r="M585" s="297">
        <v>-1</v>
      </c>
      <c r="N585" s="307" t="s">
        <v>2783</v>
      </c>
      <c r="O585" s="307"/>
      <c r="P585" s="255" t="s">
        <v>671</v>
      </c>
    </row>
    <row r="586" spans="1:16" x14ac:dyDescent="0.25">
      <c r="A586" s="255" t="s">
        <v>861</v>
      </c>
      <c r="B586" s="255" t="s">
        <v>884</v>
      </c>
      <c r="C586" s="255">
        <v>6.5</v>
      </c>
      <c r="D586" s="255">
        <v>26.242000000000001</v>
      </c>
      <c r="E586" s="255">
        <v>2.0639999999999999E-2</v>
      </c>
      <c r="F586" s="255">
        <v>7.15</v>
      </c>
      <c r="G586" s="255">
        <v>0.3</v>
      </c>
      <c r="H586" s="255" t="s">
        <v>128</v>
      </c>
      <c r="I586" s="300" t="s">
        <v>126</v>
      </c>
      <c r="J586" s="297">
        <v>-1</v>
      </c>
      <c r="K586" s="297">
        <v>-1</v>
      </c>
      <c r="L586" s="297">
        <v>-1</v>
      </c>
      <c r="M586" s="297">
        <v>-1</v>
      </c>
      <c r="N586" s="307" t="s">
        <v>2784</v>
      </c>
      <c r="O586" s="307"/>
      <c r="P586" s="255" t="s">
        <v>671</v>
      </c>
    </row>
    <row r="587" spans="1:16" x14ac:dyDescent="0.25">
      <c r="A587" s="255" t="s">
        <v>861</v>
      </c>
      <c r="B587" s="255" t="s">
        <v>878</v>
      </c>
      <c r="C587" s="255">
        <v>6.5</v>
      </c>
      <c r="D587" s="255">
        <v>35.292000000000002</v>
      </c>
      <c r="E587" s="255">
        <v>1.5350000000000001E-2</v>
      </c>
      <c r="F587" s="255">
        <v>7.15</v>
      </c>
      <c r="G587" s="255">
        <v>0.3</v>
      </c>
      <c r="H587" s="255" t="s">
        <v>128</v>
      </c>
      <c r="I587" s="300" t="s">
        <v>126</v>
      </c>
      <c r="J587" s="297">
        <v>-1</v>
      </c>
      <c r="K587" s="297">
        <v>-1</v>
      </c>
      <c r="L587" s="297">
        <v>-1</v>
      </c>
      <c r="M587" s="297">
        <v>-1</v>
      </c>
      <c r="N587" s="307" t="s">
        <v>2785</v>
      </c>
      <c r="O587" s="307"/>
      <c r="P587" s="255" t="s">
        <v>671</v>
      </c>
    </row>
    <row r="588" spans="1:16" x14ac:dyDescent="0.25">
      <c r="A588" s="255" t="s">
        <v>861</v>
      </c>
      <c r="B588" s="255" t="s">
        <v>881</v>
      </c>
      <c r="C588" s="255">
        <v>8.25</v>
      </c>
      <c r="D588" s="255">
        <v>32.543999999999997</v>
      </c>
      <c r="E588" s="255">
        <v>2.1129999999999999E-2</v>
      </c>
      <c r="F588" s="255">
        <v>5.85</v>
      </c>
      <c r="G588" s="255">
        <v>0.28999999999999998</v>
      </c>
      <c r="H588" s="255" t="s">
        <v>128</v>
      </c>
      <c r="I588" s="300" t="s">
        <v>126</v>
      </c>
      <c r="J588" s="297">
        <v>-1</v>
      </c>
      <c r="K588" s="297">
        <v>-1</v>
      </c>
      <c r="L588" s="297">
        <v>-1</v>
      </c>
      <c r="M588" s="297">
        <v>-1</v>
      </c>
      <c r="N588" s="307" t="s">
        <v>2786</v>
      </c>
      <c r="O588" s="307"/>
      <c r="P588" s="255" t="s">
        <v>671</v>
      </c>
    </row>
    <row r="589" spans="1:16" x14ac:dyDescent="0.25">
      <c r="A589" s="255" t="s">
        <v>861</v>
      </c>
      <c r="B589" s="255" t="s">
        <v>875</v>
      </c>
      <c r="C589" s="255">
        <v>10.25</v>
      </c>
      <c r="D589" s="255">
        <v>38.497</v>
      </c>
      <c r="E589" s="255">
        <v>2.2190000000000001E-2</v>
      </c>
      <c r="F589" s="255">
        <v>4.9000000000000004</v>
      </c>
      <c r="G589" s="255">
        <v>0.28999999999999998</v>
      </c>
      <c r="H589" s="255" t="s">
        <v>128</v>
      </c>
      <c r="I589" s="300" t="s">
        <v>126</v>
      </c>
      <c r="J589" s="297">
        <v>-1</v>
      </c>
      <c r="K589" s="297">
        <v>-1</v>
      </c>
      <c r="L589" s="297">
        <v>-1</v>
      </c>
      <c r="M589" s="297">
        <v>-1</v>
      </c>
      <c r="N589" s="307" t="s">
        <v>2787</v>
      </c>
      <c r="O589" s="307"/>
      <c r="P589" s="255" t="s">
        <v>671</v>
      </c>
    </row>
    <row r="590" spans="1:16" x14ac:dyDescent="0.25">
      <c r="A590" s="255" t="s">
        <v>861</v>
      </c>
      <c r="B590" s="255" t="s">
        <v>871</v>
      </c>
      <c r="C590" s="255">
        <v>6.5</v>
      </c>
      <c r="D590" s="255">
        <v>21.83</v>
      </c>
      <c r="E590" s="255">
        <v>2.4809999999999999E-2</v>
      </c>
      <c r="F590" s="255">
        <v>7.15</v>
      </c>
      <c r="G590" s="255">
        <v>0.3</v>
      </c>
      <c r="H590" s="255" t="s">
        <v>128</v>
      </c>
      <c r="I590" s="300" t="s">
        <v>126</v>
      </c>
      <c r="J590" s="297">
        <v>-1</v>
      </c>
      <c r="K590" s="297">
        <v>-1</v>
      </c>
      <c r="L590" s="297">
        <v>-1</v>
      </c>
      <c r="M590" s="297">
        <v>-1</v>
      </c>
      <c r="N590" s="307" t="s">
        <v>2788</v>
      </c>
      <c r="O590" s="307"/>
      <c r="P590" s="255" t="s">
        <v>671</v>
      </c>
    </row>
    <row r="591" spans="1:16" x14ac:dyDescent="0.25">
      <c r="A591" s="255" t="s">
        <v>861</v>
      </c>
      <c r="B591" s="255" t="s">
        <v>865</v>
      </c>
      <c r="C591" s="255">
        <v>6.5</v>
      </c>
      <c r="D591" s="255">
        <v>32.543999999999997</v>
      </c>
      <c r="E591" s="255">
        <v>1.6639999999999999E-2</v>
      </c>
      <c r="F591" s="255">
        <v>7.15</v>
      </c>
      <c r="G591" s="255">
        <v>0.3</v>
      </c>
      <c r="H591" s="255" t="s">
        <v>128</v>
      </c>
      <c r="I591" s="300" t="s">
        <v>126</v>
      </c>
      <c r="J591" s="297">
        <v>-1</v>
      </c>
      <c r="K591" s="297">
        <v>-1</v>
      </c>
      <c r="L591" s="297">
        <v>-1</v>
      </c>
      <c r="M591" s="297">
        <v>-1</v>
      </c>
      <c r="N591" s="307" t="s">
        <v>2789</v>
      </c>
      <c r="O591" s="307"/>
      <c r="P591" s="255" t="s">
        <v>671</v>
      </c>
    </row>
    <row r="592" spans="1:16" x14ac:dyDescent="0.25">
      <c r="A592" s="255" t="s">
        <v>861</v>
      </c>
      <c r="B592" s="255" t="s">
        <v>868</v>
      </c>
      <c r="C592" s="255">
        <v>8.25</v>
      </c>
      <c r="D592" s="255">
        <v>28.08</v>
      </c>
      <c r="E592" s="255">
        <v>2.4479999999999998E-2</v>
      </c>
      <c r="F592" s="255">
        <v>5.85</v>
      </c>
      <c r="G592" s="255">
        <v>0.28999999999999998</v>
      </c>
      <c r="H592" s="255" t="s">
        <v>128</v>
      </c>
      <c r="I592" s="300" t="s">
        <v>126</v>
      </c>
      <c r="J592" s="297">
        <v>-1</v>
      </c>
      <c r="K592" s="297">
        <v>-1</v>
      </c>
      <c r="L592" s="297">
        <v>-1</v>
      </c>
      <c r="M592" s="297">
        <v>-1</v>
      </c>
      <c r="N592" s="307" t="s">
        <v>2790</v>
      </c>
      <c r="O592" s="307"/>
      <c r="P592" s="255" t="s">
        <v>671</v>
      </c>
    </row>
    <row r="593" spans="1:16" x14ac:dyDescent="0.25">
      <c r="A593" s="255" t="s">
        <v>861</v>
      </c>
      <c r="B593" s="255" t="s">
        <v>862</v>
      </c>
      <c r="C593" s="255">
        <v>10.25</v>
      </c>
      <c r="D593" s="255">
        <v>35.292000000000002</v>
      </c>
      <c r="E593" s="255">
        <v>2.4199999999999999E-2</v>
      </c>
      <c r="F593" s="255">
        <v>4.9000000000000004</v>
      </c>
      <c r="G593" s="255">
        <v>0.28999999999999998</v>
      </c>
      <c r="H593" s="255" t="s">
        <v>128</v>
      </c>
      <c r="I593" s="300" t="s">
        <v>126</v>
      </c>
      <c r="J593" s="297">
        <v>-1</v>
      </c>
      <c r="K593" s="297">
        <v>-1</v>
      </c>
      <c r="L593" s="297">
        <v>-1</v>
      </c>
      <c r="M593" s="297">
        <v>-1</v>
      </c>
      <c r="N593" s="307" t="s">
        <v>2791</v>
      </c>
      <c r="O593" s="307"/>
      <c r="P593" s="255" t="s">
        <v>671</v>
      </c>
    </row>
    <row r="594" spans="1:16" x14ac:dyDescent="0.25">
      <c r="A594" s="255" t="s">
        <v>861</v>
      </c>
      <c r="B594" s="255" t="s">
        <v>870</v>
      </c>
      <c r="C594" s="255">
        <v>6.5</v>
      </c>
      <c r="D594" s="255">
        <v>21.22</v>
      </c>
      <c r="E594" s="255">
        <v>2.5530000000000001E-2</v>
      </c>
      <c r="F594" s="255">
        <v>7.15</v>
      </c>
      <c r="G594" s="255">
        <v>0.3</v>
      </c>
      <c r="H594" s="255" t="s">
        <v>128</v>
      </c>
      <c r="I594" s="300" t="s">
        <v>126</v>
      </c>
      <c r="J594" s="297">
        <v>-1</v>
      </c>
      <c r="K594" s="297">
        <v>-1</v>
      </c>
      <c r="L594" s="297">
        <v>-1</v>
      </c>
      <c r="M594" s="297">
        <v>-1</v>
      </c>
      <c r="N594" s="307" t="s">
        <v>2792</v>
      </c>
      <c r="O594" s="307"/>
      <c r="P594" s="255" t="s">
        <v>671</v>
      </c>
    </row>
    <row r="595" spans="1:16" x14ac:dyDescent="0.25">
      <c r="A595" s="255" t="s">
        <v>861</v>
      </c>
      <c r="B595" s="255" t="s">
        <v>864</v>
      </c>
      <c r="C595" s="255">
        <v>6.5</v>
      </c>
      <c r="D595" s="255">
        <v>31.312999999999999</v>
      </c>
      <c r="E595" s="255">
        <v>1.7299999999999999E-2</v>
      </c>
      <c r="F595" s="255">
        <v>7.15</v>
      </c>
      <c r="G595" s="255">
        <v>0.3</v>
      </c>
      <c r="H595" s="255" t="s">
        <v>128</v>
      </c>
      <c r="I595" s="300" t="s">
        <v>126</v>
      </c>
      <c r="J595" s="297">
        <v>-1</v>
      </c>
      <c r="K595" s="297">
        <v>-1</v>
      </c>
      <c r="L595" s="297">
        <v>-1</v>
      </c>
      <c r="M595" s="297">
        <v>-1</v>
      </c>
      <c r="N595" s="307" t="s">
        <v>2793</v>
      </c>
      <c r="O595" s="307"/>
      <c r="P595" s="255" t="s">
        <v>671</v>
      </c>
    </row>
    <row r="596" spans="1:16" x14ac:dyDescent="0.25">
      <c r="A596" s="255" t="s">
        <v>861</v>
      </c>
      <c r="B596" s="255" t="s">
        <v>867</v>
      </c>
      <c r="C596" s="255">
        <v>8.25</v>
      </c>
      <c r="D596" s="255">
        <v>27.132999999999999</v>
      </c>
      <c r="E596" s="255">
        <v>2.5340000000000001E-2</v>
      </c>
      <c r="F596" s="255">
        <v>5.85</v>
      </c>
      <c r="G596" s="255">
        <v>0.28999999999999998</v>
      </c>
      <c r="H596" s="255" t="s">
        <v>128</v>
      </c>
      <c r="I596" s="300" t="s">
        <v>126</v>
      </c>
      <c r="J596" s="297">
        <v>-1</v>
      </c>
      <c r="K596" s="297">
        <v>-1</v>
      </c>
      <c r="L596" s="297">
        <v>-1</v>
      </c>
      <c r="M596" s="297">
        <v>-1</v>
      </c>
      <c r="N596" s="307" t="s">
        <v>2794</v>
      </c>
      <c r="O596" s="307"/>
      <c r="P596" s="255" t="s">
        <v>671</v>
      </c>
    </row>
    <row r="597" spans="1:16" x14ac:dyDescent="0.25">
      <c r="A597" s="255" t="s">
        <v>861</v>
      </c>
      <c r="B597" s="255" t="s">
        <v>860</v>
      </c>
      <c r="C597" s="255">
        <v>10.25</v>
      </c>
      <c r="D597" s="255">
        <v>35.292000000000002</v>
      </c>
      <c r="E597" s="255">
        <v>2.4199999999999999E-2</v>
      </c>
      <c r="F597" s="255">
        <v>4.9000000000000004</v>
      </c>
      <c r="G597" s="255">
        <v>0.28999999999999998</v>
      </c>
      <c r="H597" s="255" t="s">
        <v>128</v>
      </c>
      <c r="I597" s="300" t="s">
        <v>126</v>
      </c>
      <c r="J597" s="297">
        <v>-1</v>
      </c>
      <c r="K597" s="297">
        <v>-1</v>
      </c>
      <c r="L597" s="297">
        <v>-1</v>
      </c>
      <c r="M597" s="297">
        <v>-1</v>
      </c>
      <c r="N597" s="307" t="s">
        <v>2795</v>
      </c>
      <c r="O597" s="307"/>
      <c r="P597" s="255" t="s">
        <v>671</v>
      </c>
    </row>
    <row r="598" spans="1:16" x14ac:dyDescent="0.25">
      <c r="A598" s="255" t="s">
        <v>861</v>
      </c>
      <c r="B598" s="255" t="s">
        <v>872</v>
      </c>
      <c r="C598" s="255">
        <v>6.5</v>
      </c>
      <c r="D598" s="255">
        <v>20.085999999999999</v>
      </c>
      <c r="E598" s="255">
        <v>2.6970000000000001E-2</v>
      </c>
      <c r="F598" s="255">
        <v>7.15</v>
      </c>
      <c r="G598" s="255">
        <v>0.3</v>
      </c>
      <c r="H598" s="255" t="s">
        <v>128</v>
      </c>
      <c r="I598" s="300" t="s">
        <v>126</v>
      </c>
      <c r="J598" s="297">
        <v>-1</v>
      </c>
      <c r="K598" s="297">
        <v>-1</v>
      </c>
      <c r="L598" s="297">
        <v>-1</v>
      </c>
      <c r="M598" s="297">
        <v>-1</v>
      </c>
      <c r="N598" s="307" t="s">
        <v>2796</v>
      </c>
      <c r="O598" s="307"/>
      <c r="P598" s="255" t="s">
        <v>671</v>
      </c>
    </row>
    <row r="599" spans="1:16" x14ac:dyDescent="0.25">
      <c r="A599" s="255" t="s">
        <v>861</v>
      </c>
      <c r="B599" s="255" t="s">
        <v>866</v>
      </c>
      <c r="C599" s="255">
        <v>6.5</v>
      </c>
      <c r="D599" s="255">
        <v>28.08</v>
      </c>
      <c r="E599" s="255">
        <v>1.9290000000000002E-2</v>
      </c>
      <c r="F599" s="255">
        <v>7.15</v>
      </c>
      <c r="G599" s="255">
        <v>0.3</v>
      </c>
      <c r="H599" s="255" t="s">
        <v>128</v>
      </c>
      <c r="I599" s="300" t="s">
        <v>126</v>
      </c>
      <c r="J599" s="297">
        <v>-1</v>
      </c>
      <c r="K599" s="297">
        <v>-1</v>
      </c>
      <c r="L599" s="297">
        <v>-1</v>
      </c>
      <c r="M599" s="297">
        <v>-1</v>
      </c>
      <c r="N599" s="307" t="s">
        <v>2797</v>
      </c>
      <c r="O599" s="307"/>
      <c r="P599" s="255" t="s">
        <v>671</v>
      </c>
    </row>
    <row r="600" spans="1:16" x14ac:dyDescent="0.25">
      <c r="A600" s="255" t="s">
        <v>861</v>
      </c>
      <c r="B600" s="255" t="s">
        <v>869</v>
      </c>
      <c r="C600" s="255">
        <v>8.25</v>
      </c>
      <c r="D600" s="255">
        <v>26.242000000000001</v>
      </c>
      <c r="E600" s="255">
        <v>2.6200000000000001E-2</v>
      </c>
      <c r="F600" s="255">
        <v>5.85</v>
      </c>
      <c r="G600" s="255">
        <v>0.28999999999999998</v>
      </c>
      <c r="H600" s="255" t="s">
        <v>128</v>
      </c>
      <c r="I600" s="300" t="s">
        <v>126</v>
      </c>
      <c r="J600" s="297">
        <v>-1</v>
      </c>
      <c r="K600" s="297">
        <v>-1</v>
      </c>
      <c r="L600" s="297">
        <v>-1</v>
      </c>
      <c r="M600" s="297">
        <v>-1</v>
      </c>
      <c r="N600" s="307" t="s">
        <v>2798</v>
      </c>
      <c r="O600" s="307"/>
      <c r="P600" s="255" t="s">
        <v>671</v>
      </c>
    </row>
    <row r="601" spans="1:16" x14ac:dyDescent="0.25">
      <c r="A601" s="255" t="s">
        <v>861</v>
      </c>
      <c r="B601" s="255" t="s">
        <v>863</v>
      </c>
      <c r="C601" s="255">
        <v>10.25</v>
      </c>
      <c r="D601" s="255">
        <v>32.543999999999997</v>
      </c>
      <c r="E601" s="255">
        <v>2.6249999999999999E-2</v>
      </c>
      <c r="F601" s="255">
        <v>4.9000000000000004</v>
      </c>
      <c r="G601" s="255">
        <v>0.28999999999999998</v>
      </c>
      <c r="H601" s="255" t="s">
        <v>128</v>
      </c>
      <c r="I601" s="300" t="s">
        <v>126</v>
      </c>
      <c r="J601" s="297">
        <v>-1</v>
      </c>
      <c r="K601" s="297">
        <v>-1</v>
      </c>
      <c r="L601" s="297">
        <v>-1</v>
      </c>
      <c r="M601" s="297">
        <v>-1</v>
      </c>
      <c r="N601" s="307" t="s">
        <v>2799</v>
      </c>
      <c r="O601" s="307"/>
      <c r="P601" s="255" t="s">
        <v>671</v>
      </c>
    </row>
    <row r="602" spans="1:16" x14ac:dyDescent="0.25">
      <c r="A602" s="255" t="s">
        <v>847</v>
      </c>
      <c r="B602" s="255" t="s">
        <v>837</v>
      </c>
      <c r="C602" s="255">
        <v>6.5</v>
      </c>
      <c r="D602" s="255">
        <v>21.515999999999998</v>
      </c>
      <c r="E602" s="255">
        <v>2.5180000000000001E-2</v>
      </c>
      <c r="F602" s="255">
        <v>7.15</v>
      </c>
      <c r="G602" s="255">
        <v>0.3</v>
      </c>
      <c r="H602" s="255" t="s">
        <v>128</v>
      </c>
      <c r="I602" s="300" t="s">
        <v>126</v>
      </c>
      <c r="J602" s="297">
        <v>-1</v>
      </c>
      <c r="K602" s="297">
        <v>-1</v>
      </c>
      <c r="L602" s="297">
        <v>-1</v>
      </c>
      <c r="M602" s="297">
        <v>-1</v>
      </c>
      <c r="N602" s="307" t="s">
        <v>2800</v>
      </c>
      <c r="O602" s="307"/>
      <c r="P602" s="255" t="s">
        <v>671</v>
      </c>
    </row>
    <row r="603" spans="1:16" x14ac:dyDescent="0.25">
      <c r="A603" s="255" t="s">
        <v>847</v>
      </c>
      <c r="B603" s="255" t="s">
        <v>829</v>
      </c>
      <c r="C603" s="255">
        <v>6.5</v>
      </c>
      <c r="D603" s="255">
        <v>30.518000000000001</v>
      </c>
      <c r="E603" s="255">
        <v>1.7749999999999998E-2</v>
      </c>
      <c r="F603" s="255">
        <v>7.15</v>
      </c>
      <c r="G603" s="255">
        <v>0.3</v>
      </c>
      <c r="H603" s="255" t="s">
        <v>128</v>
      </c>
      <c r="I603" s="300" t="s">
        <v>126</v>
      </c>
      <c r="J603" s="297">
        <v>-1</v>
      </c>
      <c r="K603" s="297">
        <v>-1</v>
      </c>
      <c r="L603" s="297">
        <v>-1</v>
      </c>
      <c r="M603" s="297">
        <v>-1</v>
      </c>
      <c r="N603" s="307" t="s">
        <v>2801</v>
      </c>
      <c r="O603" s="307"/>
      <c r="P603" s="255" t="s">
        <v>671</v>
      </c>
    </row>
    <row r="604" spans="1:16" x14ac:dyDescent="0.25">
      <c r="A604" s="255" t="s">
        <v>847</v>
      </c>
      <c r="B604" s="255" t="s">
        <v>856</v>
      </c>
      <c r="C604" s="255">
        <v>8.5</v>
      </c>
      <c r="D604" s="255">
        <v>28.562999999999999</v>
      </c>
      <c r="E604" s="255">
        <v>2.4799999999999999E-2</v>
      </c>
      <c r="F604" s="255">
        <v>5.71</v>
      </c>
      <c r="G604" s="255">
        <v>0.28999999999999998</v>
      </c>
      <c r="H604" s="255" t="s">
        <v>128</v>
      </c>
      <c r="I604" s="300" t="s">
        <v>126</v>
      </c>
      <c r="J604" s="297">
        <v>-1</v>
      </c>
      <c r="K604" s="297">
        <v>-1</v>
      </c>
      <c r="L604" s="297">
        <v>-1</v>
      </c>
      <c r="M604" s="297">
        <v>-1</v>
      </c>
      <c r="N604" s="307" t="s">
        <v>2802</v>
      </c>
      <c r="O604" s="307"/>
      <c r="P604" s="255" t="s">
        <v>671</v>
      </c>
    </row>
    <row r="605" spans="1:16" x14ac:dyDescent="0.25">
      <c r="A605" s="255" t="s">
        <v>847</v>
      </c>
      <c r="B605" s="255" t="s">
        <v>826</v>
      </c>
      <c r="C605" s="255">
        <v>10.25</v>
      </c>
      <c r="D605" s="255">
        <v>35.296999999999997</v>
      </c>
      <c r="E605" s="255">
        <v>2.4199999999999999E-2</v>
      </c>
      <c r="F605" s="255">
        <v>4.9000000000000004</v>
      </c>
      <c r="G605" s="255">
        <v>0.28999999999999998</v>
      </c>
      <c r="H605" s="255" t="s">
        <v>128</v>
      </c>
      <c r="I605" s="300" t="s">
        <v>126</v>
      </c>
      <c r="J605" s="297">
        <v>-1</v>
      </c>
      <c r="K605" s="297">
        <v>-1</v>
      </c>
      <c r="L605" s="297">
        <v>-1</v>
      </c>
      <c r="M605" s="297">
        <v>-1</v>
      </c>
      <c r="N605" s="307" t="s">
        <v>2803</v>
      </c>
      <c r="O605" s="307"/>
      <c r="P605" s="255" t="s">
        <v>671</v>
      </c>
    </row>
    <row r="606" spans="1:16" x14ac:dyDescent="0.25">
      <c r="A606" s="255" t="s">
        <v>847</v>
      </c>
      <c r="B606" s="255" t="s">
        <v>818</v>
      </c>
      <c r="C606" s="255">
        <v>10.25</v>
      </c>
      <c r="D606" s="255">
        <v>53.816000000000003</v>
      </c>
      <c r="E606" s="255">
        <v>1.5869999999999999E-2</v>
      </c>
      <c r="F606" s="255">
        <v>4.9000000000000004</v>
      </c>
      <c r="G606" s="255">
        <v>0.28999999999999998</v>
      </c>
      <c r="H606" s="255" t="s">
        <v>128</v>
      </c>
      <c r="I606" s="300" t="s">
        <v>126</v>
      </c>
      <c r="J606" s="297">
        <v>-1</v>
      </c>
      <c r="K606" s="297">
        <v>-1</v>
      </c>
      <c r="L606" s="297">
        <v>-1</v>
      </c>
      <c r="M606" s="297">
        <v>-1</v>
      </c>
      <c r="N606" s="307" t="s">
        <v>2804</v>
      </c>
      <c r="O606" s="307"/>
      <c r="P606" s="255" t="s">
        <v>671</v>
      </c>
    </row>
    <row r="607" spans="1:16" x14ac:dyDescent="0.25">
      <c r="A607" s="255" t="s">
        <v>847</v>
      </c>
      <c r="B607" s="255" t="s">
        <v>822</v>
      </c>
      <c r="C607" s="255">
        <v>12.25</v>
      </c>
      <c r="D607" s="255">
        <v>43.715000000000003</v>
      </c>
      <c r="E607" s="255">
        <v>2.3349999999999999E-2</v>
      </c>
      <c r="F607" s="255">
        <v>4.2699999999999996</v>
      </c>
      <c r="G607" s="255">
        <v>0.28000000000000003</v>
      </c>
      <c r="H607" s="255" t="s">
        <v>128</v>
      </c>
      <c r="I607" s="300" t="s">
        <v>126</v>
      </c>
      <c r="J607" s="297">
        <v>-1</v>
      </c>
      <c r="K607" s="297">
        <v>-1</v>
      </c>
      <c r="L607" s="297">
        <v>-1</v>
      </c>
      <c r="M607" s="297">
        <v>-1</v>
      </c>
      <c r="N607" s="307" t="s">
        <v>2805</v>
      </c>
      <c r="O607" s="307"/>
      <c r="P607" s="255" t="s">
        <v>671</v>
      </c>
    </row>
    <row r="608" spans="1:16" x14ac:dyDescent="0.25">
      <c r="A608" s="255" t="s">
        <v>847</v>
      </c>
      <c r="B608" s="255" t="s">
        <v>835</v>
      </c>
      <c r="C608" s="255">
        <v>6.5</v>
      </c>
      <c r="D608" s="255">
        <v>20.986999999999998</v>
      </c>
      <c r="E608" s="255">
        <v>2.58E-2</v>
      </c>
      <c r="F608" s="255">
        <v>7.15</v>
      </c>
      <c r="G608" s="255">
        <v>0.3</v>
      </c>
      <c r="H608" s="255" t="s">
        <v>128</v>
      </c>
      <c r="I608" s="300" t="s">
        <v>126</v>
      </c>
      <c r="J608" s="297">
        <v>-1</v>
      </c>
      <c r="K608" s="297">
        <v>-1</v>
      </c>
      <c r="L608" s="297">
        <v>-1</v>
      </c>
      <c r="M608" s="297">
        <v>-1</v>
      </c>
      <c r="N608" s="307" t="s">
        <v>2806</v>
      </c>
      <c r="O608" s="307"/>
      <c r="P608" s="255" t="s">
        <v>671</v>
      </c>
    </row>
    <row r="609" spans="1:16" x14ac:dyDescent="0.25">
      <c r="A609" s="255" t="s">
        <v>847</v>
      </c>
      <c r="B609" s="255" t="s">
        <v>827</v>
      </c>
      <c r="C609" s="255">
        <v>6.5</v>
      </c>
      <c r="D609" s="255">
        <v>30.518000000000001</v>
      </c>
      <c r="E609" s="255">
        <v>1.7749999999999998E-2</v>
      </c>
      <c r="F609" s="255">
        <v>7.15</v>
      </c>
      <c r="G609" s="255">
        <v>0.3</v>
      </c>
      <c r="H609" s="255" t="s">
        <v>128</v>
      </c>
      <c r="I609" s="300" t="s">
        <v>126</v>
      </c>
      <c r="J609" s="297">
        <v>-1</v>
      </c>
      <c r="K609" s="297">
        <v>-1</v>
      </c>
      <c r="L609" s="297">
        <v>-1</v>
      </c>
      <c r="M609" s="297">
        <v>-1</v>
      </c>
      <c r="N609" s="307" t="s">
        <v>2807</v>
      </c>
      <c r="O609" s="307"/>
      <c r="P609" s="255" t="s">
        <v>671</v>
      </c>
    </row>
    <row r="610" spans="1:16" x14ac:dyDescent="0.25">
      <c r="A610" s="255" t="s">
        <v>847</v>
      </c>
      <c r="B610" s="255" t="s">
        <v>853</v>
      </c>
      <c r="C610" s="255">
        <v>8.5</v>
      </c>
      <c r="D610" s="255">
        <v>27.672000000000001</v>
      </c>
      <c r="E610" s="255">
        <v>2.5600000000000001E-2</v>
      </c>
      <c r="F610" s="255">
        <v>5.71</v>
      </c>
      <c r="G610" s="255">
        <v>0.28999999999999998</v>
      </c>
      <c r="H610" s="255" t="s">
        <v>128</v>
      </c>
      <c r="I610" s="300" t="s">
        <v>126</v>
      </c>
      <c r="J610" s="297">
        <v>-1</v>
      </c>
      <c r="K610" s="297">
        <v>-1</v>
      </c>
      <c r="L610" s="297">
        <v>-1</v>
      </c>
      <c r="M610" s="297">
        <v>-1</v>
      </c>
      <c r="N610" s="307" t="s">
        <v>2808</v>
      </c>
      <c r="O610" s="307"/>
      <c r="P610" s="255" t="s">
        <v>671</v>
      </c>
    </row>
    <row r="611" spans="1:16" x14ac:dyDescent="0.25">
      <c r="A611" s="255" t="s">
        <v>847</v>
      </c>
      <c r="B611" s="255" t="s">
        <v>824</v>
      </c>
      <c r="C611" s="255">
        <v>10.25</v>
      </c>
      <c r="D611" s="255">
        <v>33.973999999999997</v>
      </c>
      <c r="E611" s="255">
        <v>2.5139999999999999E-2</v>
      </c>
      <c r="F611" s="255">
        <v>4.9000000000000004</v>
      </c>
      <c r="G611" s="255">
        <v>0.28999999999999998</v>
      </c>
      <c r="H611" s="255" t="s">
        <v>128</v>
      </c>
      <c r="I611" s="300" t="s">
        <v>126</v>
      </c>
      <c r="J611" s="297">
        <v>-1</v>
      </c>
      <c r="K611" s="297">
        <v>-1</v>
      </c>
      <c r="L611" s="297">
        <v>-1</v>
      </c>
      <c r="M611" s="297">
        <v>-1</v>
      </c>
      <c r="N611" s="307" t="s">
        <v>2809</v>
      </c>
      <c r="O611" s="307"/>
      <c r="P611" s="255" t="s">
        <v>671</v>
      </c>
    </row>
    <row r="612" spans="1:16" x14ac:dyDescent="0.25">
      <c r="A612" s="255" t="s">
        <v>847</v>
      </c>
      <c r="B612" s="255" t="s">
        <v>816</v>
      </c>
      <c r="C612" s="255">
        <v>10.25</v>
      </c>
      <c r="D612" s="255">
        <v>50.892000000000003</v>
      </c>
      <c r="E612" s="255">
        <v>1.678E-2</v>
      </c>
      <c r="F612" s="255">
        <v>4.9000000000000004</v>
      </c>
      <c r="G612" s="255">
        <v>0.28999999999999998</v>
      </c>
      <c r="H612" s="255" t="s">
        <v>128</v>
      </c>
      <c r="I612" s="300" t="s">
        <v>126</v>
      </c>
      <c r="J612" s="297">
        <v>-1</v>
      </c>
      <c r="K612" s="297">
        <v>-1</v>
      </c>
      <c r="L612" s="297">
        <v>-1</v>
      </c>
      <c r="M612" s="297">
        <v>-1</v>
      </c>
      <c r="N612" s="307" t="s">
        <v>2810</v>
      </c>
      <c r="O612" s="307"/>
      <c r="P612" s="255" t="s">
        <v>671</v>
      </c>
    </row>
    <row r="613" spans="1:16" x14ac:dyDescent="0.25">
      <c r="A613" s="255" t="s">
        <v>847</v>
      </c>
      <c r="B613" s="255" t="s">
        <v>820</v>
      </c>
      <c r="C613" s="255">
        <v>12.25</v>
      </c>
      <c r="D613" s="255">
        <v>41.738</v>
      </c>
      <c r="E613" s="255">
        <v>2.4459999999999999E-2</v>
      </c>
      <c r="F613" s="255">
        <v>4.2699999999999996</v>
      </c>
      <c r="G613" s="255">
        <v>0.28000000000000003</v>
      </c>
      <c r="H613" s="255" t="s">
        <v>128</v>
      </c>
      <c r="I613" s="300" t="s">
        <v>126</v>
      </c>
      <c r="J613" s="297">
        <v>-1</v>
      </c>
      <c r="K613" s="297">
        <v>-1</v>
      </c>
      <c r="L613" s="297">
        <v>-1</v>
      </c>
      <c r="M613" s="297">
        <v>-1</v>
      </c>
      <c r="N613" s="307" t="s">
        <v>2811</v>
      </c>
      <c r="O613" s="307"/>
      <c r="P613" s="255" t="s">
        <v>671</v>
      </c>
    </row>
    <row r="614" spans="1:16" x14ac:dyDescent="0.25">
      <c r="A614" s="255" t="s">
        <v>847</v>
      </c>
      <c r="B614" s="255" t="s">
        <v>838</v>
      </c>
      <c r="C614" s="255">
        <v>6.5</v>
      </c>
      <c r="D614" s="255">
        <v>19.998999999999999</v>
      </c>
      <c r="E614" s="255">
        <v>2.708E-2</v>
      </c>
      <c r="F614" s="255">
        <v>7.15</v>
      </c>
      <c r="G614" s="255">
        <v>0.3</v>
      </c>
      <c r="H614" s="255" t="s">
        <v>128</v>
      </c>
      <c r="I614" s="300" t="s">
        <v>126</v>
      </c>
      <c r="J614" s="297">
        <v>-1</v>
      </c>
      <c r="K614" s="297">
        <v>-1</v>
      </c>
      <c r="L614" s="297">
        <v>-1</v>
      </c>
      <c r="M614" s="297">
        <v>-1</v>
      </c>
      <c r="N614" s="307" t="s">
        <v>2812</v>
      </c>
      <c r="O614" s="307"/>
      <c r="P614" s="255" t="s">
        <v>671</v>
      </c>
    </row>
    <row r="615" spans="1:16" x14ac:dyDescent="0.25">
      <c r="A615" s="255" t="s">
        <v>847</v>
      </c>
      <c r="B615" s="255" t="s">
        <v>830</v>
      </c>
      <c r="C615" s="255">
        <v>6.5</v>
      </c>
      <c r="D615" s="255">
        <v>27.672000000000001</v>
      </c>
      <c r="E615" s="255">
        <v>1.9570000000000001E-2</v>
      </c>
      <c r="F615" s="255">
        <v>7.15</v>
      </c>
      <c r="G615" s="255">
        <v>0.3</v>
      </c>
      <c r="H615" s="255" t="s">
        <v>128</v>
      </c>
      <c r="I615" s="300" t="s">
        <v>126</v>
      </c>
      <c r="J615" s="297">
        <v>-1</v>
      </c>
      <c r="K615" s="297">
        <v>-1</v>
      </c>
      <c r="L615" s="297">
        <v>-1</v>
      </c>
      <c r="M615" s="297">
        <v>-1</v>
      </c>
      <c r="N615" s="307" t="s">
        <v>2813</v>
      </c>
      <c r="O615" s="307"/>
      <c r="P615" s="255" t="s">
        <v>671</v>
      </c>
    </row>
    <row r="616" spans="1:16" x14ac:dyDescent="0.25">
      <c r="A616" s="255" t="s">
        <v>847</v>
      </c>
      <c r="B616" s="255" t="s">
        <v>857</v>
      </c>
      <c r="C616" s="255">
        <v>8.5</v>
      </c>
      <c r="D616" s="255">
        <v>25.286999999999999</v>
      </c>
      <c r="E616" s="255">
        <v>2.801E-2</v>
      </c>
      <c r="F616" s="255">
        <v>5.71</v>
      </c>
      <c r="G616" s="255">
        <v>0.28999999999999998</v>
      </c>
      <c r="H616" s="255" t="s">
        <v>128</v>
      </c>
      <c r="I616" s="300" t="s">
        <v>126</v>
      </c>
      <c r="J616" s="297">
        <v>-1</v>
      </c>
      <c r="K616" s="297">
        <v>-1</v>
      </c>
      <c r="L616" s="297">
        <v>-1</v>
      </c>
      <c r="M616" s="297">
        <v>-1</v>
      </c>
      <c r="N616" s="307" t="s">
        <v>2814</v>
      </c>
      <c r="O616" s="307"/>
      <c r="P616" s="255" t="s">
        <v>671</v>
      </c>
    </row>
    <row r="617" spans="1:16" x14ac:dyDescent="0.25">
      <c r="A617" s="255" t="s">
        <v>847</v>
      </c>
      <c r="B617" s="255" t="s">
        <v>852</v>
      </c>
      <c r="C617" s="255">
        <v>10.25</v>
      </c>
      <c r="D617" s="255">
        <v>32.743000000000002</v>
      </c>
      <c r="E617" s="255">
        <v>2.6089999999999999E-2</v>
      </c>
      <c r="F617" s="255">
        <v>4.9000000000000004</v>
      </c>
      <c r="G617" s="255">
        <v>0.28999999999999998</v>
      </c>
      <c r="H617" s="255" t="s">
        <v>128</v>
      </c>
      <c r="I617" s="300" t="s">
        <v>126</v>
      </c>
      <c r="J617" s="297">
        <v>-1</v>
      </c>
      <c r="K617" s="297">
        <v>-1</v>
      </c>
      <c r="L617" s="297">
        <v>-1</v>
      </c>
      <c r="M617" s="297">
        <v>-1</v>
      </c>
      <c r="N617" s="307" t="s">
        <v>2815</v>
      </c>
      <c r="O617" s="307"/>
      <c r="P617" s="255" t="s">
        <v>671</v>
      </c>
    </row>
    <row r="618" spans="1:16" x14ac:dyDescent="0.25">
      <c r="A618" s="255" t="s">
        <v>847</v>
      </c>
      <c r="B618" s="255" t="s">
        <v>848</v>
      </c>
      <c r="C618" s="255">
        <v>10.25</v>
      </c>
      <c r="D618" s="255">
        <v>45.878999999999998</v>
      </c>
      <c r="E618" s="255">
        <v>1.8620000000000001E-2</v>
      </c>
      <c r="F618" s="255">
        <v>4.9000000000000004</v>
      </c>
      <c r="G618" s="255">
        <v>0.28999999999999998</v>
      </c>
      <c r="H618" s="255" t="s">
        <v>128</v>
      </c>
      <c r="I618" s="300" t="s">
        <v>126</v>
      </c>
      <c r="J618" s="297">
        <v>-1</v>
      </c>
      <c r="K618" s="297">
        <v>-1</v>
      </c>
      <c r="L618" s="297">
        <v>-1</v>
      </c>
      <c r="M618" s="297">
        <v>-1</v>
      </c>
      <c r="N618" s="307" t="s">
        <v>2816</v>
      </c>
      <c r="O618" s="307"/>
      <c r="P618" s="255" t="s">
        <v>671</v>
      </c>
    </row>
    <row r="619" spans="1:16" x14ac:dyDescent="0.25">
      <c r="A619" s="255" t="s">
        <v>847</v>
      </c>
      <c r="B619" s="255" t="s">
        <v>849</v>
      </c>
      <c r="C619" s="255">
        <v>12.25</v>
      </c>
      <c r="D619" s="255">
        <v>38.26</v>
      </c>
      <c r="E619" s="255">
        <v>2.6679999999999999E-2</v>
      </c>
      <c r="F619" s="255">
        <v>4.2699999999999996</v>
      </c>
      <c r="G619" s="255">
        <v>0.28000000000000003</v>
      </c>
      <c r="H619" s="255" t="s">
        <v>128</v>
      </c>
      <c r="I619" s="300" t="s">
        <v>126</v>
      </c>
      <c r="J619" s="297">
        <v>-1</v>
      </c>
      <c r="K619" s="297">
        <v>-1</v>
      </c>
      <c r="L619" s="297">
        <v>-1</v>
      </c>
      <c r="M619" s="297">
        <v>-1</v>
      </c>
      <c r="N619" s="307" t="s">
        <v>2817</v>
      </c>
      <c r="O619" s="307"/>
      <c r="P619" s="255" t="s">
        <v>671</v>
      </c>
    </row>
    <row r="620" spans="1:16" x14ac:dyDescent="0.25">
      <c r="A620" s="255" t="s">
        <v>847</v>
      </c>
      <c r="B620" s="255" t="s">
        <v>836</v>
      </c>
      <c r="C620" s="255">
        <v>6.5</v>
      </c>
      <c r="D620" s="255">
        <v>22.65</v>
      </c>
      <c r="E620" s="255">
        <v>2.3910000000000001E-2</v>
      </c>
      <c r="F620" s="255">
        <v>7.15</v>
      </c>
      <c r="G620" s="255">
        <v>0.3</v>
      </c>
      <c r="H620" s="255" t="s">
        <v>128</v>
      </c>
      <c r="I620" s="300" t="s">
        <v>126</v>
      </c>
      <c r="J620" s="297">
        <v>-1</v>
      </c>
      <c r="K620" s="297">
        <v>-1</v>
      </c>
      <c r="L620" s="297">
        <v>-1</v>
      </c>
      <c r="M620" s="297">
        <v>-1</v>
      </c>
      <c r="N620" s="307" t="s">
        <v>2818</v>
      </c>
      <c r="O620" s="307"/>
      <c r="P620" s="255" t="s">
        <v>671</v>
      </c>
    </row>
    <row r="621" spans="1:16" x14ac:dyDescent="0.25">
      <c r="A621" s="255" t="s">
        <v>847</v>
      </c>
      <c r="B621" s="255" t="s">
        <v>828</v>
      </c>
      <c r="C621" s="255">
        <v>6.5</v>
      </c>
      <c r="D621" s="255">
        <v>31.593</v>
      </c>
      <c r="E621" s="255">
        <v>1.7149999999999999E-2</v>
      </c>
      <c r="F621" s="255">
        <v>7.15</v>
      </c>
      <c r="G621" s="255">
        <v>0.3</v>
      </c>
      <c r="H621" s="255" t="s">
        <v>128</v>
      </c>
      <c r="I621" s="300" t="s">
        <v>126</v>
      </c>
      <c r="J621" s="297">
        <v>-1</v>
      </c>
      <c r="K621" s="297">
        <v>-1</v>
      </c>
      <c r="L621" s="297">
        <v>-1</v>
      </c>
      <c r="M621" s="297">
        <v>-1</v>
      </c>
      <c r="N621" s="307" t="s">
        <v>2819</v>
      </c>
      <c r="O621" s="307"/>
      <c r="P621" s="255" t="s">
        <v>671</v>
      </c>
    </row>
    <row r="622" spans="1:16" x14ac:dyDescent="0.25">
      <c r="A622" s="255" t="s">
        <v>847</v>
      </c>
      <c r="B622" s="255" t="s">
        <v>854</v>
      </c>
      <c r="C622" s="255">
        <v>8.5</v>
      </c>
      <c r="D622" s="255">
        <v>28.562999999999999</v>
      </c>
      <c r="E622" s="255">
        <v>2.4799999999999999E-2</v>
      </c>
      <c r="F622" s="255">
        <v>5.71</v>
      </c>
      <c r="G622" s="255">
        <v>0.28999999999999998</v>
      </c>
      <c r="H622" s="255" t="s">
        <v>128</v>
      </c>
      <c r="I622" s="300" t="s">
        <v>126</v>
      </c>
      <c r="J622" s="297">
        <v>-1</v>
      </c>
      <c r="K622" s="297">
        <v>-1</v>
      </c>
      <c r="L622" s="297">
        <v>-1</v>
      </c>
      <c r="M622" s="297">
        <v>-1</v>
      </c>
      <c r="N622" s="307" t="s">
        <v>2820</v>
      </c>
      <c r="O622" s="307"/>
      <c r="P622" s="255" t="s">
        <v>671</v>
      </c>
    </row>
    <row r="623" spans="1:16" x14ac:dyDescent="0.25">
      <c r="A623" s="255" t="s">
        <v>847</v>
      </c>
      <c r="B623" s="255" t="s">
        <v>825</v>
      </c>
      <c r="C623" s="255">
        <v>10.25</v>
      </c>
      <c r="D623" s="255">
        <v>36.722000000000001</v>
      </c>
      <c r="E623" s="255">
        <v>2.3259999999999999E-2</v>
      </c>
      <c r="F623" s="255">
        <v>4.9000000000000004</v>
      </c>
      <c r="G623" s="255">
        <v>0.28999999999999998</v>
      </c>
      <c r="H623" s="255" t="s">
        <v>128</v>
      </c>
      <c r="I623" s="300" t="s">
        <v>126</v>
      </c>
      <c r="J623" s="297">
        <v>-1</v>
      </c>
      <c r="K623" s="297">
        <v>-1</v>
      </c>
      <c r="L623" s="297">
        <v>-1</v>
      </c>
      <c r="M623" s="297">
        <v>-1</v>
      </c>
      <c r="N623" s="307" t="s">
        <v>2821</v>
      </c>
      <c r="O623" s="307"/>
      <c r="P623" s="255" t="s">
        <v>671</v>
      </c>
    </row>
    <row r="624" spans="1:16" x14ac:dyDescent="0.25">
      <c r="A624" s="255" t="s">
        <v>847</v>
      </c>
      <c r="B624" s="255" t="s">
        <v>817</v>
      </c>
      <c r="C624" s="255">
        <v>10.25</v>
      </c>
      <c r="D624" s="255">
        <v>57.084000000000003</v>
      </c>
      <c r="E624" s="255">
        <v>1.4959999999999999E-2</v>
      </c>
      <c r="F624" s="255">
        <v>4.9000000000000004</v>
      </c>
      <c r="G624" s="255">
        <v>0.28999999999999998</v>
      </c>
      <c r="H624" s="255" t="s">
        <v>128</v>
      </c>
      <c r="I624" s="300" t="s">
        <v>126</v>
      </c>
      <c r="J624" s="297">
        <v>-1</v>
      </c>
      <c r="K624" s="297">
        <v>-1</v>
      </c>
      <c r="L624" s="297">
        <v>-1</v>
      </c>
      <c r="M624" s="297">
        <v>-1</v>
      </c>
      <c r="N624" s="307" t="s">
        <v>2822</v>
      </c>
      <c r="O624" s="307"/>
      <c r="P624" s="255" t="s">
        <v>671</v>
      </c>
    </row>
    <row r="625" spans="1:16" x14ac:dyDescent="0.25">
      <c r="A625" s="255" t="s">
        <v>847</v>
      </c>
      <c r="B625" s="255" t="s">
        <v>821</v>
      </c>
      <c r="C625" s="255">
        <v>12.25</v>
      </c>
      <c r="D625" s="255">
        <v>45.878999999999998</v>
      </c>
      <c r="E625" s="255">
        <v>2.2249999999999999E-2</v>
      </c>
      <c r="F625" s="255">
        <v>4.2699999999999996</v>
      </c>
      <c r="G625" s="255">
        <v>0.28000000000000003</v>
      </c>
      <c r="H625" s="255" t="s">
        <v>128</v>
      </c>
      <c r="I625" s="300" t="s">
        <v>126</v>
      </c>
      <c r="J625" s="297">
        <v>-1</v>
      </c>
      <c r="K625" s="297">
        <v>-1</v>
      </c>
      <c r="L625" s="297">
        <v>-1</v>
      </c>
      <c r="M625" s="297">
        <v>-1</v>
      </c>
      <c r="N625" s="307" t="s">
        <v>2823</v>
      </c>
      <c r="O625" s="307"/>
      <c r="P625" s="255" t="s">
        <v>671</v>
      </c>
    </row>
    <row r="626" spans="1:16" x14ac:dyDescent="0.25">
      <c r="A626" s="255" t="s">
        <v>847</v>
      </c>
      <c r="B626" s="255" t="s">
        <v>859</v>
      </c>
      <c r="C626" s="255">
        <v>48</v>
      </c>
      <c r="D626" s="255">
        <v>11.593</v>
      </c>
      <c r="E626" s="255">
        <v>0.34499999999999997</v>
      </c>
      <c r="F626" s="255">
        <v>1.83</v>
      </c>
      <c r="G626" s="255">
        <v>0.27</v>
      </c>
      <c r="H626" s="255" t="s">
        <v>128</v>
      </c>
      <c r="I626" s="300" t="s">
        <v>126</v>
      </c>
      <c r="J626" s="297">
        <v>-1</v>
      </c>
      <c r="K626" s="297">
        <v>-1</v>
      </c>
      <c r="L626" s="297">
        <v>-1</v>
      </c>
      <c r="M626" s="297">
        <v>-1</v>
      </c>
      <c r="N626" s="307" t="s">
        <v>2824</v>
      </c>
      <c r="O626" s="307"/>
      <c r="P626" s="255" t="s">
        <v>671</v>
      </c>
    </row>
    <row r="627" spans="1:16" x14ac:dyDescent="0.25">
      <c r="A627" s="255" t="s">
        <v>847</v>
      </c>
      <c r="B627" s="255" t="s">
        <v>858</v>
      </c>
      <c r="C627" s="255">
        <v>48</v>
      </c>
      <c r="D627" s="255">
        <v>15.804</v>
      </c>
      <c r="E627" s="255">
        <v>0.25330000000000003</v>
      </c>
      <c r="F627" s="255">
        <v>1.83</v>
      </c>
      <c r="G627" s="255">
        <v>0.27</v>
      </c>
      <c r="H627" s="255" t="s">
        <v>128</v>
      </c>
      <c r="I627" s="300" t="s">
        <v>126</v>
      </c>
      <c r="J627" s="297">
        <v>-1</v>
      </c>
      <c r="K627" s="297">
        <v>-1</v>
      </c>
      <c r="L627" s="297">
        <v>-1</v>
      </c>
      <c r="M627" s="297">
        <v>-1</v>
      </c>
      <c r="N627" s="307" t="s">
        <v>2825</v>
      </c>
      <c r="O627" s="307"/>
      <c r="P627" s="255" t="s">
        <v>671</v>
      </c>
    </row>
    <row r="628" spans="1:16" x14ac:dyDescent="0.25">
      <c r="A628" s="255" t="s">
        <v>847</v>
      </c>
      <c r="B628" s="255" t="s">
        <v>855</v>
      </c>
      <c r="C628" s="255">
        <v>48</v>
      </c>
      <c r="D628" s="255">
        <v>19.536999999999999</v>
      </c>
      <c r="E628" s="255">
        <v>0.20474000000000001</v>
      </c>
      <c r="F628" s="255">
        <v>1.83</v>
      </c>
      <c r="G628" s="255">
        <v>0.27</v>
      </c>
      <c r="H628" s="255" t="s">
        <v>128</v>
      </c>
      <c r="I628" s="300" t="s">
        <v>126</v>
      </c>
      <c r="J628" s="297">
        <v>-1</v>
      </c>
      <c r="K628" s="297">
        <v>-1</v>
      </c>
      <c r="L628" s="297">
        <v>-1</v>
      </c>
      <c r="M628" s="297">
        <v>-1</v>
      </c>
      <c r="N628" s="307" t="s">
        <v>2826</v>
      </c>
      <c r="O628" s="307"/>
      <c r="P628" s="255" t="s">
        <v>671</v>
      </c>
    </row>
    <row r="629" spans="1:16" x14ac:dyDescent="0.25">
      <c r="A629" s="255" t="s">
        <v>847</v>
      </c>
      <c r="B629" s="255" t="s">
        <v>851</v>
      </c>
      <c r="C629" s="255">
        <v>48</v>
      </c>
      <c r="D629" s="255">
        <v>21.515999999999998</v>
      </c>
      <c r="E629" s="255">
        <v>0.18579999999999999</v>
      </c>
      <c r="F629" s="255">
        <v>1.83</v>
      </c>
      <c r="G629" s="255">
        <v>0.27</v>
      </c>
      <c r="H629" s="255" t="s">
        <v>128</v>
      </c>
      <c r="I629" s="300" t="s">
        <v>126</v>
      </c>
      <c r="J629" s="297">
        <v>-1</v>
      </c>
      <c r="K629" s="297">
        <v>-1</v>
      </c>
      <c r="L629" s="297">
        <v>-1</v>
      </c>
      <c r="M629" s="297">
        <v>-1</v>
      </c>
      <c r="N629" s="307" t="s">
        <v>2827</v>
      </c>
      <c r="O629" s="307"/>
      <c r="P629" s="255" t="s">
        <v>671</v>
      </c>
    </row>
    <row r="630" spans="1:16" x14ac:dyDescent="0.25">
      <c r="A630" s="255" t="s">
        <v>815</v>
      </c>
      <c r="B630" s="255" t="s">
        <v>845</v>
      </c>
      <c r="C630" s="255">
        <v>4.5</v>
      </c>
      <c r="D630" s="255">
        <v>12.746</v>
      </c>
      <c r="E630" s="255">
        <v>2.9420000000000002E-2</v>
      </c>
      <c r="F630" s="255">
        <v>9.89</v>
      </c>
      <c r="G630" s="255">
        <v>0.31</v>
      </c>
      <c r="H630" s="255" t="s">
        <v>128</v>
      </c>
      <c r="I630" s="300" t="s">
        <v>126</v>
      </c>
      <c r="J630" s="297">
        <v>-1</v>
      </c>
      <c r="K630" s="297">
        <v>-1</v>
      </c>
      <c r="L630" s="297">
        <v>-1</v>
      </c>
      <c r="M630" s="297">
        <v>-1</v>
      </c>
      <c r="N630" s="307" t="s">
        <v>2828</v>
      </c>
      <c r="O630" s="307"/>
      <c r="P630" s="255" t="s">
        <v>671</v>
      </c>
    </row>
    <row r="631" spans="1:16" x14ac:dyDescent="0.25">
      <c r="A631" s="255" t="s">
        <v>815</v>
      </c>
      <c r="B631" s="255" t="s">
        <v>841</v>
      </c>
      <c r="C631" s="255">
        <v>4.5</v>
      </c>
      <c r="D631" s="255">
        <v>15.409000000000001</v>
      </c>
      <c r="E631" s="255">
        <v>2.4340000000000001E-2</v>
      </c>
      <c r="F631" s="255">
        <v>9.89</v>
      </c>
      <c r="G631" s="255">
        <v>0.31</v>
      </c>
      <c r="H631" s="255" t="s">
        <v>128</v>
      </c>
      <c r="I631" s="300" t="s">
        <v>126</v>
      </c>
      <c r="J631" s="297">
        <v>-1</v>
      </c>
      <c r="K631" s="297">
        <v>-1</v>
      </c>
      <c r="L631" s="297">
        <v>-1</v>
      </c>
      <c r="M631" s="297">
        <v>-1</v>
      </c>
      <c r="N631" s="307" t="s">
        <v>2829</v>
      </c>
      <c r="O631" s="307"/>
      <c r="P631" s="255" t="s">
        <v>671</v>
      </c>
    </row>
    <row r="632" spans="1:16" x14ac:dyDescent="0.25">
      <c r="A632" s="255" t="s">
        <v>815</v>
      </c>
      <c r="B632" s="255" t="s">
        <v>837</v>
      </c>
      <c r="C632" s="255">
        <v>6.5</v>
      </c>
      <c r="D632" s="255">
        <v>19.292999999999999</v>
      </c>
      <c r="E632" s="255">
        <v>2.8080000000000001E-2</v>
      </c>
      <c r="F632" s="255">
        <v>7.15</v>
      </c>
      <c r="G632" s="255">
        <v>0.3</v>
      </c>
      <c r="H632" s="255" t="s">
        <v>128</v>
      </c>
      <c r="I632" s="300" t="s">
        <v>126</v>
      </c>
      <c r="J632" s="297">
        <v>-1</v>
      </c>
      <c r="K632" s="297">
        <v>-1</v>
      </c>
      <c r="L632" s="297">
        <v>-1</v>
      </c>
      <c r="M632" s="297">
        <v>-1</v>
      </c>
      <c r="N632" s="307" t="s">
        <v>2800</v>
      </c>
      <c r="O632" s="307"/>
      <c r="P632" s="255" t="s">
        <v>671</v>
      </c>
    </row>
    <row r="633" spans="1:16" x14ac:dyDescent="0.25">
      <c r="A633" s="255" t="s">
        <v>815</v>
      </c>
      <c r="B633" s="255" t="s">
        <v>829</v>
      </c>
      <c r="C633" s="255">
        <v>6.5</v>
      </c>
      <c r="D633" s="255">
        <v>26.238</v>
      </c>
      <c r="E633" s="255">
        <v>2.0639999999999999E-2</v>
      </c>
      <c r="F633" s="255">
        <v>7.15</v>
      </c>
      <c r="G633" s="255">
        <v>0.3</v>
      </c>
      <c r="H633" s="255" t="s">
        <v>128</v>
      </c>
      <c r="I633" s="300" t="s">
        <v>126</v>
      </c>
      <c r="J633" s="297">
        <v>-1</v>
      </c>
      <c r="K633" s="297">
        <v>-1</v>
      </c>
      <c r="L633" s="297">
        <v>-1</v>
      </c>
      <c r="M633" s="297">
        <v>-1</v>
      </c>
      <c r="N633" s="307" t="s">
        <v>2801</v>
      </c>
      <c r="O633" s="307"/>
      <c r="P633" s="255" t="s">
        <v>671</v>
      </c>
    </row>
    <row r="634" spans="1:16" x14ac:dyDescent="0.25">
      <c r="A634" s="255" t="s">
        <v>815</v>
      </c>
      <c r="B634" s="255" t="s">
        <v>833</v>
      </c>
      <c r="C634" s="255">
        <v>8.25</v>
      </c>
      <c r="D634" s="255">
        <v>25.486999999999998</v>
      </c>
      <c r="E634" s="255">
        <v>2.6970000000000001E-2</v>
      </c>
      <c r="F634" s="255">
        <v>5.85</v>
      </c>
      <c r="G634" s="255">
        <v>0.28999999999999998</v>
      </c>
      <c r="H634" s="255" t="s">
        <v>128</v>
      </c>
      <c r="I634" s="300" t="s">
        <v>126</v>
      </c>
      <c r="J634" s="297">
        <v>-1</v>
      </c>
      <c r="K634" s="297">
        <v>-1</v>
      </c>
      <c r="L634" s="297">
        <v>-1</v>
      </c>
      <c r="M634" s="297">
        <v>-1</v>
      </c>
      <c r="N634" s="307" t="s">
        <v>2830</v>
      </c>
      <c r="O634" s="307"/>
      <c r="P634" s="255" t="s">
        <v>671</v>
      </c>
    </row>
    <row r="635" spans="1:16" x14ac:dyDescent="0.25">
      <c r="A635" s="255" t="s">
        <v>815</v>
      </c>
      <c r="B635" s="255" t="s">
        <v>826</v>
      </c>
      <c r="C635" s="255">
        <v>10.25</v>
      </c>
      <c r="D635" s="255">
        <v>31.792999999999999</v>
      </c>
      <c r="E635" s="255">
        <v>2.6870000000000002E-2</v>
      </c>
      <c r="F635" s="255">
        <v>4.9000000000000004</v>
      </c>
      <c r="G635" s="255">
        <v>0.28999999999999998</v>
      </c>
      <c r="H635" s="255" t="s">
        <v>128</v>
      </c>
      <c r="I635" s="300" t="s">
        <v>126</v>
      </c>
      <c r="J635" s="297">
        <v>-1</v>
      </c>
      <c r="K635" s="297">
        <v>-1</v>
      </c>
      <c r="L635" s="297">
        <v>-1</v>
      </c>
      <c r="M635" s="297">
        <v>-1</v>
      </c>
      <c r="N635" s="307" t="s">
        <v>2803</v>
      </c>
      <c r="O635" s="307"/>
      <c r="P635" s="255" t="s">
        <v>671</v>
      </c>
    </row>
    <row r="636" spans="1:16" x14ac:dyDescent="0.25">
      <c r="A636" s="255" t="s">
        <v>815</v>
      </c>
      <c r="B636" s="255" t="s">
        <v>818</v>
      </c>
      <c r="C636" s="255">
        <v>10.25</v>
      </c>
      <c r="D636" s="255">
        <v>43.914999999999999</v>
      </c>
      <c r="E636" s="255">
        <v>1.9449999999999999E-2</v>
      </c>
      <c r="F636" s="255">
        <v>4.9000000000000004</v>
      </c>
      <c r="G636" s="255">
        <v>0.28999999999999998</v>
      </c>
      <c r="H636" s="255" t="s">
        <v>128</v>
      </c>
      <c r="I636" s="300" t="s">
        <v>126</v>
      </c>
      <c r="J636" s="297">
        <v>-1</v>
      </c>
      <c r="K636" s="297">
        <v>-1</v>
      </c>
      <c r="L636" s="297">
        <v>-1</v>
      </c>
      <c r="M636" s="297">
        <v>-1</v>
      </c>
      <c r="N636" s="307" t="s">
        <v>2804</v>
      </c>
      <c r="O636" s="307"/>
      <c r="P636" s="255" t="s">
        <v>671</v>
      </c>
    </row>
    <row r="637" spans="1:16" x14ac:dyDescent="0.25">
      <c r="A637" s="255" t="s">
        <v>815</v>
      </c>
      <c r="B637" s="255" t="s">
        <v>822</v>
      </c>
      <c r="C637" s="255">
        <v>12.25</v>
      </c>
      <c r="D637" s="255">
        <v>38.46</v>
      </c>
      <c r="E637" s="255">
        <v>2.6540000000000001E-2</v>
      </c>
      <c r="F637" s="255">
        <v>4.2699999999999996</v>
      </c>
      <c r="G637" s="255">
        <v>0.28000000000000003</v>
      </c>
      <c r="H637" s="255" t="s">
        <v>128</v>
      </c>
      <c r="I637" s="300" t="s">
        <v>126</v>
      </c>
      <c r="J637" s="297">
        <v>-1</v>
      </c>
      <c r="K637" s="297">
        <v>-1</v>
      </c>
      <c r="L637" s="297">
        <v>-1</v>
      </c>
      <c r="M637" s="297">
        <v>-1</v>
      </c>
      <c r="N637" s="307" t="s">
        <v>2805</v>
      </c>
      <c r="O637" s="307"/>
      <c r="P637" s="255" t="s">
        <v>671</v>
      </c>
    </row>
    <row r="638" spans="1:16" x14ac:dyDescent="0.25">
      <c r="A638" s="255" t="s">
        <v>815</v>
      </c>
      <c r="B638" s="255" t="s">
        <v>843</v>
      </c>
      <c r="C638" s="255">
        <v>4.5</v>
      </c>
      <c r="D638" s="255">
        <v>12.545</v>
      </c>
      <c r="E638" s="255">
        <v>2.989E-2</v>
      </c>
      <c r="F638" s="255">
        <v>9.89</v>
      </c>
      <c r="G638" s="255">
        <v>0.31</v>
      </c>
      <c r="H638" s="255" t="s">
        <v>128</v>
      </c>
      <c r="I638" s="300" t="s">
        <v>126</v>
      </c>
      <c r="J638" s="297">
        <v>-1</v>
      </c>
      <c r="K638" s="297">
        <v>-1</v>
      </c>
      <c r="L638" s="297">
        <v>-1</v>
      </c>
      <c r="M638" s="297">
        <v>-1</v>
      </c>
      <c r="N638" s="307" t="s">
        <v>2831</v>
      </c>
      <c r="O638" s="307"/>
      <c r="P638" s="255" t="s">
        <v>671</v>
      </c>
    </row>
    <row r="639" spans="1:16" x14ac:dyDescent="0.25">
      <c r="A639" s="255" t="s">
        <v>815</v>
      </c>
      <c r="B639" s="255" t="s">
        <v>839</v>
      </c>
      <c r="C639" s="255">
        <v>4.5</v>
      </c>
      <c r="D639" s="255">
        <v>14.853</v>
      </c>
      <c r="E639" s="255">
        <v>2.5250000000000002E-2</v>
      </c>
      <c r="F639" s="255">
        <v>9.89</v>
      </c>
      <c r="G639" s="255">
        <v>0.31</v>
      </c>
      <c r="H639" s="255" t="s">
        <v>128</v>
      </c>
      <c r="I639" s="300" t="s">
        <v>126</v>
      </c>
      <c r="J639" s="297">
        <v>-1</v>
      </c>
      <c r="K639" s="297">
        <v>-1</v>
      </c>
      <c r="L639" s="297">
        <v>-1</v>
      </c>
      <c r="M639" s="297">
        <v>-1</v>
      </c>
      <c r="N639" s="307" t="s">
        <v>2832</v>
      </c>
      <c r="O639" s="307"/>
      <c r="P639" s="255" t="s">
        <v>671</v>
      </c>
    </row>
    <row r="640" spans="1:16" x14ac:dyDescent="0.25">
      <c r="A640" s="255" t="s">
        <v>815</v>
      </c>
      <c r="B640" s="255" t="s">
        <v>835</v>
      </c>
      <c r="C640" s="255">
        <v>6.5</v>
      </c>
      <c r="D640" s="255">
        <v>18.46</v>
      </c>
      <c r="E640" s="255">
        <v>2.9340000000000001E-2</v>
      </c>
      <c r="F640" s="255">
        <v>7.15</v>
      </c>
      <c r="G640" s="255">
        <v>0.3</v>
      </c>
      <c r="H640" s="255" t="s">
        <v>128</v>
      </c>
      <c r="I640" s="300" t="s">
        <v>126</v>
      </c>
      <c r="J640" s="297">
        <v>-1</v>
      </c>
      <c r="K640" s="297">
        <v>-1</v>
      </c>
      <c r="L640" s="297">
        <v>-1</v>
      </c>
      <c r="M640" s="297">
        <v>-1</v>
      </c>
      <c r="N640" s="307" t="s">
        <v>2806</v>
      </c>
      <c r="O640" s="307"/>
      <c r="P640" s="255" t="s">
        <v>671</v>
      </c>
    </row>
    <row r="641" spans="1:16" x14ac:dyDescent="0.25">
      <c r="A641" s="255" t="s">
        <v>815</v>
      </c>
      <c r="B641" s="255" t="s">
        <v>827</v>
      </c>
      <c r="C641" s="255">
        <v>6.5</v>
      </c>
      <c r="D641" s="255">
        <v>24.776</v>
      </c>
      <c r="E641" s="255">
        <v>2.1860000000000001E-2</v>
      </c>
      <c r="F641" s="255">
        <v>7.15</v>
      </c>
      <c r="G641" s="255">
        <v>0.3</v>
      </c>
      <c r="H641" s="255" t="s">
        <v>128</v>
      </c>
      <c r="I641" s="300" t="s">
        <v>126</v>
      </c>
      <c r="J641" s="297">
        <v>-1</v>
      </c>
      <c r="K641" s="297">
        <v>-1</v>
      </c>
      <c r="L641" s="297">
        <v>-1</v>
      </c>
      <c r="M641" s="297">
        <v>-1</v>
      </c>
      <c r="N641" s="307" t="s">
        <v>2807</v>
      </c>
      <c r="O641" s="307"/>
      <c r="P641" s="255" t="s">
        <v>671</v>
      </c>
    </row>
    <row r="642" spans="1:16" x14ac:dyDescent="0.25">
      <c r="A642" s="255" t="s">
        <v>815</v>
      </c>
      <c r="B642" s="255" t="s">
        <v>831</v>
      </c>
      <c r="C642" s="255">
        <v>8.25</v>
      </c>
      <c r="D642" s="255">
        <v>24.100999999999999</v>
      </c>
      <c r="E642" s="255">
        <v>2.853E-2</v>
      </c>
      <c r="F642" s="255">
        <v>5.85</v>
      </c>
      <c r="G642" s="255">
        <v>0.28999999999999998</v>
      </c>
      <c r="H642" s="255" t="s">
        <v>128</v>
      </c>
      <c r="I642" s="300" t="s">
        <v>126</v>
      </c>
      <c r="J642" s="297">
        <v>-1</v>
      </c>
      <c r="K642" s="297">
        <v>-1</v>
      </c>
      <c r="L642" s="297">
        <v>-1</v>
      </c>
      <c r="M642" s="297">
        <v>-1</v>
      </c>
      <c r="N642" s="307" t="s">
        <v>2833</v>
      </c>
      <c r="O642" s="307"/>
      <c r="P642" s="255" t="s">
        <v>671</v>
      </c>
    </row>
    <row r="643" spans="1:16" x14ac:dyDescent="0.25">
      <c r="A643" s="255" t="s">
        <v>815</v>
      </c>
      <c r="B643" s="255" t="s">
        <v>824</v>
      </c>
      <c r="C643" s="255">
        <v>10.25</v>
      </c>
      <c r="D643" s="255">
        <v>29.71</v>
      </c>
      <c r="E643" s="255">
        <v>2.8750000000000001E-2</v>
      </c>
      <c r="F643" s="255">
        <v>4.9000000000000004</v>
      </c>
      <c r="G643" s="255">
        <v>0.28999999999999998</v>
      </c>
      <c r="H643" s="255" t="s">
        <v>128</v>
      </c>
      <c r="I643" s="300" t="s">
        <v>126</v>
      </c>
      <c r="J643" s="297">
        <v>-1</v>
      </c>
      <c r="K643" s="297">
        <v>-1</v>
      </c>
      <c r="L643" s="297">
        <v>-1</v>
      </c>
      <c r="M643" s="297">
        <v>-1</v>
      </c>
      <c r="N643" s="307" t="s">
        <v>2809</v>
      </c>
      <c r="O643" s="307"/>
      <c r="P643" s="255" t="s">
        <v>671</v>
      </c>
    </row>
    <row r="644" spans="1:16" x14ac:dyDescent="0.25">
      <c r="A644" s="255" t="s">
        <v>815</v>
      </c>
      <c r="B644" s="255" t="s">
        <v>816</v>
      </c>
      <c r="C644" s="255">
        <v>10.25</v>
      </c>
      <c r="D644" s="255">
        <v>40.127000000000002</v>
      </c>
      <c r="E644" s="255">
        <v>2.129E-2</v>
      </c>
      <c r="F644" s="255">
        <v>4.9000000000000004</v>
      </c>
      <c r="G644" s="255">
        <v>0.28999999999999998</v>
      </c>
      <c r="H644" s="255" t="s">
        <v>128</v>
      </c>
      <c r="I644" s="300" t="s">
        <v>126</v>
      </c>
      <c r="J644" s="297">
        <v>-1</v>
      </c>
      <c r="K644" s="297">
        <v>-1</v>
      </c>
      <c r="L644" s="297">
        <v>-1</v>
      </c>
      <c r="M644" s="297">
        <v>-1</v>
      </c>
      <c r="N644" s="307" t="s">
        <v>2810</v>
      </c>
      <c r="O644" s="307"/>
      <c r="P644" s="255" t="s">
        <v>671</v>
      </c>
    </row>
    <row r="645" spans="1:16" x14ac:dyDescent="0.25">
      <c r="A645" s="255" t="s">
        <v>815</v>
      </c>
      <c r="B645" s="255" t="s">
        <v>820</v>
      </c>
      <c r="C645" s="255">
        <v>12.25</v>
      </c>
      <c r="D645" s="255">
        <v>35.497</v>
      </c>
      <c r="E645" s="255">
        <v>2.8760000000000001E-2</v>
      </c>
      <c r="F645" s="255">
        <v>4.2699999999999996</v>
      </c>
      <c r="G645" s="255">
        <v>0.28000000000000003</v>
      </c>
      <c r="H645" s="255" t="s">
        <v>128</v>
      </c>
      <c r="I645" s="300" t="s">
        <v>126</v>
      </c>
      <c r="J645" s="297">
        <v>-1</v>
      </c>
      <c r="K645" s="297">
        <v>-1</v>
      </c>
      <c r="L645" s="297">
        <v>-1</v>
      </c>
      <c r="M645" s="297">
        <v>-1</v>
      </c>
      <c r="N645" s="307" t="s">
        <v>2811</v>
      </c>
      <c r="O645" s="307"/>
      <c r="P645" s="255" t="s">
        <v>671</v>
      </c>
    </row>
    <row r="646" spans="1:16" x14ac:dyDescent="0.25">
      <c r="A646" s="255" t="s">
        <v>815</v>
      </c>
      <c r="B646" s="255" t="s">
        <v>846</v>
      </c>
      <c r="C646" s="255">
        <v>4.5</v>
      </c>
      <c r="D646" s="255">
        <v>11.446999999999999</v>
      </c>
      <c r="E646" s="255">
        <v>3.2759999999999997E-2</v>
      </c>
      <c r="F646" s="255">
        <v>9.89</v>
      </c>
      <c r="G646" s="255">
        <v>0.31</v>
      </c>
      <c r="H646" s="255" t="s">
        <v>128</v>
      </c>
      <c r="I646" s="300" t="s">
        <v>126</v>
      </c>
      <c r="J646" s="297">
        <v>-1</v>
      </c>
      <c r="K646" s="297">
        <v>-1</v>
      </c>
      <c r="L646" s="297">
        <v>-1</v>
      </c>
      <c r="M646" s="297">
        <v>-1</v>
      </c>
      <c r="N646" s="307" t="s">
        <v>2834</v>
      </c>
      <c r="O646" s="307"/>
      <c r="P646" s="255" t="s">
        <v>671</v>
      </c>
    </row>
    <row r="647" spans="1:16" x14ac:dyDescent="0.25">
      <c r="A647" s="255" t="s">
        <v>815</v>
      </c>
      <c r="B647" s="255" t="s">
        <v>842</v>
      </c>
      <c r="C647" s="255">
        <v>4.5</v>
      </c>
      <c r="D647" s="255">
        <v>13.612</v>
      </c>
      <c r="E647" s="255">
        <v>2.7550000000000002E-2</v>
      </c>
      <c r="F647" s="255">
        <v>9.89</v>
      </c>
      <c r="G647" s="255">
        <v>0.31</v>
      </c>
      <c r="H647" s="255" t="s">
        <v>128</v>
      </c>
      <c r="I647" s="300" t="s">
        <v>126</v>
      </c>
      <c r="J647" s="297">
        <v>-1</v>
      </c>
      <c r="K647" s="297">
        <v>-1</v>
      </c>
      <c r="L647" s="297">
        <v>-1</v>
      </c>
      <c r="M647" s="297">
        <v>-1</v>
      </c>
      <c r="N647" s="307" t="s">
        <v>2835</v>
      </c>
      <c r="O647" s="307"/>
      <c r="P647" s="255" t="s">
        <v>671</v>
      </c>
    </row>
    <row r="648" spans="1:16" x14ac:dyDescent="0.25">
      <c r="A648" s="255" t="s">
        <v>815</v>
      </c>
      <c r="B648" s="255" t="s">
        <v>838</v>
      </c>
      <c r="C648" s="255">
        <v>6.5</v>
      </c>
      <c r="D648" s="255">
        <v>16.978999999999999</v>
      </c>
      <c r="E648" s="255">
        <v>3.1899999999999998E-2</v>
      </c>
      <c r="F648" s="255">
        <v>7.15</v>
      </c>
      <c r="G648" s="255">
        <v>0.3</v>
      </c>
      <c r="H648" s="255" t="s">
        <v>128</v>
      </c>
      <c r="I648" s="300" t="s">
        <v>126</v>
      </c>
      <c r="J648" s="297">
        <v>-1</v>
      </c>
      <c r="K648" s="297">
        <v>-1</v>
      </c>
      <c r="L648" s="297">
        <v>-1</v>
      </c>
      <c r="M648" s="297">
        <v>-1</v>
      </c>
      <c r="N648" s="307" t="s">
        <v>2812</v>
      </c>
      <c r="O648" s="307"/>
      <c r="P648" s="255" t="s">
        <v>671</v>
      </c>
    </row>
    <row r="649" spans="1:16" x14ac:dyDescent="0.25">
      <c r="A649" s="255" t="s">
        <v>815</v>
      </c>
      <c r="B649" s="255" t="s">
        <v>830</v>
      </c>
      <c r="C649" s="255">
        <v>6.5</v>
      </c>
      <c r="D649" s="255">
        <v>21.716000000000001</v>
      </c>
      <c r="E649" s="255">
        <v>2.494E-2</v>
      </c>
      <c r="F649" s="255">
        <v>7.15</v>
      </c>
      <c r="G649" s="255">
        <v>0.3</v>
      </c>
      <c r="H649" s="255" t="s">
        <v>128</v>
      </c>
      <c r="I649" s="300" t="s">
        <v>126</v>
      </c>
      <c r="J649" s="297">
        <v>-1</v>
      </c>
      <c r="K649" s="297">
        <v>-1</v>
      </c>
      <c r="L649" s="297">
        <v>-1</v>
      </c>
      <c r="M649" s="297">
        <v>-1</v>
      </c>
      <c r="N649" s="307" t="s">
        <v>2813</v>
      </c>
      <c r="O649" s="307"/>
      <c r="P649" s="255" t="s">
        <v>671</v>
      </c>
    </row>
    <row r="650" spans="1:16" x14ac:dyDescent="0.25">
      <c r="A650" s="255" t="s">
        <v>815</v>
      </c>
      <c r="B650" s="255" t="s">
        <v>834</v>
      </c>
      <c r="C650" s="255">
        <v>8.25</v>
      </c>
      <c r="D650" s="255">
        <v>21.716000000000001</v>
      </c>
      <c r="E650" s="255">
        <v>3.1660000000000001E-2</v>
      </c>
      <c r="F650" s="255">
        <v>5.85</v>
      </c>
      <c r="G650" s="255">
        <v>0.28999999999999998</v>
      </c>
      <c r="H650" s="255" t="s">
        <v>128</v>
      </c>
      <c r="I650" s="300" t="s">
        <v>126</v>
      </c>
      <c r="J650" s="297">
        <v>-1</v>
      </c>
      <c r="K650" s="297">
        <v>-1</v>
      </c>
      <c r="L650" s="297">
        <v>-1</v>
      </c>
      <c r="M650" s="297">
        <v>-1</v>
      </c>
      <c r="N650" s="307" t="s">
        <v>2836</v>
      </c>
      <c r="O650" s="307"/>
      <c r="P650" s="255" t="s">
        <v>671</v>
      </c>
    </row>
    <row r="651" spans="1:16" x14ac:dyDescent="0.25">
      <c r="A651" s="255" t="s">
        <v>815</v>
      </c>
      <c r="B651" s="255" t="s">
        <v>852</v>
      </c>
      <c r="C651" s="255">
        <v>10.25</v>
      </c>
      <c r="D651" s="255">
        <v>27.030999999999999</v>
      </c>
      <c r="E651" s="255">
        <v>3.1600000000000003E-2</v>
      </c>
      <c r="F651" s="255">
        <v>4.9000000000000004</v>
      </c>
      <c r="G651" s="255">
        <v>0.28999999999999998</v>
      </c>
      <c r="H651" s="255" t="s">
        <v>128</v>
      </c>
      <c r="I651" s="300" t="s">
        <v>126</v>
      </c>
      <c r="J651" s="297">
        <v>-1</v>
      </c>
      <c r="K651" s="297">
        <v>-1</v>
      </c>
      <c r="L651" s="297">
        <v>-1</v>
      </c>
      <c r="M651" s="297">
        <v>-1</v>
      </c>
      <c r="N651" s="307" t="s">
        <v>2815</v>
      </c>
      <c r="O651" s="307"/>
      <c r="P651" s="255" t="s">
        <v>671</v>
      </c>
    </row>
    <row r="652" spans="1:16" x14ac:dyDescent="0.25">
      <c r="A652" s="255" t="s">
        <v>815</v>
      </c>
      <c r="B652" s="255" t="s">
        <v>848</v>
      </c>
      <c r="C652" s="255">
        <v>10.25</v>
      </c>
      <c r="D652" s="255">
        <v>34.173999999999999</v>
      </c>
      <c r="E652" s="255">
        <v>2.5000000000000001E-2</v>
      </c>
      <c r="F652" s="255">
        <v>4.9000000000000004</v>
      </c>
      <c r="G652" s="255">
        <v>0.28999999999999998</v>
      </c>
      <c r="H652" s="255" t="s">
        <v>128</v>
      </c>
      <c r="I652" s="300" t="s">
        <v>126</v>
      </c>
      <c r="J652" s="297">
        <v>-1</v>
      </c>
      <c r="K652" s="297">
        <v>-1</v>
      </c>
      <c r="L652" s="297">
        <v>-1</v>
      </c>
      <c r="M652" s="297">
        <v>-1</v>
      </c>
      <c r="N652" s="307" t="s">
        <v>2816</v>
      </c>
      <c r="O652" s="307"/>
      <c r="P652" s="255" t="s">
        <v>671</v>
      </c>
    </row>
    <row r="653" spans="1:16" x14ac:dyDescent="0.25">
      <c r="A653" s="255" t="s">
        <v>815</v>
      </c>
      <c r="B653" s="255" t="s">
        <v>849</v>
      </c>
      <c r="C653" s="255">
        <v>12.25</v>
      </c>
      <c r="D653" s="255">
        <v>34.173999999999999</v>
      </c>
      <c r="E653" s="255">
        <v>2.9870000000000001E-2</v>
      </c>
      <c r="F653" s="255">
        <v>4.2699999999999996</v>
      </c>
      <c r="G653" s="255">
        <v>0.28000000000000003</v>
      </c>
      <c r="H653" s="255" t="s">
        <v>128</v>
      </c>
      <c r="I653" s="300" t="s">
        <v>126</v>
      </c>
      <c r="J653" s="297">
        <v>-1</v>
      </c>
      <c r="K653" s="297">
        <v>-1</v>
      </c>
      <c r="L653" s="297">
        <v>-1</v>
      </c>
      <c r="M653" s="297">
        <v>-1</v>
      </c>
      <c r="N653" s="307" t="s">
        <v>2817</v>
      </c>
      <c r="O653" s="307"/>
      <c r="P653" s="255" t="s">
        <v>671</v>
      </c>
    </row>
    <row r="654" spans="1:16" x14ac:dyDescent="0.25">
      <c r="A654" s="255" t="s">
        <v>815</v>
      </c>
      <c r="B654" s="255" t="s">
        <v>844</v>
      </c>
      <c r="C654" s="255">
        <v>4.5</v>
      </c>
      <c r="D654" s="255">
        <v>14.853</v>
      </c>
      <c r="E654" s="255">
        <v>2.5250000000000002E-2</v>
      </c>
      <c r="F654" s="255">
        <v>9.89</v>
      </c>
      <c r="G654" s="255">
        <v>0.31</v>
      </c>
      <c r="H654" s="255" t="s">
        <v>128</v>
      </c>
      <c r="I654" s="300" t="s">
        <v>126</v>
      </c>
      <c r="J654" s="297">
        <v>-1</v>
      </c>
      <c r="K654" s="297">
        <v>-1</v>
      </c>
      <c r="L654" s="297">
        <v>-1</v>
      </c>
      <c r="M654" s="297">
        <v>-1</v>
      </c>
      <c r="N654" s="307" t="s">
        <v>2837</v>
      </c>
      <c r="O654" s="307"/>
      <c r="P654" s="255" t="s">
        <v>671</v>
      </c>
    </row>
    <row r="655" spans="1:16" x14ac:dyDescent="0.25">
      <c r="A655" s="255" t="s">
        <v>815</v>
      </c>
      <c r="B655" s="255" t="s">
        <v>840</v>
      </c>
      <c r="C655" s="255">
        <v>4.5</v>
      </c>
      <c r="D655" s="255">
        <v>17.327999999999999</v>
      </c>
      <c r="E655" s="255">
        <v>2.164E-2</v>
      </c>
      <c r="F655" s="255">
        <v>9.89</v>
      </c>
      <c r="G655" s="255">
        <v>0.31</v>
      </c>
      <c r="H655" s="255" t="s">
        <v>128</v>
      </c>
      <c r="I655" s="300" t="s">
        <v>126</v>
      </c>
      <c r="J655" s="297">
        <v>-1</v>
      </c>
      <c r="K655" s="297">
        <v>-1</v>
      </c>
      <c r="L655" s="297">
        <v>-1</v>
      </c>
      <c r="M655" s="297">
        <v>-1</v>
      </c>
      <c r="N655" s="307" t="s">
        <v>2838</v>
      </c>
      <c r="O655" s="307"/>
      <c r="P655" s="255" t="s">
        <v>671</v>
      </c>
    </row>
    <row r="656" spans="1:16" x14ac:dyDescent="0.25">
      <c r="A656" s="255" t="s">
        <v>815</v>
      </c>
      <c r="B656" s="255" t="s">
        <v>836</v>
      </c>
      <c r="C656" s="255">
        <v>6.5</v>
      </c>
      <c r="D656" s="255">
        <v>22.85</v>
      </c>
      <c r="E656" s="255">
        <v>2.3709999999999998E-2</v>
      </c>
      <c r="F656" s="255">
        <v>7.15</v>
      </c>
      <c r="G656" s="255">
        <v>0.3</v>
      </c>
      <c r="H656" s="255" t="s">
        <v>128</v>
      </c>
      <c r="I656" s="300" t="s">
        <v>126</v>
      </c>
      <c r="J656" s="297">
        <v>-1</v>
      </c>
      <c r="K656" s="297">
        <v>-1</v>
      </c>
      <c r="L656" s="297">
        <v>-1</v>
      </c>
      <c r="M656" s="297">
        <v>-1</v>
      </c>
      <c r="N656" s="307" t="s">
        <v>2818</v>
      </c>
      <c r="O656" s="307"/>
      <c r="P656" s="255" t="s">
        <v>671</v>
      </c>
    </row>
    <row r="657" spans="1:16" x14ac:dyDescent="0.25">
      <c r="A657" s="255" t="s">
        <v>815</v>
      </c>
      <c r="B657" s="255" t="s">
        <v>828</v>
      </c>
      <c r="C657" s="255">
        <v>6.5</v>
      </c>
      <c r="D657" s="255">
        <v>29.71</v>
      </c>
      <c r="E657" s="255">
        <v>1.823E-2</v>
      </c>
      <c r="F657" s="255">
        <v>7.15</v>
      </c>
      <c r="G657" s="255">
        <v>0.3</v>
      </c>
      <c r="H657" s="255" t="s">
        <v>128</v>
      </c>
      <c r="I657" s="300" t="s">
        <v>126</v>
      </c>
      <c r="J657" s="297">
        <v>-1</v>
      </c>
      <c r="K657" s="297">
        <v>-1</v>
      </c>
      <c r="L657" s="297">
        <v>-1</v>
      </c>
      <c r="M657" s="297">
        <v>-1</v>
      </c>
      <c r="N657" s="307" t="s">
        <v>2819</v>
      </c>
      <c r="O657" s="307"/>
      <c r="P657" s="255" t="s">
        <v>671</v>
      </c>
    </row>
    <row r="658" spans="1:16" x14ac:dyDescent="0.25">
      <c r="A658" s="255" t="s">
        <v>815</v>
      </c>
      <c r="B658" s="255" t="s">
        <v>832</v>
      </c>
      <c r="C658" s="255">
        <v>8.25</v>
      </c>
      <c r="D658" s="255">
        <v>29.71</v>
      </c>
      <c r="E658" s="255">
        <v>2.3140000000000001E-2</v>
      </c>
      <c r="F658" s="255">
        <v>5.85</v>
      </c>
      <c r="G658" s="255">
        <v>0.28999999999999998</v>
      </c>
      <c r="H658" s="255" t="s">
        <v>128</v>
      </c>
      <c r="I658" s="300" t="s">
        <v>126</v>
      </c>
      <c r="J658" s="297">
        <v>-1</v>
      </c>
      <c r="K658" s="297">
        <v>-1</v>
      </c>
      <c r="L658" s="297">
        <v>-1</v>
      </c>
      <c r="M658" s="297">
        <v>-1</v>
      </c>
      <c r="N658" s="307" t="s">
        <v>2839</v>
      </c>
      <c r="O658" s="307"/>
      <c r="P658" s="255" t="s">
        <v>671</v>
      </c>
    </row>
    <row r="659" spans="1:16" x14ac:dyDescent="0.25">
      <c r="A659" s="255" t="s">
        <v>815</v>
      </c>
      <c r="B659" s="255" t="s">
        <v>825</v>
      </c>
      <c r="C659" s="255">
        <v>10.25</v>
      </c>
      <c r="D659" s="255">
        <v>36.921999999999997</v>
      </c>
      <c r="E659" s="255">
        <v>2.3130000000000001E-2</v>
      </c>
      <c r="F659" s="255">
        <v>4.9000000000000004</v>
      </c>
      <c r="G659" s="255">
        <v>0.28999999999999998</v>
      </c>
      <c r="H659" s="255" t="s">
        <v>128</v>
      </c>
      <c r="I659" s="300" t="s">
        <v>126</v>
      </c>
      <c r="J659" s="297">
        <v>-1</v>
      </c>
      <c r="K659" s="297">
        <v>-1</v>
      </c>
      <c r="L659" s="297">
        <v>-1</v>
      </c>
      <c r="M659" s="297">
        <v>-1</v>
      </c>
      <c r="N659" s="307" t="s">
        <v>2821</v>
      </c>
      <c r="O659" s="307"/>
      <c r="P659" s="255" t="s">
        <v>671</v>
      </c>
    </row>
    <row r="660" spans="1:16" x14ac:dyDescent="0.25">
      <c r="A660" s="255" t="s">
        <v>815</v>
      </c>
      <c r="B660" s="255" t="s">
        <v>817</v>
      </c>
      <c r="C660" s="255">
        <v>10.25</v>
      </c>
      <c r="D660" s="255">
        <v>48.46</v>
      </c>
      <c r="E660" s="255">
        <v>1.763E-2</v>
      </c>
      <c r="F660" s="255">
        <v>4.9000000000000004</v>
      </c>
      <c r="G660" s="255">
        <v>0.28999999999999998</v>
      </c>
      <c r="H660" s="255" t="s">
        <v>128</v>
      </c>
      <c r="I660" s="300" t="s">
        <v>126</v>
      </c>
      <c r="J660" s="297">
        <v>-1</v>
      </c>
      <c r="K660" s="297">
        <v>-1</v>
      </c>
      <c r="L660" s="297">
        <v>-1</v>
      </c>
      <c r="M660" s="297">
        <v>-1</v>
      </c>
      <c r="N660" s="307" t="s">
        <v>2822</v>
      </c>
      <c r="O660" s="307"/>
      <c r="P660" s="255" t="s">
        <v>671</v>
      </c>
    </row>
    <row r="661" spans="1:16" x14ac:dyDescent="0.25">
      <c r="A661" s="255" t="s">
        <v>815</v>
      </c>
      <c r="B661" s="255" t="s">
        <v>821</v>
      </c>
      <c r="C661" s="255">
        <v>12.25</v>
      </c>
      <c r="D661" s="255">
        <v>43.914999999999999</v>
      </c>
      <c r="E661" s="255">
        <v>2.325E-2</v>
      </c>
      <c r="F661" s="255">
        <v>4.2699999999999996</v>
      </c>
      <c r="G661" s="255">
        <v>0.28000000000000003</v>
      </c>
      <c r="H661" s="255" t="s">
        <v>128</v>
      </c>
      <c r="I661" s="300" t="s">
        <v>126</v>
      </c>
      <c r="J661" s="297">
        <v>-1</v>
      </c>
      <c r="K661" s="297">
        <v>-1</v>
      </c>
      <c r="L661" s="297">
        <v>-1</v>
      </c>
      <c r="M661" s="297">
        <v>-1</v>
      </c>
      <c r="N661" s="307" t="s">
        <v>2823</v>
      </c>
      <c r="O661" s="307"/>
      <c r="P661" s="255" t="s">
        <v>671</v>
      </c>
    </row>
    <row r="662" spans="1:16" x14ac:dyDescent="0.25">
      <c r="A662" s="255" t="s">
        <v>2044</v>
      </c>
      <c r="B662" s="255" t="s">
        <v>780</v>
      </c>
      <c r="C662" s="255">
        <v>2.27</v>
      </c>
      <c r="D662" s="255">
        <v>0</v>
      </c>
      <c r="E662" s="255">
        <v>9.8299999999999998E-2</v>
      </c>
      <c r="F662" s="255">
        <v>29.09</v>
      </c>
      <c r="G662" s="255">
        <v>0.26</v>
      </c>
      <c r="H662" s="255" t="s">
        <v>128</v>
      </c>
      <c r="I662" s="300" t="s">
        <v>126</v>
      </c>
      <c r="J662" s="297">
        <v>-1</v>
      </c>
      <c r="K662" s="297">
        <v>-1</v>
      </c>
      <c r="L662" s="297">
        <v>-1</v>
      </c>
      <c r="M662" s="297">
        <v>-1</v>
      </c>
      <c r="N662" s="307" t="s">
        <v>2840</v>
      </c>
      <c r="O662" s="307" t="s">
        <v>2840</v>
      </c>
      <c r="P662" s="255" t="s">
        <v>2051</v>
      </c>
    </row>
    <row r="663" spans="1:16" x14ac:dyDescent="0.25">
      <c r="A663" s="255" t="s">
        <v>2044</v>
      </c>
      <c r="B663" s="255" t="s">
        <v>774</v>
      </c>
      <c r="C663" s="255">
        <v>1.83</v>
      </c>
      <c r="D663" s="255">
        <v>0.70899999999999996</v>
      </c>
      <c r="E663" s="255">
        <v>4.6699999999999998E-2</v>
      </c>
      <c r="F663" s="255">
        <v>35.69</v>
      </c>
      <c r="G663" s="255">
        <v>0.26</v>
      </c>
      <c r="H663" s="255" t="s">
        <v>128</v>
      </c>
      <c r="I663" s="300" t="s">
        <v>126</v>
      </c>
      <c r="J663" s="297">
        <v>-1</v>
      </c>
      <c r="K663" s="297">
        <v>-1</v>
      </c>
      <c r="L663" s="297">
        <v>-1</v>
      </c>
      <c r="M663" s="297">
        <v>-1</v>
      </c>
      <c r="N663" s="307" t="s">
        <v>2841</v>
      </c>
      <c r="O663" s="307" t="s">
        <v>2841</v>
      </c>
      <c r="P663" s="255" t="s">
        <v>2051</v>
      </c>
    </row>
    <row r="664" spans="1:16" x14ac:dyDescent="0.25">
      <c r="A664" s="255" t="s">
        <v>2044</v>
      </c>
      <c r="B664" s="255" t="s">
        <v>773</v>
      </c>
      <c r="C664" s="255">
        <v>2.5499999999999998</v>
      </c>
      <c r="D664" s="255">
        <v>1.0609999999999999</v>
      </c>
      <c r="E664" s="255">
        <v>5.8299999999999998E-2</v>
      </c>
      <c r="F664" s="255">
        <v>25.92</v>
      </c>
      <c r="G664" s="255">
        <v>0.26</v>
      </c>
      <c r="H664" s="255" t="s">
        <v>128</v>
      </c>
      <c r="I664" s="300" t="s">
        <v>126</v>
      </c>
      <c r="J664" s="297">
        <v>-1</v>
      </c>
      <c r="K664" s="297">
        <v>-1</v>
      </c>
      <c r="L664" s="297">
        <v>-1</v>
      </c>
      <c r="M664" s="297">
        <v>-1</v>
      </c>
      <c r="N664" s="307" t="s">
        <v>2842</v>
      </c>
      <c r="O664" s="307" t="s">
        <v>2842</v>
      </c>
      <c r="P664" s="255" t="s">
        <v>2051</v>
      </c>
    </row>
    <row r="665" spans="1:16" x14ac:dyDescent="0.25">
      <c r="A665" s="255" t="s">
        <v>2044</v>
      </c>
      <c r="B665" s="255" t="s">
        <v>779</v>
      </c>
      <c r="C665" s="255">
        <v>3.27</v>
      </c>
      <c r="D665" s="255">
        <v>1.2490000000000001</v>
      </c>
      <c r="E665" s="255">
        <v>7.0800000000000002E-2</v>
      </c>
      <c r="F665" s="255">
        <v>20.440000000000001</v>
      </c>
      <c r="G665" s="255">
        <v>0.26</v>
      </c>
      <c r="H665" s="255" t="s">
        <v>128</v>
      </c>
      <c r="I665" s="300" t="s">
        <v>126</v>
      </c>
      <c r="J665" s="297">
        <v>-1</v>
      </c>
      <c r="K665" s="297">
        <v>-1</v>
      </c>
      <c r="L665" s="297">
        <v>-1</v>
      </c>
      <c r="M665" s="297">
        <v>-1</v>
      </c>
      <c r="N665" s="307" t="s">
        <v>2843</v>
      </c>
      <c r="O665" s="307" t="s">
        <v>2843</v>
      </c>
      <c r="P665" s="255" t="s">
        <v>2051</v>
      </c>
    </row>
    <row r="666" spans="1:16" x14ac:dyDescent="0.25">
      <c r="A666" s="255" t="s">
        <v>2044</v>
      </c>
      <c r="B666" s="255" t="s">
        <v>778</v>
      </c>
      <c r="C666" s="255">
        <v>4.47</v>
      </c>
      <c r="D666" s="255">
        <v>1.4370000000000001</v>
      </c>
      <c r="E666" s="255">
        <v>9.1700000000000004E-2</v>
      </c>
      <c r="F666" s="255">
        <v>15.23</v>
      </c>
      <c r="G666" s="255">
        <v>0.27</v>
      </c>
      <c r="H666" s="255" t="s">
        <v>128</v>
      </c>
      <c r="I666" s="300" t="s">
        <v>126</v>
      </c>
      <c r="J666" s="297">
        <v>-1</v>
      </c>
      <c r="K666" s="297">
        <v>-1</v>
      </c>
      <c r="L666" s="297">
        <v>-1</v>
      </c>
      <c r="M666" s="297">
        <v>-1</v>
      </c>
      <c r="N666" s="307" t="s">
        <v>2844</v>
      </c>
      <c r="O666" s="307" t="s">
        <v>2844</v>
      </c>
      <c r="P666" s="255" t="s">
        <v>2051</v>
      </c>
    </row>
    <row r="667" spans="1:16" x14ac:dyDescent="0.25">
      <c r="A667" s="255" t="s">
        <v>2044</v>
      </c>
      <c r="B667" s="255" t="s">
        <v>777</v>
      </c>
      <c r="C667" s="255">
        <v>5.67</v>
      </c>
      <c r="D667" s="255">
        <v>1.548</v>
      </c>
      <c r="E667" s="255">
        <v>0.1125</v>
      </c>
      <c r="F667" s="255">
        <v>12.22</v>
      </c>
      <c r="G667" s="255">
        <v>0.27</v>
      </c>
      <c r="H667" s="255" t="s">
        <v>128</v>
      </c>
      <c r="I667" s="300" t="s">
        <v>126</v>
      </c>
      <c r="J667" s="297">
        <v>-1</v>
      </c>
      <c r="K667" s="297">
        <v>-1</v>
      </c>
      <c r="L667" s="297">
        <v>-1</v>
      </c>
      <c r="M667" s="297">
        <v>-1</v>
      </c>
      <c r="N667" s="307" t="s">
        <v>2845</v>
      </c>
      <c r="O667" s="307" t="s">
        <v>2845</v>
      </c>
      <c r="P667" s="255" t="s">
        <v>2051</v>
      </c>
    </row>
    <row r="668" spans="1:16" x14ac:dyDescent="0.25">
      <c r="A668" s="255" t="s">
        <v>2044</v>
      </c>
      <c r="B668" s="255" t="s">
        <v>776</v>
      </c>
      <c r="C668" s="255">
        <v>6.87</v>
      </c>
      <c r="D668" s="255">
        <v>1.625</v>
      </c>
      <c r="E668" s="255">
        <v>0.13420000000000001</v>
      </c>
      <c r="F668" s="255">
        <v>10.26</v>
      </c>
      <c r="G668" s="255">
        <v>0.27</v>
      </c>
      <c r="H668" s="255" t="s">
        <v>128</v>
      </c>
      <c r="I668" s="300" t="s">
        <v>126</v>
      </c>
      <c r="J668" s="297">
        <v>-1</v>
      </c>
      <c r="K668" s="297">
        <v>-1</v>
      </c>
      <c r="L668" s="297">
        <v>-1</v>
      </c>
      <c r="M668" s="297">
        <v>-1</v>
      </c>
      <c r="N668" s="307" t="s">
        <v>2846</v>
      </c>
      <c r="O668" s="307" t="s">
        <v>2846</v>
      </c>
      <c r="P668" s="255" t="s">
        <v>2051</v>
      </c>
    </row>
    <row r="669" spans="1:16" x14ac:dyDescent="0.25">
      <c r="A669" s="255" t="s">
        <v>2044</v>
      </c>
      <c r="B669" s="255" t="s">
        <v>775</v>
      </c>
      <c r="C669" s="255">
        <v>8.07</v>
      </c>
      <c r="D669" s="255">
        <v>1.6639999999999999</v>
      </c>
      <c r="E669" s="255">
        <v>0.155</v>
      </c>
      <c r="F669" s="255">
        <v>8.8800000000000008</v>
      </c>
      <c r="G669" s="255">
        <v>0.27</v>
      </c>
      <c r="H669" s="255" t="s">
        <v>128</v>
      </c>
      <c r="I669" s="300" t="s">
        <v>126</v>
      </c>
      <c r="J669" s="297">
        <v>-1</v>
      </c>
      <c r="K669" s="297">
        <v>-1</v>
      </c>
      <c r="L669" s="297">
        <v>-1</v>
      </c>
      <c r="M669" s="297">
        <v>-1</v>
      </c>
      <c r="N669" s="307" t="s">
        <v>2847</v>
      </c>
      <c r="O669" s="307" t="s">
        <v>2847</v>
      </c>
      <c r="P669" s="255" t="s">
        <v>2051</v>
      </c>
    </row>
    <row r="670" spans="1:16" x14ac:dyDescent="0.25">
      <c r="A670" s="255" t="s">
        <v>2044</v>
      </c>
      <c r="B670" s="255" t="s">
        <v>788</v>
      </c>
      <c r="C670" s="255">
        <v>2.27</v>
      </c>
      <c r="D670" s="255">
        <v>8.9999999999999993E-3</v>
      </c>
      <c r="E670" s="255">
        <v>7.5149999999999995E-2</v>
      </c>
      <c r="F670" s="255">
        <v>29.09</v>
      </c>
      <c r="G670" s="255">
        <v>0.26</v>
      </c>
      <c r="H670" s="255" t="s">
        <v>128</v>
      </c>
      <c r="I670" s="300" t="s">
        <v>126</v>
      </c>
      <c r="J670" s="297">
        <v>-1</v>
      </c>
      <c r="K670" s="297">
        <v>-1</v>
      </c>
      <c r="L670" s="297">
        <v>-1</v>
      </c>
      <c r="M670" s="297">
        <v>-1</v>
      </c>
      <c r="N670" s="307" t="s">
        <v>2848</v>
      </c>
      <c r="O670" s="307" t="s">
        <v>2848</v>
      </c>
      <c r="P670" s="255" t="s">
        <v>2051</v>
      </c>
    </row>
    <row r="671" spans="1:16" x14ac:dyDescent="0.25">
      <c r="A671" s="255" t="s">
        <v>2044</v>
      </c>
      <c r="B671" s="255" t="s">
        <v>782</v>
      </c>
      <c r="C671" s="255">
        <v>1.83</v>
      </c>
      <c r="D671" s="255">
        <v>0.86299999999999999</v>
      </c>
      <c r="E671" s="255">
        <v>4.4299999999999999E-2</v>
      </c>
      <c r="F671" s="255">
        <v>35.69</v>
      </c>
      <c r="G671" s="255">
        <v>0.26</v>
      </c>
      <c r="H671" s="255" t="s">
        <v>128</v>
      </c>
      <c r="I671" s="300" t="s">
        <v>126</v>
      </c>
      <c r="J671" s="297">
        <v>-1</v>
      </c>
      <c r="K671" s="297">
        <v>-1</v>
      </c>
      <c r="L671" s="297">
        <v>-1</v>
      </c>
      <c r="M671" s="297">
        <v>-1</v>
      </c>
      <c r="N671" s="307" t="s">
        <v>2849</v>
      </c>
      <c r="O671" s="307" t="s">
        <v>2849</v>
      </c>
      <c r="P671" s="255" t="s">
        <v>2051</v>
      </c>
    </row>
    <row r="672" spans="1:16" x14ac:dyDescent="0.25">
      <c r="A672" s="255" t="s">
        <v>2044</v>
      </c>
      <c r="B672" s="255" t="s">
        <v>781</v>
      </c>
      <c r="C672" s="255">
        <v>2.5499999999999998</v>
      </c>
      <c r="D672" s="255">
        <v>1.137</v>
      </c>
      <c r="E672" s="255">
        <v>5.6860000000000001E-2</v>
      </c>
      <c r="F672" s="255">
        <v>25.92</v>
      </c>
      <c r="G672" s="255">
        <v>0.26</v>
      </c>
      <c r="H672" s="255" t="s">
        <v>128</v>
      </c>
      <c r="I672" s="300" t="s">
        <v>126</v>
      </c>
      <c r="J672" s="297">
        <v>-1</v>
      </c>
      <c r="K672" s="297">
        <v>-1</v>
      </c>
      <c r="L672" s="297">
        <v>-1</v>
      </c>
      <c r="M672" s="297">
        <v>-1</v>
      </c>
      <c r="N672" s="307" t="s">
        <v>2850</v>
      </c>
      <c r="O672" s="307" t="s">
        <v>2850</v>
      </c>
      <c r="P672" s="255" t="s">
        <v>2051</v>
      </c>
    </row>
    <row r="673" spans="1:16" x14ac:dyDescent="0.25">
      <c r="A673" s="255" t="s">
        <v>2044</v>
      </c>
      <c r="B673" s="255" t="s">
        <v>787</v>
      </c>
      <c r="C673" s="255">
        <v>3.27</v>
      </c>
      <c r="D673" s="255">
        <v>1.298</v>
      </c>
      <c r="E673" s="255">
        <v>6.9250000000000006E-2</v>
      </c>
      <c r="F673" s="255">
        <v>20.440000000000001</v>
      </c>
      <c r="G673" s="255">
        <v>0.26</v>
      </c>
      <c r="H673" s="255" t="s">
        <v>128</v>
      </c>
      <c r="I673" s="300" t="s">
        <v>126</v>
      </c>
      <c r="J673" s="297">
        <v>-1</v>
      </c>
      <c r="K673" s="297">
        <v>-1</v>
      </c>
      <c r="L673" s="297">
        <v>-1</v>
      </c>
      <c r="M673" s="297">
        <v>-1</v>
      </c>
      <c r="N673" s="307" t="s">
        <v>2851</v>
      </c>
      <c r="O673" s="307" t="s">
        <v>2851</v>
      </c>
      <c r="P673" s="255" t="s">
        <v>2051</v>
      </c>
    </row>
    <row r="674" spans="1:16" x14ac:dyDescent="0.25">
      <c r="A674" s="255" t="s">
        <v>2044</v>
      </c>
      <c r="B674" s="255" t="s">
        <v>786</v>
      </c>
      <c r="C674" s="255">
        <v>4.47</v>
      </c>
      <c r="D674" s="255">
        <v>1.474</v>
      </c>
      <c r="E674" s="255">
        <v>9.085E-2</v>
      </c>
      <c r="F674" s="255">
        <v>15.23</v>
      </c>
      <c r="G674" s="255">
        <v>0.27</v>
      </c>
      <c r="H674" s="255" t="s">
        <v>128</v>
      </c>
      <c r="I674" s="300" t="s">
        <v>126</v>
      </c>
      <c r="J674" s="297">
        <v>-1</v>
      </c>
      <c r="K674" s="297">
        <v>-1</v>
      </c>
      <c r="L674" s="297">
        <v>-1</v>
      </c>
      <c r="M674" s="297">
        <v>-1</v>
      </c>
      <c r="N674" s="307" t="s">
        <v>2852</v>
      </c>
      <c r="O674" s="307" t="s">
        <v>2852</v>
      </c>
      <c r="P674" s="255" t="s">
        <v>2051</v>
      </c>
    </row>
    <row r="675" spans="1:16" x14ac:dyDescent="0.25">
      <c r="A675" s="255" t="s">
        <v>2044</v>
      </c>
      <c r="B675" s="255" t="s">
        <v>785</v>
      </c>
      <c r="C675" s="255">
        <v>5.67</v>
      </c>
      <c r="D675" s="255">
        <v>1.5669999999999999</v>
      </c>
      <c r="E675" s="255">
        <v>0.1118</v>
      </c>
      <c r="F675" s="255">
        <v>12.22</v>
      </c>
      <c r="G675" s="255">
        <v>0.27</v>
      </c>
      <c r="H675" s="255" t="s">
        <v>128</v>
      </c>
      <c r="I675" s="300" t="s">
        <v>126</v>
      </c>
      <c r="J675" s="297">
        <v>-1</v>
      </c>
      <c r="K675" s="297">
        <v>-1</v>
      </c>
      <c r="L675" s="297">
        <v>-1</v>
      </c>
      <c r="M675" s="297">
        <v>-1</v>
      </c>
      <c r="N675" s="307" t="s">
        <v>2853</v>
      </c>
      <c r="O675" s="307" t="s">
        <v>2853</v>
      </c>
      <c r="P675" s="255" t="s">
        <v>2051</v>
      </c>
    </row>
    <row r="676" spans="1:16" x14ac:dyDescent="0.25">
      <c r="A676" s="255" t="s">
        <v>2044</v>
      </c>
      <c r="B676" s="255" t="s">
        <v>784</v>
      </c>
      <c r="C676" s="255">
        <v>6.87</v>
      </c>
      <c r="D676" s="255">
        <v>1.625</v>
      </c>
      <c r="E676" s="255">
        <v>0.13297999999999999</v>
      </c>
      <c r="F676" s="255">
        <v>10.26</v>
      </c>
      <c r="G676" s="255">
        <v>0.27</v>
      </c>
      <c r="H676" s="255" t="s">
        <v>128</v>
      </c>
      <c r="I676" s="300" t="s">
        <v>126</v>
      </c>
      <c r="J676" s="297">
        <v>-1</v>
      </c>
      <c r="K676" s="297">
        <v>-1</v>
      </c>
      <c r="L676" s="297">
        <v>-1</v>
      </c>
      <c r="M676" s="297">
        <v>-1</v>
      </c>
      <c r="N676" s="307" t="s">
        <v>2854</v>
      </c>
      <c r="O676" s="307" t="s">
        <v>2854</v>
      </c>
      <c r="P676" s="255" t="s">
        <v>2051</v>
      </c>
    </row>
    <row r="677" spans="1:16" x14ac:dyDescent="0.25">
      <c r="A677" s="255" t="s">
        <v>2044</v>
      </c>
      <c r="B677" s="255" t="s">
        <v>783</v>
      </c>
      <c r="C677" s="255">
        <v>8.07</v>
      </c>
      <c r="D677" s="255">
        <v>1.6839999999999999</v>
      </c>
      <c r="E677" s="255">
        <v>0.15429999999999999</v>
      </c>
      <c r="F677" s="255">
        <v>8.8800000000000008</v>
      </c>
      <c r="G677" s="255">
        <v>0.27</v>
      </c>
      <c r="H677" s="255" t="s">
        <v>128</v>
      </c>
      <c r="I677" s="300" t="s">
        <v>126</v>
      </c>
      <c r="J677" s="297">
        <v>-1</v>
      </c>
      <c r="K677" s="297">
        <v>-1</v>
      </c>
      <c r="L677" s="297">
        <v>-1</v>
      </c>
      <c r="M677" s="297">
        <v>-1</v>
      </c>
      <c r="N677" s="307" t="s">
        <v>2855</v>
      </c>
      <c r="O677" s="307" t="s">
        <v>2855</v>
      </c>
      <c r="P677" s="255" t="s">
        <v>2051</v>
      </c>
    </row>
    <row r="678" spans="1:16" x14ac:dyDescent="0.25">
      <c r="A678" s="255" t="s">
        <v>2044</v>
      </c>
      <c r="B678" s="255" t="s">
        <v>772</v>
      </c>
      <c r="C678" s="255">
        <v>2.27</v>
      </c>
      <c r="D678" s="255">
        <v>0.39500000000000002</v>
      </c>
      <c r="E678" s="255">
        <v>6.5000000000000002E-2</v>
      </c>
      <c r="F678" s="255">
        <v>29.09</v>
      </c>
      <c r="G678" s="255">
        <v>0.26</v>
      </c>
      <c r="H678" s="255" t="s">
        <v>128</v>
      </c>
      <c r="I678" s="300" t="s">
        <v>126</v>
      </c>
      <c r="J678" s="297">
        <v>-1</v>
      </c>
      <c r="K678" s="297">
        <v>-1</v>
      </c>
      <c r="L678" s="297">
        <v>-1</v>
      </c>
      <c r="M678" s="297">
        <v>-1</v>
      </c>
      <c r="N678" s="307" t="s">
        <v>2856</v>
      </c>
      <c r="O678" s="307" t="s">
        <v>2856</v>
      </c>
      <c r="P678" s="255" t="s">
        <v>2051</v>
      </c>
    </row>
    <row r="679" spans="1:16" x14ac:dyDescent="0.25">
      <c r="A679" s="255" t="s">
        <v>2044</v>
      </c>
      <c r="B679" s="255" t="s">
        <v>766</v>
      </c>
      <c r="C679" s="255">
        <v>1.83</v>
      </c>
      <c r="D679" s="255">
        <v>1.002</v>
      </c>
      <c r="E679" s="255">
        <v>4.2500000000000003E-2</v>
      </c>
      <c r="F679" s="255">
        <v>35.69</v>
      </c>
      <c r="G679" s="255">
        <v>0.26</v>
      </c>
      <c r="H679" s="255" t="s">
        <v>128</v>
      </c>
      <c r="I679" s="300" t="s">
        <v>126</v>
      </c>
      <c r="J679" s="297">
        <v>-1</v>
      </c>
      <c r="K679" s="297">
        <v>-1</v>
      </c>
      <c r="L679" s="297">
        <v>-1</v>
      </c>
      <c r="M679" s="297">
        <v>-1</v>
      </c>
      <c r="N679" s="307" t="s">
        <v>2857</v>
      </c>
      <c r="O679" s="307" t="s">
        <v>2857</v>
      </c>
      <c r="P679" s="255" t="s">
        <v>2051</v>
      </c>
    </row>
    <row r="680" spans="1:16" x14ac:dyDescent="0.25">
      <c r="A680" s="255" t="s">
        <v>2044</v>
      </c>
      <c r="B680" s="255" t="s">
        <v>765</v>
      </c>
      <c r="C680" s="255">
        <v>2.5499999999999998</v>
      </c>
      <c r="D680" s="255">
        <v>1.216</v>
      </c>
      <c r="E680" s="255">
        <v>5.5800000000000002E-2</v>
      </c>
      <c r="F680" s="255">
        <v>25.92</v>
      </c>
      <c r="G680" s="255">
        <v>0.26</v>
      </c>
      <c r="H680" s="255" t="s">
        <v>128</v>
      </c>
      <c r="I680" s="300" t="s">
        <v>126</v>
      </c>
      <c r="J680" s="297">
        <v>-1</v>
      </c>
      <c r="K680" s="297">
        <v>-1</v>
      </c>
      <c r="L680" s="297">
        <v>-1</v>
      </c>
      <c r="M680" s="297">
        <v>-1</v>
      </c>
      <c r="N680" s="307" t="s">
        <v>2858</v>
      </c>
      <c r="O680" s="307" t="s">
        <v>2858</v>
      </c>
      <c r="P680" s="255" t="s">
        <v>2051</v>
      </c>
    </row>
    <row r="681" spans="1:16" x14ac:dyDescent="0.25">
      <c r="A681" s="255" t="s">
        <v>2044</v>
      </c>
      <c r="B681" s="255" t="s">
        <v>771</v>
      </c>
      <c r="C681" s="255">
        <v>3.27</v>
      </c>
      <c r="D681" s="255">
        <v>1.349</v>
      </c>
      <c r="E681" s="255">
        <v>6.83E-2</v>
      </c>
      <c r="F681" s="255">
        <v>20.440000000000001</v>
      </c>
      <c r="G681" s="255">
        <v>0.26</v>
      </c>
      <c r="H681" s="255" t="s">
        <v>128</v>
      </c>
      <c r="I681" s="300" t="s">
        <v>126</v>
      </c>
      <c r="J681" s="297">
        <v>-1</v>
      </c>
      <c r="K681" s="297">
        <v>-1</v>
      </c>
      <c r="L681" s="297">
        <v>-1</v>
      </c>
      <c r="M681" s="297">
        <v>-1</v>
      </c>
      <c r="N681" s="307" t="s">
        <v>2859</v>
      </c>
      <c r="O681" s="307" t="s">
        <v>2859</v>
      </c>
      <c r="P681" s="255" t="s">
        <v>2051</v>
      </c>
    </row>
    <row r="682" spans="1:16" x14ac:dyDescent="0.25">
      <c r="A682" s="255" t="s">
        <v>2044</v>
      </c>
      <c r="B682" s="255" t="s">
        <v>770</v>
      </c>
      <c r="C682" s="255">
        <v>4.47</v>
      </c>
      <c r="D682" s="255">
        <v>1.492</v>
      </c>
      <c r="E682" s="255">
        <v>0.09</v>
      </c>
      <c r="F682" s="255">
        <v>15.23</v>
      </c>
      <c r="G682" s="255">
        <v>0.27</v>
      </c>
      <c r="H682" s="255" t="s">
        <v>128</v>
      </c>
      <c r="I682" s="300" t="s">
        <v>126</v>
      </c>
      <c r="J682" s="297">
        <v>-1</v>
      </c>
      <c r="K682" s="297">
        <v>-1</v>
      </c>
      <c r="L682" s="297">
        <v>-1</v>
      </c>
      <c r="M682" s="297">
        <v>-1</v>
      </c>
      <c r="N682" s="307" t="s">
        <v>2860</v>
      </c>
      <c r="O682" s="307" t="s">
        <v>2860</v>
      </c>
      <c r="P682" s="255" t="s">
        <v>2051</v>
      </c>
    </row>
    <row r="683" spans="1:16" x14ac:dyDescent="0.25">
      <c r="A683" s="255" t="s">
        <v>2044</v>
      </c>
      <c r="B683" s="255" t="s">
        <v>769</v>
      </c>
      <c r="C683" s="255">
        <v>5.67</v>
      </c>
      <c r="D683" s="255">
        <v>1.5860000000000001</v>
      </c>
      <c r="E683" s="255">
        <v>0.1108</v>
      </c>
      <c r="F683" s="255">
        <v>12.22</v>
      </c>
      <c r="G683" s="255">
        <v>0.27</v>
      </c>
      <c r="H683" s="255" t="s">
        <v>128</v>
      </c>
      <c r="I683" s="300" t="s">
        <v>126</v>
      </c>
      <c r="J683" s="297">
        <v>-1</v>
      </c>
      <c r="K683" s="297">
        <v>-1</v>
      </c>
      <c r="L683" s="297">
        <v>-1</v>
      </c>
      <c r="M683" s="297">
        <v>-1</v>
      </c>
      <c r="N683" s="307" t="s">
        <v>2861</v>
      </c>
      <c r="O683" s="307" t="s">
        <v>2861</v>
      </c>
      <c r="P683" s="255" t="s">
        <v>2051</v>
      </c>
    </row>
    <row r="684" spans="1:16" x14ac:dyDescent="0.25">
      <c r="A684" s="255" t="s">
        <v>2044</v>
      </c>
      <c r="B684" s="255" t="s">
        <v>768</v>
      </c>
      <c r="C684" s="255">
        <v>6.87</v>
      </c>
      <c r="D684" s="255">
        <v>1.6439999999999999</v>
      </c>
      <c r="E684" s="255">
        <v>0.1333</v>
      </c>
      <c r="F684" s="255">
        <v>10.26</v>
      </c>
      <c r="G684" s="255">
        <v>0.27</v>
      </c>
      <c r="H684" s="255" t="s">
        <v>128</v>
      </c>
      <c r="I684" s="300" t="s">
        <v>126</v>
      </c>
      <c r="J684" s="297">
        <v>-1</v>
      </c>
      <c r="K684" s="297">
        <v>-1</v>
      </c>
      <c r="L684" s="297">
        <v>-1</v>
      </c>
      <c r="M684" s="297">
        <v>-1</v>
      </c>
      <c r="N684" s="307" t="s">
        <v>2862</v>
      </c>
      <c r="O684" s="307" t="s">
        <v>2862</v>
      </c>
      <c r="P684" s="255" t="s">
        <v>2051</v>
      </c>
    </row>
    <row r="685" spans="1:16" x14ac:dyDescent="0.25">
      <c r="A685" s="255" t="s">
        <v>2044</v>
      </c>
      <c r="B685" s="255" t="s">
        <v>767</v>
      </c>
      <c r="C685" s="255">
        <v>8.07</v>
      </c>
      <c r="D685" s="255">
        <v>1.6839999999999999</v>
      </c>
      <c r="E685" s="255">
        <v>0.1542</v>
      </c>
      <c r="F685" s="255">
        <v>8.8800000000000008</v>
      </c>
      <c r="G685" s="255">
        <v>0.27</v>
      </c>
      <c r="H685" s="255" t="s">
        <v>128</v>
      </c>
      <c r="I685" s="300" t="s">
        <v>126</v>
      </c>
      <c r="J685" s="297">
        <v>-1</v>
      </c>
      <c r="K685" s="297">
        <v>-1</v>
      </c>
      <c r="L685" s="297">
        <v>-1</v>
      </c>
      <c r="M685" s="297">
        <v>-1</v>
      </c>
      <c r="N685" s="307" t="s">
        <v>2863</v>
      </c>
      <c r="O685" s="307" t="s">
        <v>2863</v>
      </c>
      <c r="P685" s="255" t="s">
        <v>2051</v>
      </c>
    </row>
    <row r="686" spans="1:16" x14ac:dyDescent="0.25">
      <c r="A686" s="255" t="s">
        <v>2044</v>
      </c>
      <c r="B686" s="255" t="s">
        <v>804</v>
      </c>
      <c r="C686" s="255">
        <v>2.27</v>
      </c>
      <c r="D686" s="255">
        <v>0</v>
      </c>
      <c r="E686" s="255">
        <v>9.4200000000000006E-2</v>
      </c>
      <c r="F686" s="255">
        <v>29.09</v>
      </c>
      <c r="G686" s="255">
        <v>0.26</v>
      </c>
      <c r="H686" s="255" t="s">
        <v>128</v>
      </c>
      <c r="I686" s="300" t="s">
        <v>126</v>
      </c>
      <c r="J686" s="297">
        <v>-1</v>
      </c>
      <c r="K686" s="297">
        <v>-1</v>
      </c>
      <c r="L686" s="297">
        <v>-1</v>
      </c>
      <c r="M686" s="297">
        <v>-1</v>
      </c>
      <c r="N686" s="307" t="s">
        <v>2864</v>
      </c>
      <c r="O686" s="307" t="s">
        <v>2864</v>
      </c>
      <c r="P686" s="255" t="s">
        <v>2051</v>
      </c>
    </row>
    <row r="687" spans="1:16" x14ac:dyDescent="0.25">
      <c r="A687" s="255" t="s">
        <v>2044</v>
      </c>
      <c r="B687" s="255" t="s">
        <v>798</v>
      </c>
      <c r="C687" s="255">
        <v>1.83</v>
      </c>
      <c r="D687" s="255">
        <v>1.3149999999999999</v>
      </c>
      <c r="E687" s="255">
        <v>3.9199999999999999E-2</v>
      </c>
      <c r="F687" s="255">
        <v>35.69</v>
      </c>
      <c r="G687" s="255">
        <v>0.26</v>
      </c>
      <c r="H687" s="255" t="s">
        <v>128</v>
      </c>
      <c r="I687" s="300" t="s">
        <v>126</v>
      </c>
      <c r="J687" s="297">
        <v>-1</v>
      </c>
      <c r="K687" s="297">
        <v>-1</v>
      </c>
      <c r="L687" s="297">
        <v>-1</v>
      </c>
      <c r="M687" s="297">
        <v>-1</v>
      </c>
      <c r="N687" s="307" t="s">
        <v>2865</v>
      </c>
      <c r="O687" s="307" t="s">
        <v>2865</v>
      </c>
      <c r="P687" s="255" t="s">
        <v>2051</v>
      </c>
    </row>
    <row r="688" spans="1:16" x14ac:dyDescent="0.25">
      <c r="A688" s="255" t="s">
        <v>2044</v>
      </c>
      <c r="B688" s="255" t="s">
        <v>797</v>
      </c>
      <c r="C688" s="255">
        <v>2.5499999999999998</v>
      </c>
      <c r="D688" s="255">
        <v>1.917</v>
      </c>
      <c r="E688" s="255">
        <v>4.6699999999999998E-2</v>
      </c>
      <c r="F688" s="255">
        <v>25.92</v>
      </c>
      <c r="G688" s="255">
        <v>0.26</v>
      </c>
      <c r="H688" s="255" t="s">
        <v>128</v>
      </c>
      <c r="I688" s="300" t="s">
        <v>126</v>
      </c>
      <c r="J688" s="297">
        <v>-1</v>
      </c>
      <c r="K688" s="297">
        <v>-1</v>
      </c>
      <c r="L688" s="297">
        <v>-1</v>
      </c>
      <c r="M688" s="297">
        <v>-1</v>
      </c>
      <c r="N688" s="307" t="s">
        <v>2866</v>
      </c>
      <c r="O688" s="307" t="s">
        <v>2866</v>
      </c>
      <c r="P688" s="255" t="s">
        <v>2051</v>
      </c>
    </row>
    <row r="689" spans="1:16" x14ac:dyDescent="0.25">
      <c r="A689" s="255" t="s">
        <v>2044</v>
      </c>
      <c r="B689" s="255" t="s">
        <v>803</v>
      </c>
      <c r="C689" s="255">
        <v>3.27</v>
      </c>
      <c r="D689" s="255">
        <v>2.2759999999999998</v>
      </c>
      <c r="E689" s="255">
        <v>5.5E-2</v>
      </c>
      <c r="F689" s="255">
        <v>20.440000000000001</v>
      </c>
      <c r="G689" s="255">
        <v>0.26</v>
      </c>
      <c r="H689" s="255" t="s">
        <v>128</v>
      </c>
      <c r="I689" s="300" t="s">
        <v>126</v>
      </c>
      <c r="J689" s="297">
        <v>-1</v>
      </c>
      <c r="K689" s="297">
        <v>-1</v>
      </c>
      <c r="L689" s="297">
        <v>-1</v>
      </c>
      <c r="M689" s="297">
        <v>-1</v>
      </c>
      <c r="N689" s="307" t="s">
        <v>2867</v>
      </c>
      <c r="O689" s="307" t="s">
        <v>2867</v>
      </c>
      <c r="P689" s="255" t="s">
        <v>2051</v>
      </c>
    </row>
    <row r="690" spans="1:16" x14ac:dyDescent="0.25">
      <c r="A690" s="255" t="s">
        <v>2044</v>
      </c>
      <c r="B690" s="255" t="s">
        <v>802</v>
      </c>
      <c r="C690" s="255">
        <v>4.47</v>
      </c>
      <c r="D690" s="255">
        <v>2.6349999999999998</v>
      </c>
      <c r="E690" s="255">
        <v>7.0000000000000007E-2</v>
      </c>
      <c r="F690" s="255">
        <v>15.23</v>
      </c>
      <c r="G690" s="255">
        <v>0.27</v>
      </c>
      <c r="H690" s="255" t="s">
        <v>128</v>
      </c>
      <c r="I690" s="300" t="s">
        <v>126</v>
      </c>
      <c r="J690" s="297">
        <v>-1</v>
      </c>
      <c r="K690" s="297">
        <v>-1</v>
      </c>
      <c r="L690" s="297">
        <v>-1</v>
      </c>
      <c r="M690" s="297">
        <v>-1</v>
      </c>
      <c r="N690" s="307" t="s">
        <v>2868</v>
      </c>
      <c r="O690" s="307" t="s">
        <v>2868</v>
      </c>
      <c r="P690" s="255" t="s">
        <v>2051</v>
      </c>
    </row>
    <row r="691" spans="1:16" x14ac:dyDescent="0.25">
      <c r="A691" s="255" t="s">
        <v>2044</v>
      </c>
      <c r="B691" s="255" t="s">
        <v>801</v>
      </c>
      <c r="C691" s="255">
        <v>5.67</v>
      </c>
      <c r="D691" s="255">
        <v>2.8820000000000001</v>
      </c>
      <c r="E691" s="255">
        <v>8.4199999999999997E-2</v>
      </c>
      <c r="F691" s="255">
        <v>12.22</v>
      </c>
      <c r="G691" s="255">
        <v>0.27</v>
      </c>
      <c r="H691" s="255" t="s">
        <v>128</v>
      </c>
      <c r="I691" s="300" t="s">
        <v>126</v>
      </c>
      <c r="J691" s="297">
        <v>-1</v>
      </c>
      <c r="K691" s="297">
        <v>-1</v>
      </c>
      <c r="L691" s="297">
        <v>-1</v>
      </c>
      <c r="M691" s="297">
        <v>-1</v>
      </c>
      <c r="N691" s="307" t="s">
        <v>2869</v>
      </c>
      <c r="O691" s="307" t="s">
        <v>2869</v>
      </c>
      <c r="P691" s="255" t="s">
        <v>2051</v>
      </c>
    </row>
    <row r="692" spans="1:16" x14ac:dyDescent="0.25">
      <c r="A692" s="255" t="s">
        <v>2044</v>
      </c>
      <c r="B692" s="255" t="s">
        <v>800</v>
      </c>
      <c r="C692" s="255">
        <v>6.87</v>
      </c>
      <c r="D692" s="255">
        <v>3.0139999999999998</v>
      </c>
      <c r="E692" s="255">
        <v>9.9199999999999997E-2</v>
      </c>
      <c r="F692" s="255">
        <v>10.26</v>
      </c>
      <c r="G692" s="255">
        <v>0.27</v>
      </c>
      <c r="H692" s="255" t="s">
        <v>128</v>
      </c>
      <c r="I692" s="300" t="s">
        <v>126</v>
      </c>
      <c r="J692" s="297">
        <v>-1</v>
      </c>
      <c r="K692" s="297">
        <v>-1</v>
      </c>
      <c r="L692" s="297">
        <v>-1</v>
      </c>
      <c r="M692" s="297">
        <v>-1</v>
      </c>
      <c r="N692" s="307" t="s">
        <v>2870</v>
      </c>
      <c r="O692" s="307" t="s">
        <v>2870</v>
      </c>
      <c r="P692" s="255" t="s">
        <v>2051</v>
      </c>
    </row>
    <row r="693" spans="1:16" x14ac:dyDescent="0.25">
      <c r="A693" s="255" t="s">
        <v>2044</v>
      </c>
      <c r="B693" s="255" t="s">
        <v>799</v>
      </c>
      <c r="C693" s="255">
        <v>8.07</v>
      </c>
      <c r="D693" s="255">
        <v>3.117</v>
      </c>
      <c r="E693" s="255">
        <v>0.115</v>
      </c>
      <c r="F693" s="255">
        <v>8.8800000000000008</v>
      </c>
      <c r="G693" s="255">
        <v>0.27</v>
      </c>
      <c r="H693" s="255" t="s">
        <v>128</v>
      </c>
      <c r="I693" s="300" t="s">
        <v>126</v>
      </c>
      <c r="J693" s="297">
        <v>-1</v>
      </c>
      <c r="K693" s="297">
        <v>-1</v>
      </c>
      <c r="L693" s="297">
        <v>-1</v>
      </c>
      <c r="M693" s="297">
        <v>-1</v>
      </c>
      <c r="N693" s="307" t="s">
        <v>2871</v>
      </c>
      <c r="O693" s="307" t="s">
        <v>2871</v>
      </c>
      <c r="P693" s="255" t="s">
        <v>2051</v>
      </c>
    </row>
    <row r="694" spans="1:16" x14ac:dyDescent="0.25">
      <c r="A694" s="255" t="s">
        <v>2044</v>
      </c>
      <c r="B694" s="255" t="s">
        <v>812</v>
      </c>
      <c r="C694" s="255">
        <v>2.27</v>
      </c>
      <c r="D694" s="255">
        <v>0.249</v>
      </c>
      <c r="E694" s="255">
        <v>6.8860000000000005E-2</v>
      </c>
      <c r="F694" s="255">
        <v>29.09</v>
      </c>
      <c r="G694" s="255">
        <v>0.26</v>
      </c>
      <c r="H694" s="255" t="s">
        <v>128</v>
      </c>
      <c r="I694" s="300" t="s">
        <v>126</v>
      </c>
      <c r="J694" s="297">
        <v>-1</v>
      </c>
      <c r="K694" s="297">
        <v>-1</v>
      </c>
      <c r="L694" s="297">
        <v>-1</v>
      </c>
      <c r="M694" s="297">
        <v>-1</v>
      </c>
      <c r="N694" s="307" t="s">
        <v>2872</v>
      </c>
      <c r="O694" s="307" t="s">
        <v>2872</v>
      </c>
      <c r="P694" s="255" t="s">
        <v>2051</v>
      </c>
    </row>
    <row r="695" spans="1:16" x14ac:dyDescent="0.25">
      <c r="A695" s="255" t="s">
        <v>2044</v>
      </c>
      <c r="B695" s="255" t="s">
        <v>806</v>
      </c>
      <c r="C695" s="255">
        <v>1.83</v>
      </c>
      <c r="D695" s="255">
        <v>1.5860000000000001</v>
      </c>
      <c r="E695" s="255">
        <v>3.6740000000000002E-2</v>
      </c>
      <c r="F695" s="255">
        <v>35.69</v>
      </c>
      <c r="G695" s="255">
        <v>0.26</v>
      </c>
      <c r="H695" s="255" t="s">
        <v>128</v>
      </c>
      <c r="I695" s="300" t="s">
        <v>126</v>
      </c>
      <c r="J695" s="297">
        <v>-1</v>
      </c>
      <c r="K695" s="297">
        <v>-1</v>
      </c>
      <c r="L695" s="297">
        <v>-1</v>
      </c>
      <c r="M695" s="297">
        <v>-1</v>
      </c>
      <c r="N695" s="307" t="s">
        <v>2873</v>
      </c>
      <c r="O695" s="307" t="s">
        <v>2873</v>
      </c>
      <c r="P695" s="255" t="s">
        <v>2051</v>
      </c>
    </row>
    <row r="696" spans="1:16" x14ac:dyDescent="0.25">
      <c r="A696" s="255" t="s">
        <v>2044</v>
      </c>
      <c r="B696" s="255" t="s">
        <v>805</v>
      </c>
      <c r="C696" s="255">
        <v>2.5499999999999998</v>
      </c>
      <c r="D696" s="255">
        <v>2.0779999999999998</v>
      </c>
      <c r="E696" s="255">
        <v>4.5150000000000003E-2</v>
      </c>
      <c r="F696" s="255">
        <v>25.92</v>
      </c>
      <c r="G696" s="255">
        <v>0.26</v>
      </c>
      <c r="H696" s="255" t="s">
        <v>128</v>
      </c>
      <c r="I696" s="300" t="s">
        <v>126</v>
      </c>
      <c r="J696" s="297">
        <v>-1</v>
      </c>
      <c r="K696" s="297">
        <v>-1</v>
      </c>
      <c r="L696" s="297">
        <v>-1</v>
      </c>
      <c r="M696" s="297">
        <v>-1</v>
      </c>
      <c r="N696" s="307" t="s">
        <v>2874</v>
      </c>
      <c r="O696" s="307" t="s">
        <v>2874</v>
      </c>
      <c r="P696" s="255" t="s">
        <v>2051</v>
      </c>
    </row>
    <row r="697" spans="1:16" x14ac:dyDescent="0.25">
      <c r="A697" s="255" t="s">
        <v>2044</v>
      </c>
      <c r="B697" s="255" t="s">
        <v>811</v>
      </c>
      <c r="C697" s="255">
        <v>3.27</v>
      </c>
      <c r="D697" s="255">
        <v>2.3809999999999998</v>
      </c>
      <c r="E697" s="255">
        <v>5.4149999999999997E-2</v>
      </c>
      <c r="F697" s="255">
        <v>20.440000000000001</v>
      </c>
      <c r="G697" s="255">
        <v>0.26</v>
      </c>
      <c r="H697" s="255" t="s">
        <v>128</v>
      </c>
      <c r="I697" s="300" t="s">
        <v>126</v>
      </c>
      <c r="J697" s="297">
        <v>-1</v>
      </c>
      <c r="K697" s="297">
        <v>-1</v>
      </c>
      <c r="L697" s="297">
        <v>-1</v>
      </c>
      <c r="M697" s="297">
        <v>-1</v>
      </c>
      <c r="N697" s="307" t="s">
        <v>2875</v>
      </c>
      <c r="O697" s="307" t="s">
        <v>2875</v>
      </c>
      <c r="P697" s="255" t="s">
        <v>2051</v>
      </c>
    </row>
    <row r="698" spans="1:16" x14ac:dyDescent="0.25">
      <c r="A698" s="255" t="s">
        <v>2044</v>
      </c>
      <c r="B698" s="255" t="s">
        <v>810</v>
      </c>
      <c r="C698" s="255">
        <v>4.47</v>
      </c>
      <c r="D698" s="255">
        <v>2.6949999999999998</v>
      </c>
      <c r="E698" s="255">
        <v>6.898E-2</v>
      </c>
      <c r="F698" s="255">
        <v>15.23</v>
      </c>
      <c r="G698" s="255">
        <v>0.27</v>
      </c>
      <c r="H698" s="255" t="s">
        <v>128</v>
      </c>
      <c r="I698" s="300" t="s">
        <v>126</v>
      </c>
      <c r="J698" s="297">
        <v>-1</v>
      </c>
      <c r="K698" s="297">
        <v>-1</v>
      </c>
      <c r="L698" s="297">
        <v>-1</v>
      </c>
      <c r="M698" s="297">
        <v>-1</v>
      </c>
      <c r="N698" s="307" t="s">
        <v>2876</v>
      </c>
      <c r="O698" s="307" t="s">
        <v>2876</v>
      </c>
      <c r="P698" s="255" t="s">
        <v>2051</v>
      </c>
    </row>
    <row r="699" spans="1:16" x14ac:dyDescent="0.25">
      <c r="A699" s="255" t="s">
        <v>2044</v>
      </c>
      <c r="B699" s="255" t="s">
        <v>809</v>
      </c>
      <c r="C699" s="255">
        <v>5.67</v>
      </c>
      <c r="D699" s="255">
        <v>2.9140000000000001</v>
      </c>
      <c r="E699" s="255">
        <v>8.3710000000000007E-2</v>
      </c>
      <c r="F699" s="255">
        <v>12.22</v>
      </c>
      <c r="G699" s="255">
        <v>0.27</v>
      </c>
      <c r="H699" s="255" t="s">
        <v>128</v>
      </c>
      <c r="I699" s="300" t="s">
        <v>126</v>
      </c>
      <c r="J699" s="297">
        <v>-1</v>
      </c>
      <c r="K699" s="297">
        <v>-1</v>
      </c>
      <c r="L699" s="297">
        <v>-1</v>
      </c>
      <c r="M699" s="297">
        <v>-1</v>
      </c>
      <c r="N699" s="307" t="s">
        <v>2877</v>
      </c>
      <c r="O699" s="307" t="s">
        <v>2877</v>
      </c>
      <c r="P699" s="255" t="s">
        <v>2051</v>
      </c>
    </row>
    <row r="700" spans="1:16" x14ac:dyDescent="0.25">
      <c r="A700" s="255" t="s">
        <v>2044</v>
      </c>
      <c r="B700" s="255" t="s">
        <v>808</v>
      </c>
      <c r="C700" s="255">
        <v>6.87</v>
      </c>
      <c r="D700" s="255">
        <v>3.048</v>
      </c>
      <c r="E700" s="255">
        <v>9.9159999999999998E-2</v>
      </c>
      <c r="F700" s="255">
        <v>10.26</v>
      </c>
      <c r="G700" s="255">
        <v>0.27</v>
      </c>
      <c r="H700" s="255" t="s">
        <v>128</v>
      </c>
      <c r="I700" s="300" t="s">
        <v>126</v>
      </c>
      <c r="J700" s="297">
        <v>-1</v>
      </c>
      <c r="K700" s="297">
        <v>-1</v>
      </c>
      <c r="L700" s="297">
        <v>-1</v>
      </c>
      <c r="M700" s="297">
        <v>-1</v>
      </c>
      <c r="N700" s="307" t="s">
        <v>2878</v>
      </c>
      <c r="O700" s="307" t="s">
        <v>2878</v>
      </c>
      <c r="P700" s="255" t="s">
        <v>2051</v>
      </c>
    </row>
    <row r="701" spans="1:16" x14ac:dyDescent="0.25">
      <c r="A701" s="255" t="s">
        <v>2044</v>
      </c>
      <c r="B701" s="255" t="s">
        <v>807</v>
      </c>
      <c r="C701" s="255">
        <v>8.07</v>
      </c>
      <c r="D701" s="255">
        <v>3.1520000000000001</v>
      </c>
      <c r="E701" s="255">
        <v>0.11384</v>
      </c>
      <c r="F701" s="255">
        <v>8.8800000000000008</v>
      </c>
      <c r="G701" s="255">
        <v>0.27</v>
      </c>
      <c r="H701" s="255" t="s">
        <v>128</v>
      </c>
      <c r="I701" s="300" t="s">
        <v>126</v>
      </c>
      <c r="J701" s="297">
        <v>-1</v>
      </c>
      <c r="K701" s="297">
        <v>-1</v>
      </c>
      <c r="L701" s="297">
        <v>-1</v>
      </c>
      <c r="M701" s="297">
        <v>-1</v>
      </c>
      <c r="N701" s="307" t="s">
        <v>2879</v>
      </c>
      <c r="O701" s="307" t="s">
        <v>2879</v>
      </c>
      <c r="P701" s="255" t="s">
        <v>2051</v>
      </c>
    </row>
    <row r="702" spans="1:16" x14ac:dyDescent="0.25">
      <c r="A702" s="255" t="s">
        <v>2044</v>
      </c>
      <c r="B702" s="255" t="s">
        <v>796</v>
      </c>
      <c r="C702" s="255">
        <v>2.27</v>
      </c>
      <c r="D702" s="255">
        <v>0.81</v>
      </c>
      <c r="E702" s="255">
        <v>5.7500000000000002E-2</v>
      </c>
      <c r="F702" s="255">
        <v>29.09</v>
      </c>
      <c r="G702" s="255">
        <v>0.26</v>
      </c>
      <c r="H702" s="255" t="s">
        <v>128</v>
      </c>
      <c r="I702" s="300" t="s">
        <v>126</v>
      </c>
      <c r="J702" s="297">
        <v>-1</v>
      </c>
      <c r="K702" s="297">
        <v>-1</v>
      </c>
      <c r="L702" s="297">
        <v>-1</v>
      </c>
      <c r="M702" s="297">
        <v>-1</v>
      </c>
      <c r="N702" s="307" t="s">
        <v>2880</v>
      </c>
      <c r="O702" s="307" t="s">
        <v>2880</v>
      </c>
      <c r="P702" s="255" t="s">
        <v>2051</v>
      </c>
    </row>
    <row r="703" spans="1:16" x14ac:dyDescent="0.25">
      <c r="A703" s="255" t="s">
        <v>2044</v>
      </c>
      <c r="B703" s="255" t="s">
        <v>790</v>
      </c>
      <c r="C703" s="255">
        <v>1.83</v>
      </c>
      <c r="D703" s="255">
        <v>1.8080000000000001</v>
      </c>
      <c r="E703" s="255">
        <v>3.4770000000000002E-2</v>
      </c>
      <c r="F703" s="255">
        <v>35.69</v>
      </c>
      <c r="G703" s="255">
        <v>0.26</v>
      </c>
      <c r="H703" s="255" t="s">
        <v>128</v>
      </c>
      <c r="I703" s="300" t="s">
        <v>126</v>
      </c>
      <c r="J703" s="297">
        <v>-1</v>
      </c>
      <c r="K703" s="297">
        <v>-1</v>
      </c>
      <c r="L703" s="297">
        <v>-1</v>
      </c>
      <c r="M703" s="297">
        <v>-1</v>
      </c>
      <c r="N703" s="307" t="s">
        <v>2881</v>
      </c>
      <c r="O703" s="307" t="s">
        <v>2881</v>
      </c>
      <c r="P703" s="255" t="s">
        <v>2051</v>
      </c>
    </row>
    <row r="704" spans="1:16" x14ac:dyDescent="0.25">
      <c r="A704" s="255" t="s">
        <v>2044</v>
      </c>
      <c r="B704" s="255" t="s">
        <v>789</v>
      </c>
      <c r="C704" s="255">
        <v>2.5499999999999998</v>
      </c>
      <c r="D704" s="255">
        <v>2.2250000000000001</v>
      </c>
      <c r="E704" s="255">
        <v>4.4200000000000003E-2</v>
      </c>
      <c r="F704" s="255">
        <v>25.92</v>
      </c>
      <c r="G704" s="255">
        <v>0.26</v>
      </c>
      <c r="H704" s="255" t="s">
        <v>128</v>
      </c>
      <c r="I704" s="300" t="s">
        <v>126</v>
      </c>
      <c r="J704" s="297">
        <v>-1</v>
      </c>
      <c r="K704" s="297">
        <v>-1</v>
      </c>
      <c r="L704" s="297">
        <v>-1</v>
      </c>
      <c r="M704" s="297">
        <v>-1</v>
      </c>
      <c r="N704" s="307" t="s">
        <v>2882</v>
      </c>
      <c r="O704" s="307" t="s">
        <v>2882</v>
      </c>
      <c r="P704" s="255" t="s">
        <v>2051</v>
      </c>
    </row>
    <row r="705" spans="1:16" x14ac:dyDescent="0.25">
      <c r="A705" s="255" t="s">
        <v>2044</v>
      </c>
      <c r="B705" s="255" t="s">
        <v>795</v>
      </c>
      <c r="C705" s="255">
        <v>3.27</v>
      </c>
      <c r="D705" s="255">
        <v>2.4910000000000001</v>
      </c>
      <c r="E705" s="255">
        <v>5.3039999999999997E-2</v>
      </c>
      <c r="F705" s="255">
        <v>20.440000000000001</v>
      </c>
      <c r="G705" s="255">
        <v>0.26</v>
      </c>
      <c r="H705" s="255" t="s">
        <v>128</v>
      </c>
      <c r="I705" s="300" t="s">
        <v>126</v>
      </c>
      <c r="J705" s="297">
        <v>-1</v>
      </c>
      <c r="K705" s="297">
        <v>-1</v>
      </c>
      <c r="L705" s="297">
        <v>-1</v>
      </c>
      <c r="M705" s="297">
        <v>-1</v>
      </c>
      <c r="N705" s="307" t="s">
        <v>2883</v>
      </c>
      <c r="O705" s="307" t="s">
        <v>2883</v>
      </c>
      <c r="P705" s="255" t="s">
        <v>2051</v>
      </c>
    </row>
    <row r="706" spans="1:16" x14ac:dyDescent="0.25">
      <c r="A706" s="255" t="s">
        <v>2044</v>
      </c>
      <c r="B706" s="255" t="s">
        <v>794</v>
      </c>
      <c r="C706" s="255">
        <v>4.47</v>
      </c>
      <c r="D706" s="255">
        <v>2.7559999999999998</v>
      </c>
      <c r="E706" s="255">
        <v>6.83E-2</v>
      </c>
      <c r="F706" s="255">
        <v>15.23</v>
      </c>
      <c r="G706" s="255">
        <v>0.27</v>
      </c>
      <c r="H706" s="255" t="s">
        <v>128</v>
      </c>
      <c r="I706" s="300" t="s">
        <v>126</v>
      </c>
      <c r="J706" s="297">
        <v>-1</v>
      </c>
      <c r="K706" s="297">
        <v>-1</v>
      </c>
      <c r="L706" s="297">
        <v>-1</v>
      </c>
      <c r="M706" s="297">
        <v>-1</v>
      </c>
      <c r="N706" s="307" t="s">
        <v>2884</v>
      </c>
      <c r="O706" s="307" t="s">
        <v>2884</v>
      </c>
      <c r="P706" s="255" t="s">
        <v>2051</v>
      </c>
    </row>
    <row r="707" spans="1:16" x14ac:dyDescent="0.25">
      <c r="A707" s="255" t="s">
        <v>2044</v>
      </c>
      <c r="B707" s="255" t="s">
        <v>793</v>
      </c>
      <c r="C707" s="255">
        <v>5.67</v>
      </c>
      <c r="D707" s="255">
        <v>2.9470000000000001</v>
      </c>
      <c r="E707" s="255">
        <v>8.3299999999999999E-2</v>
      </c>
      <c r="F707" s="255">
        <v>12.22</v>
      </c>
      <c r="G707" s="255">
        <v>0.27</v>
      </c>
      <c r="H707" s="255" t="s">
        <v>128</v>
      </c>
      <c r="I707" s="300" t="s">
        <v>126</v>
      </c>
      <c r="J707" s="297">
        <v>-1</v>
      </c>
      <c r="K707" s="297">
        <v>-1</v>
      </c>
      <c r="L707" s="297">
        <v>-1</v>
      </c>
      <c r="M707" s="297">
        <v>-1</v>
      </c>
      <c r="N707" s="307" t="s">
        <v>2885</v>
      </c>
      <c r="O707" s="307" t="s">
        <v>2885</v>
      </c>
      <c r="P707" s="255" t="s">
        <v>2051</v>
      </c>
    </row>
    <row r="708" spans="1:16" x14ac:dyDescent="0.25">
      <c r="A708" s="255" t="s">
        <v>2044</v>
      </c>
      <c r="B708" s="255" t="s">
        <v>792</v>
      </c>
      <c r="C708" s="255">
        <v>6.87</v>
      </c>
      <c r="D708" s="255">
        <v>3.0819999999999999</v>
      </c>
      <c r="E708" s="255">
        <v>9.8299999999999998E-2</v>
      </c>
      <c r="F708" s="255">
        <v>10.26</v>
      </c>
      <c r="G708" s="255">
        <v>0.27</v>
      </c>
      <c r="H708" s="255" t="s">
        <v>128</v>
      </c>
      <c r="I708" s="300" t="s">
        <v>126</v>
      </c>
      <c r="J708" s="297">
        <v>-1</v>
      </c>
      <c r="K708" s="297">
        <v>-1</v>
      </c>
      <c r="L708" s="297">
        <v>-1</v>
      </c>
      <c r="M708" s="297">
        <v>-1</v>
      </c>
      <c r="N708" s="307" t="s">
        <v>2886</v>
      </c>
      <c r="O708" s="307" t="s">
        <v>2886</v>
      </c>
      <c r="P708" s="255" t="s">
        <v>2051</v>
      </c>
    </row>
    <row r="709" spans="1:16" x14ac:dyDescent="0.25">
      <c r="A709" s="255" t="s">
        <v>2044</v>
      </c>
      <c r="B709" s="255" t="s">
        <v>791</v>
      </c>
      <c r="C709" s="255">
        <v>8.07</v>
      </c>
      <c r="D709" s="255">
        <v>3.1880000000000002</v>
      </c>
      <c r="E709" s="255">
        <v>0.1142</v>
      </c>
      <c r="F709" s="255">
        <v>8.8800000000000008</v>
      </c>
      <c r="G709" s="255">
        <v>0.27</v>
      </c>
      <c r="H709" s="255" t="s">
        <v>128</v>
      </c>
      <c r="I709" s="300" t="s">
        <v>126</v>
      </c>
      <c r="J709" s="297">
        <v>-1</v>
      </c>
      <c r="K709" s="297">
        <v>-1</v>
      </c>
      <c r="L709" s="297">
        <v>-1</v>
      </c>
      <c r="M709" s="297">
        <v>-1</v>
      </c>
      <c r="N709" s="307" t="s">
        <v>2887</v>
      </c>
      <c r="O709" s="307" t="s">
        <v>2887</v>
      </c>
      <c r="P709" s="255" t="s">
        <v>2051</v>
      </c>
    </row>
    <row r="710" spans="1:16" x14ac:dyDescent="0.25">
      <c r="A710" s="255" t="s">
        <v>2044</v>
      </c>
      <c r="B710" s="255" t="s">
        <v>756</v>
      </c>
      <c r="C710" s="255">
        <v>2.27</v>
      </c>
      <c r="D710" s="255">
        <v>0</v>
      </c>
      <c r="E710" s="255">
        <v>9.8299999999999998E-2</v>
      </c>
      <c r="F710" s="255">
        <v>29.09</v>
      </c>
      <c r="G710" s="255">
        <v>0.26</v>
      </c>
      <c r="H710" s="255" t="s">
        <v>128</v>
      </c>
      <c r="I710" s="300" t="s">
        <v>126</v>
      </c>
      <c r="J710" s="297">
        <v>-1</v>
      </c>
      <c r="K710" s="297">
        <v>-1</v>
      </c>
      <c r="L710" s="297">
        <v>-1</v>
      </c>
      <c r="M710" s="297">
        <v>-1</v>
      </c>
      <c r="N710" s="307" t="s">
        <v>2888</v>
      </c>
      <c r="O710" s="307" t="s">
        <v>2888</v>
      </c>
      <c r="P710" s="255" t="s">
        <v>2051</v>
      </c>
    </row>
    <row r="711" spans="1:16" x14ac:dyDescent="0.25">
      <c r="A711" s="255" t="s">
        <v>2044</v>
      </c>
      <c r="B711" s="255" t="s">
        <v>750</v>
      </c>
      <c r="C711" s="255">
        <v>1.83</v>
      </c>
      <c r="D711" s="255">
        <v>3.45</v>
      </c>
      <c r="E711" s="255">
        <v>2.58E-2</v>
      </c>
      <c r="F711" s="255">
        <v>35.69</v>
      </c>
      <c r="G711" s="255">
        <v>0.26</v>
      </c>
      <c r="H711" s="255" t="s">
        <v>128</v>
      </c>
      <c r="I711" s="300" t="s">
        <v>126</v>
      </c>
      <c r="J711" s="297">
        <v>-1</v>
      </c>
      <c r="K711" s="297">
        <v>-1</v>
      </c>
      <c r="L711" s="297">
        <v>-1</v>
      </c>
      <c r="M711" s="297">
        <v>-1</v>
      </c>
      <c r="N711" s="307" t="s">
        <v>2889</v>
      </c>
      <c r="O711" s="307" t="s">
        <v>2889</v>
      </c>
      <c r="P711" s="255" t="s">
        <v>2051</v>
      </c>
    </row>
    <row r="712" spans="1:16" x14ac:dyDescent="0.25">
      <c r="A712" s="255" t="s">
        <v>2044</v>
      </c>
      <c r="B712" s="255" t="s">
        <v>749</v>
      </c>
      <c r="C712" s="255">
        <v>2.5499999999999998</v>
      </c>
      <c r="D712" s="255">
        <v>6.4589999999999996</v>
      </c>
      <c r="E712" s="255">
        <v>2.3730000000000001E-2</v>
      </c>
      <c r="F712" s="255">
        <v>25.92</v>
      </c>
      <c r="G712" s="255">
        <v>0.26</v>
      </c>
      <c r="H712" s="255" t="s">
        <v>128</v>
      </c>
      <c r="I712" s="300" t="s">
        <v>126</v>
      </c>
      <c r="J712" s="297">
        <v>-1</v>
      </c>
      <c r="K712" s="297">
        <v>-1</v>
      </c>
      <c r="L712" s="297">
        <v>-1</v>
      </c>
      <c r="M712" s="297">
        <v>-1</v>
      </c>
      <c r="N712" s="307" t="s">
        <v>2890</v>
      </c>
      <c r="O712" s="307" t="s">
        <v>2890</v>
      </c>
      <c r="P712" s="255" t="s">
        <v>2051</v>
      </c>
    </row>
    <row r="713" spans="1:16" x14ac:dyDescent="0.25">
      <c r="A713" s="255" t="s">
        <v>2044</v>
      </c>
      <c r="B713" s="255" t="s">
        <v>755</v>
      </c>
      <c r="C713" s="255">
        <v>3.27</v>
      </c>
      <c r="D713" s="255">
        <v>9.3949999999999996</v>
      </c>
      <c r="E713" s="255">
        <v>2.2759999999999999E-2</v>
      </c>
      <c r="F713" s="255">
        <v>20.440000000000001</v>
      </c>
      <c r="G713" s="255">
        <v>0.26</v>
      </c>
      <c r="H713" s="255" t="s">
        <v>128</v>
      </c>
      <c r="I713" s="300" t="s">
        <v>126</v>
      </c>
      <c r="J713" s="297">
        <v>-1</v>
      </c>
      <c r="K713" s="297">
        <v>-1</v>
      </c>
      <c r="L713" s="297">
        <v>-1</v>
      </c>
      <c r="M713" s="297">
        <v>-1</v>
      </c>
      <c r="N713" s="307" t="s">
        <v>2891</v>
      </c>
      <c r="O713" s="307" t="s">
        <v>2891</v>
      </c>
      <c r="P713" s="255" t="s">
        <v>2051</v>
      </c>
    </row>
    <row r="714" spans="1:16" x14ac:dyDescent="0.25">
      <c r="A714" s="255" t="s">
        <v>2044</v>
      </c>
      <c r="B714" s="255" t="s">
        <v>754</v>
      </c>
      <c r="C714" s="255">
        <v>4.47</v>
      </c>
      <c r="D714" s="255">
        <v>14.441000000000001</v>
      </c>
      <c r="E714" s="255">
        <v>2.1899999999999999E-2</v>
      </c>
      <c r="F714" s="255">
        <v>15.23</v>
      </c>
      <c r="G714" s="255">
        <v>0.27</v>
      </c>
      <c r="H714" s="255" t="s">
        <v>128</v>
      </c>
      <c r="I714" s="300" t="s">
        <v>126</v>
      </c>
      <c r="J714" s="297">
        <v>-1</v>
      </c>
      <c r="K714" s="297">
        <v>-1</v>
      </c>
      <c r="L714" s="297">
        <v>-1</v>
      </c>
      <c r="M714" s="297">
        <v>-1</v>
      </c>
      <c r="N714" s="307" t="s">
        <v>2892</v>
      </c>
      <c r="O714" s="307" t="s">
        <v>2892</v>
      </c>
      <c r="P714" s="255" t="s">
        <v>2051</v>
      </c>
    </row>
    <row r="715" spans="1:16" x14ac:dyDescent="0.25">
      <c r="A715" s="255" t="s">
        <v>2044</v>
      </c>
      <c r="B715" s="255" t="s">
        <v>753</v>
      </c>
      <c r="C715" s="255">
        <v>5.67</v>
      </c>
      <c r="D715" s="255">
        <v>19.422000000000001</v>
      </c>
      <c r="E715" s="255">
        <v>2.1600000000000001E-2</v>
      </c>
      <c r="F715" s="255">
        <v>12.22</v>
      </c>
      <c r="G715" s="255">
        <v>0.27</v>
      </c>
      <c r="H715" s="255" t="s">
        <v>128</v>
      </c>
      <c r="I715" s="300" t="s">
        <v>126</v>
      </c>
      <c r="J715" s="297">
        <v>-1</v>
      </c>
      <c r="K715" s="297">
        <v>-1</v>
      </c>
      <c r="L715" s="297">
        <v>-1</v>
      </c>
      <c r="M715" s="297">
        <v>-1</v>
      </c>
      <c r="N715" s="307" t="s">
        <v>2893</v>
      </c>
      <c r="O715" s="307" t="s">
        <v>2893</v>
      </c>
      <c r="P715" s="255" t="s">
        <v>2051</v>
      </c>
    </row>
    <row r="716" spans="1:16" x14ac:dyDescent="0.25">
      <c r="A716" s="255" t="s">
        <v>2044</v>
      </c>
      <c r="B716" s="255" t="s">
        <v>752</v>
      </c>
      <c r="C716" s="255">
        <v>6.87</v>
      </c>
      <c r="D716" s="255">
        <v>24.227</v>
      </c>
      <c r="E716" s="255">
        <v>2.1260000000000001E-2</v>
      </c>
      <c r="F716" s="255">
        <v>10.26</v>
      </c>
      <c r="G716" s="255">
        <v>0.27</v>
      </c>
      <c r="H716" s="255" t="s">
        <v>128</v>
      </c>
      <c r="I716" s="300" t="s">
        <v>126</v>
      </c>
      <c r="J716" s="297">
        <v>-1</v>
      </c>
      <c r="K716" s="297">
        <v>-1</v>
      </c>
      <c r="L716" s="297">
        <v>-1</v>
      </c>
      <c r="M716" s="297">
        <v>-1</v>
      </c>
      <c r="N716" s="307" t="s">
        <v>2894</v>
      </c>
      <c r="O716" s="307" t="s">
        <v>2894</v>
      </c>
      <c r="P716" s="255" t="s">
        <v>2051</v>
      </c>
    </row>
    <row r="717" spans="1:16" x14ac:dyDescent="0.25">
      <c r="A717" s="255" t="s">
        <v>2044</v>
      </c>
      <c r="B717" s="255" t="s">
        <v>751</v>
      </c>
      <c r="C717" s="255">
        <v>8.07</v>
      </c>
      <c r="D717" s="255">
        <v>29.457999999999998</v>
      </c>
      <c r="E717" s="255">
        <v>2.1409999999999998E-2</v>
      </c>
      <c r="F717" s="255">
        <v>8.8800000000000008</v>
      </c>
      <c r="G717" s="255">
        <v>0.27</v>
      </c>
      <c r="H717" s="255" t="s">
        <v>128</v>
      </c>
      <c r="I717" s="300" t="s">
        <v>126</v>
      </c>
      <c r="J717" s="297">
        <v>-1</v>
      </c>
      <c r="K717" s="297">
        <v>-1</v>
      </c>
      <c r="L717" s="297">
        <v>-1</v>
      </c>
      <c r="M717" s="297">
        <v>-1</v>
      </c>
      <c r="N717" s="307" t="s">
        <v>2895</v>
      </c>
      <c r="O717" s="307" t="s">
        <v>2895</v>
      </c>
      <c r="P717" s="255" t="s">
        <v>2051</v>
      </c>
    </row>
    <row r="718" spans="1:16" x14ac:dyDescent="0.25">
      <c r="A718" s="255" t="s">
        <v>2044</v>
      </c>
      <c r="B718" s="255" t="s">
        <v>764</v>
      </c>
      <c r="C718" s="255">
        <v>2.27</v>
      </c>
      <c r="D718" s="255">
        <v>8.9999999999999993E-3</v>
      </c>
      <c r="E718" s="255">
        <v>7.4999999999999997E-2</v>
      </c>
      <c r="F718" s="255">
        <v>29.09</v>
      </c>
      <c r="G718" s="255">
        <v>0.26</v>
      </c>
      <c r="H718" s="255" t="s">
        <v>128</v>
      </c>
      <c r="I718" s="300" t="s">
        <v>126</v>
      </c>
      <c r="J718" s="297">
        <v>-1</v>
      </c>
      <c r="K718" s="297">
        <v>-1</v>
      </c>
      <c r="L718" s="297">
        <v>-1</v>
      </c>
      <c r="M718" s="297">
        <v>-1</v>
      </c>
      <c r="N718" s="307" t="s">
        <v>2896</v>
      </c>
      <c r="O718" s="307" t="s">
        <v>2896</v>
      </c>
      <c r="P718" s="255" t="s">
        <v>2051</v>
      </c>
    </row>
    <row r="719" spans="1:16" x14ac:dyDescent="0.25">
      <c r="A719" s="255" t="s">
        <v>2044</v>
      </c>
      <c r="B719" s="255" t="s">
        <v>758</v>
      </c>
      <c r="C719" s="255">
        <v>1.83</v>
      </c>
      <c r="D719" s="255">
        <v>4.0030000000000001</v>
      </c>
      <c r="E719" s="255">
        <v>2.3449999999999999E-2</v>
      </c>
      <c r="F719" s="255">
        <v>35.69</v>
      </c>
      <c r="G719" s="255">
        <v>0.26</v>
      </c>
      <c r="H719" s="255" t="s">
        <v>128</v>
      </c>
      <c r="I719" s="300" t="s">
        <v>126</v>
      </c>
      <c r="J719" s="297">
        <v>-1</v>
      </c>
      <c r="K719" s="297">
        <v>-1</v>
      </c>
      <c r="L719" s="297">
        <v>-1</v>
      </c>
      <c r="M719" s="297">
        <v>-1</v>
      </c>
      <c r="N719" s="307" t="s">
        <v>2897</v>
      </c>
      <c r="O719" s="307" t="s">
        <v>2897</v>
      </c>
      <c r="P719" s="255" t="s">
        <v>2051</v>
      </c>
    </row>
    <row r="720" spans="1:16" x14ac:dyDescent="0.25">
      <c r="A720" s="255" t="s">
        <v>2044</v>
      </c>
      <c r="B720" s="255" t="s">
        <v>757</v>
      </c>
      <c r="C720" s="255">
        <v>2.5499999999999998</v>
      </c>
      <c r="D720" s="255">
        <v>7.0039999999999996</v>
      </c>
      <c r="E720" s="255">
        <v>2.2499999999999999E-2</v>
      </c>
      <c r="F720" s="255">
        <v>25.92</v>
      </c>
      <c r="G720" s="255">
        <v>0.26</v>
      </c>
      <c r="H720" s="255" t="s">
        <v>128</v>
      </c>
      <c r="I720" s="300" t="s">
        <v>126</v>
      </c>
      <c r="J720" s="297">
        <v>-1</v>
      </c>
      <c r="K720" s="297">
        <v>-1</v>
      </c>
      <c r="L720" s="297">
        <v>-1</v>
      </c>
      <c r="M720" s="297">
        <v>-1</v>
      </c>
      <c r="N720" s="307" t="s">
        <v>2898</v>
      </c>
      <c r="O720" s="307" t="s">
        <v>2898</v>
      </c>
      <c r="P720" s="255" t="s">
        <v>2051</v>
      </c>
    </row>
    <row r="721" spans="1:16" x14ac:dyDescent="0.25">
      <c r="A721" s="255" t="s">
        <v>2044</v>
      </c>
      <c r="B721" s="255" t="s">
        <v>763</v>
      </c>
      <c r="C721" s="255">
        <v>3.27</v>
      </c>
      <c r="D721" s="255">
        <v>10.021000000000001</v>
      </c>
      <c r="E721" s="255">
        <v>2.1829999999999999E-2</v>
      </c>
      <c r="F721" s="255">
        <v>20.440000000000001</v>
      </c>
      <c r="G721" s="255">
        <v>0.26</v>
      </c>
      <c r="H721" s="255" t="s">
        <v>128</v>
      </c>
      <c r="I721" s="300" t="s">
        <v>126</v>
      </c>
      <c r="J721" s="297">
        <v>-1</v>
      </c>
      <c r="K721" s="297">
        <v>-1</v>
      </c>
      <c r="L721" s="297">
        <v>-1</v>
      </c>
      <c r="M721" s="297">
        <v>-1</v>
      </c>
      <c r="N721" s="307" t="s">
        <v>2899</v>
      </c>
      <c r="O721" s="307" t="s">
        <v>2899</v>
      </c>
      <c r="P721" s="255" t="s">
        <v>2051</v>
      </c>
    </row>
    <row r="722" spans="1:16" x14ac:dyDescent="0.25">
      <c r="A722" s="255" t="s">
        <v>2044</v>
      </c>
      <c r="B722" s="255" t="s">
        <v>762</v>
      </c>
      <c r="C722" s="255">
        <v>4.47</v>
      </c>
      <c r="D722" s="255">
        <v>15.057</v>
      </c>
      <c r="E722" s="255">
        <v>2.1080000000000002E-2</v>
      </c>
      <c r="F722" s="255">
        <v>15.23</v>
      </c>
      <c r="G722" s="255">
        <v>0.27</v>
      </c>
      <c r="H722" s="255" t="s">
        <v>128</v>
      </c>
      <c r="I722" s="300" t="s">
        <v>126</v>
      </c>
      <c r="J722" s="297">
        <v>-1</v>
      </c>
      <c r="K722" s="297">
        <v>-1</v>
      </c>
      <c r="L722" s="297">
        <v>-1</v>
      </c>
      <c r="M722" s="297">
        <v>-1</v>
      </c>
      <c r="N722" s="307" t="s">
        <v>2900</v>
      </c>
      <c r="O722" s="307" t="s">
        <v>2900</v>
      </c>
      <c r="P722" s="255" t="s">
        <v>2051</v>
      </c>
    </row>
    <row r="723" spans="1:16" x14ac:dyDescent="0.25">
      <c r="A723" s="255" t="s">
        <v>2044</v>
      </c>
      <c r="B723" s="255" t="s">
        <v>761</v>
      </c>
      <c r="C723" s="255">
        <v>5.67</v>
      </c>
      <c r="D723" s="255">
        <v>19.927</v>
      </c>
      <c r="E723" s="255">
        <v>2.1090000000000001E-2</v>
      </c>
      <c r="F723" s="255">
        <v>12.22</v>
      </c>
      <c r="G723" s="255">
        <v>0.27</v>
      </c>
      <c r="H723" s="255" t="s">
        <v>128</v>
      </c>
      <c r="I723" s="300" t="s">
        <v>126</v>
      </c>
      <c r="J723" s="297">
        <v>-1</v>
      </c>
      <c r="K723" s="297">
        <v>-1</v>
      </c>
      <c r="L723" s="297">
        <v>-1</v>
      </c>
      <c r="M723" s="297">
        <v>-1</v>
      </c>
      <c r="N723" s="307" t="s">
        <v>2901</v>
      </c>
      <c r="O723" s="307" t="s">
        <v>2901</v>
      </c>
      <c r="P723" s="255" t="s">
        <v>2051</v>
      </c>
    </row>
    <row r="724" spans="1:16" x14ac:dyDescent="0.25">
      <c r="A724" s="255" t="s">
        <v>2044</v>
      </c>
      <c r="B724" s="255" t="s">
        <v>760</v>
      </c>
      <c r="C724" s="255">
        <v>6.87</v>
      </c>
      <c r="D724" s="255">
        <v>24.978000000000002</v>
      </c>
      <c r="E724" s="255">
        <v>2.0650000000000002E-2</v>
      </c>
      <c r="F724" s="255">
        <v>10.26</v>
      </c>
      <c r="G724" s="255">
        <v>0.27</v>
      </c>
      <c r="H724" s="255" t="s">
        <v>128</v>
      </c>
      <c r="I724" s="300" t="s">
        <v>126</v>
      </c>
      <c r="J724" s="297">
        <v>-1</v>
      </c>
      <c r="K724" s="297">
        <v>-1</v>
      </c>
      <c r="L724" s="297">
        <v>-1</v>
      </c>
      <c r="M724" s="297">
        <v>-1</v>
      </c>
      <c r="N724" s="307" t="s">
        <v>2902</v>
      </c>
      <c r="O724" s="307" t="s">
        <v>2902</v>
      </c>
      <c r="P724" s="255" t="s">
        <v>2051</v>
      </c>
    </row>
    <row r="725" spans="1:16" x14ac:dyDescent="0.25">
      <c r="A725" s="255" t="s">
        <v>2044</v>
      </c>
      <c r="B725" s="255" t="s">
        <v>759</v>
      </c>
      <c r="C725" s="255">
        <v>8.07</v>
      </c>
      <c r="D725" s="255">
        <v>30.533000000000001</v>
      </c>
      <c r="E725" s="255">
        <v>2.07E-2</v>
      </c>
      <c r="F725" s="255">
        <v>8.8800000000000008</v>
      </c>
      <c r="G725" s="255">
        <v>0.27</v>
      </c>
      <c r="H725" s="255" t="s">
        <v>128</v>
      </c>
      <c r="I725" s="300" t="s">
        <v>126</v>
      </c>
      <c r="J725" s="297">
        <v>-1</v>
      </c>
      <c r="K725" s="297">
        <v>-1</v>
      </c>
      <c r="L725" s="297">
        <v>-1</v>
      </c>
      <c r="M725" s="297">
        <v>-1</v>
      </c>
      <c r="N725" s="307" t="s">
        <v>2903</v>
      </c>
      <c r="O725" s="307" t="s">
        <v>2903</v>
      </c>
      <c r="P725" s="255" t="s">
        <v>2051</v>
      </c>
    </row>
    <row r="726" spans="1:16" x14ac:dyDescent="0.25">
      <c r="A726" s="255" t="s">
        <v>2044</v>
      </c>
      <c r="B726" s="255" t="s">
        <v>748</v>
      </c>
      <c r="C726" s="255">
        <v>2.27</v>
      </c>
      <c r="D726" s="255">
        <v>0.39500000000000002</v>
      </c>
      <c r="E726" s="255">
        <v>6.5000000000000002E-2</v>
      </c>
      <c r="F726" s="255">
        <v>29.09</v>
      </c>
      <c r="G726" s="255">
        <v>0.26</v>
      </c>
      <c r="H726" s="255" t="s">
        <v>128</v>
      </c>
      <c r="I726" s="300" t="s">
        <v>126</v>
      </c>
      <c r="J726" s="297">
        <v>-1</v>
      </c>
      <c r="K726" s="297">
        <v>-1</v>
      </c>
      <c r="L726" s="297">
        <v>-1</v>
      </c>
      <c r="M726" s="297">
        <v>-1</v>
      </c>
      <c r="N726" s="307" t="s">
        <v>2904</v>
      </c>
      <c r="O726" s="307" t="s">
        <v>2904</v>
      </c>
      <c r="P726" s="255" t="s">
        <v>2051</v>
      </c>
    </row>
    <row r="727" spans="1:16" x14ac:dyDescent="0.25">
      <c r="A727" s="255" t="s">
        <v>2044</v>
      </c>
      <c r="B727" s="255" t="s">
        <v>742</v>
      </c>
      <c r="C727" s="255">
        <v>1.83</v>
      </c>
      <c r="D727" s="255">
        <v>4.3940000000000001</v>
      </c>
      <c r="E727" s="255">
        <v>2.2100000000000002E-2</v>
      </c>
      <c r="F727" s="255">
        <v>35.69</v>
      </c>
      <c r="G727" s="255">
        <v>0.26</v>
      </c>
      <c r="H727" s="255" t="s">
        <v>128</v>
      </c>
      <c r="I727" s="300" t="s">
        <v>126</v>
      </c>
      <c r="J727" s="297">
        <v>-1</v>
      </c>
      <c r="K727" s="297">
        <v>-1</v>
      </c>
      <c r="L727" s="297">
        <v>-1</v>
      </c>
      <c r="M727" s="297">
        <v>-1</v>
      </c>
      <c r="N727" s="307" t="s">
        <v>2905</v>
      </c>
      <c r="O727" s="307" t="s">
        <v>2905</v>
      </c>
      <c r="P727" s="255" t="s">
        <v>2051</v>
      </c>
    </row>
    <row r="728" spans="1:16" x14ac:dyDescent="0.25">
      <c r="A728" s="255" t="s">
        <v>2044</v>
      </c>
      <c r="B728" s="255" t="s">
        <v>741</v>
      </c>
      <c r="C728" s="255">
        <v>2.5499999999999998</v>
      </c>
      <c r="D728" s="255">
        <v>7.4039999999999999</v>
      </c>
      <c r="E728" s="255">
        <v>2.146E-2</v>
      </c>
      <c r="F728" s="255">
        <v>25.92</v>
      </c>
      <c r="G728" s="255">
        <v>0.26</v>
      </c>
      <c r="H728" s="255" t="s">
        <v>128</v>
      </c>
      <c r="I728" s="300" t="s">
        <v>126</v>
      </c>
      <c r="J728" s="297">
        <v>-1</v>
      </c>
      <c r="K728" s="297">
        <v>-1</v>
      </c>
      <c r="L728" s="297">
        <v>-1</v>
      </c>
      <c r="M728" s="297">
        <v>-1</v>
      </c>
      <c r="N728" s="307" t="s">
        <v>2906</v>
      </c>
      <c r="O728" s="307" t="s">
        <v>2906</v>
      </c>
      <c r="P728" s="255" t="s">
        <v>2051</v>
      </c>
    </row>
    <row r="729" spans="1:16" x14ac:dyDescent="0.25">
      <c r="A729" s="255" t="s">
        <v>2044</v>
      </c>
      <c r="B729" s="255" t="s">
        <v>747</v>
      </c>
      <c r="C729" s="255">
        <v>3.27</v>
      </c>
      <c r="D729" s="255">
        <v>10.358000000000001</v>
      </c>
      <c r="E729" s="255">
        <v>2.121E-2</v>
      </c>
      <c r="F729" s="255">
        <v>20.440000000000001</v>
      </c>
      <c r="G729" s="255">
        <v>0.26</v>
      </c>
      <c r="H729" s="255" t="s">
        <v>128</v>
      </c>
      <c r="I729" s="300" t="s">
        <v>126</v>
      </c>
      <c r="J729" s="297">
        <v>-1</v>
      </c>
      <c r="K729" s="297">
        <v>-1</v>
      </c>
      <c r="L729" s="297">
        <v>-1</v>
      </c>
      <c r="M729" s="297">
        <v>-1</v>
      </c>
      <c r="N729" s="307" t="s">
        <v>2907</v>
      </c>
      <c r="O729" s="307" t="s">
        <v>2907</v>
      </c>
      <c r="P729" s="255" t="s">
        <v>2051</v>
      </c>
    </row>
    <row r="730" spans="1:16" x14ac:dyDescent="0.25">
      <c r="A730" s="255" t="s">
        <v>2044</v>
      </c>
      <c r="B730" s="255" t="s">
        <v>746</v>
      </c>
      <c r="C730" s="255">
        <v>4.47</v>
      </c>
      <c r="D730" s="255">
        <v>15.382</v>
      </c>
      <c r="E730" s="255">
        <v>2.0670000000000001E-2</v>
      </c>
      <c r="F730" s="255">
        <v>15.23</v>
      </c>
      <c r="G730" s="255">
        <v>0.27</v>
      </c>
      <c r="H730" s="255" t="s">
        <v>128</v>
      </c>
      <c r="I730" s="300" t="s">
        <v>126</v>
      </c>
      <c r="J730" s="297">
        <v>-1</v>
      </c>
      <c r="K730" s="297">
        <v>-1</v>
      </c>
      <c r="L730" s="297">
        <v>-1</v>
      </c>
      <c r="M730" s="297">
        <v>-1</v>
      </c>
      <c r="N730" s="307" t="s">
        <v>2908</v>
      </c>
      <c r="O730" s="307" t="s">
        <v>2908</v>
      </c>
      <c r="P730" s="255" t="s">
        <v>2051</v>
      </c>
    </row>
    <row r="731" spans="1:16" x14ac:dyDescent="0.25">
      <c r="A731" s="255" t="s">
        <v>2044</v>
      </c>
      <c r="B731" s="255" t="s">
        <v>745</v>
      </c>
      <c r="C731" s="255">
        <v>5.67</v>
      </c>
      <c r="D731" s="255">
        <v>20.456</v>
      </c>
      <c r="E731" s="255">
        <v>2.0580000000000001E-2</v>
      </c>
      <c r="F731" s="255">
        <v>12.22</v>
      </c>
      <c r="G731" s="255">
        <v>0.27</v>
      </c>
      <c r="H731" s="255" t="s">
        <v>128</v>
      </c>
      <c r="I731" s="300" t="s">
        <v>126</v>
      </c>
      <c r="J731" s="297">
        <v>-1</v>
      </c>
      <c r="K731" s="297">
        <v>-1</v>
      </c>
      <c r="L731" s="297">
        <v>-1</v>
      </c>
      <c r="M731" s="297">
        <v>-1</v>
      </c>
      <c r="N731" s="307" t="s">
        <v>2909</v>
      </c>
      <c r="O731" s="307" t="s">
        <v>2909</v>
      </c>
      <c r="P731" s="255" t="s">
        <v>2051</v>
      </c>
    </row>
    <row r="732" spans="1:16" x14ac:dyDescent="0.25">
      <c r="A732" s="255" t="s">
        <v>2044</v>
      </c>
      <c r="B732" s="255" t="s">
        <v>744</v>
      </c>
      <c r="C732" s="255">
        <v>6.87</v>
      </c>
      <c r="D732" s="255">
        <v>25.771000000000001</v>
      </c>
      <c r="E732" s="255">
        <v>2.0650000000000002E-2</v>
      </c>
      <c r="F732" s="255">
        <v>10.26</v>
      </c>
      <c r="G732" s="255">
        <v>0.27</v>
      </c>
      <c r="H732" s="255" t="s">
        <v>128</v>
      </c>
      <c r="I732" s="300" t="s">
        <v>126</v>
      </c>
      <c r="J732" s="297">
        <v>-1</v>
      </c>
      <c r="K732" s="297">
        <v>-1</v>
      </c>
      <c r="L732" s="297">
        <v>-1</v>
      </c>
      <c r="M732" s="297">
        <v>-1</v>
      </c>
      <c r="N732" s="307" t="s">
        <v>2910</v>
      </c>
      <c r="O732" s="307" t="s">
        <v>2910</v>
      </c>
      <c r="P732" s="255" t="s">
        <v>2051</v>
      </c>
    </row>
    <row r="733" spans="1:16" x14ac:dyDescent="0.25">
      <c r="A733" s="255" t="s">
        <v>2044</v>
      </c>
      <c r="B733" s="255" t="s">
        <v>743</v>
      </c>
      <c r="C733" s="255">
        <v>8.07</v>
      </c>
      <c r="D733" s="255">
        <v>30.533000000000001</v>
      </c>
      <c r="E733" s="255">
        <v>2.07E-2</v>
      </c>
      <c r="F733" s="255">
        <v>8.8800000000000008</v>
      </c>
      <c r="G733" s="255">
        <v>0.27</v>
      </c>
      <c r="H733" s="255" t="s">
        <v>128</v>
      </c>
      <c r="I733" s="300" t="s">
        <v>126</v>
      </c>
      <c r="J733" s="297">
        <v>-1</v>
      </c>
      <c r="K733" s="297">
        <v>-1</v>
      </c>
      <c r="L733" s="297">
        <v>-1</v>
      </c>
      <c r="M733" s="297">
        <v>-1</v>
      </c>
      <c r="N733" s="307" t="s">
        <v>2911</v>
      </c>
      <c r="O733" s="307" t="s">
        <v>2911</v>
      </c>
      <c r="P733" s="255" t="s">
        <v>2051</v>
      </c>
    </row>
    <row r="734" spans="1:16" x14ac:dyDescent="0.25">
      <c r="A734" s="255" t="s">
        <v>2044</v>
      </c>
      <c r="B734" s="255" t="s">
        <v>732</v>
      </c>
      <c r="C734" s="255">
        <v>2.52</v>
      </c>
      <c r="D734" s="255">
        <v>0</v>
      </c>
      <c r="E734" s="255">
        <v>0.1067</v>
      </c>
      <c r="F734" s="255">
        <v>41.9</v>
      </c>
      <c r="G734" s="255">
        <v>0.26</v>
      </c>
      <c r="H734" s="255" t="s">
        <v>128</v>
      </c>
      <c r="I734" s="300" t="s">
        <v>126</v>
      </c>
      <c r="J734" s="297">
        <v>-1</v>
      </c>
      <c r="K734" s="297">
        <v>-1</v>
      </c>
      <c r="L734" s="297">
        <v>-1</v>
      </c>
      <c r="M734" s="297">
        <v>-1</v>
      </c>
      <c r="N734" s="307" t="s">
        <v>2912</v>
      </c>
      <c r="O734" s="307" t="s">
        <v>2912</v>
      </c>
      <c r="P734" s="255" t="s">
        <v>2051</v>
      </c>
    </row>
    <row r="735" spans="1:16" x14ac:dyDescent="0.25">
      <c r="A735" s="255" t="s">
        <v>2044</v>
      </c>
      <c r="B735" s="255" t="s">
        <v>726</v>
      </c>
      <c r="C735" s="255">
        <v>2.08</v>
      </c>
      <c r="D735" s="255">
        <v>1.8080000000000001</v>
      </c>
      <c r="E735" s="255">
        <v>4.052E-2</v>
      </c>
      <c r="F735" s="255">
        <v>50.36</v>
      </c>
      <c r="G735" s="255">
        <v>0.25</v>
      </c>
      <c r="H735" s="255" t="s">
        <v>128</v>
      </c>
      <c r="I735" s="300" t="s">
        <v>126</v>
      </c>
      <c r="J735" s="297">
        <v>-1</v>
      </c>
      <c r="K735" s="297">
        <v>-1</v>
      </c>
      <c r="L735" s="297">
        <v>-1</v>
      </c>
      <c r="M735" s="297">
        <v>-1</v>
      </c>
      <c r="N735" s="307" t="s">
        <v>2913</v>
      </c>
      <c r="O735" s="307" t="s">
        <v>2913</v>
      </c>
      <c r="P735" s="255" t="s">
        <v>2051</v>
      </c>
    </row>
    <row r="736" spans="1:16" x14ac:dyDescent="0.25">
      <c r="A736" s="255" t="s">
        <v>2044</v>
      </c>
      <c r="B736" s="255" t="s">
        <v>725</v>
      </c>
      <c r="C736" s="255">
        <v>2.8</v>
      </c>
      <c r="D736" s="255">
        <v>2.7559999999999998</v>
      </c>
      <c r="E736" s="255">
        <v>4.4200000000000003E-2</v>
      </c>
      <c r="F736" s="255">
        <v>37.69</v>
      </c>
      <c r="G736" s="255">
        <v>0.26</v>
      </c>
      <c r="H736" s="255" t="s">
        <v>128</v>
      </c>
      <c r="I736" s="300" t="s">
        <v>126</v>
      </c>
      <c r="J736" s="297">
        <v>-1</v>
      </c>
      <c r="K736" s="297">
        <v>-1</v>
      </c>
      <c r="L736" s="297">
        <v>-1</v>
      </c>
      <c r="M736" s="297">
        <v>-1</v>
      </c>
      <c r="N736" s="307" t="s">
        <v>2914</v>
      </c>
      <c r="O736" s="307" t="s">
        <v>2914</v>
      </c>
      <c r="P736" s="255" t="s">
        <v>2051</v>
      </c>
    </row>
    <row r="737" spans="1:16" x14ac:dyDescent="0.25">
      <c r="A737" s="255" t="s">
        <v>2044</v>
      </c>
      <c r="B737" s="255" t="s">
        <v>731</v>
      </c>
      <c r="C737" s="255">
        <v>3.52</v>
      </c>
      <c r="D737" s="255">
        <v>3.411</v>
      </c>
      <c r="E737" s="255">
        <v>4.9200000000000001E-2</v>
      </c>
      <c r="F737" s="255">
        <v>30.2</v>
      </c>
      <c r="G737" s="255">
        <v>0.26</v>
      </c>
      <c r="H737" s="255" t="s">
        <v>128</v>
      </c>
      <c r="I737" s="300" t="s">
        <v>126</v>
      </c>
      <c r="J737" s="297">
        <v>-1</v>
      </c>
      <c r="K737" s="297">
        <v>-1</v>
      </c>
      <c r="L737" s="297">
        <v>-1</v>
      </c>
      <c r="M737" s="297">
        <v>-1</v>
      </c>
      <c r="N737" s="307" t="s">
        <v>2915</v>
      </c>
      <c r="O737" s="307" t="s">
        <v>2915</v>
      </c>
      <c r="P737" s="255" t="s">
        <v>2051</v>
      </c>
    </row>
    <row r="738" spans="1:16" x14ac:dyDescent="0.25">
      <c r="A738" s="255" t="s">
        <v>2044</v>
      </c>
      <c r="B738" s="255" t="s">
        <v>730</v>
      </c>
      <c r="C738" s="255">
        <v>4.72</v>
      </c>
      <c r="D738" s="255">
        <v>4.0970000000000004</v>
      </c>
      <c r="E738" s="255">
        <v>5.8299999999999998E-2</v>
      </c>
      <c r="F738" s="255">
        <v>22.79</v>
      </c>
      <c r="G738" s="255">
        <v>0.26</v>
      </c>
      <c r="H738" s="255" t="s">
        <v>128</v>
      </c>
      <c r="I738" s="300" t="s">
        <v>126</v>
      </c>
      <c r="J738" s="297">
        <v>-1</v>
      </c>
      <c r="K738" s="297">
        <v>-1</v>
      </c>
      <c r="L738" s="297">
        <v>-1</v>
      </c>
      <c r="M738" s="297">
        <v>-1</v>
      </c>
      <c r="N738" s="307" t="s">
        <v>2916</v>
      </c>
      <c r="O738" s="307" t="s">
        <v>2916</v>
      </c>
      <c r="P738" s="255" t="s">
        <v>2051</v>
      </c>
    </row>
    <row r="739" spans="1:16" x14ac:dyDescent="0.25">
      <c r="A739" s="255" t="s">
        <v>2044</v>
      </c>
      <c r="B739" s="255" t="s">
        <v>729</v>
      </c>
      <c r="C739" s="255">
        <v>5.92</v>
      </c>
      <c r="D739" s="255">
        <v>4.5529999999999999</v>
      </c>
      <c r="E739" s="255">
        <v>6.7769999999999997E-2</v>
      </c>
      <c r="F739" s="255">
        <v>18.37</v>
      </c>
      <c r="G739" s="255">
        <v>0.26</v>
      </c>
      <c r="H739" s="255" t="s">
        <v>128</v>
      </c>
      <c r="I739" s="300" t="s">
        <v>126</v>
      </c>
      <c r="J739" s="297">
        <v>-1</v>
      </c>
      <c r="K739" s="297">
        <v>-1</v>
      </c>
      <c r="L739" s="297">
        <v>-1</v>
      </c>
      <c r="M739" s="297">
        <v>-1</v>
      </c>
      <c r="N739" s="307" t="s">
        <v>2917</v>
      </c>
      <c r="O739" s="307" t="s">
        <v>2917</v>
      </c>
      <c r="P739" s="255" t="s">
        <v>2051</v>
      </c>
    </row>
    <row r="740" spans="1:16" x14ac:dyDescent="0.25">
      <c r="A740" s="255" t="s">
        <v>2044</v>
      </c>
      <c r="B740" s="255" t="s">
        <v>728</v>
      </c>
      <c r="C740" s="255">
        <v>7.12</v>
      </c>
      <c r="D740" s="255">
        <v>4.8920000000000003</v>
      </c>
      <c r="E740" s="255">
        <v>7.7810000000000004E-2</v>
      </c>
      <c r="F740" s="255">
        <v>15.45</v>
      </c>
      <c r="G740" s="255">
        <v>0.27</v>
      </c>
      <c r="H740" s="255" t="s">
        <v>128</v>
      </c>
      <c r="I740" s="300" t="s">
        <v>126</v>
      </c>
      <c r="J740" s="297">
        <v>-1</v>
      </c>
      <c r="K740" s="297">
        <v>-1</v>
      </c>
      <c r="L740" s="297">
        <v>-1</v>
      </c>
      <c r="M740" s="297">
        <v>-1</v>
      </c>
      <c r="N740" s="307" t="s">
        <v>2918</v>
      </c>
      <c r="O740" s="307" t="s">
        <v>2918</v>
      </c>
      <c r="P740" s="255" t="s">
        <v>2051</v>
      </c>
    </row>
    <row r="741" spans="1:16" x14ac:dyDescent="0.25">
      <c r="A741" s="255" t="s">
        <v>2044</v>
      </c>
      <c r="B741" s="255" t="s">
        <v>727</v>
      </c>
      <c r="C741" s="255">
        <v>8.32</v>
      </c>
      <c r="D741" s="255">
        <v>5.1369999999999996</v>
      </c>
      <c r="E741" s="255">
        <v>8.7499999999999994E-2</v>
      </c>
      <c r="F741" s="255">
        <v>13.37</v>
      </c>
      <c r="G741" s="255">
        <v>0.27</v>
      </c>
      <c r="H741" s="255" t="s">
        <v>128</v>
      </c>
      <c r="I741" s="300" t="s">
        <v>126</v>
      </c>
      <c r="J741" s="297">
        <v>-1</v>
      </c>
      <c r="K741" s="297">
        <v>-1</v>
      </c>
      <c r="L741" s="297">
        <v>-1</v>
      </c>
      <c r="M741" s="297">
        <v>-1</v>
      </c>
      <c r="N741" s="307" t="s">
        <v>2919</v>
      </c>
      <c r="O741" s="307" t="s">
        <v>2919</v>
      </c>
      <c r="P741" s="255" t="s">
        <v>2051</v>
      </c>
    </row>
    <row r="742" spans="1:16" x14ac:dyDescent="0.25">
      <c r="A742" s="255" t="s">
        <v>2044</v>
      </c>
      <c r="B742" s="255" t="s">
        <v>740</v>
      </c>
      <c r="C742" s="255">
        <v>2.27</v>
      </c>
      <c r="D742" s="255">
        <v>0.36499999999999999</v>
      </c>
      <c r="E742" s="255">
        <v>6.7500000000000004E-2</v>
      </c>
      <c r="F742" s="255">
        <v>29.09</v>
      </c>
      <c r="G742" s="255">
        <v>0.26</v>
      </c>
      <c r="H742" s="255" t="s">
        <v>128</v>
      </c>
      <c r="I742" s="300" t="s">
        <v>126</v>
      </c>
      <c r="J742" s="297">
        <v>-1</v>
      </c>
      <c r="K742" s="297">
        <v>-1</v>
      </c>
      <c r="L742" s="297">
        <v>-1</v>
      </c>
      <c r="M742" s="297">
        <v>-1</v>
      </c>
      <c r="N742" s="307" t="s">
        <v>2920</v>
      </c>
      <c r="O742" s="307" t="s">
        <v>2920</v>
      </c>
      <c r="P742" s="255" t="s">
        <v>2051</v>
      </c>
    </row>
    <row r="743" spans="1:16" x14ac:dyDescent="0.25">
      <c r="A743" s="255" t="s">
        <v>2044</v>
      </c>
      <c r="B743" s="255" t="s">
        <v>734</v>
      </c>
      <c r="C743" s="255">
        <v>1.83</v>
      </c>
      <c r="D743" s="255">
        <v>2.2250000000000001</v>
      </c>
      <c r="E743" s="255">
        <v>3.2500000000000001E-2</v>
      </c>
      <c r="F743" s="255">
        <v>35.69</v>
      </c>
      <c r="G743" s="255">
        <v>0.26</v>
      </c>
      <c r="H743" s="255" t="s">
        <v>128</v>
      </c>
      <c r="I743" s="300" t="s">
        <v>126</v>
      </c>
      <c r="J743" s="297">
        <v>-1</v>
      </c>
      <c r="K743" s="297">
        <v>-1</v>
      </c>
      <c r="L743" s="297">
        <v>-1</v>
      </c>
      <c r="M743" s="297">
        <v>-1</v>
      </c>
      <c r="N743" s="307" t="s">
        <v>2921</v>
      </c>
      <c r="O743" s="307" t="s">
        <v>2921</v>
      </c>
      <c r="P743" s="255" t="s">
        <v>2051</v>
      </c>
    </row>
    <row r="744" spans="1:16" x14ac:dyDescent="0.25">
      <c r="A744" s="255" t="s">
        <v>2044</v>
      </c>
      <c r="B744" s="255" t="s">
        <v>733</v>
      </c>
      <c r="C744" s="255">
        <v>2.5499999999999998</v>
      </c>
      <c r="D744" s="255">
        <v>3.0139999999999998</v>
      </c>
      <c r="E744" s="255">
        <v>3.8300000000000001E-2</v>
      </c>
      <c r="F744" s="255">
        <v>25.92</v>
      </c>
      <c r="G744" s="255">
        <v>0.26</v>
      </c>
      <c r="H744" s="255" t="s">
        <v>128</v>
      </c>
      <c r="I744" s="300" t="s">
        <v>126</v>
      </c>
      <c r="J744" s="297">
        <v>-1</v>
      </c>
      <c r="K744" s="297">
        <v>-1</v>
      </c>
      <c r="L744" s="297">
        <v>-1</v>
      </c>
      <c r="M744" s="297">
        <v>-1</v>
      </c>
      <c r="N744" s="307" t="s">
        <v>2922</v>
      </c>
      <c r="O744" s="307" t="s">
        <v>2922</v>
      </c>
      <c r="P744" s="255" t="s">
        <v>2051</v>
      </c>
    </row>
    <row r="745" spans="1:16" x14ac:dyDescent="0.25">
      <c r="A745" s="255" t="s">
        <v>2044</v>
      </c>
      <c r="B745" s="255" t="s">
        <v>739</v>
      </c>
      <c r="C745" s="255">
        <v>3.27</v>
      </c>
      <c r="D745" s="255">
        <v>3.569</v>
      </c>
      <c r="E745" s="255">
        <v>4.4200000000000003E-2</v>
      </c>
      <c r="F745" s="255">
        <v>20.440000000000001</v>
      </c>
      <c r="G745" s="255">
        <v>0.26</v>
      </c>
      <c r="H745" s="255" t="s">
        <v>128</v>
      </c>
      <c r="I745" s="300" t="s">
        <v>126</v>
      </c>
      <c r="J745" s="297">
        <v>-1</v>
      </c>
      <c r="K745" s="297">
        <v>-1</v>
      </c>
      <c r="L745" s="297">
        <v>-1</v>
      </c>
      <c r="M745" s="297">
        <v>-1</v>
      </c>
      <c r="N745" s="307" t="s">
        <v>2923</v>
      </c>
      <c r="O745" s="307" t="s">
        <v>2923</v>
      </c>
      <c r="P745" s="255" t="s">
        <v>2051</v>
      </c>
    </row>
    <row r="746" spans="1:16" x14ac:dyDescent="0.25">
      <c r="A746" s="255" t="s">
        <v>2044</v>
      </c>
      <c r="B746" s="255" t="s">
        <v>738</v>
      </c>
      <c r="C746" s="255">
        <v>4.47</v>
      </c>
      <c r="D746" s="255">
        <v>4.1929999999999996</v>
      </c>
      <c r="E746" s="255">
        <v>5.3969999999999997E-2</v>
      </c>
      <c r="F746" s="255">
        <v>15.23</v>
      </c>
      <c r="G746" s="255">
        <v>0.27</v>
      </c>
      <c r="H746" s="255" t="s">
        <v>128</v>
      </c>
      <c r="I746" s="300" t="s">
        <v>126</v>
      </c>
      <c r="J746" s="297">
        <v>-1</v>
      </c>
      <c r="K746" s="297">
        <v>-1</v>
      </c>
      <c r="L746" s="297">
        <v>-1</v>
      </c>
      <c r="M746" s="297">
        <v>-1</v>
      </c>
      <c r="N746" s="307" t="s">
        <v>2924</v>
      </c>
      <c r="O746" s="307" t="s">
        <v>2924</v>
      </c>
      <c r="P746" s="255" t="s">
        <v>2051</v>
      </c>
    </row>
    <row r="747" spans="1:16" x14ac:dyDescent="0.25">
      <c r="A747" s="255" t="s">
        <v>2044</v>
      </c>
      <c r="B747" s="255" t="s">
        <v>737</v>
      </c>
      <c r="C747" s="255">
        <v>5.67</v>
      </c>
      <c r="D747" s="255">
        <v>4.6070000000000002</v>
      </c>
      <c r="E747" s="255">
        <v>6.4199999999999993E-2</v>
      </c>
      <c r="F747" s="255">
        <v>12.22</v>
      </c>
      <c r="G747" s="255">
        <v>0.27</v>
      </c>
      <c r="H747" s="255" t="s">
        <v>128</v>
      </c>
      <c r="I747" s="300" t="s">
        <v>126</v>
      </c>
      <c r="J747" s="297">
        <v>-1</v>
      </c>
      <c r="K747" s="297">
        <v>-1</v>
      </c>
      <c r="L747" s="297">
        <v>-1</v>
      </c>
      <c r="M747" s="297">
        <v>-1</v>
      </c>
      <c r="N747" s="307" t="s">
        <v>2925</v>
      </c>
      <c r="O747" s="307" t="s">
        <v>2925</v>
      </c>
      <c r="P747" s="255" t="s">
        <v>2051</v>
      </c>
    </row>
    <row r="748" spans="1:16" x14ac:dyDescent="0.25">
      <c r="A748" s="255" t="s">
        <v>2044</v>
      </c>
      <c r="B748" s="255" t="s">
        <v>736</v>
      </c>
      <c r="C748" s="255">
        <v>6.87</v>
      </c>
      <c r="D748" s="255">
        <v>4.952</v>
      </c>
      <c r="E748" s="255">
        <v>7.4200000000000002E-2</v>
      </c>
      <c r="F748" s="255">
        <v>10.26</v>
      </c>
      <c r="G748" s="255">
        <v>0.27</v>
      </c>
      <c r="H748" s="255" t="s">
        <v>128</v>
      </c>
      <c r="I748" s="300" t="s">
        <v>126</v>
      </c>
      <c r="J748" s="297">
        <v>-1</v>
      </c>
      <c r="K748" s="297">
        <v>-1</v>
      </c>
      <c r="L748" s="297">
        <v>-1</v>
      </c>
      <c r="M748" s="297">
        <v>-1</v>
      </c>
      <c r="N748" s="307" t="s">
        <v>2926</v>
      </c>
      <c r="O748" s="307" t="s">
        <v>2926</v>
      </c>
      <c r="P748" s="255" t="s">
        <v>2051</v>
      </c>
    </row>
    <row r="749" spans="1:16" x14ac:dyDescent="0.25">
      <c r="A749" s="255" t="s">
        <v>2044</v>
      </c>
      <c r="B749" s="255" t="s">
        <v>735</v>
      </c>
      <c r="C749" s="255">
        <v>8.07</v>
      </c>
      <c r="D749" s="255">
        <v>5.1369999999999996</v>
      </c>
      <c r="E749" s="255">
        <v>8.5000000000000006E-2</v>
      </c>
      <c r="F749" s="255">
        <v>8.8800000000000008</v>
      </c>
      <c r="G749" s="255">
        <v>0.27</v>
      </c>
      <c r="H749" s="255" t="s">
        <v>128</v>
      </c>
      <c r="I749" s="300" t="s">
        <v>126</v>
      </c>
      <c r="J749" s="297">
        <v>-1</v>
      </c>
      <c r="K749" s="297">
        <v>-1</v>
      </c>
      <c r="L749" s="297">
        <v>-1</v>
      </c>
      <c r="M749" s="297">
        <v>-1</v>
      </c>
      <c r="N749" s="307" t="s">
        <v>2927</v>
      </c>
      <c r="O749" s="307" t="s">
        <v>2927</v>
      </c>
      <c r="P749" s="255" t="s">
        <v>2051</v>
      </c>
    </row>
    <row r="750" spans="1:16" x14ac:dyDescent="0.25">
      <c r="A750" s="255" t="s">
        <v>2044</v>
      </c>
      <c r="B750" s="255" t="s">
        <v>724</v>
      </c>
      <c r="C750" s="255">
        <v>2.27</v>
      </c>
      <c r="D750" s="255">
        <v>1.091</v>
      </c>
      <c r="E750" s="255">
        <v>5.4199999999999998E-2</v>
      </c>
      <c r="F750" s="255">
        <v>29.09</v>
      </c>
      <c r="G750" s="255">
        <v>0.26</v>
      </c>
      <c r="H750" s="255" t="s">
        <v>128</v>
      </c>
      <c r="I750" s="300" t="s">
        <v>126</v>
      </c>
      <c r="J750" s="297">
        <v>-1</v>
      </c>
      <c r="K750" s="297">
        <v>-1</v>
      </c>
      <c r="L750" s="297">
        <v>-1</v>
      </c>
      <c r="M750" s="297">
        <v>-1</v>
      </c>
      <c r="N750" s="307" t="s">
        <v>2928</v>
      </c>
      <c r="O750" s="307" t="s">
        <v>2928</v>
      </c>
      <c r="P750" s="255" t="s">
        <v>2051</v>
      </c>
    </row>
    <row r="751" spans="1:16" x14ac:dyDescent="0.25">
      <c r="A751" s="255" t="s">
        <v>2044</v>
      </c>
      <c r="B751" s="255" t="s">
        <v>718</v>
      </c>
      <c r="C751" s="255">
        <v>1.83</v>
      </c>
      <c r="D751" s="255">
        <v>2.5760000000000001</v>
      </c>
      <c r="E751" s="255">
        <v>0.03</v>
      </c>
      <c r="F751" s="255">
        <v>35.69</v>
      </c>
      <c r="G751" s="255">
        <v>0.26</v>
      </c>
      <c r="H751" s="255" t="s">
        <v>128</v>
      </c>
      <c r="I751" s="300" t="s">
        <v>126</v>
      </c>
      <c r="J751" s="297">
        <v>-1</v>
      </c>
      <c r="K751" s="297">
        <v>-1</v>
      </c>
      <c r="L751" s="297">
        <v>-1</v>
      </c>
      <c r="M751" s="297">
        <v>-1</v>
      </c>
      <c r="N751" s="307" t="s">
        <v>2929</v>
      </c>
      <c r="O751" s="307" t="s">
        <v>2929</v>
      </c>
      <c r="P751" s="255" t="s">
        <v>2051</v>
      </c>
    </row>
    <row r="752" spans="1:16" x14ac:dyDescent="0.25">
      <c r="A752" s="255" t="s">
        <v>2044</v>
      </c>
      <c r="B752" s="255" t="s">
        <v>716</v>
      </c>
      <c r="C752" s="255">
        <v>2.5499999999999998</v>
      </c>
      <c r="D752" s="255">
        <v>3.2610000000000001</v>
      </c>
      <c r="E752" s="255">
        <v>3.653E-2</v>
      </c>
      <c r="F752" s="255">
        <v>25.92</v>
      </c>
      <c r="G752" s="255">
        <v>0.26</v>
      </c>
      <c r="H752" s="255" t="s">
        <v>128</v>
      </c>
      <c r="I752" s="300" t="s">
        <v>126</v>
      </c>
      <c r="J752" s="297">
        <v>-1</v>
      </c>
      <c r="K752" s="297">
        <v>-1</v>
      </c>
      <c r="L752" s="297">
        <v>-1</v>
      </c>
      <c r="M752" s="297">
        <v>-1</v>
      </c>
      <c r="N752" s="307" t="s">
        <v>2930</v>
      </c>
      <c r="O752" s="307" t="s">
        <v>2930</v>
      </c>
      <c r="P752" s="255" t="s">
        <v>2051</v>
      </c>
    </row>
    <row r="753" spans="1:16" x14ac:dyDescent="0.25">
      <c r="A753" s="255" t="s">
        <v>2044</v>
      </c>
      <c r="B753" s="255" t="s">
        <v>723</v>
      </c>
      <c r="C753" s="255">
        <v>3.27</v>
      </c>
      <c r="D753" s="255">
        <v>3.7789999999999999</v>
      </c>
      <c r="E753" s="255">
        <v>4.2500000000000003E-2</v>
      </c>
      <c r="F753" s="255">
        <v>20.440000000000001</v>
      </c>
      <c r="G753" s="255">
        <v>0.26</v>
      </c>
      <c r="H753" s="255" t="s">
        <v>128</v>
      </c>
      <c r="I753" s="300" t="s">
        <v>126</v>
      </c>
      <c r="J753" s="297">
        <v>-1</v>
      </c>
      <c r="K753" s="297">
        <v>-1</v>
      </c>
      <c r="L753" s="297">
        <v>-1</v>
      </c>
      <c r="M753" s="297">
        <v>-1</v>
      </c>
      <c r="N753" s="307" t="s">
        <v>2931</v>
      </c>
      <c r="O753" s="307" t="s">
        <v>2931</v>
      </c>
      <c r="P753" s="255" t="s">
        <v>2051</v>
      </c>
    </row>
    <row r="754" spans="1:16" x14ac:dyDescent="0.25">
      <c r="A754" s="255" t="s">
        <v>2044</v>
      </c>
      <c r="B754" s="255" t="s">
        <v>722</v>
      </c>
      <c r="C754" s="255">
        <v>4.47</v>
      </c>
      <c r="D754" s="255">
        <v>4.343</v>
      </c>
      <c r="E754" s="255">
        <v>5.3030000000000001E-2</v>
      </c>
      <c r="F754" s="255">
        <v>15.23</v>
      </c>
      <c r="G754" s="255">
        <v>0.27</v>
      </c>
      <c r="H754" s="255" t="s">
        <v>128</v>
      </c>
      <c r="I754" s="300" t="s">
        <v>126</v>
      </c>
      <c r="J754" s="297">
        <v>-1</v>
      </c>
      <c r="K754" s="297">
        <v>-1</v>
      </c>
      <c r="L754" s="297">
        <v>-1</v>
      </c>
      <c r="M754" s="297">
        <v>-1</v>
      </c>
      <c r="N754" s="307" t="s">
        <v>2932</v>
      </c>
      <c r="O754" s="307" t="s">
        <v>2932</v>
      </c>
      <c r="P754" s="255" t="s">
        <v>2051</v>
      </c>
    </row>
    <row r="755" spans="1:16" x14ac:dyDescent="0.25">
      <c r="A755" s="255" t="s">
        <v>2044</v>
      </c>
      <c r="B755" s="255" t="s">
        <v>721</v>
      </c>
      <c r="C755" s="255">
        <v>5.67</v>
      </c>
      <c r="D755" s="255">
        <v>4.7190000000000003</v>
      </c>
      <c r="E755" s="255">
        <v>6.3729999999999995E-2</v>
      </c>
      <c r="F755" s="255">
        <v>12.22</v>
      </c>
      <c r="G755" s="255">
        <v>0.27</v>
      </c>
      <c r="H755" s="255" t="s">
        <v>128</v>
      </c>
      <c r="I755" s="300" t="s">
        <v>126</v>
      </c>
      <c r="J755" s="297">
        <v>-1</v>
      </c>
      <c r="K755" s="297">
        <v>-1</v>
      </c>
      <c r="L755" s="297">
        <v>-1</v>
      </c>
      <c r="M755" s="297">
        <v>-1</v>
      </c>
      <c r="N755" s="307" t="s">
        <v>2933</v>
      </c>
      <c r="O755" s="307" t="s">
        <v>2933</v>
      </c>
      <c r="P755" s="255" t="s">
        <v>2051</v>
      </c>
    </row>
    <row r="756" spans="1:16" x14ac:dyDescent="0.25">
      <c r="A756" s="255" t="s">
        <v>2044</v>
      </c>
      <c r="B756" s="255" t="s">
        <v>720</v>
      </c>
      <c r="C756" s="255">
        <v>6.87</v>
      </c>
      <c r="D756" s="255">
        <v>5.0129999999999999</v>
      </c>
      <c r="E756" s="255">
        <v>7.3669999999999999E-2</v>
      </c>
      <c r="F756" s="255">
        <v>10.26</v>
      </c>
      <c r="G756" s="255">
        <v>0.27</v>
      </c>
      <c r="H756" s="255" t="s">
        <v>128</v>
      </c>
      <c r="I756" s="300" t="s">
        <v>126</v>
      </c>
      <c r="J756" s="297">
        <v>-1</v>
      </c>
      <c r="K756" s="297">
        <v>-1</v>
      </c>
      <c r="L756" s="297">
        <v>-1</v>
      </c>
      <c r="M756" s="297">
        <v>-1</v>
      </c>
      <c r="N756" s="307" t="s">
        <v>2934</v>
      </c>
      <c r="O756" s="307" t="s">
        <v>2934</v>
      </c>
      <c r="P756" s="255" t="s">
        <v>2051</v>
      </c>
    </row>
    <row r="757" spans="1:16" x14ac:dyDescent="0.25">
      <c r="A757" s="255" t="s">
        <v>2044</v>
      </c>
      <c r="B757" s="255" t="s">
        <v>719</v>
      </c>
      <c r="C757" s="255">
        <v>8.07</v>
      </c>
      <c r="D757" s="255">
        <v>5.2</v>
      </c>
      <c r="E757" s="255">
        <v>8.4199999999999997E-2</v>
      </c>
      <c r="F757" s="255">
        <v>8.8800000000000008</v>
      </c>
      <c r="G757" s="255">
        <v>0.27</v>
      </c>
      <c r="H757" s="255" t="s">
        <v>128</v>
      </c>
      <c r="I757" s="300" t="s">
        <v>126</v>
      </c>
      <c r="J757" s="297">
        <v>-1</v>
      </c>
      <c r="K757" s="297">
        <v>-1</v>
      </c>
      <c r="L757" s="297">
        <v>-1</v>
      </c>
      <c r="M757" s="297">
        <v>-1</v>
      </c>
      <c r="N757" s="307" t="s">
        <v>2935</v>
      </c>
      <c r="O757" s="307" t="s">
        <v>2935</v>
      </c>
      <c r="P757" s="255" t="s">
        <v>2051</v>
      </c>
    </row>
    <row r="758" spans="1:16" x14ac:dyDescent="0.25">
      <c r="A758" s="255" t="s">
        <v>715</v>
      </c>
      <c r="B758" s="255" t="s">
        <v>714</v>
      </c>
      <c r="C758" s="255">
        <v>19.5</v>
      </c>
      <c r="D758" s="255">
        <v>30</v>
      </c>
      <c r="E758" s="255">
        <v>5.4199999999999998E-2</v>
      </c>
      <c r="F758" s="255">
        <v>12.95</v>
      </c>
      <c r="G758" s="255">
        <v>0.11</v>
      </c>
      <c r="H758" s="255" t="s">
        <v>128</v>
      </c>
      <c r="I758" s="300" t="s">
        <v>126</v>
      </c>
      <c r="J758" s="297">
        <v>-1</v>
      </c>
      <c r="K758" s="297">
        <v>-1</v>
      </c>
      <c r="L758" s="297">
        <v>-1</v>
      </c>
      <c r="M758" s="297">
        <v>-1</v>
      </c>
      <c r="N758" s="307" t="s">
        <v>2936</v>
      </c>
      <c r="O758" s="307"/>
      <c r="P758" s="255" t="s">
        <v>671</v>
      </c>
    </row>
    <row r="759" spans="1:16" x14ac:dyDescent="0.25">
      <c r="A759" s="253" t="s">
        <v>59</v>
      </c>
      <c r="B759" s="253" t="s">
        <v>65</v>
      </c>
      <c r="C759" s="254">
        <v>0.5</v>
      </c>
      <c r="D759" s="254">
        <v>0.43</v>
      </c>
      <c r="E759" s="255">
        <v>9.6699999999999994E-2</v>
      </c>
      <c r="F759" s="254">
        <v>41</v>
      </c>
      <c r="G759" s="254">
        <v>0.39</v>
      </c>
      <c r="H759" s="253" t="s">
        <v>9</v>
      </c>
      <c r="I759" s="299" t="s">
        <v>2163</v>
      </c>
      <c r="J759" s="297">
        <v>-1</v>
      </c>
      <c r="K759" s="296">
        <v>9.1600000000000001E-2</v>
      </c>
      <c r="L759" s="254">
        <v>0.3</v>
      </c>
      <c r="M759" s="254">
        <v>45</v>
      </c>
      <c r="N759" s="254" t="s">
        <v>2937</v>
      </c>
      <c r="O759" s="254"/>
      <c r="P759" s="255" t="s">
        <v>2039</v>
      </c>
    </row>
    <row r="760" spans="1:16" x14ac:dyDescent="0.25">
      <c r="A760" s="253" t="s">
        <v>59</v>
      </c>
      <c r="B760" s="253" t="s">
        <v>66</v>
      </c>
      <c r="C760" s="254">
        <v>0.75</v>
      </c>
      <c r="D760" s="254">
        <v>0.65</v>
      </c>
      <c r="E760" s="255">
        <v>9.6699999999999994E-2</v>
      </c>
      <c r="F760" s="254">
        <v>41</v>
      </c>
      <c r="G760" s="254">
        <v>0.39</v>
      </c>
      <c r="H760" s="253" t="s">
        <v>9</v>
      </c>
      <c r="I760" s="299" t="s">
        <v>2163</v>
      </c>
      <c r="J760" s="297">
        <v>-1</v>
      </c>
      <c r="K760" s="296">
        <v>9.1600000000000001E-2</v>
      </c>
      <c r="L760" s="254">
        <v>0.3</v>
      </c>
      <c r="M760" s="254">
        <v>45</v>
      </c>
      <c r="N760" s="254" t="s">
        <v>2938</v>
      </c>
      <c r="O760" s="254"/>
      <c r="P760" s="255" t="s">
        <v>2039</v>
      </c>
    </row>
    <row r="761" spans="1:16" x14ac:dyDescent="0.25">
      <c r="A761" s="253" t="s">
        <v>59</v>
      </c>
      <c r="B761" s="253" t="s">
        <v>67</v>
      </c>
      <c r="C761" s="254">
        <v>1</v>
      </c>
      <c r="D761" s="254">
        <v>0.86</v>
      </c>
      <c r="E761" s="255">
        <v>9.6699999999999994E-2</v>
      </c>
      <c r="F761" s="254">
        <v>41</v>
      </c>
      <c r="G761" s="254">
        <v>0.39</v>
      </c>
      <c r="H761" s="253" t="s">
        <v>9</v>
      </c>
      <c r="I761" s="299" t="s">
        <v>2163</v>
      </c>
      <c r="J761" s="297">
        <v>-1</v>
      </c>
      <c r="K761" s="296">
        <v>9.1600000000000001E-2</v>
      </c>
      <c r="L761" s="254">
        <v>0.3</v>
      </c>
      <c r="M761" s="254">
        <v>45</v>
      </c>
      <c r="N761" s="254" t="s">
        <v>2939</v>
      </c>
      <c r="O761" s="254"/>
      <c r="P761" s="255" t="s">
        <v>2039</v>
      </c>
    </row>
    <row r="762" spans="1:16" x14ac:dyDescent="0.25">
      <c r="A762" s="253" t="s">
        <v>59</v>
      </c>
      <c r="B762" s="242" t="s">
        <v>72</v>
      </c>
      <c r="C762" s="254">
        <v>0.5</v>
      </c>
      <c r="D762" s="254">
        <v>0.50505050505050497</v>
      </c>
      <c r="E762" s="255">
        <v>8.2500000000000004E-2</v>
      </c>
      <c r="F762" s="254">
        <v>32</v>
      </c>
      <c r="G762" s="254">
        <v>0.36</v>
      </c>
      <c r="H762" s="253" t="s">
        <v>9</v>
      </c>
      <c r="I762" s="299" t="s">
        <v>2161</v>
      </c>
      <c r="J762" s="296">
        <v>1.1999999999999999E-3</v>
      </c>
      <c r="K762" s="296">
        <v>8.1670000000000006E-2</v>
      </c>
      <c r="L762" s="254">
        <v>0.39</v>
      </c>
      <c r="M762" s="254">
        <v>35</v>
      </c>
      <c r="N762" s="254" t="s">
        <v>2940</v>
      </c>
      <c r="O762" s="254"/>
      <c r="P762" s="255" t="s">
        <v>2039</v>
      </c>
    </row>
    <row r="763" spans="1:16" x14ac:dyDescent="0.25">
      <c r="A763" s="253" t="s">
        <v>59</v>
      </c>
      <c r="B763" s="242" t="s">
        <v>74</v>
      </c>
      <c r="C763" s="254">
        <v>1</v>
      </c>
      <c r="D763" s="254">
        <v>1.0101010101010099</v>
      </c>
      <c r="E763" s="255">
        <v>8.3000000000000004E-2</v>
      </c>
      <c r="F763" s="254">
        <v>32</v>
      </c>
      <c r="G763" s="254">
        <v>0.36</v>
      </c>
      <c r="H763" s="253" t="s">
        <v>9</v>
      </c>
      <c r="I763" s="299" t="s">
        <v>2161</v>
      </c>
      <c r="J763" s="296">
        <v>1.1999999999999999E-3</v>
      </c>
      <c r="K763" s="296">
        <v>8.1670000000000006E-2</v>
      </c>
      <c r="L763" s="254">
        <v>0.39</v>
      </c>
      <c r="M763" s="254">
        <v>35</v>
      </c>
      <c r="N763" s="254" t="s">
        <v>2941</v>
      </c>
      <c r="O763" s="254"/>
      <c r="P763" s="255" t="s">
        <v>2039</v>
      </c>
    </row>
    <row r="764" spans="1:16" s="263" customFormat="1" x14ac:dyDescent="0.25">
      <c r="A764" s="253" t="s">
        <v>59</v>
      </c>
      <c r="B764" s="242" t="s">
        <v>2038</v>
      </c>
      <c r="C764" s="254">
        <v>1.5</v>
      </c>
      <c r="D764" s="254">
        <v>1.5151515151515151</v>
      </c>
      <c r="E764" s="255">
        <v>8.3000000000000004E-2</v>
      </c>
      <c r="F764" s="254">
        <v>32</v>
      </c>
      <c r="G764" s="254">
        <v>0.36</v>
      </c>
      <c r="H764" s="253" t="s">
        <v>9</v>
      </c>
      <c r="I764" s="299" t="s">
        <v>2161</v>
      </c>
      <c r="J764" s="296">
        <v>1.1999999999999999E-3</v>
      </c>
      <c r="K764" s="296">
        <v>8.1670000000000006E-2</v>
      </c>
      <c r="L764" s="254">
        <v>0.39</v>
      </c>
      <c r="M764" s="254">
        <v>35</v>
      </c>
      <c r="N764" s="254" t="s">
        <v>2942</v>
      </c>
      <c r="O764" s="254"/>
      <c r="P764" s="255" t="s">
        <v>2039</v>
      </c>
    </row>
    <row r="765" spans="1:16" x14ac:dyDescent="0.25">
      <c r="A765" s="253" t="s">
        <v>59</v>
      </c>
      <c r="B765" s="242" t="s">
        <v>2040</v>
      </c>
      <c r="C765" s="254">
        <v>2</v>
      </c>
      <c r="D765" s="254">
        <v>2.0202020202020199</v>
      </c>
      <c r="E765" s="255">
        <v>8.3000000000000004E-2</v>
      </c>
      <c r="F765" s="254">
        <v>32</v>
      </c>
      <c r="G765" s="254">
        <v>0.36</v>
      </c>
      <c r="H765" s="253" t="s">
        <v>9</v>
      </c>
      <c r="I765" s="299" t="s">
        <v>2161</v>
      </c>
      <c r="J765" s="296">
        <v>1.1999999999999999E-3</v>
      </c>
      <c r="K765" s="296">
        <v>8.1670000000000006E-2</v>
      </c>
      <c r="L765" s="254">
        <v>0.39</v>
      </c>
      <c r="M765" s="254">
        <v>35</v>
      </c>
      <c r="N765" s="254" t="s">
        <v>2943</v>
      </c>
      <c r="O765" s="254"/>
      <c r="P765" s="255" t="s">
        <v>2039</v>
      </c>
    </row>
    <row r="766" spans="1:16" x14ac:dyDescent="0.25">
      <c r="A766" s="253" t="s">
        <v>59</v>
      </c>
      <c r="B766" s="242" t="s">
        <v>2041</v>
      </c>
      <c r="C766" s="254">
        <v>4</v>
      </c>
      <c r="D766" s="254">
        <v>4.0404040404040398</v>
      </c>
      <c r="E766" s="255">
        <v>8.3000000000000004E-2</v>
      </c>
      <c r="F766" s="254">
        <v>32</v>
      </c>
      <c r="G766" s="254">
        <v>0.36</v>
      </c>
      <c r="H766" s="253" t="s">
        <v>9</v>
      </c>
      <c r="I766" s="299" t="s">
        <v>2161</v>
      </c>
      <c r="J766" s="296">
        <v>1.1999999999999999E-3</v>
      </c>
      <c r="K766" s="296">
        <v>8.1670000000000006E-2</v>
      </c>
      <c r="L766" s="254">
        <v>0.39</v>
      </c>
      <c r="M766" s="254">
        <v>35</v>
      </c>
      <c r="N766" s="254" t="s">
        <v>2944</v>
      </c>
      <c r="O766" s="254"/>
      <c r="P766" s="255" t="s">
        <v>2039</v>
      </c>
    </row>
    <row r="767" spans="1:16" x14ac:dyDescent="0.25">
      <c r="A767" s="253" t="s">
        <v>59</v>
      </c>
      <c r="B767" s="242" t="s">
        <v>60</v>
      </c>
      <c r="C767" s="254">
        <v>0.5</v>
      </c>
      <c r="D767" s="254">
        <v>0.8</v>
      </c>
      <c r="E767" s="255">
        <v>5.1700000000000003E-2</v>
      </c>
      <c r="F767" s="254">
        <v>36.940799999999996</v>
      </c>
      <c r="G767" s="254">
        <v>0.27962999999999999</v>
      </c>
      <c r="H767" s="253" t="s">
        <v>9</v>
      </c>
      <c r="I767" s="302" t="s">
        <v>2209</v>
      </c>
      <c r="J767" s="304">
        <v>1.1999999999999999E-3</v>
      </c>
      <c r="K767" s="304">
        <v>6.1269999999999998E-2</v>
      </c>
      <c r="L767" s="303">
        <v>0.45</v>
      </c>
      <c r="M767" s="303">
        <v>41</v>
      </c>
      <c r="N767" s="247" t="s">
        <v>2945</v>
      </c>
      <c r="O767" s="247"/>
      <c r="P767" s="255" t="s">
        <v>6</v>
      </c>
    </row>
    <row r="768" spans="1:16" x14ac:dyDescent="0.25">
      <c r="A768" s="259" t="s">
        <v>962</v>
      </c>
      <c r="B768" s="252"/>
      <c r="C768" s="252"/>
      <c r="D768" s="252"/>
      <c r="E768" s="252"/>
      <c r="F768" s="252"/>
      <c r="G768" s="252"/>
      <c r="H768" s="252"/>
      <c r="I768" s="252"/>
      <c r="J768" s="252"/>
      <c r="K768" s="252"/>
      <c r="L768" s="252"/>
      <c r="M768" s="252"/>
      <c r="N768" s="252"/>
      <c r="O768" s="252"/>
      <c r="P768" s="252"/>
    </row>
    <row r="769" spans="1:16" x14ac:dyDescent="0.25">
      <c r="A769" s="259" t="s">
        <v>961</v>
      </c>
      <c r="B769" s="252"/>
      <c r="C769" s="252"/>
      <c r="D769" s="252"/>
      <c r="E769" s="252"/>
      <c r="F769" s="252"/>
      <c r="G769" s="252"/>
      <c r="H769" s="252"/>
      <c r="I769" s="252"/>
      <c r="J769" s="252"/>
      <c r="K769" s="252"/>
      <c r="L769" s="252"/>
      <c r="M769" s="252"/>
      <c r="N769" s="252"/>
      <c r="O769" s="252"/>
      <c r="P769" s="252"/>
    </row>
  </sheetData>
  <sortState xmlns:xlrd2="http://schemas.microsoft.com/office/spreadsheetml/2017/richdata2" ref="A31:P674">
    <sortCondition ref="A31:A674"/>
    <sortCondition ref="B31:B6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6"/>
  <sheetViews>
    <sheetView zoomScale="85" zoomScaleNormal="85" workbookViewId="0">
      <pane xSplit="2" ySplit="5" topLeftCell="C66" activePane="bottomRight" state="frozen"/>
      <selection pane="topRight" activeCell="C1" sqref="C1"/>
      <selection pane="bottomLeft" activeCell="A6" sqref="A6"/>
      <selection pane="bottomRight" activeCell="H29" sqref="H29"/>
    </sheetView>
  </sheetViews>
  <sheetFormatPr defaultColWidth="9.140625" defaultRowHeight="15" x14ac:dyDescent="0.25"/>
  <cols>
    <col min="1" max="1" width="25.85546875" style="166" customWidth="1"/>
    <col min="2" max="2" width="61.42578125" style="166" customWidth="1"/>
    <col min="3" max="3" width="17.42578125" style="166" customWidth="1"/>
    <col min="4" max="4" width="32.5703125" style="167" customWidth="1"/>
    <col min="5" max="5" width="17.5703125" style="167" customWidth="1"/>
    <col min="6" max="6" width="13.85546875" style="167" customWidth="1"/>
    <col min="7" max="7" width="23" style="167" customWidth="1"/>
    <col min="8" max="8" width="29.7109375" style="167" customWidth="1"/>
    <col min="9" max="9" width="18.7109375" style="166" customWidth="1"/>
    <col min="10" max="16384" width="9.140625" style="166"/>
  </cols>
  <sheetData>
    <row r="1" spans="1:9" x14ac:dyDescent="0.25">
      <c r="A1" s="236" t="s">
        <v>1125</v>
      </c>
      <c r="B1" s="158"/>
    </row>
    <row r="2" spans="1:9" x14ac:dyDescent="0.25">
      <c r="A2" s="236" t="s">
        <v>1126</v>
      </c>
      <c r="B2" s="158"/>
    </row>
    <row r="3" spans="1:9" x14ac:dyDescent="0.25">
      <c r="A3" s="166" t="s">
        <v>1010</v>
      </c>
    </row>
    <row r="4" spans="1:9" x14ac:dyDescent="0.25">
      <c r="A4" s="144" t="s">
        <v>92</v>
      </c>
      <c r="B4" s="144" t="s">
        <v>93</v>
      </c>
      <c r="C4" s="144" t="s">
        <v>1009</v>
      </c>
      <c r="D4" s="167" t="s">
        <v>1008</v>
      </c>
      <c r="E4" s="167" t="s">
        <v>1007</v>
      </c>
      <c r="F4" s="167" t="s">
        <v>1006</v>
      </c>
      <c r="G4" s="167" t="s">
        <v>1005</v>
      </c>
      <c r="H4" s="167" t="s">
        <v>95</v>
      </c>
      <c r="I4" s="166" t="s">
        <v>1004</v>
      </c>
    </row>
    <row r="5" spans="1:9" x14ac:dyDescent="0.25">
      <c r="A5" s="144" t="s">
        <v>101</v>
      </c>
      <c r="B5" s="144" t="s">
        <v>0</v>
      </c>
      <c r="C5" s="144" t="s">
        <v>1003</v>
      </c>
      <c r="D5" s="167" t="s">
        <v>1002</v>
      </c>
      <c r="E5" s="167" t="s">
        <v>1001</v>
      </c>
      <c r="F5" s="167" t="s">
        <v>1000</v>
      </c>
      <c r="G5" s="167" t="s">
        <v>999</v>
      </c>
      <c r="H5" s="167" t="s">
        <v>2025</v>
      </c>
      <c r="I5" s="166" t="s">
        <v>998</v>
      </c>
    </row>
    <row r="6" spans="1:9" x14ac:dyDescent="0.25">
      <c r="A6" s="271" t="s">
        <v>984</v>
      </c>
      <c r="B6" s="267" t="s">
        <v>1074</v>
      </c>
      <c r="C6" s="267" t="s">
        <v>967</v>
      </c>
      <c r="D6" s="268" t="s">
        <v>1154</v>
      </c>
      <c r="E6" s="268" t="s">
        <v>126</v>
      </c>
      <c r="F6" s="268" t="s">
        <v>126</v>
      </c>
      <c r="G6" s="268">
        <v>10</v>
      </c>
      <c r="H6" s="268">
        <v>5.7560000000000002</v>
      </c>
      <c r="I6" s="267" t="s">
        <v>983</v>
      </c>
    </row>
    <row r="7" spans="1:9" x14ac:dyDescent="0.25">
      <c r="A7" s="271" t="s">
        <v>984</v>
      </c>
      <c r="B7" s="267" t="s">
        <v>1076</v>
      </c>
      <c r="C7" s="267" t="s">
        <v>967</v>
      </c>
      <c r="D7" s="268" t="s">
        <v>1154</v>
      </c>
      <c r="E7" s="268" t="s">
        <v>126</v>
      </c>
      <c r="F7" s="268" t="s">
        <v>126</v>
      </c>
      <c r="G7" s="268">
        <v>11</v>
      </c>
      <c r="H7" s="268">
        <v>6.4139999999999997</v>
      </c>
      <c r="I7" s="267" t="s">
        <v>983</v>
      </c>
    </row>
    <row r="8" spans="1:9" x14ac:dyDescent="0.25">
      <c r="A8" s="271" t="s">
        <v>984</v>
      </c>
      <c r="B8" s="267" t="s">
        <v>1077</v>
      </c>
      <c r="C8" s="267" t="s">
        <v>967</v>
      </c>
      <c r="D8" s="268" t="s">
        <v>1154</v>
      </c>
      <c r="E8" s="268" t="s">
        <v>126</v>
      </c>
      <c r="F8" s="268" t="s">
        <v>126</v>
      </c>
      <c r="G8" s="268">
        <v>13</v>
      </c>
      <c r="H8" s="268">
        <v>6.9119999999999999</v>
      </c>
      <c r="I8" s="267" t="s">
        <v>983</v>
      </c>
    </row>
    <row r="9" spans="1:9" x14ac:dyDescent="0.25">
      <c r="A9" s="271" t="s">
        <v>984</v>
      </c>
      <c r="B9" s="267" t="s">
        <v>1078</v>
      </c>
      <c r="C9" s="267" t="s">
        <v>967</v>
      </c>
      <c r="D9" s="268" t="s">
        <v>1154</v>
      </c>
      <c r="E9" s="268" t="s">
        <v>126</v>
      </c>
      <c r="F9" s="268" t="s">
        <v>126</v>
      </c>
      <c r="G9" s="268">
        <v>16</v>
      </c>
      <c r="H9" s="268">
        <v>8.6539999999999999</v>
      </c>
      <c r="I9" s="267" t="s">
        <v>983</v>
      </c>
    </row>
    <row r="10" spans="1:9" x14ac:dyDescent="0.25">
      <c r="A10" s="271" t="s">
        <v>984</v>
      </c>
      <c r="B10" s="267" t="s">
        <v>1079</v>
      </c>
      <c r="C10" s="267" t="s">
        <v>967</v>
      </c>
      <c r="D10" s="268" t="s">
        <v>1154</v>
      </c>
      <c r="E10" s="268" t="s">
        <v>126</v>
      </c>
      <c r="F10" s="268" t="s">
        <v>126</v>
      </c>
      <c r="G10" s="268">
        <v>19</v>
      </c>
      <c r="H10" s="268">
        <v>9.4239999999999995</v>
      </c>
      <c r="I10" s="267" t="s">
        <v>983</v>
      </c>
    </row>
    <row r="11" spans="1:9" x14ac:dyDescent="0.25">
      <c r="A11" s="271" t="s">
        <v>984</v>
      </c>
      <c r="B11" s="267" t="s">
        <v>1075</v>
      </c>
      <c r="C11" s="267" t="s">
        <v>967</v>
      </c>
      <c r="D11" s="268" t="s">
        <v>1155</v>
      </c>
      <c r="E11" s="268" t="s">
        <v>126</v>
      </c>
      <c r="F11" s="268" t="s">
        <v>126</v>
      </c>
      <c r="G11" s="268">
        <v>10</v>
      </c>
      <c r="H11" s="268">
        <v>7.9160000000000004</v>
      </c>
      <c r="I11" s="267" t="s">
        <v>1913</v>
      </c>
    </row>
    <row r="12" spans="1:9" x14ac:dyDescent="0.25">
      <c r="A12" s="271" t="s">
        <v>984</v>
      </c>
      <c r="B12" s="267" t="s">
        <v>1080</v>
      </c>
      <c r="C12" s="267" t="s">
        <v>967</v>
      </c>
      <c r="D12" s="268" t="s">
        <v>1155</v>
      </c>
      <c r="E12" s="268" t="s">
        <v>126</v>
      </c>
      <c r="F12" s="268" t="s">
        <v>126</v>
      </c>
      <c r="G12" s="268">
        <v>11</v>
      </c>
      <c r="H12" s="268">
        <v>8.5660000000000007</v>
      </c>
      <c r="I12" s="267" t="s">
        <v>1913</v>
      </c>
    </row>
    <row r="13" spans="1:9" x14ac:dyDescent="0.25">
      <c r="A13" s="271" t="s">
        <v>984</v>
      </c>
      <c r="B13" s="267" t="s">
        <v>1081</v>
      </c>
      <c r="C13" s="267" t="s">
        <v>967</v>
      </c>
      <c r="D13" s="268" t="s">
        <v>1155</v>
      </c>
      <c r="E13" s="268" t="s">
        <v>126</v>
      </c>
      <c r="F13" s="268" t="s">
        <v>126</v>
      </c>
      <c r="G13" s="268">
        <v>13</v>
      </c>
      <c r="H13" s="268">
        <v>9.1210000000000004</v>
      </c>
      <c r="I13" s="267" t="s">
        <v>1913</v>
      </c>
    </row>
    <row r="14" spans="1:9" x14ac:dyDescent="0.25">
      <c r="A14" s="271" t="s">
        <v>984</v>
      </c>
      <c r="B14" s="267" t="s">
        <v>1082</v>
      </c>
      <c r="C14" s="267" t="s">
        <v>967</v>
      </c>
      <c r="D14" s="268" t="s">
        <v>1155</v>
      </c>
      <c r="E14" s="268" t="s">
        <v>126</v>
      </c>
      <c r="F14" s="268" t="s">
        <v>126</v>
      </c>
      <c r="G14" s="268">
        <v>16</v>
      </c>
      <c r="H14" s="268">
        <v>9.6370000000000005</v>
      </c>
      <c r="I14" s="267" t="s">
        <v>1913</v>
      </c>
    </row>
    <row r="15" spans="1:9" x14ac:dyDescent="0.25">
      <c r="A15" s="271" t="s">
        <v>984</v>
      </c>
      <c r="B15" s="267" t="s">
        <v>1083</v>
      </c>
      <c r="C15" s="267" t="s">
        <v>967</v>
      </c>
      <c r="D15" s="268" t="s">
        <v>1155</v>
      </c>
      <c r="E15" s="268" t="s">
        <v>126</v>
      </c>
      <c r="F15" s="268" t="s">
        <v>126</v>
      </c>
      <c r="G15" s="268">
        <v>19</v>
      </c>
      <c r="H15" s="268">
        <v>11.414999999999999</v>
      </c>
      <c r="I15" s="267" t="s">
        <v>1913</v>
      </c>
    </row>
    <row r="16" spans="1:9" x14ac:dyDescent="0.25">
      <c r="A16" s="271" t="s">
        <v>984</v>
      </c>
      <c r="B16" s="267" t="s">
        <v>997</v>
      </c>
      <c r="C16" s="267" t="s">
        <v>967</v>
      </c>
      <c r="D16" s="268" t="s">
        <v>1155</v>
      </c>
      <c r="E16" s="268" t="s">
        <v>126</v>
      </c>
      <c r="F16" s="268" t="s">
        <v>126</v>
      </c>
      <c r="G16" s="268">
        <v>20</v>
      </c>
      <c r="H16" s="268">
        <v>10.584</v>
      </c>
      <c r="I16" s="267" t="s">
        <v>1913</v>
      </c>
    </row>
    <row r="17" spans="1:9" x14ac:dyDescent="0.25">
      <c r="A17" s="271" t="s">
        <v>984</v>
      </c>
      <c r="B17" s="267" t="s">
        <v>995</v>
      </c>
      <c r="C17" s="267" t="s">
        <v>967</v>
      </c>
      <c r="D17" s="268" t="s">
        <v>1155</v>
      </c>
      <c r="E17" s="268" t="s">
        <v>126</v>
      </c>
      <c r="F17" s="268" t="s">
        <v>126</v>
      </c>
      <c r="G17" s="268">
        <v>21</v>
      </c>
      <c r="H17" s="268">
        <v>10.848000000000001</v>
      </c>
      <c r="I17" s="267" t="s">
        <v>1913</v>
      </c>
    </row>
    <row r="18" spans="1:9" x14ac:dyDescent="0.25">
      <c r="A18" s="271" t="s">
        <v>984</v>
      </c>
      <c r="B18" s="267" t="s">
        <v>994</v>
      </c>
      <c r="C18" s="267" t="s">
        <v>967</v>
      </c>
      <c r="D18" s="268" t="s">
        <v>1155</v>
      </c>
      <c r="E18" s="268" t="s">
        <v>126</v>
      </c>
      <c r="F18" s="268" t="s">
        <v>126</v>
      </c>
      <c r="G18" s="268">
        <v>22</v>
      </c>
      <c r="H18" s="268">
        <v>10.984999999999999</v>
      </c>
      <c r="I18" s="267" t="s">
        <v>1913</v>
      </c>
    </row>
    <row r="19" spans="1:9" x14ac:dyDescent="0.25">
      <c r="A19" s="271" t="s">
        <v>984</v>
      </c>
      <c r="B19" s="267" t="s">
        <v>993</v>
      </c>
      <c r="C19" s="267" t="s">
        <v>967</v>
      </c>
      <c r="D19" s="268" t="s">
        <v>1155</v>
      </c>
      <c r="E19" s="268" t="s">
        <v>126</v>
      </c>
      <c r="F19" s="268" t="s">
        <v>126</v>
      </c>
      <c r="G19" s="268">
        <v>23</v>
      </c>
      <c r="H19" s="268">
        <v>11.125</v>
      </c>
      <c r="I19" s="267" t="s">
        <v>1913</v>
      </c>
    </row>
    <row r="20" spans="1:9" x14ac:dyDescent="0.25">
      <c r="A20" s="271" t="s">
        <v>984</v>
      </c>
      <c r="B20" s="267" t="s">
        <v>992</v>
      </c>
      <c r="C20" s="267" t="s">
        <v>967</v>
      </c>
      <c r="D20" s="268" t="s">
        <v>1155</v>
      </c>
      <c r="E20" s="268" t="s">
        <v>126</v>
      </c>
      <c r="F20" s="268" t="s">
        <v>126</v>
      </c>
      <c r="G20" s="268">
        <v>24</v>
      </c>
      <c r="H20" s="268">
        <v>11.414999999999999</v>
      </c>
      <c r="I20" s="267" t="s">
        <v>1913</v>
      </c>
    </row>
    <row r="21" spans="1:9" x14ac:dyDescent="0.25">
      <c r="A21" s="271" t="s">
        <v>984</v>
      </c>
      <c r="B21" s="267" t="s">
        <v>991</v>
      </c>
      <c r="C21" s="267" t="s">
        <v>967</v>
      </c>
      <c r="D21" s="268" t="s">
        <v>1155</v>
      </c>
      <c r="E21" s="268" t="s">
        <v>126</v>
      </c>
      <c r="F21" s="268" t="s">
        <v>126</v>
      </c>
      <c r="G21" s="268">
        <v>26</v>
      </c>
      <c r="H21" s="268">
        <v>12.553000000000001</v>
      </c>
      <c r="I21" s="267" t="s">
        <v>1913</v>
      </c>
    </row>
    <row r="22" spans="1:9" x14ac:dyDescent="0.25">
      <c r="A22" s="271" t="s">
        <v>984</v>
      </c>
      <c r="B22" s="267" t="s">
        <v>990</v>
      </c>
      <c r="C22" s="267" t="s">
        <v>967</v>
      </c>
      <c r="D22" s="268" t="s">
        <v>1155</v>
      </c>
      <c r="E22" s="268" t="s">
        <v>126</v>
      </c>
      <c r="F22" s="268" t="s">
        <v>126</v>
      </c>
      <c r="G22" s="268">
        <v>29</v>
      </c>
      <c r="H22" s="268">
        <v>12.734</v>
      </c>
      <c r="I22" s="267" t="s">
        <v>1913</v>
      </c>
    </row>
    <row r="23" spans="1:9" x14ac:dyDescent="0.25">
      <c r="A23" s="271" t="s">
        <v>984</v>
      </c>
      <c r="B23" s="267" t="s">
        <v>988</v>
      </c>
      <c r="C23" s="267" t="s">
        <v>967</v>
      </c>
      <c r="D23" s="268" t="s">
        <v>1155</v>
      </c>
      <c r="E23" s="268" t="s">
        <v>126</v>
      </c>
      <c r="F23" s="268" t="s">
        <v>126</v>
      </c>
      <c r="G23" s="268">
        <v>30</v>
      </c>
      <c r="H23" s="268">
        <v>13.109</v>
      </c>
      <c r="I23" s="267" t="s">
        <v>1913</v>
      </c>
    </row>
    <row r="24" spans="1:9" x14ac:dyDescent="0.25">
      <c r="A24" s="271" t="s">
        <v>984</v>
      </c>
      <c r="B24" s="267" t="s">
        <v>987</v>
      </c>
      <c r="C24" s="267" t="s">
        <v>967</v>
      </c>
      <c r="D24" s="268" t="s">
        <v>1155</v>
      </c>
      <c r="E24" s="268" t="s">
        <v>126</v>
      </c>
      <c r="F24" s="268" t="s">
        <v>126</v>
      </c>
      <c r="G24" s="268">
        <v>32</v>
      </c>
      <c r="H24" s="268">
        <v>13.926</v>
      </c>
      <c r="I24" s="267" t="s">
        <v>1913</v>
      </c>
    </row>
    <row r="25" spans="1:9" x14ac:dyDescent="0.25">
      <c r="A25" s="271" t="s">
        <v>984</v>
      </c>
      <c r="B25" s="267" t="s">
        <v>986</v>
      </c>
      <c r="C25" s="267" t="s">
        <v>967</v>
      </c>
      <c r="D25" s="268" t="s">
        <v>1155</v>
      </c>
      <c r="E25" s="268" t="s">
        <v>126</v>
      </c>
      <c r="F25" s="268" t="s">
        <v>126</v>
      </c>
      <c r="G25" s="268">
        <v>35</v>
      </c>
      <c r="H25" s="268">
        <v>14.605</v>
      </c>
      <c r="I25" s="267" t="s">
        <v>1913</v>
      </c>
    </row>
    <row r="26" spans="1:9" x14ac:dyDescent="0.25">
      <c r="A26" s="271" t="s">
        <v>984</v>
      </c>
      <c r="B26" s="267" t="s">
        <v>985</v>
      </c>
      <c r="C26" s="267" t="s">
        <v>967</v>
      </c>
      <c r="D26" s="268" t="s">
        <v>1155</v>
      </c>
      <c r="E26" s="268" t="s">
        <v>126</v>
      </c>
      <c r="F26" s="268" t="s">
        <v>126</v>
      </c>
      <c r="G26" s="268">
        <v>36</v>
      </c>
      <c r="H26" s="268">
        <v>15.887</v>
      </c>
      <c r="I26" s="267" t="s">
        <v>1913</v>
      </c>
    </row>
    <row r="27" spans="1:9" x14ac:dyDescent="0.25">
      <c r="A27" s="271" t="s">
        <v>984</v>
      </c>
      <c r="B27" s="267" t="s">
        <v>1115</v>
      </c>
      <c r="C27" s="267" t="s">
        <v>967</v>
      </c>
      <c r="D27" s="268" t="s">
        <v>1156</v>
      </c>
      <c r="E27" s="268" t="s">
        <v>126</v>
      </c>
      <c r="F27" s="268" t="s">
        <v>126</v>
      </c>
      <c r="G27" s="268">
        <v>29</v>
      </c>
      <c r="H27" s="268">
        <v>23.61</v>
      </c>
      <c r="I27" s="267" t="s">
        <v>983</v>
      </c>
    </row>
    <row r="28" spans="1:9" x14ac:dyDescent="0.25">
      <c r="A28" s="265" t="s">
        <v>1982</v>
      </c>
      <c r="B28" s="265" t="s">
        <v>1983</v>
      </c>
      <c r="C28" s="265" t="s">
        <v>967</v>
      </c>
      <c r="D28" s="265" t="s">
        <v>1984</v>
      </c>
      <c r="E28" s="263" t="s">
        <v>126</v>
      </c>
      <c r="F28" s="263" t="s">
        <v>126</v>
      </c>
      <c r="G28" s="266">
        <v>0</v>
      </c>
      <c r="H28" s="264">
        <v>0</v>
      </c>
      <c r="I28" s="263" t="s">
        <v>1985</v>
      </c>
    </row>
    <row r="29" spans="1:9" x14ac:dyDescent="0.25">
      <c r="A29" s="265" t="s">
        <v>1982</v>
      </c>
      <c r="B29" s="265" t="s">
        <v>1986</v>
      </c>
      <c r="C29" s="265" t="s">
        <v>967</v>
      </c>
      <c r="D29" s="265" t="s">
        <v>1984</v>
      </c>
      <c r="E29" s="263" t="s">
        <v>126</v>
      </c>
      <c r="F29" s="263" t="s">
        <v>126</v>
      </c>
      <c r="G29" s="266">
        <v>6</v>
      </c>
      <c r="H29" s="264">
        <v>4.58</v>
      </c>
      <c r="I29" s="263" t="s">
        <v>1985</v>
      </c>
    </row>
    <row r="30" spans="1:9" x14ac:dyDescent="0.25">
      <c r="A30" s="265" t="s">
        <v>1982</v>
      </c>
      <c r="B30" s="265" t="s">
        <v>1987</v>
      </c>
      <c r="C30" s="265" t="s">
        <v>967</v>
      </c>
      <c r="D30" s="265" t="s">
        <v>1984</v>
      </c>
      <c r="E30" s="263" t="s">
        <v>126</v>
      </c>
      <c r="F30" s="263" t="s">
        <v>126</v>
      </c>
      <c r="G30" s="266">
        <v>10</v>
      </c>
      <c r="H30" s="264">
        <v>6.61</v>
      </c>
      <c r="I30" s="263" t="s">
        <v>1985</v>
      </c>
    </row>
    <row r="31" spans="1:9" x14ac:dyDescent="0.25">
      <c r="A31" s="265" t="s">
        <v>1982</v>
      </c>
      <c r="B31" s="265" t="s">
        <v>1988</v>
      </c>
      <c r="C31" s="265" t="s">
        <v>967</v>
      </c>
      <c r="D31" s="265" t="s">
        <v>1984</v>
      </c>
      <c r="E31" s="263" t="s">
        <v>126</v>
      </c>
      <c r="F31" s="263" t="s">
        <v>126</v>
      </c>
      <c r="G31" s="266">
        <v>11</v>
      </c>
      <c r="H31" s="264">
        <v>7.28</v>
      </c>
      <c r="I31" s="263" t="s">
        <v>1985</v>
      </c>
    </row>
    <row r="32" spans="1:9" x14ac:dyDescent="0.25">
      <c r="A32" s="265" t="s">
        <v>1982</v>
      </c>
      <c r="B32" s="265" t="s">
        <v>1989</v>
      </c>
      <c r="C32" s="265" t="s">
        <v>967</v>
      </c>
      <c r="D32" s="265" t="s">
        <v>1984</v>
      </c>
      <c r="E32" s="263" t="s">
        <v>126</v>
      </c>
      <c r="F32" s="263" t="s">
        <v>126</v>
      </c>
      <c r="G32" s="266">
        <v>13</v>
      </c>
      <c r="H32" s="264">
        <v>8</v>
      </c>
      <c r="I32" s="263" t="s">
        <v>1985</v>
      </c>
    </row>
    <row r="33" spans="1:9" x14ac:dyDescent="0.25">
      <c r="A33" s="265" t="s">
        <v>1982</v>
      </c>
      <c r="B33" s="265" t="s">
        <v>1990</v>
      </c>
      <c r="C33" s="265" t="s">
        <v>967</v>
      </c>
      <c r="D33" s="265" t="s">
        <v>1991</v>
      </c>
      <c r="E33" s="263" t="s">
        <v>126</v>
      </c>
      <c r="F33" s="263" t="s">
        <v>126</v>
      </c>
      <c r="G33" s="266">
        <v>19</v>
      </c>
      <c r="H33" s="264">
        <v>13.44</v>
      </c>
      <c r="I33" s="263" t="s">
        <v>1985</v>
      </c>
    </row>
    <row r="34" spans="1:9" x14ac:dyDescent="0.25">
      <c r="A34" s="265" t="s">
        <v>1982</v>
      </c>
      <c r="B34" s="265" t="s">
        <v>1992</v>
      </c>
      <c r="C34" s="265" t="s">
        <v>967</v>
      </c>
      <c r="D34" s="265" t="s">
        <v>1991</v>
      </c>
      <c r="E34" s="263" t="s">
        <v>126</v>
      </c>
      <c r="F34" s="263" t="s">
        <v>126</v>
      </c>
      <c r="G34" s="266">
        <v>23</v>
      </c>
      <c r="H34" s="264">
        <v>15.54</v>
      </c>
      <c r="I34" s="263" t="s">
        <v>1985</v>
      </c>
    </row>
    <row r="35" spans="1:9" x14ac:dyDescent="0.25">
      <c r="A35" s="265" t="s">
        <v>1982</v>
      </c>
      <c r="B35" s="265" t="s">
        <v>1993</v>
      </c>
      <c r="C35" s="265" t="s">
        <v>967</v>
      </c>
      <c r="D35" s="265" t="s">
        <v>1991</v>
      </c>
      <c r="E35" s="263" t="s">
        <v>126</v>
      </c>
      <c r="F35" s="263" t="s">
        <v>126</v>
      </c>
      <c r="G35" s="266">
        <v>26</v>
      </c>
      <c r="H35" s="264">
        <v>16.690000000000001</v>
      </c>
      <c r="I35" s="263" t="s">
        <v>1985</v>
      </c>
    </row>
    <row r="36" spans="1:9" x14ac:dyDescent="0.25">
      <c r="A36" s="265" t="s">
        <v>1982</v>
      </c>
      <c r="B36" s="265" t="s">
        <v>1994</v>
      </c>
      <c r="C36" s="265" t="s">
        <v>967</v>
      </c>
      <c r="D36" s="265" t="s">
        <v>1991</v>
      </c>
      <c r="E36" s="263" t="s">
        <v>126</v>
      </c>
      <c r="F36" s="263" t="s">
        <v>126</v>
      </c>
      <c r="G36" s="266">
        <v>32</v>
      </c>
      <c r="H36" s="264">
        <v>19.98</v>
      </c>
      <c r="I36" s="263" t="s">
        <v>1985</v>
      </c>
    </row>
    <row r="37" spans="1:9" x14ac:dyDescent="0.25">
      <c r="A37" s="267" t="s">
        <v>979</v>
      </c>
      <c r="B37" s="270" t="s">
        <v>1084</v>
      </c>
      <c r="C37" s="267" t="s">
        <v>967</v>
      </c>
      <c r="D37" s="269" t="s">
        <v>982</v>
      </c>
      <c r="E37" s="269" t="s">
        <v>981</v>
      </c>
      <c r="F37" s="269" t="s">
        <v>980</v>
      </c>
      <c r="G37" s="269">
        <v>0</v>
      </c>
      <c r="H37" s="268">
        <v>0.64300000000000002</v>
      </c>
      <c r="I37" s="267" t="s">
        <v>977</v>
      </c>
    </row>
    <row r="38" spans="1:9" x14ac:dyDescent="0.25">
      <c r="A38" s="267" t="s">
        <v>979</v>
      </c>
      <c r="B38" s="270" t="s">
        <v>1085</v>
      </c>
      <c r="C38" s="267" t="s">
        <v>967</v>
      </c>
      <c r="D38" s="269" t="s">
        <v>982</v>
      </c>
      <c r="E38" s="269" t="s">
        <v>981</v>
      </c>
      <c r="F38" s="269" t="s">
        <v>980</v>
      </c>
      <c r="G38" s="269">
        <v>5</v>
      </c>
      <c r="H38" s="268">
        <v>1.3089999999999999</v>
      </c>
      <c r="I38" s="267" t="s">
        <v>977</v>
      </c>
    </row>
    <row r="39" spans="1:9" x14ac:dyDescent="0.25">
      <c r="A39" s="267" t="s">
        <v>979</v>
      </c>
      <c r="B39" s="270" t="s">
        <v>1086</v>
      </c>
      <c r="C39" s="267" t="s">
        <v>967</v>
      </c>
      <c r="D39" s="269" t="s">
        <v>982</v>
      </c>
      <c r="E39" s="269" t="s">
        <v>981</v>
      </c>
      <c r="F39" s="269" t="s">
        <v>980</v>
      </c>
      <c r="G39" s="269">
        <v>11</v>
      </c>
      <c r="H39" s="268">
        <v>2.9239999999999999</v>
      </c>
      <c r="I39" s="267" t="s">
        <v>977</v>
      </c>
    </row>
    <row r="40" spans="1:9" x14ac:dyDescent="0.25">
      <c r="A40" s="267" t="s">
        <v>979</v>
      </c>
      <c r="B40" s="270" t="s">
        <v>1087</v>
      </c>
      <c r="C40" s="267" t="s">
        <v>967</v>
      </c>
      <c r="D40" s="269" t="s">
        <v>982</v>
      </c>
      <c r="E40" s="269" t="s">
        <v>981</v>
      </c>
      <c r="F40" s="269" t="s">
        <v>980</v>
      </c>
      <c r="G40" s="269">
        <v>13</v>
      </c>
      <c r="H40" s="268">
        <v>3.0680000000000001</v>
      </c>
      <c r="I40" s="267" t="s">
        <v>977</v>
      </c>
    </row>
    <row r="41" spans="1:9" x14ac:dyDescent="0.25">
      <c r="A41" s="267" t="s">
        <v>979</v>
      </c>
      <c r="B41" s="270" t="s">
        <v>1088</v>
      </c>
      <c r="C41" s="267" t="s">
        <v>967</v>
      </c>
      <c r="D41" s="269" t="s">
        <v>982</v>
      </c>
      <c r="E41" s="269" t="s">
        <v>981</v>
      </c>
      <c r="F41" s="269" t="s">
        <v>980</v>
      </c>
      <c r="G41" s="269">
        <v>15</v>
      </c>
      <c r="H41" s="268">
        <v>3.1989999999999998</v>
      </c>
      <c r="I41" s="267" t="s">
        <v>977</v>
      </c>
    </row>
    <row r="42" spans="1:9" x14ac:dyDescent="0.25">
      <c r="A42" s="267" t="s">
        <v>979</v>
      </c>
      <c r="B42" s="270" t="s">
        <v>1089</v>
      </c>
      <c r="C42" s="267" t="s">
        <v>967</v>
      </c>
      <c r="D42" s="269" t="s">
        <v>982</v>
      </c>
      <c r="E42" s="269" t="s">
        <v>975</v>
      </c>
      <c r="F42" s="269" t="s">
        <v>974</v>
      </c>
      <c r="G42" s="269">
        <v>19</v>
      </c>
      <c r="H42" s="268">
        <v>3.9239999999999999</v>
      </c>
      <c r="I42" s="267" t="s">
        <v>977</v>
      </c>
    </row>
    <row r="43" spans="1:9" x14ac:dyDescent="0.25">
      <c r="A43" s="267" t="s">
        <v>979</v>
      </c>
      <c r="B43" s="270" t="s">
        <v>1090</v>
      </c>
      <c r="C43" s="267" t="s">
        <v>967</v>
      </c>
      <c r="D43" s="269" t="s">
        <v>982</v>
      </c>
      <c r="E43" s="269" t="s">
        <v>975</v>
      </c>
      <c r="F43" s="269" t="s">
        <v>974</v>
      </c>
      <c r="G43" s="269">
        <v>21</v>
      </c>
      <c r="H43" s="268">
        <v>4.0780000000000003</v>
      </c>
      <c r="I43" s="267" t="s">
        <v>977</v>
      </c>
    </row>
    <row r="44" spans="1:9" x14ac:dyDescent="0.25">
      <c r="A44" s="267" t="s">
        <v>979</v>
      </c>
      <c r="B44" s="270" t="s">
        <v>1091</v>
      </c>
      <c r="C44" s="267" t="s">
        <v>967</v>
      </c>
      <c r="D44" s="269" t="s">
        <v>982</v>
      </c>
      <c r="E44" s="269" t="s">
        <v>973</v>
      </c>
      <c r="F44" s="269" t="s">
        <v>972</v>
      </c>
      <c r="G44" s="269">
        <v>19</v>
      </c>
      <c r="H44" s="268">
        <v>4.5579999999999998</v>
      </c>
      <c r="I44" s="267" t="s">
        <v>977</v>
      </c>
    </row>
    <row r="45" spans="1:9" x14ac:dyDescent="0.25">
      <c r="A45" s="267" t="s">
        <v>979</v>
      </c>
      <c r="B45" s="270" t="s">
        <v>1092</v>
      </c>
      <c r="C45" s="267" t="s">
        <v>967</v>
      </c>
      <c r="D45" s="269" t="s">
        <v>982</v>
      </c>
      <c r="E45" s="269" t="s">
        <v>973</v>
      </c>
      <c r="F45" s="269" t="s">
        <v>972</v>
      </c>
      <c r="G45" s="269">
        <v>22</v>
      </c>
      <c r="H45" s="268">
        <v>4.71</v>
      </c>
      <c r="I45" s="267" t="s">
        <v>977</v>
      </c>
    </row>
    <row r="46" spans="1:9" x14ac:dyDescent="0.25">
      <c r="A46" s="267" t="s">
        <v>979</v>
      </c>
      <c r="B46" s="270" t="s">
        <v>1093</v>
      </c>
      <c r="C46" s="267" t="s">
        <v>967</v>
      </c>
      <c r="D46" s="269" t="s">
        <v>982</v>
      </c>
      <c r="E46" s="269" t="s">
        <v>973</v>
      </c>
      <c r="F46" s="269" t="s">
        <v>972</v>
      </c>
      <c r="G46" s="269">
        <v>25</v>
      </c>
      <c r="H46" s="268">
        <v>4.7889999999999997</v>
      </c>
      <c r="I46" s="267" t="s">
        <v>977</v>
      </c>
    </row>
    <row r="47" spans="1:9" x14ac:dyDescent="0.25">
      <c r="A47" s="267" t="s">
        <v>979</v>
      </c>
      <c r="B47" s="270" t="s">
        <v>1094</v>
      </c>
      <c r="C47" s="267" t="s">
        <v>967</v>
      </c>
      <c r="D47" s="269" t="s">
        <v>982</v>
      </c>
      <c r="E47" s="269" t="s">
        <v>973</v>
      </c>
      <c r="F47" s="269" t="s">
        <v>972</v>
      </c>
      <c r="G47" s="269">
        <v>30</v>
      </c>
      <c r="H47" s="268">
        <v>4.8289999999999997</v>
      </c>
      <c r="I47" s="267" t="s">
        <v>977</v>
      </c>
    </row>
    <row r="48" spans="1:9" x14ac:dyDescent="0.25">
      <c r="A48" s="267" t="s">
        <v>979</v>
      </c>
      <c r="B48" s="270" t="s">
        <v>1095</v>
      </c>
      <c r="C48" s="267" t="s">
        <v>967</v>
      </c>
      <c r="D48" s="269" t="s">
        <v>978</v>
      </c>
      <c r="E48" s="269" t="s">
        <v>981</v>
      </c>
      <c r="F48" s="269" t="s">
        <v>980</v>
      </c>
      <c r="G48" s="269">
        <v>0</v>
      </c>
      <c r="H48" s="268">
        <v>0.65800000000000003</v>
      </c>
      <c r="I48" s="267" t="s">
        <v>977</v>
      </c>
    </row>
    <row r="49" spans="1:9" x14ac:dyDescent="0.25">
      <c r="A49" s="267" t="s">
        <v>979</v>
      </c>
      <c r="B49" s="270" t="s">
        <v>1096</v>
      </c>
      <c r="C49" s="267" t="s">
        <v>967</v>
      </c>
      <c r="D49" s="269" t="s">
        <v>978</v>
      </c>
      <c r="E49" s="269" t="s">
        <v>981</v>
      </c>
      <c r="F49" s="269" t="s">
        <v>980</v>
      </c>
      <c r="G49" s="269">
        <v>5</v>
      </c>
      <c r="H49" s="268">
        <v>1.4630000000000001</v>
      </c>
      <c r="I49" s="267" t="s">
        <v>977</v>
      </c>
    </row>
    <row r="50" spans="1:9" x14ac:dyDescent="0.25">
      <c r="A50" s="267" t="s">
        <v>979</v>
      </c>
      <c r="B50" s="270" t="s">
        <v>1097</v>
      </c>
      <c r="C50" s="267" t="s">
        <v>967</v>
      </c>
      <c r="D50" s="269" t="s">
        <v>978</v>
      </c>
      <c r="E50" s="269" t="s">
        <v>981</v>
      </c>
      <c r="F50" s="269" t="s">
        <v>980</v>
      </c>
      <c r="G50" s="269">
        <v>11</v>
      </c>
      <c r="H50" s="268">
        <v>3.222</v>
      </c>
      <c r="I50" s="267" t="s">
        <v>977</v>
      </c>
    </row>
    <row r="51" spans="1:9" x14ac:dyDescent="0.25">
      <c r="A51" s="267" t="s">
        <v>979</v>
      </c>
      <c r="B51" s="270" t="s">
        <v>1098</v>
      </c>
      <c r="C51" s="267" t="s">
        <v>967</v>
      </c>
      <c r="D51" s="269" t="s">
        <v>978</v>
      </c>
      <c r="E51" s="269" t="s">
        <v>981</v>
      </c>
      <c r="F51" s="269" t="s">
        <v>980</v>
      </c>
      <c r="G51" s="269">
        <v>13</v>
      </c>
      <c r="H51" s="268">
        <v>3.3860000000000001</v>
      </c>
      <c r="I51" s="267" t="s">
        <v>977</v>
      </c>
    </row>
    <row r="52" spans="1:9" x14ac:dyDescent="0.25">
      <c r="A52" s="267" t="s">
        <v>979</v>
      </c>
      <c r="B52" s="270" t="s">
        <v>1099</v>
      </c>
      <c r="C52" s="267" t="s">
        <v>967</v>
      </c>
      <c r="D52" s="269" t="s">
        <v>978</v>
      </c>
      <c r="E52" s="269" t="s">
        <v>981</v>
      </c>
      <c r="F52" s="269" t="s">
        <v>980</v>
      </c>
      <c r="G52" s="269">
        <v>15</v>
      </c>
      <c r="H52" s="268">
        <v>3.536</v>
      </c>
      <c r="I52" s="267" t="s">
        <v>977</v>
      </c>
    </row>
    <row r="53" spans="1:9" x14ac:dyDescent="0.25">
      <c r="A53" s="267" t="s">
        <v>979</v>
      </c>
      <c r="B53" s="270" t="s">
        <v>1128</v>
      </c>
      <c r="C53" s="267" t="s">
        <v>967</v>
      </c>
      <c r="D53" s="269" t="s">
        <v>978</v>
      </c>
      <c r="E53" s="269" t="s">
        <v>975</v>
      </c>
      <c r="F53" s="269" t="s">
        <v>974</v>
      </c>
      <c r="G53" s="269">
        <v>19</v>
      </c>
      <c r="H53" s="268">
        <v>4.5579999999999998</v>
      </c>
      <c r="I53" s="267" t="s">
        <v>977</v>
      </c>
    </row>
    <row r="54" spans="1:9" x14ac:dyDescent="0.25">
      <c r="A54" s="267" t="s">
        <v>979</v>
      </c>
      <c r="B54" s="270" t="s">
        <v>1129</v>
      </c>
      <c r="C54" s="267" t="s">
        <v>967</v>
      </c>
      <c r="D54" s="269" t="s">
        <v>978</v>
      </c>
      <c r="E54" s="269" t="s">
        <v>975</v>
      </c>
      <c r="F54" s="269" t="s">
        <v>974</v>
      </c>
      <c r="G54" s="269">
        <v>21</v>
      </c>
      <c r="H54" s="268">
        <v>4.6710000000000003</v>
      </c>
      <c r="I54" s="267" t="s">
        <v>977</v>
      </c>
    </row>
    <row r="55" spans="1:9" x14ac:dyDescent="0.25">
      <c r="A55" s="267" t="s">
        <v>979</v>
      </c>
      <c r="B55" s="270" t="s">
        <v>1130</v>
      </c>
      <c r="C55" s="267" t="s">
        <v>967</v>
      </c>
      <c r="D55" s="269" t="s">
        <v>978</v>
      </c>
      <c r="E55" s="269" t="s">
        <v>973</v>
      </c>
      <c r="F55" s="269" t="s">
        <v>972</v>
      </c>
      <c r="G55" s="269">
        <v>19</v>
      </c>
      <c r="H55" s="268">
        <v>4.9960000000000004</v>
      </c>
      <c r="I55" s="267" t="s">
        <v>977</v>
      </c>
    </row>
    <row r="56" spans="1:9" x14ac:dyDescent="0.25">
      <c r="A56" s="267" t="s">
        <v>979</v>
      </c>
      <c r="B56" s="270" t="s">
        <v>1131</v>
      </c>
      <c r="C56" s="267" t="s">
        <v>967</v>
      </c>
      <c r="D56" s="269" t="s">
        <v>978</v>
      </c>
      <c r="E56" s="269" t="s">
        <v>973</v>
      </c>
      <c r="F56" s="269" t="s">
        <v>972</v>
      </c>
      <c r="G56" s="269">
        <v>22</v>
      </c>
      <c r="H56" s="268">
        <v>5.1710000000000003</v>
      </c>
      <c r="I56" s="267" t="s">
        <v>977</v>
      </c>
    </row>
    <row r="57" spans="1:9" x14ac:dyDescent="0.25">
      <c r="A57" s="267" t="s">
        <v>979</v>
      </c>
      <c r="B57" s="270" t="s">
        <v>1132</v>
      </c>
      <c r="C57" s="267" t="s">
        <v>967</v>
      </c>
      <c r="D57" s="269" t="s">
        <v>978</v>
      </c>
      <c r="E57" s="269" t="s">
        <v>973</v>
      </c>
      <c r="F57" s="269" t="s">
        <v>972</v>
      </c>
      <c r="G57" s="269">
        <v>25</v>
      </c>
      <c r="H57" s="268">
        <v>5.2629999999999999</v>
      </c>
      <c r="I57" s="267" t="s">
        <v>977</v>
      </c>
    </row>
    <row r="58" spans="1:9" x14ac:dyDescent="0.25">
      <c r="A58" s="267" t="s">
        <v>979</v>
      </c>
      <c r="B58" s="270" t="s">
        <v>1133</v>
      </c>
      <c r="C58" s="267" t="s">
        <v>967</v>
      </c>
      <c r="D58" s="269" t="s">
        <v>978</v>
      </c>
      <c r="E58" s="269" t="s">
        <v>973</v>
      </c>
      <c r="F58" s="269" t="s">
        <v>972</v>
      </c>
      <c r="G58" s="269">
        <v>30</v>
      </c>
      <c r="H58" s="268">
        <v>5.3090000000000002</v>
      </c>
      <c r="I58" s="267" t="s">
        <v>977</v>
      </c>
    </row>
    <row r="59" spans="1:9" x14ac:dyDescent="0.25">
      <c r="A59" s="267" t="s">
        <v>969</v>
      </c>
      <c r="B59" s="270" t="s">
        <v>1100</v>
      </c>
      <c r="C59" s="267" t="s">
        <v>967</v>
      </c>
      <c r="D59" s="269" t="s">
        <v>976</v>
      </c>
      <c r="E59" s="269" t="s">
        <v>975</v>
      </c>
      <c r="F59" s="269" t="s">
        <v>974</v>
      </c>
      <c r="G59" s="269">
        <v>0</v>
      </c>
      <c r="H59" s="266">
        <v>3.0000000000000001E-3</v>
      </c>
      <c r="I59" s="267" t="s">
        <v>963</v>
      </c>
    </row>
    <row r="60" spans="1:9" x14ac:dyDescent="0.25">
      <c r="A60" s="267" t="s">
        <v>969</v>
      </c>
      <c r="B60" s="270" t="s">
        <v>1101</v>
      </c>
      <c r="C60" s="267" t="s">
        <v>967</v>
      </c>
      <c r="D60" s="269" t="s">
        <v>976</v>
      </c>
      <c r="E60" s="269" t="s">
        <v>975</v>
      </c>
      <c r="F60" s="269" t="s">
        <v>974</v>
      </c>
      <c r="G60" s="269">
        <v>11</v>
      </c>
      <c r="H60" s="266">
        <v>5.3090000000000002</v>
      </c>
      <c r="I60" s="267" t="s">
        <v>963</v>
      </c>
    </row>
    <row r="61" spans="1:9" x14ac:dyDescent="0.25">
      <c r="A61" s="267" t="s">
        <v>969</v>
      </c>
      <c r="B61" s="270" t="s">
        <v>1102</v>
      </c>
      <c r="C61" s="267" t="s">
        <v>967</v>
      </c>
      <c r="D61" s="269" t="s">
        <v>976</v>
      </c>
      <c r="E61" s="269" t="s">
        <v>975</v>
      </c>
      <c r="F61" s="269" t="s">
        <v>974</v>
      </c>
      <c r="G61" s="269">
        <v>13</v>
      </c>
      <c r="H61" s="266">
        <v>5.8540000000000001</v>
      </c>
      <c r="I61" s="267" t="s">
        <v>963</v>
      </c>
    </row>
    <row r="62" spans="1:9" x14ac:dyDescent="0.25">
      <c r="A62" s="267" t="s">
        <v>969</v>
      </c>
      <c r="B62" s="270" t="s">
        <v>1103</v>
      </c>
      <c r="C62" s="267" t="s">
        <v>967</v>
      </c>
      <c r="D62" s="269" t="s">
        <v>976</v>
      </c>
      <c r="E62" s="269" t="s">
        <v>975</v>
      </c>
      <c r="F62" s="269" t="s">
        <v>974</v>
      </c>
      <c r="G62" s="269">
        <v>19</v>
      </c>
      <c r="H62" s="266">
        <v>6.92</v>
      </c>
      <c r="I62" s="267" t="s">
        <v>963</v>
      </c>
    </row>
    <row r="63" spans="1:9" x14ac:dyDescent="0.25">
      <c r="A63" s="267" t="s">
        <v>969</v>
      </c>
      <c r="B63" s="270" t="s">
        <v>1104</v>
      </c>
      <c r="C63" s="267" t="s">
        <v>967</v>
      </c>
      <c r="D63" s="269" t="s">
        <v>976</v>
      </c>
      <c r="E63" s="269" t="s">
        <v>973</v>
      </c>
      <c r="F63" s="269" t="s">
        <v>972</v>
      </c>
      <c r="G63" s="269">
        <v>19</v>
      </c>
      <c r="H63" s="266">
        <v>7.4139999999999997</v>
      </c>
      <c r="I63" s="267" t="s">
        <v>963</v>
      </c>
    </row>
    <row r="64" spans="1:9" x14ac:dyDescent="0.25">
      <c r="A64" s="267" t="s">
        <v>969</v>
      </c>
      <c r="B64" s="270" t="s">
        <v>1105</v>
      </c>
      <c r="C64" s="267" t="s">
        <v>967</v>
      </c>
      <c r="D64" s="269" t="s">
        <v>976</v>
      </c>
      <c r="E64" s="269" t="s">
        <v>973</v>
      </c>
      <c r="F64" s="269" t="s">
        <v>972</v>
      </c>
      <c r="G64" s="269">
        <v>22</v>
      </c>
      <c r="H64" s="266">
        <v>7.8150000000000004</v>
      </c>
      <c r="I64" s="267" t="s">
        <v>963</v>
      </c>
    </row>
    <row r="65" spans="1:9" x14ac:dyDescent="0.25">
      <c r="A65" s="267" t="s">
        <v>969</v>
      </c>
      <c r="B65" s="270" t="s">
        <v>1106</v>
      </c>
      <c r="C65" s="267" t="s">
        <v>967</v>
      </c>
      <c r="D65" s="269" t="s">
        <v>976</v>
      </c>
      <c r="E65" s="269" t="s">
        <v>971</v>
      </c>
      <c r="F65" s="269" t="s">
        <v>970</v>
      </c>
      <c r="G65" s="269">
        <v>30</v>
      </c>
      <c r="H65" s="266">
        <v>9.3829999999999991</v>
      </c>
      <c r="I65" s="267" t="s">
        <v>963</v>
      </c>
    </row>
    <row r="66" spans="1:9" x14ac:dyDescent="0.25">
      <c r="A66" s="267" t="s">
        <v>969</v>
      </c>
      <c r="B66" s="270" t="s">
        <v>1107</v>
      </c>
      <c r="C66" s="267" t="s">
        <v>967</v>
      </c>
      <c r="D66" s="269" t="s">
        <v>976</v>
      </c>
      <c r="E66" s="269" t="s">
        <v>965</v>
      </c>
      <c r="F66" s="269" t="s">
        <v>964</v>
      </c>
      <c r="G66" s="269">
        <v>38</v>
      </c>
      <c r="H66" s="266">
        <v>10.756</v>
      </c>
      <c r="I66" s="267" t="s">
        <v>963</v>
      </c>
    </row>
    <row r="67" spans="1:9" x14ac:dyDescent="0.25">
      <c r="A67" s="267" t="s">
        <v>969</v>
      </c>
      <c r="B67" s="270" t="s">
        <v>1108</v>
      </c>
      <c r="C67" s="267" t="s">
        <v>967</v>
      </c>
      <c r="D67" s="269" t="s">
        <v>966</v>
      </c>
      <c r="E67" s="269" t="s">
        <v>975</v>
      </c>
      <c r="F67" s="269" t="s">
        <v>974</v>
      </c>
      <c r="G67" s="269">
        <v>0</v>
      </c>
      <c r="H67" s="266">
        <v>3.0000000000000001E-3</v>
      </c>
      <c r="I67" s="267" t="s">
        <v>963</v>
      </c>
    </row>
    <row r="68" spans="1:9" x14ac:dyDescent="0.25">
      <c r="A68" s="267" t="s">
        <v>969</v>
      </c>
      <c r="B68" s="270" t="s">
        <v>1109</v>
      </c>
      <c r="C68" s="267" t="s">
        <v>967</v>
      </c>
      <c r="D68" s="269" t="s">
        <v>966</v>
      </c>
      <c r="E68" s="269" t="s">
        <v>975</v>
      </c>
      <c r="F68" s="269" t="s">
        <v>974</v>
      </c>
      <c r="G68" s="269">
        <v>11</v>
      </c>
      <c r="H68" s="266">
        <v>6.5759999999999996</v>
      </c>
      <c r="I68" s="267" t="s">
        <v>963</v>
      </c>
    </row>
    <row r="69" spans="1:9" x14ac:dyDescent="0.25">
      <c r="A69" s="267" t="s">
        <v>969</v>
      </c>
      <c r="B69" s="270" t="s">
        <v>1110</v>
      </c>
      <c r="C69" s="267" t="s">
        <v>967</v>
      </c>
      <c r="D69" s="269" t="s">
        <v>966</v>
      </c>
      <c r="E69" s="269" t="s">
        <v>975</v>
      </c>
      <c r="F69" s="269" t="s">
        <v>974</v>
      </c>
      <c r="G69" s="269">
        <v>13</v>
      </c>
      <c r="H69" s="266">
        <v>7.5439999999999996</v>
      </c>
      <c r="I69" s="267" t="s">
        <v>963</v>
      </c>
    </row>
    <row r="70" spans="1:9" x14ac:dyDescent="0.25">
      <c r="A70" s="267" t="s">
        <v>969</v>
      </c>
      <c r="B70" s="270" t="s">
        <v>1111</v>
      </c>
      <c r="C70" s="267" t="s">
        <v>967</v>
      </c>
      <c r="D70" s="269" t="s">
        <v>966</v>
      </c>
      <c r="E70" s="269" t="s">
        <v>975</v>
      </c>
      <c r="F70" s="269" t="s">
        <v>974</v>
      </c>
      <c r="G70" s="269">
        <v>19</v>
      </c>
      <c r="H70" s="266">
        <v>9.0370000000000008</v>
      </c>
      <c r="I70" s="267" t="s">
        <v>963</v>
      </c>
    </row>
    <row r="71" spans="1:9" x14ac:dyDescent="0.25">
      <c r="A71" s="267" t="s">
        <v>969</v>
      </c>
      <c r="B71" s="270" t="s">
        <v>1780</v>
      </c>
      <c r="C71" s="267" t="s">
        <v>967</v>
      </c>
      <c r="D71" s="269" t="s">
        <v>966</v>
      </c>
      <c r="E71" s="269" t="s">
        <v>973</v>
      </c>
      <c r="F71" s="269" t="s">
        <v>972</v>
      </c>
      <c r="G71" s="269">
        <v>19</v>
      </c>
      <c r="H71" s="266">
        <v>9.5640000000000001</v>
      </c>
      <c r="I71" s="267" t="s">
        <v>963</v>
      </c>
    </row>
    <row r="72" spans="1:9" x14ac:dyDescent="0.25">
      <c r="A72" s="267" t="s">
        <v>969</v>
      </c>
      <c r="B72" s="270" t="s">
        <v>1112</v>
      </c>
      <c r="C72" s="267" t="s">
        <v>967</v>
      </c>
      <c r="D72" s="269" t="s">
        <v>966</v>
      </c>
      <c r="E72" s="269" t="s">
        <v>973</v>
      </c>
      <c r="F72" s="269" t="s">
        <v>972</v>
      </c>
      <c r="G72" s="269">
        <v>22</v>
      </c>
      <c r="H72" s="266">
        <v>10.336</v>
      </c>
      <c r="I72" s="267" t="s">
        <v>963</v>
      </c>
    </row>
    <row r="73" spans="1:9" x14ac:dyDescent="0.25">
      <c r="A73" s="267" t="s">
        <v>969</v>
      </c>
      <c r="B73" s="270" t="s">
        <v>1113</v>
      </c>
      <c r="C73" s="267" t="s">
        <v>967</v>
      </c>
      <c r="D73" s="269" t="s">
        <v>966</v>
      </c>
      <c r="E73" s="269" t="s">
        <v>971</v>
      </c>
      <c r="F73" s="269" t="s">
        <v>970</v>
      </c>
      <c r="G73" s="269">
        <v>30</v>
      </c>
      <c r="H73" s="266">
        <v>12.443</v>
      </c>
      <c r="I73" s="267" t="s">
        <v>963</v>
      </c>
    </row>
    <row r="74" spans="1:9" x14ac:dyDescent="0.25">
      <c r="A74" s="267" t="s">
        <v>969</v>
      </c>
      <c r="B74" s="270" t="s">
        <v>1114</v>
      </c>
      <c r="C74" s="267" t="s">
        <v>967</v>
      </c>
      <c r="D74" s="269" t="s">
        <v>966</v>
      </c>
      <c r="E74" s="269" t="s">
        <v>965</v>
      </c>
      <c r="F74" s="269" t="s">
        <v>964</v>
      </c>
      <c r="G74" s="269">
        <v>38</v>
      </c>
      <c r="H74" s="266">
        <v>14.569000000000001</v>
      </c>
      <c r="I74" s="267" t="s">
        <v>963</v>
      </c>
    </row>
    <row r="75" spans="1:9" x14ac:dyDescent="0.25">
      <c r="A75" s="271" t="s">
        <v>984</v>
      </c>
      <c r="B75" s="270" t="s">
        <v>1164</v>
      </c>
      <c r="C75" s="267" t="s">
        <v>967</v>
      </c>
      <c r="D75" s="263" t="s">
        <v>1144</v>
      </c>
      <c r="E75" s="266" t="s">
        <v>1157</v>
      </c>
      <c r="F75" s="268" t="s">
        <v>980</v>
      </c>
      <c r="G75" s="266">
        <v>11</v>
      </c>
      <c r="H75" s="266">
        <v>6.01</v>
      </c>
      <c r="I75" s="267" t="s">
        <v>1194</v>
      </c>
    </row>
    <row r="76" spans="1:9" x14ac:dyDescent="0.25">
      <c r="A76" s="271" t="s">
        <v>984</v>
      </c>
      <c r="B76" s="270" t="s">
        <v>1165</v>
      </c>
      <c r="C76" s="267" t="s">
        <v>967</v>
      </c>
      <c r="D76" s="263" t="s">
        <v>1144</v>
      </c>
      <c r="E76" s="266" t="s">
        <v>1157</v>
      </c>
      <c r="F76" s="268" t="s">
        <v>980</v>
      </c>
      <c r="G76" s="266">
        <v>13</v>
      </c>
      <c r="H76" s="266">
        <v>6.52</v>
      </c>
      <c r="I76" s="267" t="s">
        <v>1194</v>
      </c>
    </row>
    <row r="77" spans="1:9" x14ac:dyDescent="0.25">
      <c r="A77" s="271" t="s">
        <v>984</v>
      </c>
      <c r="B77" s="270" t="s">
        <v>1166</v>
      </c>
      <c r="C77" s="267" t="s">
        <v>967</v>
      </c>
      <c r="D77" s="263" t="s">
        <v>1144</v>
      </c>
      <c r="E77" s="266" t="s">
        <v>1157</v>
      </c>
      <c r="F77" s="268" t="s">
        <v>980</v>
      </c>
      <c r="G77" s="266">
        <v>15</v>
      </c>
      <c r="H77" s="266">
        <v>6.96</v>
      </c>
      <c r="I77" s="267" t="s">
        <v>1194</v>
      </c>
    </row>
    <row r="78" spans="1:9" x14ac:dyDescent="0.25">
      <c r="A78" s="271" t="s">
        <v>984</v>
      </c>
      <c r="B78" s="270" t="s">
        <v>1167</v>
      </c>
      <c r="C78" s="267" t="s">
        <v>967</v>
      </c>
      <c r="D78" s="263" t="s">
        <v>1144</v>
      </c>
      <c r="E78" s="266" t="s">
        <v>1157</v>
      </c>
      <c r="F78" s="268" t="s">
        <v>980</v>
      </c>
      <c r="G78" s="266">
        <v>19</v>
      </c>
      <c r="H78" s="266">
        <v>6.52</v>
      </c>
      <c r="I78" s="267" t="s">
        <v>1194</v>
      </c>
    </row>
    <row r="79" spans="1:9" x14ac:dyDescent="0.25">
      <c r="A79" s="271" t="s">
        <v>984</v>
      </c>
      <c r="B79" s="270" t="s">
        <v>1168</v>
      </c>
      <c r="C79" s="267" t="s">
        <v>967</v>
      </c>
      <c r="D79" s="263" t="s">
        <v>1144</v>
      </c>
      <c r="E79" s="266" t="s">
        <v>1158</v>
      </c>
      <c r="F79" s="268" t="s">
        <v>974</v>
      </c>
      <c r="G79" s="266">
        <v>11</v>
      </c>
      <c r="H79" s="266">
        <v>6.39</v>
      </c>
      <c r="I79" s="267" t="s">
        <v>1194</v>
      </c>
    </row>
    <row r="80" spans="1:9" x14ac:dyDescent="0.25">
      <c r="A80" s="271" t="s">
        <v>984</v>
      </c>
      <c r="B80" s="270" t="s">
        <v>1169</v>
      </c>
      <c r="C80" s="267" t="s">
        <v>967</v>
      </c>
      <c r="D80" s="263" t="s">
        <v>1144</v>
      </c>
      <c r="E80" s="266" t="s">
        <v>1158</v>
      </c>
      <c r="F80" s="268" t="s">
        <v>974</v>
      </c>
      <c r="G80" s="266">
        <v>13</v>
      </c>
      <c r="H80" s="266">
        <v>6.96</v>
      </c>
      <c r="I80" s="267" t="s">
        <v>1194</v>
      </c>
    </row>
    <row r="81" spans="1:9" x14ac:dyDescent="0.25">
      <c r="A81" s="271" t="s">
        <v>984</v>
      </c>
      <c r="B81" s="270" t="s">
        <v>1170</v>
      </c>
      <c r="C81" s="267" t="s">
        <v>967</v>
      </c>
      <c r="D81" s="263" t="s">
        <v>1144</v>
      </c>
      <c r="E81" s="266" t="s">
        <v>1158</v>
      </c>
      <c r="F81" s="268" t="s">
        <v>974</v>
      </c>
      <c r="G81" s="266">
        <v>15</v>
      </c>
      <c r="H81" s="266">
        <v>8.16</v>
      </c>
      <c r="I81" s="267" t="s">
        <v>1194</v>
      </c>
    </row>
    <row r="82" spans="1:9" x14ac:dyDescent="0.25">
      <c r="A82" s="271" t="s">
        <v>984</v>
      </c>
      <c r="B82" s="270" t="s">
        <v>1171</v>
      </c>
      <c r="C82" s="267" t="s">
        <v>967</v>
      </c>
      <c r="D82" s="263" t="s">
        <v>1144</v>
      </c>
      <c r="E82" s="266" t="s">
        <v>1158</v>
      </c>
      <c r="F82" s="268" t="s">
        <v>974</v>
      </c>
      <c r="G82" s="266">
        <v>19</v>
      </c>
      <c r="H82" s="266">
        <v>8.26</v>
      </c>
      <c r="I82" s="267" t="s">
        <v>1194</v>
      </c>
    </row>
    <row r="83" spans="1:9" x14ac:dyDescent="0.25">
      <c r="A83" s="271" t="s">
        <v>984</v>
      </c>
      <c r="B83" s="270" t="s">
        <v>1172</v>
      </c>
      <c r="C83" s="267" t="s">
        <v>967</v>
      </c>
      <c r="D83" s="263" t="s">
        <v>1144</v>
      </c>
      <c r="E83" s="266" t="s">
        <v>1159</v>
      </c>
      <c r="F83" s="268" t="s">
        <v>972</v>
      </c>
      <c r="G83" s="266">
        <v>19</v>
      </c>
      <c r="H83" s="266">
        <v>8.68</v>
      </c>
      <c r="I83" s="267" t="s">
        <v>1194</v>
      </c>
    </row>
    <row r="84" spans="1:9" x14ac:dyDescent="0.25">
      <c r="A84" s="271" t="s">
        <v>984</v>
      </c>
      <c r="B84" s="270" t="s">
        <v>1173</v>
      </c>
      <c r="C84" s="267" t="s">
        <v>967</v>
      </c>
      <c r="D84" s="263" t="s">
        <v>1144</v>
      </c>
      <c r="E84" s="266" t="s">
        <v>1159</v>
      </c>
      <c r="F84" s="268" t="s">
        <v>972</v>
      </c>
      <c r="G84" s="266">
        <v>21</v>
      </c>
      <c r="H84" s="266">
        <v>9.01</v>
      </c>
      <c r="I84" s="267" t="s">
        <v>1194</v>
      </c>
    </row>
    <row r="85" spans="1:9" x14ac:dyDescent="0.25">
      <c r="A85" s="271" t="s">
        <v>984</v>
      </c>
      <c r="B85" s="270" t="s">
        <v>1174</v>
      </c>
      <c r="C85" s="267" t="s">
        <v>967</v>
      </c>
      <c r="D85" s="263" t="s">
        <v>1144</v>
      </c>
      <c r="E85" s="266" t="s">
        <v>1160</v>
      </c>
      <c r="F85" s="268" t="s">
        <v>970</v>
      </c>
      <c r="G85" s="266">
        <v>25</v>
      </c>
      <c r="H85" s="266">
        <v>10.16</v>
      </c>
      <c r="I85" s="267" t="s">
        <v>1194</v>
      </c>
    </row>
    <row r="86" spans="1:9" x14ac:dyDescent="0.25">
      <c r="A86" s="271" t="s">
        <v>984</v>
      </c>
      <c r="B86" s="270" t="s">
        <v>1175</v>
      </c>
      <c r="C86" s="267" t="s">
        <v>967</v>
      </c>
      <c r="D86" s="263" t="s">
        <v>1144</v>
      </c>
      <c r="E86" s="266" t="s">
        <v>1160</v>
      </c>
      <c r="F86" s="268" t="s">
        <v>970</v>
      </c>
      <c r="G86" s="266">
        <v>30</v>
      </c>
      <c r="H86" s="266">
        <v>10.92</v>
      </c>
      <c r="I86" s="267" t="s">
        <v>1194</v>
      </c>
    </row>
    <row r="87" spans="1:9" x14ac:dyDescent="0.25">
      <c r="A87" s="271" t="s">
        <v>984</v>
      </c>
      <c r="B87" s="270" t="s">
        <v>1176</v>
      </c>
      <c r="C87" s="267" t="s">
        <v>967</v>
      </c>
      <c r="D87" s="263" t="s">
        <v>1144</v>
      </c>
      <c r="E87" s="266" t="s">
        <v>1161</v>
      </c>
      <c r="F87" s="268" t="s">
        <v>964</v>
      </c>
      <c r="G87" s="266">
        <v>30</v>
      </c>
      <c r="H87" s="266">
        <v>11.42</v>
      </c>
      <c r="I87" s="267" t="s">
        <v>1194</v>
      </c>
    </row>
    <row r="88" spans="1:9" x14ac:dyDescent="0.25">
      <c r="A88" s="271" t="s">
        <v>984</v>
      </c>
      <c r="B88" s="270" t="s">
        <v>1177</v>
      </c>
      <c r="C88" s="267" t="s">
        <v>967</v>
      </c>
      <c r="D88" s="263" t="s">
        <v>1144</v>
      </c>
      <c r="E88" s="266" t="s">
        <v>1161</v>
      </c>
      <c r="F88" s="268" t="s">
        <v>964</v>
      </c>
      <c r="G88" s="266">
        <v>38</v>
      </c>
      <c r="H88" s="266">
        <v>12.34</v>
      </c>
      <c r="I88" s="267" t="s">
        <v>1194</v>
      </c>
    </row>
    <row r="89" spans="1:9" x14ac:dyDescent="0.25">
      <c r="A89" s="271" t="s">
        <v>984</v>
      </c>
      <c r="B89" s="270" t="s">
        <v>1178</v>
      </c>
      <c r="C89" s="267" t="s">
        <v>967</v>
      </c>
      <c r="D89" s="263" t="s">
        <v>1144</v>
      </c>
      <c r="E89" s="266" t="s">
        <v>1162</v>
      </c>
      <c r="F89" s="268" t="s">
        <v>1163</v>
      </c>
      <c r="G89" s="266">
        <v>38</v>
      </c>
      <c r="H89" s="266">
        <v>12.97</v>
      </c>
      <c r="I89" s="267" t="s">
        <v>1194</v>
      </c>
    </row>
    <row r="90" spans="1:9" x14ac:dyDescent="0.25">
      <c r="A90" s="271" t="s">
        <v>984</v>
      </c>
      <c r="B90" s="270" t="s">
        <v>1179</v>
      </c>
      <c r="C90" s="267" t="s">
        <v>967</v>
      </c>
      <c r="D90" s="263" t="s">
        <v>1145</v>
      </c>
      <c r="E90" s="266" t="s">
        <v>1157</v>
      </c>
      <c r="F90" s="268" t="s">
        <v>980</v>
      </c>
      <c r="G90" s="266">
        <v>11</v>
      </c>
      <c r="H90" s="266">
        <v>7.27</v>
      </c>
      <c r="I90" s="267" t="s">
        <v>1194</v>
      </c>
    </row>
    <row r="91" spans="1:9" x14ac:dyDescent="0.25">
      <c r="A91" s="271" t="s">
        <v>984</v>
      </c>
      <c r="B91" s="270" t="s">
        <v>1180</v>
      </c>
      <c r="C91" s="267" t="s">
        <v>967</v>
      </c>
      <c r="D91" s="263" t="s">
        <v>1145</v>
      </c>
      <c r="E91" s="266" t="s">
        <v>1157</v>
      </c>
      <c r="F91" s="268" t="s">
        <v>980</v>
      </c>
      <c r="G91" s="266">
        <v>13</v>
      </c>
      <c r="H91" s="266">
        <v>8.06</v>
      </c>
      <c r="I91" s="267" t="s">
        <v>1194</v>
      </c>
    </row>
    <row r="92" spans="1:9" x14ac:dyDescent="0.25">
      <c r="A92" s="271" t="s">
        <v>984</v>
      </c>
      <c r="B92" s="270" t="s">
        <v>1181</v>
      </c>
      <c r="C92" s="267" t="s">
        <v>967</v>
      </c>
      <c r="D92" s="263" t="s">
        <v>1145</v>
      </c>
      <c r="E92" s="266" t="s">
        <v>1157</v>
      </c>
      <c r="F92" s="268" t="s">
        <v>980</v>
      </c>
      <c r="G92" s="266">
        <v>15</v>
      </c>
      <c r="H92" s="266">
        <v>8.68</v>
      </c>
      <c r="I92" s="267" t="s">
        <v>1194</v>
      </c>
    </row>
    <row r="93" spans="1:9" x14ac:dyDescent="0.25">
      <c r="A93" s="271" t="s">
        <v>984</v>
      </c>
      <c r="B93" s="270" t="s">
        <v>1182</v>
      </c>
      <c r="C93" s="267" t="s">
        <v>967</v>
      </c>
      <c r="D93" s="263" t="s">
        <v>1145</v>
      </c>
      <c r="E93" s="266" t="s">
        <v>1157</v>
      </c>
      <c r="F93" s="268" t="s">
        <v>980</v>
      </c>
      <c r="G93" s="266">
        <v>19</v>
      </c>
      <c r="H93" s="266">
        <v>8.06</v>
      </c>
      <c r="I93" s="267" t="s">
        <v>1194</v>
      </c>
    </row>
    <row r="94" spans="1:9" x14ac:dyDescent="0.25">
      <c r="A94" s="271" t="s">
        <v>984</v>
      </c>
      <c r="B94" s="270" t="s">
        <v>1183</v>
      </c>
      <c r="C94" s="267" t="s">
        <v>967</v>
      </c>
      <c r="D94" s="263" t="s">
        <v>1145</v>
      </c>
      <c r="E94" s="266" t="s">
        <v>1158</v>
      </c>
      <c r="F94" s="268" t="s">
        <v>974</v>
      </c>
      <c r="G94" s="266">
        <v>11</v>
      </c>
      <c r="H94" s="266">
        <v>7.61</v>
      </c>
      <c r="I94" s="267" t="s">
        <v>1194</v>
      </c>
    </row>
    <row r="95" spans="1:9" x14ac:dyDescent="0.25">
      <c r="A95" s="271" t="s">
        <v>984</v>
      </c>
      <c r="B95" s="270" t="s">
        <v>1184</v>
      </c>
      <c r="C95" s="267" t="s">
        <v>967</v>
      </c>
      <c r="D95" s="263" t="s">
        <v>1145</v>
      </c>
      <c r="E95" s="266" t="s">
        <v>1158</v>
      </c>
      <c r="F95" s="268" t="s">
        <v>974</v>
      </c>
      <c r="G95" s="266">
        <v>13</v>
      </c>
      <c r="H95" s="266">
        <v>8.36</v>
      </c>
      <c r="I95" s="267" t="s">
        <v>1194</v>
      </c>
    </row>
    <row r="96" spans="1:9" x14ac:dyDescent="0.25">
      <c r="A96" s="271" t="s">
        <v>984</v>
      </c>
      <c r="B96" s="270" t="s">
        <v>1185</v>
      </c>
      <c r="C96" s="267" t="s">
        <v>967</v>
      </c>
      <c r="D96" s="263" t="s">
        <v>1145</v>
      </c>
      <c r="E96" s="266" t="s">
        <v>1158</v>
      </c>
      <c r="F96" s="268" t="s">
        <v>974</v>
      </c>
      <c r="G96" s="266">
        <v>15</v>
      </c>
      <c r="H96" s="266">
        <v>9.89</v>
      </c>
      <c r="I96" s="267" t="s">
        <v>1194</v>
      </c>
    </row>
    <row r="97" spans="1:9" x14ac:dyDescent="0.25">
      <c r="A97" s="271" t="s">
        <v>984</v>
      </c>
      <c r="B97" s="270" t="s">
        <v>1186</v>
      </c>
      <c r="C97" s="267" t="s">
        <v>967</v>
      </c>
      <c r="D97" s="263" t="s">
        <v>1145</v>
      </c>
      <c r="E97" s="266" t="s">
        <v>1158</v>
      </c>
      <c r="F97" s="268" t="s">
        <v>974</v>
      </c>
      <c r="G97" s="266">
        <v>19</v>
      </c>
      <c r="H97" s="266">
        <v>10.31</v>
      </c>
      <c r="I97" s="267" t="s">
        <v>1194</v>
      </c>
    </row>
    <row r="98" spans="1:9" x14ac:dyDescent="0.25">
      <c r="A98" s="271" t="s">
        <v>984</v>
      </c>
      <c r="B98" s="270" t="s">
        <v>1187</v>
      </c>
      <c r="C98" s="267" t="s">
        <v>967</v>
      </c>
      <c r="D98" s="263" t="s">
        <v>1145</v>
      </c>
      <c r="E98" s="266" t="s">
        <v>1159</v>
      </c>
      <c r="F98" s="268" t="s">
        <v>972</v>
      </c>
      <c r="G98" s="266">
        <v>19</v>
      </c>
      <c r="H98" s="266">
        <v>10.76</v>
      </c>
      <c r="I98" s="267" t="s">
        <v>1194</v>
      </c>
    </row>
    <row r="99" spans="1:9" x14ac:dyDescent="0.25">
      <c r="A99" s="271" t="s">
        <v>984</v>
      </c>
      <c r="B99" s="270" t="s">
        <v>1188</v>
      </c>
      <c r="C99" s="267" t="s">
        <v>967</v>
      </c>
      <c r="D99" s="263" t="s">
        <v>1145</v>
      </c>
      <c r="E99" s="266" t="s">
        <v>1159</v>
      </c>
      <c r="F99" s="268" t="s">
        <v>972</v>
      </c>
      <c r="G99" s="266">
        <v>21</v>
      </c>
      <c r="H99" s="266">
        <v>11.42</v>
      </c>
      <c r="I99" s="267" t="s">
        <v>1194</v>
      </c>
    </row>
    <row r="100" spans="1:9" x14ac:dyDescent="0.25">
      <c r="A100" s="271" t="s">
        <v>984</v>
      </c>
      <c r="B100" s="270" t="s">
        <v>1189</v>
      </c>
      <c r="C100" s="267" t="s">
        <v>967</v>
      </c>
      <c r="D100" s="263" t="s">
        <v>1145</v>
      </c>
      <c r="E100" s="266" t="s">
        <v>1160</v>
      </c>
      <c r="F100" s="268" t="s">
        <v>970</v>
      </c>
      <c r="G100" s="266">
        <v>25</v>
      </c>
      <c r="H100" s="266">
        <v>12.97</v>
      </c>
      <c r="I100" s="267" t="s">
        <v>1194</v>
      </c>
    </row>
    <row r="101" spans="1:9" x14ac:dyDescent="0.25">
      <c r="A101" s="271" t="s">
        <v>984</v>
      </c>
      <c r="B101" s="270" t="s">
        <v>1190</v>
      </c>
      <c r="C101" s="267" t="s">
        <v>967</v>
      </c>
      <c r="D101" s="263" t="s">
        <v>1145</v>
      </c>
      <c r="E101" s="266" t="s">
        <v>1160</v>
      </c>
      <c r="F101" s="268" t="s">
        <v>970</v>
      </c>
      <c r="G101" s="266">
        <v>30</v>
      </c>
      <c r="H101" s="266">
        <v>14.13</v>
      </c>
      <c r="I101" s="267" t="s">
        <v>1194</v>
      </c>
    </row>
    <row r="102" spans="1:9" x14ac:dyDescent="0.25">
      <c r="A102" s="271" t="s">
        <v>984</v>
      </c>
      <c r="B102" s="270" t="s">
        <v>1191</v>
      </c>
      <c r="C102" s="267" t="s">
        <v>967</v>
      </c>
      <c r="D102" s="263" t="s">
        <v>1145</v>
      </c>
      <c r="E102" s="266" t="s">
        <v>1161</v>
      </c>
      <c r="F102" s="268" t="s">
        <v>964</v>
      </c>
      <c r="G102" s="266">
        <v>30</v>
      </c>
      <c r="H102" s="266">
        <v>14.65</v>
      </c>
      <c r="I102" s="267" t="s">
        <v>1194</v>
      </c>
    </row>
    <row r="103" spans="1:9" x14ac:dyDescent="0.25">
      <c r="A103" s="271" t="s">
        <v>984</v>
      </c>
      <c r="B103" s="270" t="s">
        <v>1192</v>
      </c>
      <c r="C103" s="267" t="s">
        <v>967</v>
      </c>
      <c r="D103" s="263" t="s">
        <v>1145</v>
      </c>
      <c r="E103" s="266" t="s">
        <v>1161</v>
      </c>
      <c r="F103" s="268" t="s">
        <v>964</v>
      </c>
      <c r="G103" s="266">
        <v>38</v>
      </c>
      <c r="H103" s="266">
        <v>16.440000000000001</v>
      </c>
      <c r="I103" s="267" t="s">
        <v>1194</v>
      </c>
    </row>
    <row r="104" spans="1:9" x14ac:dyDescent="0.25">
      <c r="A104" s="271" t="s">
        <v>984</v>
      </c>
      <c r="B104" s="270" t="s">
        <v>1193</v>
      </c>
      <c r="C104" s="267" t="s">
        <v>967</v>
      </c>
      <c r="D104" s="263" t="s">
        <v>1145</v>
      </c>
      <c r="E104" s="266" t="s">
        <v>1162</v>
      </c>
      <c r="F104" s="268" t="s">
        <v>1163</v>
      </c>
      <c r="G104" s="266">
        <v>38</v>
      </c>
      <c r="H104" s="266">
        <v>17.13</v>
      </c>
      <c r="I104" s="267" t="s">
        <v>1194</v>
      </c>
    </row>
    <row r="105" spans="1:9" x14ac:dyDescent="0.25">
      <c r="A105" s="267" t="s">
        <v>962</v>
      </c>
      <c r="B105" s="263"/>
      <c r="C105" s="263"/>
      <c r="D105" s="263"/>
      <c r="E105" s="263"/>
      <c r="F105" s="263"/>
      <c r="G105" s="263"/>
      <c r="H105" s="263"/>
      <c r="I105" s="263"/>
    </row>
    <row r="106" spans="1:9" x14ac:dyDescent="0.25">
      <c r="A106" s="267" t="s">
        <v>961</v>
      </c>
      <c r="B106" s="263"/>
      <c r="C106" s="263"/>
      <c r="D106" s="263"/>
      <c r="E106" s="263"/>
      <c r="F106" s="263"/>
      <c r="G106" s="263"/>
      <c r="H106" s="263"/>
      <c r="I106" s="26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5"/>
  <sheetViews>
    <sheetView workbookViewId="0">
      <selection activeCell="B20" sqref="B20"/>
    </sheetView>
  </sheetViews>
  <sheetFormatPr defaultRowHeight="15" x14ac:dyDescent="0.25"/>
  <cols>
    <col min="1" max="1" width="39.140625" customWidth="1"/>
  </cols>
  <sheetData>
    <row r="1" spans="1:17" s="209" customFormat="1" x14ac:dyDescent="0.25">
      <c r="A1" s="213" t="s">
        <v>1762</v>
      </c>
    </row>
    <row r="2" spans="1:17" s="209" customFormat="1" x14ac:dyDescent="0.25">
      <c r="A2" s="213" t="s">
        <v>1763</v>
      </c>
    </row>
    <row r="3" spans="1:17" s="209" customFormat="1" x14ac:dyDescent="0.25">
      <c r="A3" s="213" t="s">
        <v>1761</v>
      </c>
    </row>
    <row r="4" spans="1:17" s="209" customFormat="1" x14ac:dyDescent="0.25">
      <c r="A4" s="211"/>
    </row>
    <row r="5" spans="1:17" x14ac:dyDescent="0.25">
      <c r="A5" s="211" t="s">
        <v>1764</v>
      </c>
      <c r="B5" s="215" t="s">
        <v>1776</v>
      </c>
      <c r="C5" s="215" t="s">
        <v>1776</v>
      </c>
      <c r="D5" s="215" t="s">
        <v>1776</v>
      </c>
      <c r="E5" s="215" t="s">
        <v>1776</v>
      </c>
      <c r="F5" s="215" t="s">
        <v>1776</v>
      </c>
      <c r="G5" s="215" t="s">
        <v>1776</v>
      </c>
      <c r="H5" s="215" t="s">
        <v>1776</v>
      </c>
      <c r="I5" s="215" t="s">
        <v>1776</v>
      </c>
      <c r="J5" s="215" t="s">
        <v>1779</v>
      </c>
      <c r="K5" s="215" t="s">
        <v>1779</v>
      </c>
      <c r="L5" s="215" t="s">
        <v>1779</v>
      </c>
      <c r="M5" s="215" t="s">
        <v>1779</v>
      </c>
      <c r="N5" s="215" t="s">
        <v>1779</v>
      </c>
      <c r="O5" s="215" t="s">
        <v>1779</v>
      </c>
      <c r="P5" s="215" t="s">
        <v>1779</v>
      </c>
      <c r="Q5" s="215" t="s">
        <v>1779</v>
      </c>
    </row>
    <row r="6" spans="1:17" x14ac:dyDescent="0.25">
      <c r="A6" s="214" t="s">
        <v>1765</v>
      </c>
      <c r="B6" s="215" t="s">
        <v>1777</v>
      </c>
      <c r="C6" s="215" t="s">
        <v>1777</v>
      </c>
      <c r="D6" s="215" t="s">
        <v>1777</v>
      </c>
      <c r="E6" s="215" t="s">
        <v>1777</v>
      </c>
      <c r="F6" s="215" t="s">
        <v>972</v>
      </c>
      <c r="G6" s="215" t="s">
        <v>972</v>
      </c>
      <c r="H6" s="215" t="s">
        <v>970</v>
      </c>
      <c r="I6" s="215" t="s">
        <v>964</v>
      </c>
      <c r="J6" s="215" t="s">
        <v>974</v>
      </c>
      <c r="K6" s="215" t="s">
        <v>974</v>
      </c>
      <c r="L6" s="215" t="s">
        <v>974</v>
      </c>
      <c r="M6" s="215" t="s">
        <v>974</v>
      </c>
      <c r="N6" s="215" t="s">
        <v>972</v>
      </c>
      <c r="O6" s="215" t="s">
        <v>972</v>
      </c>
      <c r="P6" s="215" t="s">
        <v>970</v>
      </c>
      <c r="Q6" s="215" t="s">
        <v>964</v>
      </c>
    </row>
    <row r="7" spans="1:17" x14ac:dyDescent="0.25">
      <c r="A7" s="212" t="s">
        <v>1766</v>
      </c>
      <c r="B7" s="215" t="s">
        <v>1753</v>
      </c>
      <c r="C7" s="215" t="s">
        <v>1754</v>
      </c>
      <c r="D7" s="215" t="s">
        <v>1755</v>
      </c>
      <c r="E7" s="215" t="s">
        <v>1756</v>
      </c>
      <c r="F7" s="215" t="s">
        <v>1756</v>
      </c>
      <c r="G7" s="215" t="s">
        <v>1757</v>
      </c>
      <c r="H7" s="215" t="s">
        <v>1758</v>
      </c>
      <c r="I7" s="215" t="s">
        <v>1759</v>
      </c>
      <c r="J7" s="215" t="s">
        <v>1753</v>
      </c>
      <c r="K7" s="215" t="s">
        <v>1754</v>
      </c>
      <c r="L7" s="215" t="s">
        <v>1755</v>
      </c>
      <c r="M7" s="215" t="s">
        <v>1756</v>
      </c>
      <c r="N7" s="215" t="s">
        <v>1756</v>
      </c>
      <c r="O7" s="215" t="s">
        <v>1757</v>
      </c>
      <c r="P7" s="215" t="s">
        <v>1758</v>
      </c>
      <c r="Q7" s="215" t="s">
        <v>1759</v>
      </c>
    </row>
    <row r="8" spans="1:17" s="209" customFormat="1" x14ac:dyDescent="0.25">
      <c r="A8" s="212" t="s">
        <v>1767</v>
      </c>
      <c r="B8" s="215">
        <v>0.253</v>
      </c>
      <c r="C8" s="215">
        <v>0.108</v>
      </c>
      <c r="D8" s="215">
        <v>0.10199999999999999</v>
      </c>
      <c r="E8" s="215">
        <v>9.1999999999999998E-2</v>
      </c>
      <c r="F8" s="215">
        <v>8.7999999999999995E-2</v>
      </c>
      <c r="G8" s="215">
        <v>8.5000000000000006E-2</v>
      </c>
      <c r="H8" s="215">
        <v>7.4999999999999997E-2</v>
      </c>
      <c r="I8" s="215">
        <v>6.8000000000000005E-2</v>
      </c>
      <c r="J8" s="215">
        <v>0.253</v>
      </c>
      <c r="K8" s="215">
        <v>9.5000000000000001E-2</v>
      </c>
      <c r="L8" s="215">
        <v>8.6999999999999994E-2</v>
      </c>
      <c r="M8" s="215">
        <v>7.6999999999999999E-2</v>
      </c>
      <c r="N8" s="215">
        <v>7.3999999999999996E-2</v>
      </c>
      <c r="O8" s="215">
        <v>7.0000000000000007E-2</v>
      </c>
      <c r="P8" s="215">
        <v>6.0999999999999999E-2</v>
      </c>
      <c r="Q8" s="215">
        <v>5.3999999999999999E-2</v>
      </c>
    </row>
    <row r="9" spans="1:17" s="209" customFormat="1" x14ac:dyDescent="0.25">
      <c r="A9" s="212"/>
      <c r="B9" s="211"/>
      <c r="C9" s="211"/>
      <c r="D9" s="211"/>
      <c r="E9" s="211"/>
      <c r="F9" s="211"/>
      <c r="G9" s="211"/>
      <c r="H9" s="211"/>
      <c r="I9" s="211"/>
      <c r="J9" s="211"/>
      <c r="K9" s="211"/>
      <c r="L9" s="211"/>
      <c r="M9" s="211"/>
      <c r="N9" s="211"/>
      <c r="O9" s="211"/>
      <c r="P9" s="211"/>
      <c r="Q9" s="211"/>
    </row>
    <row r="10" spans="1:17" s="209" customFormat="1" x14ac:dyDescent="0.25">
      <c r="A10" s="212"/>
      <c r="B10" s="211"/>
      <c r="C10" s="211"/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1"/>
    </row>
    <row r="11" spans="1:17" s="209" customFormat="1" x14ac:dyDescent="0.25">
      <c r="A11" s="216" t="s">
        <v>1771</v>
      </c>
      <c r="B11" s="211"/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1"/>
      <c r="N11" s="211"/>
      <c r="O11" s="211"/>
      <c r="P11" s="211"/>
      <c r="Q11" s="211"/>
    </row>
    <row r="12" spans="1:17" s="209" customFormat="1" x14ac:dyDescent="0.25">
      <c r="A12" s="217" t="s">
        <v>1768</v>
      </c>
      <c r="B12" s="215">
        <v>0.17</v>
      </c>
      <c r="C12" s="211"/>
      <c r="D12" s="211"/>
      <c r="E12" s="211"/>
      <c r="F12" s="211"/>
      <c r="G12" s="211"/>
      <c r="H12" s="211"/>
      <c r="I12" s="211"/>
      <c r="J12" s="211"/>
      <c r="K12" s="211"/>
      <c r="L12" s="211"/>
      <c r="M12" s="211"/>
      <c r="N12" s="211"/>
      <c r="O12" s="211"/>
      <c r="P12" s="211"/>
      <c r="Q12" s="211"/>
    </row>
    <row r="13" spans="1:17" s="209" customFormat="1" x14ac:dyDescent="0.25">
      <c r="A13" s="217" t="s">
        <v>1769</v>
      </c>
      <c r="B13" s="215">
        <v>0.92</v>
      </c>
      <c r="C13" s="211"/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11"/>
    </row>
    <row r="14" spans="1:17" s="209" customFormat="1" x14ac:dyDescent="0.25">
      <c r="A14" s="217" t="s">
        <v>1770</v>
      </c>
      <c r="B14" s="215">
        <v>2.08</v>
      </c>
      <c r="C14" s="211"/>
      <c r="D14" s="211"/>
      <c r="E14" s="211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11"/>
    </row>
    <row r="15" spans="1:17" s="209" customFormat="1" x14ac:dyDescent="0.25">
      <c r="A15" s="217" t="s">
        <v>1775</v>
      </c>
      <c r="B15" s="218">
        <v>0.78</v>
      </c>
      <c r="C15" s="211"/>
      <c r="D15" s="211"/>
      <c r="E15" s="211"/>
      <c r="F15" s="211"/>
      <c r="G15" s="211"/>
      <c r="H15" s="211"/>
      <c r="I15" s="211"/>
      <c r="J15" s="211"/>
      <c r="K15" s="211"/>
      <c r="L15" s="211"/>
      <c r="M15" s="211"/>
      <c r="N15" s="211"/>
      <c r="O15" s="211"/>
      <c r="P15" s="211"/>
      <c r="Q15" s="211"/>
    </row>
    <row r="16" spans="1:17" s="209" customFormat="1" x14ac:dyDescent="0.25">
      <c r="A16" s="217"/>
      <c r="B16" s="215"/>
      <c r="C16" s="211"/>
      <c r="D16" s="211"/>
      <c r="E16" s="211"/>
      <c r="F16" s="211"/>
      <c r="G16" s="211"/>
      <c r="H16" s="211"/>
      <c r="I16" s="211"/>
      <c r="J16" s="211"/>
      <c r="K16" s="211"/>
      <c r="L16" s="211"/>
      <c r="M16" s="211"/>
      <c r="N16" s="211"/>
      <c r="O16" s="211"/>
      <c r="P16" s="211"/>
      <c r="Q16" s="211"/>
    </row>
    <row r="17" spans="1:17" s="209" customFormat="1" x14ac:dyDescent="0.25">
      <c r="A17" s="175" t="s">
        <v>1772</v>
      </c>
      <c r="B17" s="211">
        <f>1/B8</f>
        <v>3.9525691699604741</v>
      </c>
      <c r="C17" s="211">
        <f t="shared" ref="C17:Q17" si="0">1/C8</f>
        <v>9.2592592592592595</v>
      </c>
      <c r="D17" s="211">
        <f t="shared" si="0"/>
        <v>9.8039215686274517</v>
      </c>
      <c r="E17" s="211">
        <f t="shared" si="0"/>
        <v>10.869565217391305</v>
      </c>
      <c r="F17" s="211">
        <f t="shared" si="0"/>
        <v>11.363636363636365</v>
      </c>
      <c r="G17" s="211">
        <f t="shared" si="0"/>
        <v>11.76470588235294</v>
      </c>
      <c r="H17" s="211">
        <f t="shared" si="0"/>
        <v>13.333333333333334</v>
      </c>
      <c r="I17" s="211">
        <f t="shared" si="0"/>
        <v>14.705882352941176</v>
      </c>
      <c r="J17" s="211">
        <f t="shared" si="0"/>
        <v>3.9525691699604741</v>
      </c>
      <c r="K17" s="211">
        <f t="shared" si="0"/>
        <v>10.526315789473685</v>
      </c>
      <c r="L17" s="211">
        <f t="shared" si="0"/>
        <v>11.494252873563219</v>
      </c>
      <c r="M17" s="211">
        <f t="shared" si="0"/>
        <v>12.987012987012987</v>
      </c>
      <c r="N17" s="211">
        <f t="shared" si="0"/>
        <v>13.513513513513514</v>
      </c>
      <c r="O17" s="211">
        <f t="shared" si="0"/>
        <v>14.285714285714285</v>
      </c>
      <c r="P17" s="211">
        <f t="shared" si="0"/>
        <v>16.393442622950818</v>
      </c>
      <c r="Q17" s="211">
        <f t="shared" si="0"/>
        <v>18.518518518518519</v>
      </c>
    </row>
    <row r="18" spans="1:17" x14ac:dyDescent="0.25">
      <c r="A18" s="175" t="s">
        <v>1773</v>
      </c>
      <c r="B18" s="211">
        <f>B17-SUM($B$12:$B$15)</f>
        <v>2.5691699604739604E-3</v>
      </c>
      <c r="C18" s="211">
        <f t="shared" ref="C18:Q18" si="1">C17-SUM($B$12:$B$15)</f>
        <v>5.3092592592592593</v>
      </c>
      <c r="D18" s="211">
        <f t="shared" si="1"/>
        <v>5.8539215686274515</v>
      </c>
      <c r="E18" s="211">
        <f t="shared" si="1"/>
        <v>6.9195652173913045</v>
      </c>
      <c r="F18" s="211">
        <f t="shared" si="1"/>
        <v>7.4136363636363649</v>
      </c>
      <c r="G18" s="211">
        <f t="shared" si="1"/>
        <v>7.8147058823529401</v>
      </c>
      <c r="H18" s="211">
        <f t="shared" si="1"/>
        <v>9.3833333333333329</v>
      </c>
      <c r="I18" s="211">
        <f t="shared" si="1"/>
        <v>10.755882352941175</v>
      </c>
      <c r="J18" s="211">
        <f t="shared" si="1"/>
        <v>2.5691699604739604E-3</v>
      </c>
      <c r="K18" s="211">
        <f t="shared" si="1"/>
        <v>6.5763157894736848</v>
      </c>
      <c r="L18" s="211">
        <f t="shared" si="1"/>
        <v>7.5442528735632193</v>
      </c>
      <c r="M18" s="211">
        <f t="shared" si="1"/>
        <v>9.0370129870129858</v>
      </c>
      <c r="N18" s="211">
        <f t="shared" si="1"/>
        <v>9.563513513513513</v>
      </c>
      <c r="O18" s="211">
        <f t="shared" si="1"/>
        <v>10.335714285714285</v>
      </c>
      <c r="P18" s="211">
        <f t="shared" si="1"/>
        <v>12.443442622950819</v>
      </c>
      <c r="Q18" s="211">
        <f t="shared" si="1"/>
        <v>14.56851851851852</v>
      </c>
    </row>
    <row r="19" spans="1:17" s="209" customFormat="1" x14ac:dyDescent="0.25">
      <c r="A19" s="175"/>
      <c r="B19" s="211"/>
      <c r="C19" s="211"/>
      <c r="D19" s="211"/>
      <c r="E19" s="211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11"/>
    </row>
    <row r="20" spans="1:17" s="209" customFormat="1" x14ac:dyDescent="0.25">
      <c r="A20" s="175" t="s">
        <v>1778</v>
      </c>
      <c r="B20" s="211" t="str">
        <f>"Metal Framed Floor - "&amp;B5&amp;" - "&amp;B6&amp;" - "&amp;B7&amp;" ins."</f>
        <v>Metal Framed Floor - 16inOC - 2X6 - R0 ins.</v>
      </c>
      <c r="C20" s="211" t="str">
        <f t="shared" ref="C20:Q20" si="2">"Metal Framed Floor - "&amp;C5&amp;" - "&amp;C6&amp;" - "&amp;C7&amp;" ins."</f>
        <v>Metal Framed Floor - 16inOC - 2X6 - R11 ins.</v>
      </c>
      <c r="D20" s="211" t="str">
        <f t="shared" si="2"/>
        <v>Metal Framed Floor - 16inOC - 2X6 - R13 ins.</v>
      </c>
      <c r="E20" s="211" t="str">
        <f t="shared" si="2"/>
        <v>Metal Framed Floor - 16inOC - 2X6 - R19 ins.</v>
      </c>
      <c r="F20" s="211" t="str">
        <f t="shared" si="2"/>
        <v>Metal Framed Floor - 16inOC - 2x8 - R19 ins.</v>
      </c>
      <c r="G20" s="211" t="str">
        <f t="shared" si="2"/>
        <v>Metal Framed Floor - 16inOC - 2x8 - R22 ins.</v>
      </c>
      <c r="H20" s="211" t="str">
        <f t="shared" si="2"/>
        <v>Metal Framed Floor - 16inOC - 2x10 - R30 ins.</v>
      </c>
      <c r="I20" s="211" t="str">
        <f t="shared" si="2"/>
        <v>Metal Framed Floor - 16inOC - 2x12 - R38 ins.</v>
      </c>
      <c r="J20" s="211" t="str">
        <f t="shared" si="2"/>
        <v>Metal Framed Floor - 24inOC - 2x6 - R0 ins.</v>
      </c>
      <c r="K20" s="211" t="str">
        <f t="shared" si="2"/>
        <v>Metal Framed Floor - 24inOC - 2x6 - R11 ins.</v>
      </c>
      <c r="L20" s="211" t="str">
        <f t="shared" si="2"/>
        <v>Metal Framed Floor - 24inOC - 2x6 - R13 ins.</v>
      </c>
      <c r="M20" s="211" t="str">
        <f t="shared" si="2"/>
        <v>Metal Framed Floor - 24inOC - 2x6 - R19 ins.</v>
      </c>
      <c r="N20" s="211" t="str">
        <f t="shared" si="2"/>
        <v>Metal Framed Floor - 24inOC - 2x8 - R19 ins.</v>
      </c>
      <c r="O20" s="211" t="str">
        <f t="shared" si="2"/>
        <v>Metal Framed Floor - 24inOC - 2x8 - R22 ins.</v>
      </c>
      <c r="P20" s="211" t="str">
        <f t="shared" si="2"/>
        <v>Metal Framed Floor - 24inOC - 2x10 - R30 ins.</v>
      </c>
      <c r="Q20" s="211" t="str">
        <f t="shared" si="2"/>
        <v>Metal Framed Floor - 24inOC - 2x12 - R38 ins.</v>
      </c>
    </row>
    <row r="21" spans="1:17" x14ac:dyDescent="0.25">
      <c r="A21" s="175" t="s">
        <v>1774</v>
      </c>
      <c r="B21" s="211">
        <f>ROUND(B18,3)</f>
        <v>3.0000000000000001E-3</v>
      </c>
      <c r="C21" s="211">
        <f t="shared" ref="C21:Q21" si="3">ROUND(C18,3)</f>
        <v>5.3090000000000002</v>
      </c>
      <c r="D21" s="211">
        <f t="shared" si="3"/>
        <v>5.8540000000000001</v>
      </c>
      <c r="E21" s="211">
        <f t="shared" si="3"/>
        <v>6.92</v>
      </c>
      <c r="F21" s="211">
        <f t="shared" si="3"/>
        <v>7.4139999999999997</v>
      </c>
      <c r="G21" s="211">
        <f t="shared" si="3"/>
        <v>7.8150000000000004</v>
      </c>
      <c r="H21" s="211">
        <f t="shared" si="3"/>
        <v>9.3829999999999991</v>
      </c>
      <c r="I21" s="211">
        <f t="shared" si="3"/>
        <v>10.756</v>
      </c>
      <c r="J21" s="211">
        <f t="shared" si="3"/>
        <v>3.0000000000000001E-3</v>
      </c>
      <c r="K21" s="211">
        <f t="shared" si="3"/>
        <v>6.5759999999999996</v>
      </c>
      <c r="L21" s="211">
        <f t="shared" si="3"/>
        <v>7.5439999999999996</v>
      </c>
      <c r="M21" s="211">
        <f t="shared" si="3"/>
        <v>9.0370000000000008</v>
      </c>
      <c r="N21" s="211">
        <f t="shared" si="3"/>
        <v>9.5640000000000001</v>
      </c>
      <c r="O21" s="211">
        <f t="shared" si="3"/>
        <v>10.336</v>
      </c>
      <c r="P21" s="211">
        <f t="shared" si="3"/>
        <v>12.443</v>
      </c>
      <c r="Q21" s="211">
        <f t="shared" si="3"/>
        <v>14.569000000000001</v>
      </c>
    </row>
    <row r="22" spans="1:17" x14ac:dyDescent="0.25">
      <c r="A22" s="212"/>
      <c r="B22" s="211"/>
      <c r="C22" s="211"/>
      <c r="D22" s="211"/>
      <c r="E22" s="211"/>
      <c r="F22" s="211"/>
      <c r="G22" s="211"/>
      <c r="H22" s="211"/>
      <c r="I22" s="211"/>
      <c r="J22" s="211"/>
      <c r="K22" s="211"/>
      <c r="L22" s="211"/>
      <c r="M22" s="211"/>
      <c r="N22" s="211"/>
      <c r="O22" s="211"/>
      <c r="P22" s="211"/>
      <c r="Q22" s="211"/>
    </row>
    <row r="25" spans="1:17" x14ac:dyDescent="0.25">
      <c r="A25" s="152" t="s">
        <v>621</v>
      </c>
      <c r="B25" s="190">
        <v>0.82</v>
      </c>
    </row>
    <row r="26" spans="1:17" x14ac:dyDescent="0.25">
      <c r="A26" s="154" t="s">
        <v>10</v>
      </c>
      <c r="B26" s="190">
        <v>0.78</v>
      </c>
    </row>
    <row r="28" spans="1:17" x14ac:dyDescent="0.25">
      <c r="B28" t="s">
        <v>1781</v>
      </c>
    </row>
    <row r="29" spans="1:17" x14ac:dyDescent="0.25">
      <c r="A29" t="str">
        <f t="array" ref="A29:B44">TRANSPOSE(B20:Q21)</f>
        <v>Metal Framed Floor - 16inOC - 2X6 - R0 ins.</v>
      </c>
      <c r="B29">
        <v>3.0000000000000001E-3</v>
      </c>
    </row>
    <row r="30" spans="1:17" x14ac:dyDescent="0.25">
      <c r="A30" s="168" t="str">
        <v>Metal Framed Floor - 16inOC - 2X6 - R11 ins.</v>
      </c>
      <c r="B30">
        <v>5.3090000000000002</v>
      </c>
      <c r="E30" s="209"/>
      <c r="F30" s="209"/>
    </row>
    <row r="31" spans="1:17" x14ac:dyDescent="0.25">
      <c r="A31" s="168" t="str">
        <v>Metal Framed Floor - 16inOC - 2X6 - R13 ins.</v>
      </c>
      <c r="B31">
        <v>5.8540000000000001</v>
      </c>
      <c r="E31" s="209"/>
      <c r="F31" s="209"/>
    </row>
    <row r="32" spans="1:17" x14ac:dyDescent="0.25">
      <c r="A32" s="168" t="str">
        <v>Metal Framed Floor - 16inOC - 2X6 - R19 ins.</v>
      </c>
      <c r="B32">
        <v>6.92</v>
      </c>
      <c r="E32" s="209"/>
      <c r="F32" s="209"/>
    </row>
    <row r="33" spans="1:6" x14ac:dyDescent="0.25">
      <c r="A33" s="168" t="str">
        <v>Metal Framed Floor - 16inOC - 2x8 - R19 ins.</v>
      </c>
      <c r="B33">
        <v>7.4139999999999997</v>
      </c>
      <c r="E33" s="209"/>
      <c r="F33" s="209"/>
    </row>
    <row r="34" spans="1:6" x14ac:dyDescent="0.25">
      <c r="A34" s="168" t="str">
        <v>Metal Framed Floor - 16inOC - 2x8 - R22 ins.</v>
      </c>
      <c r="B34">
        <v>7.8150000000000004</v>
      </c>
      <c r="E34" s="209"/>
      <c r="F34" s="209"/>
    </row>
    <row r="35" spans="1:6" x14ac:dyDescent="0.25">
      <c r="A35" s="168" t="str">
        <v>Metal Framed Floor - 16inOC - 2x10 - R30 ins.</v>
      </c>
      <c r="B35">
        <v>9.3829999999999991</v>
      </c>
      <c r="E35" s="209"/>
      <c r="F35" s="209"/>
    </row>
    <row r="36" spans="1:6" x14ac:dyDescent="0.25">
      <c r="A36" s="168" t="str">
        <v>Metal Framed Floor - 16inOC - 2x12 - R38 ins.</v>
      </c>
      <c r="B36">
        <v>10.756</v>
      </c>
      <c r="E36" s="209"/>
      <c r="F36" s="209"/>
    </row>
    <row r="37" spans="1:6" x14ac:dyDescent="0.25">
      <c r="A37" s="168" t="str">
        <v>Metal Framed Floor - 24inOC - 2x6 - R0 ins.</v>
      </c>
      <c r="B37">
        <v>3.0000000000000001E-3</v>
      </c>
      <c r="E37" s="209"/>
      <c r="F37" s="209"/>
    </row>
    <row r="38" spans="1:6" x14ac:dyDescent="0.25">
      <c r="A38" s="168" t="str">
        <v>Metal Framed Floor - 24inOC - 2x6 - R11 ins.</v>
      </c>
      <c r="B38">
        <v>6.5759999999999996</v>
      </c>
      <c r="E38" s="209"/>
      <c r="F38" s="209"/>
    </row>
    <row r="39" spans="1:6" x14ac:dyDescent="0.25">
      <c r="A39" s="168" t="str">
        <v>Metal Framed Floor - 24inOC - 2x6 - R13 ins.</v>
      </c>
      <c r="B39">
        <v>7.5439999999999996</v>
      </c>
      <c r="E39" s="209"/>
      <c r="F39" s="209"/>
    </row>
    <row r="40" spans="1:6" x14ac:dyDescent="0.25">
      <c r="A40" s="168" t="str">
        <v>Metal Framed Floor - 24inOC - 2x6 - R19 ins.</v>
      </c>
      <c r="B40">
        <v>9.0370000000000008</v>
      </c>
      <c r="E40" s="209"/>
      <c r="F40" s="209"/>
    </row>
    <row r="41" spans="1:6" x14ac:dyDescent="0.25">
      <c r="A41" s="168" t="str">
        <v>Metal Framed Floor - 24inOC - 2x8 - R19 ins.</v>
      </c>
      <c r="B41">
        <v>9.5640000000000001</v>
      </c>
      <c r="E41" s="209"/>
      <c r="F41" s="209"/>
    </row>
    <row r="42" spans="1:6" x14ac:dyDescent="0.25">
      <c r="A42" s="168" t="str">
        <v>Metal Framed Floor - 24inOC - 2x8 - R22 ins.</v>
      </c>
      <c r="B42">
        <v>10.336</v>
      </c>
      <c r="E42" s="209"/>
      <c r="F42" s="209"/>
    </row>
    <row r="43" spans="1:6" x14ac:dyDescent="0.25">
      <c r="A43" s="168" t="str">
        <v>Metal Framed Floor - 24inOC - 2x10 - R30 ins.</v>
      </c>
      <c r="B43">
        <v>12.443</v>
      </c>
      <c r="E43" s="209"/>
      <c r="F43" s="209"/>
    </row>
    <row r="44" spans="1:6" x14ac:dyDescent="0.25">
      <c r="A44" s="168" t="str">
        <v>Metal Framed Floor - 24inOC - 2x12 - R38 ins.</v>
      </c>
      <c r="B44">
        <v>14.569000000000001</v>
      </c>
      <c r="E44" s="209"/>
      <c r="F44" s="209"/>
    </row>
    <row r="45" spans="1:6" x14ac:dyDescent="0.25">
      <c r="A45" s="16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7"/>
  <sheetViews>
    <sheetView topLeftCell="A223" workbookViewId="0">
      <selection activeCell="D172" sqref="D172:J267"/>
    </sheetView>
  </sheetViews>
  <sheetFormatPr defaultColWidth="9.140625" defaultRowHeight="15" x14ac:dyDescent="0.25"/>
  <cols>
    <col min="1" max="1" width="15.5703125" style="265" customWidth="1"/>
    <col min="2" max="2" width="44.7109375" style="158" customWidth="1"/>
    <col min="3" max="3" width="45.42578125" style="158" bestFit="1" customWidth="1"/>
    <col min="4" max="11" width="9.140625" style="158"/>
    <col min="12" max="12" width="22.42578125" style="158" bestFit="1" customWidth="1"/>
    <col min="13" max="16384" width="9.140625" style="158"/>
  </cols>
  <sheetData>
    <row r="1" spans="1:19" x14ac:dyDescent="0.25">
      <c r="A1" s="83" t="s">
        <v>2047</v>
      </c>
      <c r="B1" s="175"/>
      <c r="C1" s="216"/>
      <c r="D1" s="216"/>
      <c r="E1" s="216"/>
      <c r="F1" s="216"/>
      <c r="G1" s="216"/>
      <c r="H1" s="216"/>
      <c r="I1" s="216"/>
      <c r="J1" s="216"/>
    </row>
    <row r="2" spans="1:19" x14ac:dyDescent="0.25">
      <c r="A2" s="83" t="s">
        <v>1763</v>
      </c>
      <c r="B2" s="216"/>
      <c r="C2" s="216"/>
      <c r="D2" s="216"/>
      <c r="E2" s="216"/>
      <c r="F2" s="216"/>
      <c r="G2" s="216"/>
      <c r="H2" s="216"/>
      <c r="I2" s="216"/>
      <c r="J2" s="216"/>
    </row>
    <row r="3" spans="1:19" x14ac:dyDescent="0.25">
      <c r="B3" s="83" t="s">
        <v>1787</v>
      </c>
      <c r="C3" s="216"/>
      <c r="D3" s="219"/>
      <c r="E3" s="219"/>
      <c r="F3" s="219"/>
      <c r="G3" s="219"/>
      <c r="H3" s="219"/>
      <c r="I3" s="219"/>
      <c r="J3" s="219"/>
      <c r="K3" s="219"/>
      <c r="N3" s="219"/>
      <c r="O3" s="219"/>
      <c r="P3" s="219"/>
      <c r="Q3" s="219"/>
      <c r="R3" s="219"/>
    </row>
    <row r="4" spans="1:19" ht="15.75" x14ac:dyDescent="0.25">
      <c r="A4" s="216"/>
      <c r="B4" s="216"/>
      <c r="C4" s="305" t="s">
        <v>2045</v>
      </c>
      <c r="D4" s="305"/>
      <c r="E4" s="305"/>
      <c r="F4" s="305"/>
      <c r="G4" s="305"/>
      <c r="H4" s="305"/>
      <c r="I4" s="305"/>
      <c r="J4" s="305"/>
      <c r="K4" s="219"/>
      <c r="N4" s="219"/>
      <c r="O4" s="219"/>
      <c r="P4" s="219"/>
      <c r="Q4" s="219"/>
      <c r="R4" s="219"/>
    </row>
    <row r="5" spans="1:19" ht="15.75" x14ac:dyDescent="0.25">
      <c r="B5" s="274" t="s">
        <v>1788</v>
      </c>
      <c r="C5" s="274" t="s">
        <v>2044</v>
      </c>
      <c r="D5" s="219" t="s">
        <v>1753</v>
      </c>
      <c r="E5" s="219" t="s">
        <v>1790</v>
      </c>
      <c r="F5" s="219" t="s">
        <v>1791</v>
      </c>
      <c r="G5" s="219" t="s">
        <v>1792</v>
      </c>
      <c r="H5" s="219" t="s">
        <v>1793</v>
      </c>
      <c r="I5" s="219" t="s">
        <v>1794</v>
      </c>
      <c r="J5" s="219" t="s">
        <v>1795</v>
      </c>
      <c r="K5" s="219" t="s">
        <v>1758</v>
      </c>
      <c r="L5" s="219"/>
      <c r="O5" s="219"/>
      <c r="P5" s="219"/>
      <c r="Q5" s="219"/>
      <c r="R5" s="219"/>
      <c r="S5" s="219"/>
    </row>
    <row r="6" spans="1:19" x14ac:dyDescent="0.25">
      <c r="B6" s="277" t="s">
        <v>1789</v>
      </c>
      <c r="C6" s="278" t="s">
        <v>1801</v>
      </c>
      <c r="D6" s="279">
        <v>0.44500000000000001</v>
      </c>
      <c r="E6" s="279">
        <v>0.28499999999999998</v>
      </c>
      <c r="F6" s="279">
        <v>0.25900000000000001</v>
      </c>
      <c r="G6" s="279">
        <v>0.247</v>
      </c>
      <c r="H6" s="279">
        <v>0.23599999999999999</v>
      </c>
      <c r="I6" s="279">
        <v>0.23</v>
      </c>
      <c r="J6" s="279">
        <v>0.22600000000000001</v>
      </c>
      <c r="K6" s="279">
        <v>0.224</v>
      </c>
      <c r="L6" s="219"/>
      <c r="O6" s="219"/>
      <c r="P6" s="219"/>
      <c r="Q6" s="219"/>
      <c r="R6" s="219"/>
      <c r="S6" s="219"/>
    </row>
    <row r="7" spans="1:19" x14ac:dyDescent="0.25">
      <c r="B7" s="216"/>
      <c r="C7" s="175" t="s">
        <v>1802</v>
      </c>
      <c r="D7" s="219">
        <v>0.35599999999999998</v>
      </c>
      <c r="E7" s="219">
        <v>0.27300000000000002</v>
      </c>
      <c r="F7" s="219">
        <v>0.254</v>
      </c>
      <c r="G7" s="219">
        <v>0.24399999999999999</v>
      </c>
      <c r="H7" s="219">
        <v>0.23400000000000001</v>
      </c>
      <c r="I7" s="219">
        <v>0.22900000000000001</v>
      </c>
      <c r="J7" s="219">
        <v>0.22600000000000001</v>
      </c>
      <c r="K7" s="219">
        <v>0.223</v>
      </c>
      <c r="L7" s="219"/>
      <c r="O7" s="219"/>
      <c r="P7" s="219"/>
      <c r="Q7" s="219"/>
      <c r="R7" s="219"/>
      <c r="S7" s="219"/>
    </row>
    <row r="8" spans="1:19" x14ac:dyDescent="0.25">
      <c r="B8" s="276"/>
      <c r="C8" s="280" t="s">
        <v>1803</v>
      </c>
      <c r="D8" s="281">
        <v>0.313</v>
      </c>
      <c r="E8" s="281">
        <v>0.26300000000000001</v>
      </c>
      <c r="F8" s="281">
        <v>0.249</v>
      </c>
      <c r="G8" s="281">
        <v>0.24099999999999999</v>
      </c>
      <c r="H8" s="281">
        <v>0.23300000000000001</v>
      </c>
      <c r="I8" s="281">
        <v>0.22800000000000001</v>
      </c>
      <c r="J8" s="281">
        <v>0.22500000000000001</v>
      </c>
      <c r="K8" s="281">
        <v>0.223</v>
      </c>
      <c r="L8" s="219"/>
      <c r="M8" s="219"/>
      <c r="N8" s="219"/>
      <c r="O8" s="219"/>
      <c r="P8" s="219"/>
      <c r="Q8" s="219"/>
      <c r="R8" s="219"/>
      <c r="S8" s="219"/>
    </row>
    <row r="9" spans="1:19" s="265" customFormat="1" x14ac:dyDescent="0.25">
      <c r="B9" s="156" t="s">
        <v>1806</v>
      </c>
      <c r="C9" s="175" t="s">
        <v>1801</v>
      </c>
      <c r="D9" s="219">
        <v>0.42899999999999999</v>
      </c>
      <c r="E9" s="219">
        <v>0.24299999999999999</v>
      </c>
      <c r="F9" s="219">
        <v>0.21199999999999999</v>
      </c>
      <c r="G9" s="219">
        <v>0.19700000000000001</v>
      </c>
      <c r="H9" s="219">
        <v>0.184</v>
      </c>
      <c r="I9" s="219">
        <v>0.17599999999999999</v>
      </c>
      <c r="J9" s="219">
        <v>0.17199999999999999</v>
      </c>
      <c r="K9" s="219">
        <v>0.16900000000000001</v>
      </c>
      <c r="L9" s="219"/>
      <c r="M9" s="219"/>
      <c r="N9" s="219"/>
      <c r="O9" s="219"/>
      <c r="P9" s="219"/>
      <c r="Q9" s="219"/>
      <c r="R9" s="219"/>
      <c r="S9" s="219"/>
    </row>
    <row r="10" spans="1:19" s="265" customFormat="1" x14ac:dyDescent="0.25">
      <c r="B10" s="216"/>
      <c r="C10" s="175" t="s">
        <v>1802</v>
      </c>
      <c r="D10" s="219">
        <v>0.32800000000000001</v>
      </c>
      <c r="E10" s="219">
        <v>0.22800000000000001</v>
      </c>
      <c r="F10" s="219">
        <v>0.20499999999999999</v>
      </c>
      <c r="G10" s="219">
        <v>0.193</v>
      </c>
      <c r="H10" s="219">
        <v>0.182</v>
      </c>
      <c r="I10" s="219">
        <v>0.17499999999999999</v>
      </c>
      <c r="J10" s="219">
        <v>0.17100000000000001</v>
      </c>
      <c r="K10" s="219">
        <v>0.16800000000000001</v>
      </c>
      <c r="L10" s="219"/>
      <c r="M10" s="219"/>
      <c r="N10" s="219"/>
      <c r="O10" s="219"/>
      <c r="P10" s="219"/>
      <c r="Q10" s="219"/>
      <c r="R10" s="219"/>
      <c r="S10" s="219"/>
    </row>
    <row r="11" spans="1:19" s="265" customFormat="1" x14ac:dyDescent="0.25">
      <c r="B11" s="216"/>
      <c r="C11" s="175" t="s">
        <v>1803</v>
      </c>
      <c r="D11" s="219">
        <v>0.27700000000000002</v>
      </c>
      <c r="E11" s="219">
        <v>0.217</v>
      </c>
      <c r="F11" s="219">
        <v>0.19900000000000001</v>
      </c>
      <c r="G11" s="219">
        <v>0.189</v>
      </c>
      <c r="H11" s="219">
        <v>0.18</v>
      </c>
      <c r="I11" s="219">
        <v>0.17399999999999999</v>
      </c>
      <c r="J11" s="219">
        <v>0.17</v>
      </c>
      <c r="K11" s="219">
        <v>0.16700000000000001</v>
      </c>
      <c r="L11" s="219"/>
      <c r="M11" s="219"/>
      <c r="N11" s="219"/>
      <c r="O11" s="219"/>
      <c r="P11" s="219"/>
      <c r="Q11" s="219"/>
      <c r="R11" s="219"/>
      <c r="S11" s="219"/>
    </row>
    <row r="12" spans="1:19" s="265" customFormat="1" x14ac:dyDescent="0.25">
      <c r="B12" s="277" t="s">
        <v>1809</v>
      </c>
      <c r="C12" s="278" t="s">
        <v>1801</v>
      </c>
      <c r="D12" s="279">
        <v>0.42799999999999999</v>
      </c>
      <c r="E12" s="279">
        <v>0.217</v>
      </c>
      <c r="F12" s="279">
        <v>0.18</v>
      </c>
      <c r="G12" s="279">
        <v>0.161</v>
      </c>
      <c r="H12" s="279">
        <v>0.14499999999999999</v>
      </c>
      <c r="I12" s="279">
        <v>0.13600000000000001</v>
      </c>
      <c r="J12" s="279">
        <v>0.13</v>
      </c>
      <c r="K12" s="279">
        <v>0.126</v>
      </c>
      <c r="L12" s="219"/>
      <c r="M12" s="219"/>
      <c r="N12" s="219"/>
      <c r="O12" s="219"/>
      <c r="P12" s="219"/>
      <c r="Q12" s="219"/>
      <c r="R12" s="219"/>
      <c r="S12" s="219"/>
    </row>
    <row r="13" spans="1:19" s="265" customFormat="1" x14ac:dyDescent="0.25">
      <c r="B13" s="216"/>
      <c r="C13" s="175" t="s">
        <v>1802</v>
      </c>
      <c r="D13" s="219">
        <v>0.316</v>
      </c>
      <c r="E13" s="219">
        <v>0.19900000000000001</v>
      </c>
      <c r="F13" s="219">
        <v>0.17199999999999999</v>
      </c>
      <c r="G13" s="219">
        <v>0.157</v>
      </c>
      <c r="H13" s="219">
        <v>0.14299999999999999</v>
      </c>
      <c r="I13" s="219">
        <v>0.13500000000000001</v>
      </c>
      <c r="J13" s="219">
        <v>0.129</v>
      </c>
      <c r="K13" s="219">
        <v>0.126</v>
      </c>
      <c r="L13" s="219"/>
      <c r="M13" s="219"/>
      <c r="N13" s="219"/>
      <c r="O13" s="219"/>
      <c r="P13" s="219"/>
      <c r="Q13" s="219"/>
      <c r="R13" s="219"/>
      <c r="S13" s="219"/>
    </row>
    <row r="14" spans="1:19" s="265" customFormat="1" x14ac:dyDescent="0.25">
      <c r="B14" s="276"/>
      <c r="C14" s="280" t="s">
        <v>1803</v>
      </c>
      <c r="D14" s="281">
        <v>0.25700000000000001</v>
      </c>
      <c r="E14" s="281">
        <v>0.186</v>
      </c>
      <c r="F14" s="281">
        <v>0.16500000000000001</v>
      </c>
      <c r="G14" s="281">
        <v>0.152</v>
      </c>
      <c r="H14" s="281">
        <v>0.14000000000000001</v>
      </c>
      <c r="I14" s="281">
        <v>0.13300000000000001</v>
      </c>
      <c r="J14" s="281">
        <v>0.128</v>
      </c>
      <c r="K14" s="281">
        <v>0.125</v>
      </c>
      <c r="L14" s="219"/>
      <c r="M14" s="219"/>
      <c r="N14" s="219"/>
      <c r="O14" s="219"/>
      <c r="P14" s="219"/>
      <c r="Q14" s="219"/>
      <c r="R14" s="219"/>
      <c r="S14" s="219"/>
    </row>
    <row r="15" spans="1:19" s="265" customFormat="1" x14ac:dyDescent="0.25">
      <c r="B15" s="277" t="s">
        <v>1810</v>
      </c>
      <c r="C15" s="278" t="s">
        <v>1801</v>
      </c>
      <c r="D15" s="279">
        <v>0.44500000000000001</v>
      </c>
      <c r="E15" s="279">
        <v>0.16</v>
      </c>
      <c r="F15" s="279">
        <v>0.108</v>
      </c>
      <c r="G15" s="279">
        <v>8.2000000000000003E-2</v>
      </c>
      <c r="H15" s="279">
        <v>5.8000000000000003E-2</v>
      </c>
      <c r="I15" s="279">
        <v>4.4999999999999998E-2</v>
      </c>
      <c r="J15" s="279">
        <v>3.6999999999999998E-2</v>
      </c>
      <c r="K15" s="279">
        <v>3.1E-2</v>
      </c>
      <c r="L15" s="219"/>
      <c r="M15" s="219"/>
      <c r="N15" s="219"/>
      <c r="O15" s="219"/>
      <c r="P15" s="219"/>
      <c r="Q15" s="219"/>
      <c r="R15" s="219"/>
      <c r="S15" s="219"/>
    </row>
    <row r="16" spans="1:19" s="265" customFormat="1" x14ac:dyDescent="0.25">
      <c r="B16" s="216"/>
      <c r="C16" s="175" t="s">
        <v>1802</v>
      </c>
      <c r="D16" s="219">
        <v>0.35599999999999998</v>
      </c>
      <c r="E16" s="219">
        <v>0.14699999999999999</v>
      </c>
      <c r="F16" s="219">
        <v>0.10199999999999999</v>
      </c>
      <c r="G16" s="219">
        <v>7.8E-2</v>
      </c>
      <c r="H16" s="219">
        <v>5.6000000000000001E-2</v>
      </c>
      <c r="I16" s="219">
        <v>4.3999999999999997E-2</v>
      </c>
      <c r="J16" s="219">
        <v>3.5999999999999997E-2</v>
      </c>
      <c r="K16" s="219">
        <v>0.03</v>
      </c>
      <c r="L16" s="219"/>
      <c r="M16" s="219"/>
      <c r="N16" s="219"/>
      <c r="O16" s="219"/>
      <c r="P16" s="219"/>
      <c r="Q16" s="219"/>
      <c r="R16" s="219"/>
      <c r="S16" s="219"/>
    </row>
    <row r="17" spans="2:19" s="265" customFormat="1" x14ac:dyDescent="0.25">
      <c r="B17" s="276"/>
      <c r="C17" s="280" t="s">
        <v>1803</v>
      </c>
      <c r="D17" s="281">
        <v>0.313</v>
      </c>
      <c r="E17" s="281">
        <v>0.13900000000000001</v>
      </c>
      <c r="F17" s="281">
        <v>9.8000000000000004E-2</v>
      </c>
      <c r="G17" s="281">
        <v>7.5999999999999998E-2</v>
      </c>
      <c r="H17" s="281">
        <v>5.5E-2</v>
      </c>
      <c r="I17" s="281">
        <v>4.2999999999999997E-2</v>
      </c>
      <c r="J17" s="281">
        <v>3.5000000000000003E-2</v>
      </c>
      <c r="K17" s="281">
        <v>0.03</v>
      </c>
      <c r="L17" s="219"/>
      <c r="M17" s="219"/>
      <c r="N17" s="219"/>
      <c r="O17" s="219"/>
      <c r="P17" s="219"/>
      <c r="Q17" s="219"/>
      <c r="R17" s="219"/>
      <c r="S17" s="219"/>
    </row>
    <row r="18" spans="2:19" s="265" customFormat="1" x14ac:dyDescent="0.25">
      <c r="B18" s="216"/>
      <c r="C18" s="175"/>
      <c r="D18" s="219"/>
      <c r="E18" s="219"/>
      <c r="F18" s="219"/>
      <c r="G18" s="219"/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</row>
    <row r="19" spans="2:19" s="265" customFormat="1" ht="15.75" x14ac:dyDescent="0.25">
      <c r="B19" s="274" t="s">
        <v>1788</v>
      </c>
      <c r="C19" s="274" t="s">
        <v>2046</v>
      </c>
      <c r="D19" s="219" t="s">
        <v>1753</v>
      </c>
      <c r="E19" s="219" t="s">
        <v>1790</v>
      </c>
      <c r="F19" s="219" t="s">
        <v>1791</v>
      </c>
      <c r="G19" s="219" t="s">
        <v>1792</v>
      </c>
      <c r="H19" s="219" t="s">
        <v>1793</v>
      </c>
      <c r="I19" s="219" t="s">
        <v>1794</v>
      </c>
      <c r="J19" s="219" t="s">
        <v>1795</v>
      </c>
      <c r="K19" s="219" t="s">
        <v>1758</v>
      </c>
      <c r="L19" s="219"/>
      <c r="M19" s="219"/>
      <c r="N19" s="219"/>
      <c r="O19" s="219"/>
      <c r="P19" s="219"/>
      <c r="Q19" s="219"/>
      <c r="R19" s="219"/>
      <c r="S19" s="219"/>
    </row>
    <row r="20" spans="2:19" s="265" customFormat="1" x14ac:dyDescent="0.25">
      <c r="B20" s="277" t="s">
        <v>1789</v>
      </c>
      <c r="C20" s="278" t="s">
        <v>1801</v>
      </c>
      <c r="D20" s="279">
        <v>1.224</v>
      </c>
      <c r="E20" s="279">
        <v>0.92900000000000005</v>
      </c>
      <c r="F20" s="279">
        <v>0.42699999999999999</v>
      </c>
      <c r="G20" s="279">
        <v>0.372</v>
      </c>
      <c r="H20" s="279">
        <v>0.34699999999999998</v>
      </c>
      <c r="I20" s="279">
        <v>0.32600000000000001</v>
      </c>
      <c r="J20" s="279">
        <v>0.315</v>
      </c>
      <c r="K20" s="279">
        <v>0.308</v>
      </c>
      <c r="L20" s="219"/>
      <c r="M20" s="219"/>
      <c r="N20" s="219"/>
      <c r="O20" s="219"/>
      <c r="P20" s="219"/>
      <c r="Q20" s="219"/>
      <c r="R20" s="219"/>
      <c r="S20" s="219"/>
    </row>
    <row r="21" spans="2:19" s="265" customFormat="1" x14ac:dyDescent="0.25">
      <c r="B21" s="216"/>
      <c r="C21" s="175" t="s">
        <v>1802</v>
      </c>
      <c r="D21" s="219">
        <v>0.72699999999999998</v>
      </c>
      <c r="E21" s="219">
        <v>0.61099999999999999</v>
      </c>
      <c r="F21" s="219">
        <v>0.4</v>
      </c>
      <c r="G21" s="219">
        <v>0.36099999999999999</v>
      </c>
      <c r="H21" s="219">
        <v>0.34100000000000003</v>
      </c>
      <c r="I21" s="219">
        <v>0.32300000000000001</v>
      </c>
      <c r="J21" s="219">
        <v>0.313</v>
      </c>
      <c r="K21" s="219">
        <v>0.307</v>
      </c>
      <c r="L21" s="219"/>
      <c r="M21" s="219"/>
      <c r="N21" s="219"/>
      <c r="O21" s="219"/>
      <c r="P21" s="219"/>
      <c r="Q21" s="219"/>
      <c r="R21" s="219"/>
      <c r="S21" s="219"/>
    </row>
    <row r="22" spans="2:19" s="265" customFormat="1" x14ac:dyDescent="0.25">
      <c r="B22" s="276"/>
      <c r="C22" s="280" t="s">
        <v>1803</v>
      </c>
      <c r="D22" s="281">
        <v>0.56699999999999995</v>
      </c>
      <c r="E22" s="281">
        <v>0.49399999999999999</v>
      </c>
      <c r="F22" s="281">
        <v>0.38</v>
      </c>
      <c r="G22" s="281">
        <v>0.35099999999999998</v>
      </c>
      <c r="H22" s="281">
        <v>0.33500000000000002</v>
      </c>
      <c r="I22" s="281">
        <v>0.32</v>
      </c>
      <c r="J22" s="281">
        <v>0.311</v>
      </c>
      <c r="K22" s="281">
        <v>0.30599999999999999</v>
      </c>
      <c r="L22" s="219"/>
      <c r="M22" s="219"/>
      <c r="N22" s="219"/>
      <c r="O22" s="219"/>
      <c r="P22" s="219"/>
      <c r="Q22" s="219"/>
      <c r="R22" s="219"/>
      <c r="S22" s="219"/>
    </row>
    <row r="23" spans="2:19" s="265" customFormat="1" x14ac:dyDescent="0.25">
      <c r="B23" s="156" t="s">
        <v>1806</v>
      </c>
      <c r="C23" s="175" t="s">
        <v>1801</v>
      </c>
      <c r="D23" s="219">
        <v>1.1100000000000001</v>
      </c>
      <c r="E23" s="219">
        <v>0.86199999999999999</v>
      </c>
      <c r="F23" s="219">
        <v>0.33900000000000002</v>
      </c>
      <c r="G23" s="219">
        <v>0.28199999999999997</v>
      </c>
      <c r="H23" s="219">
        <v>0.25600000000000001</v>
      </c>
      <c r="I23" s="219">
        <v>0.23400000000000001</v>
      </c>
      <c r="J23" s="219">
        <v>0.222</v>
      </c>
      <c r="K23" s="219">
        <v>0.215</v>
      </c>
      <c r="L23" s="219"/>
      <c r="M23" s="219"/>
      <c r="N23" s="219"/>
      <c r="O23" s="219"/>
      <c r="P23" s="219"/>
      <c r="Q23" s="219"/>
      <c r="R23" s="219"/>
      <c r="S23" s="219"/>
    </row>
    <row r="24" spans="2:19" s="265" customFormat="1" x14ac:dyDescent="0.25">
      <c r="B24" s="216"/>
      <c r="C24" s="175" t="s">
        <v>1802</v>
      </c>
      <c r="D24" s="219">
        <v>0.61699999999999999</v>
      </c>
      <c r="E24" s="219">
        <v>0.53100000000000003</v>
      </c>
      <c r="F24" s="219">
        <v>0.311</v>
      </c>
      <c r="G24" s="219">
        <v>0.27</v>
      </c>
      <c r="H24" s="219">
        <v>0.249</v>
      </c>
      <c r="I24" s="219">
        <v>0.23</v>
      </c>
      <c r="J24" s="219">
        <v>0.22</v>
      </c>
      <c r="K24" s="219">
        <v>0.214</v>
      </c>
      <c r="L24" s="219"/>
      <c r="M24" s="219"/>
      <c r="N24" s="219"/>
      <c r="O24" s="219"/>
      <c r="P24" s="219"/>
      <c r="Q24" s="219"/>
      <c r="R24" s="219"/>
      <c r="S24" s="219"/>
    </row>
    <row r="25" spans="2:19" s="265" customFormat="1" x14ac:dyDescent="0.25">
      <c r="B25" s="216"/>
      <c r="C25" s="175" t="s">
        <v>1803</v>
      </c>
      <c r="D25" s="219">
        <v>0.45800000000000002</v>
      </c>
      <c r="E25" s="219">
        <v>0.40899999999999997</v>
      </c>
      <c r="F25" s="219">
        <v>0.28999999999999998</v>
      </c>
      <c r="G25" s="219">
        <v>0.26</v>
      </c>
      <c r="H25" s="219">
        <v>0.24299999999999999</v>
      </c>
      <c r="I25" s="219">
        <v>0.22700000000000001</v>
      </c>
      <c r="J25" s="219">
        <v>0.218</v>
      </c>
      <c r="K25" s="219">
        <v>0.21199999999999999</v>
      </c>
      <c r="L25" s="219"/>
      <c r="M25" s="219"/>
      <c r="N25" s="219"/>
      <c r="O25" s="219"/>
      <c r="P25" s="219"/>
      <c r="Q25" s="219"/>
      <c r="R25" s="219"/>
      <c r="S25" s="219"/>
    </row>
    <row r="26" spans="2:19" s="265" customFormat="1" x14ac:dyDescent="0.25">
      <c r="B26" s="277" t="s">
        <v>1809</v>
      </c>
      <c r="C26" s="278" t="s">
        <v>1801</v>
      </c>
      <c r="D26" s="279">
        <v>1.1060000000000001</v>
      </c>
      <c r="E26" s="279">
        <v>0.85899999999999999</v>
      </c>
      <c r="F26" s="279">
        <v>0.28999999999999998</v>
      </c>
      <c r="G26" s="279">
        <v>0.22800000000000001</v>
      </c>
      <c r="H26" s="279">
        <v>0.19900000000000001</v>
      </c>
      <c r="I26" s="279">
        <v>0.17499999999999999</v>
      </c>
      <c r="J26" s="279">
        <v>0.16200000000000001</v>
      </c>
      <c r="K26" s="279">
        <v>0.154</v>
      </c>
      <c r="L26" s="219"/>
      <c r="M26" s="219"/>
      <c r="N26" s="219"/>
      <c r="O26" s="219"/>
      <c r="P26" s="219"/>
      <c r="Q26" s="219"/>
      <c r="R26" s="219"/>
      <c r="S26" s="219"/>
    </row>
    <row r="27" spans="2:19" s="265" customFormat="1" x14ac:dyDescent="0.25">
      <c r="B27" s="216"/>
      <c r="C27" s="175" t="s">
        <v>1802</v>
      </c>
      <c r="D27" s="219">
        <v>0.57699999999999996</v>
      </c>
      <c r="E27" s="219">
        <v>0.502</v>
      </c>
      <c r="F27" s="219">
        <v>0.26</v>
      </c>
      <c r="G27" s="219">
        <v>0.215</v>
      </c>
      <c r="H27" s="219">
        <v>0.192</v>
      </c>
      <c r="I27" s="219">
        <v>0.17100000000000001</v>
      </c>
      <c r="J27" s="219">
        <v>0.16</v>
      </c>
      <c r="K27" s="219">
        <v>0.152</v>
      </c>
      <c r="L27" s="219"/>
      <c r="M27" s="219"/>
      <c r="N27" s="219"/>
      <c r="O27" s="219"/>
      <c r="P27" s="219"/>
      <c r="Q27" s="219"/>
      <c r="R27" s="219"/>
      <c r="S27" s="219"/>
    </row>
    <row r="28" spans="2:19" s="265" customFormat="1" x14ac:dyDescent="0.25">
      <c r="B28" s="276"/>
      <c r="C28" s="280" t="s">
        <v>1803</v>
      </c>
      <c r="D28" s="281">
        <v>0.40699999999999997</v>
      </c>
      <c r="E28" s="281">
        <v>0.36799999999999999</v>
      </c>
      <c r="F28" s="281">
        <v>0.23699999999999999</v>
      </c>
      <c r="G28" s="281">
        <v>0.20399999999999999</v>
      </c>
      <c r="H28" s="281">
        <v>0.185</v>
      </c>
      <c r="I28" s="281">
        <v>0.16800000000000001</v>
      </c>
      <c r="J28" s="281">
        <v>0.158</v>
      </c>
      <c r="K28" s="281">
        <v>0.151</v>
      </c>
      <c r="L28" s="219"/>
      <c r="M28" s="219"/>
      <c r="N28" s="219"/>
      <c r="O28" s="219"/>
      <c r="P28" s="219"/>
      <c r="Q28" s="219"/>
      <c r="R28" s="219"/>
      <c r="S28" s="219"/>
    </row>
    <row r="29" spans="2:19" s="265" customFormat="1" x14ac:dyDescent="0.25">
      <c r="B29" s="277" t="s">
        <v>1810</v>
      </c>
      <c r="C29" s="278" t="s">
        <v>1801</v>
      </c>
      <c r="D29" s="279">
        <v>1.224</v>
      </c>
      <c r="E29" s="279">
        <v>0.92900000000000005</v>
      </c>
      <c r="F29" s="279">
        <v>0.19700000000000001</v>
      </c>
      <c r="G29" s="279">
        <v>0.124</v>
      </c>
      <c r="H29" s="279">
        <v>0.09</v>
      </c>
      <c r="I29" s="279">
        <v>6.2E-2</v>
      </c>
      <c r="J29" s="279">
        <v>4.7E-2</v>
      </c>
      <c r="K29" s="279">
        <v>3.7999999999999999E-2</v>
      </c>
      <c r="L29" s="219"/>
      <c r="M29" s="219"/>
      <c r="N29" s="219"/>
      <c r="O29" s="219"/>
      <c r="P29" s="219"/>
      <c r="Q29" s="219"/>
      <c r="R29" s="219"/>
      <c r="S29" s="219"/>
    </row>
    <row r="30" spans="2:19" s="265" customFormat="1" x14ac:dyDescent="0.25">
      <c r="B30" s="216"/>
      <c r="C30" s="175" t="s">
        <v>1802</v>
      </c>
      <c r="D30" s="219">
        <v>0.72699999999999998</v>
      </c>
      <c r="E30" s="219">
        <v>0.61099999999999999</v>
      </c>
      <c r="F30" s="219">
        <v>0.17699999999999999</v>
      </c>
      <c r="G30" s="219">
        <v>0.11600000000000001</v>
      </c>
      <c r="H30" s="219">
        <v>8.5999999999999993E-2</v>
      </c>
      <c r="I30" s="219">
        <v>0.06</v>
      </c>
      <c r="J30" s="219">
        <v>4.5999999999999999E-2</v>
      </c>
      <c r="K30" s="219">
        <v>3.7999999999999999E-2</v>
      </c>
      <c r="L30" s="219"/>
      <c r="M30" s="219"/>
      <c r="N30" s="219"/>
      <c r="O30" s="219"/>
      <c r="P30" s="219"/>
      <c r="Q30" s="219"/>
      <c r="R30" s="219"/>
      <c r="S30" s="219"/>
    </row>
    <row r="31" spans="2:19" s="265" customFormat="1" x14ac:dyDescent="0.25">
      <c r="B31" s="276"/>
      <c r="C31" s="280" t="s">
        <v>1803</v>
      </c>
      <c r="D31" s="281">
        <v>0.56699999999999995</v>
      </c>
      <c r="E31" s="281">
        <v>0.49399999999999999</v>
      </c>
      <c r="F31" s="281">
        <v>0.16600000000000001</v>
      </c>
      <c r="G31" s="281">
        <v>0.111</v>
      </c>
      <c r="H31" s="281">
        <v>8.3000000000000004E-2</v>
      </c>
      <c r="I31" s="281">
        <v>5.8999999999999997E-2</v>
      </c>
      <c r="J31" s="281">
        <v>4.4999999999999998E-2</v>
      </c>
      <c r="K31" s="281">
        <v>3.6999999999999998E-2</v>
      </c>
      <c r="L31" s="219"/>
      <c r="M31" s="219"/>
      <c r="N31" s="219"/>
      <c r="O31" s="219"/>
      <c r="P31" s="219"/>
      <c r="Q31" s="219"/>
      <c r="R31" s="219"/>
      <c r="S31" s="219"/>
    </row>
    <row r="32" spans="2:19" s="265" customFormat="1" x14ac:dyDescent="0.25">
      <c r="B32" s="216"/>
      <c r="C32" s="175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</row>
    <row r="33" spans="1:19" s="265" customFormat="1" x14ac:dyDescent="0.25">
      <c r="B33" s="216"/>
      <c r="C33" s="223" t="s">
        <v>1805</v>
      </c>
      <c r="D33" s="282" t="s">
        <v>2049</v>
      </c>
      <c r="E33" s="283" t="s">
        <v>2050</v>
      </c>
      <c r="F33" s="219"/>
      <c r="G33" s="219"/>
      <c r="H33" s="219"/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</row>
    <row r="34" spans="1:19" s="265" customFormat="1" x14ac:dyDescent="0.25">
      <c r="B34" s="216"/>
      <c r="C34" s="221" t="s">
        <v>1768</v>
      </c>
      <c r="D34" s="284">
        <v>0.17</v>
      </c>
      <c r="E34" s="285">
        <f>D34</f>
        <v>0.17</v>
      </c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</row>
    <row r="35" spans="1:19" s="265" customFormat="1" x14ac:dyDescent="0.25">
      <c r="B35" s="216"/>
      <c r="C35" s="221" t="s">
        <v>1799</v>
      </c>
      <c r="D35" s="286"/>
      <c r="E35" s="222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</row>
    <row r="36" spans="1:19" s="265" customFormat="1" x14ac:dyDescent="0.25">
      <c r="B36" s="216"/>
      <c r="C36" s="221" t="s">
        <v>1800</v>
      </c>
      <c r="D36" s="286"/>
      <c r="E36" s="222"/>
      <c r="F36" s="219"/>
      <c r="G36" s="219"/>
      <c r="H36" s="219"/>
      <c r="I36" s="219"/>
      <c r="J36" s="219"/>
      <c r="K36" s="219"/>
      <c r="L36" s="219"/>
      <c r="M36" s="219"/>
      <c r="N36" s="219"/>
      <c r="O36" s="219"/>
      <c r="P36" s="219"/>
      <c r="Q36" s="219"/>
      <c r="R36" s="219"/>
      <c r="S36" s="219"/>
    </row>
    <row r="37" spans="1:19" s="265" customFormat="1" x14ac:dyDescent="0.25">
      <c r="B37" s="216"/>
      <c r="C37" s="221" t="s">
        <v>1798</v>
      </c>
      <c r="D37" s="287">
        <v>1.39</v>
      </c>
      <c r="E37" s="222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</row>
    <row r="38" spans="1:19" s="265" customFormat="1" x14ac:dyDescent="0.25">
      <c r="B38" s="216"/>
      <c r="C38" s="221" t="s">
        <v>1797</v>
      </c>
      <c r="D38" s="287">
        <v>0.56000000000000005</v>
      </c>
      <c r="E38" s="222"/>
      <c r="F38" s="219"/>
      <c r="G38" s="219"/>
      <c r="H38" s="219"/>
      <c r="I38" s="219"/>
      <c r="J38" s="219"/>
      <c r="K38" s="219"/>
      <c r="L38" s="219"/>
      <c r="M38" s="219"/>
      <c r="N38" s="219"/>
      <c r="O38" s="219"/>
      <c r="P38" s="219"/>
      <c r="Q38" s="219"/>
      <c r="R38" s="219"/>
      <c r="S38" s="219"/>
    </row>
    <row r="39" spans="1:19" s="265" customFormat="1" x14ac:dyDescent="0.25">
      <c r="B39" s="216"/>
      <c r="C39" s="221" t="s">
        <v>1796</v>
      </c>
      <c r="D39" s="287">
        <v>0.68</v>
      </c>
      <c r="E39" s="222">
        <f>D39</f>
        <v>0.68</v>
      </c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</row>
    <row r="40" spans="1:19" s="265" customFormat="1" x14ac:dyDescent="0.25">
      <c r="B40" s="216"/>
      <c r="C40" s="228" t="s">
        <v>1804</v>
      </c>
      <c r="D40" s="283">
        <f>SUM(D34:D39)</f>
        <v>2.8000000000000003</v>
      </c>
      <c r="E40" s="227">
        <f>SUM(E34,E39)</f>
        <v>0.85000000000000009</v>
      </c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</row>
    <row r="41" spans="1:19" s="265" customFormat="1" x14ac:dyDescent="0.25">
      <c r="A41" s="216"/>
      <c r="B41" s="175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</row>
    <row r="42" spans="1:19" x14ac:dyDescent="0.25">
      <c r="B42" s="216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</row>
    <row r="43" spans="1:19" x14ac:dyDescent="0.25">
      <c r="B43" s="83" t="s">
        <v>2048</v>
      </c>
      <c r="C43" s="216"/>
      <c r="D43" s="219"/>
      <c r="E43" s="219"/>
      <c r="F43" s="219"/>
      <c r="G43" s="219"/>
      <c r="H43" s="219"/>
      <c r="I43" s="219"/>
      <c r="J43" s="219"/>
      <c r="K43" s="175"/>
      <c r="L43" s="175"/>
      <c r="M43" s="175"/>
      <c r="N43" s="175"/>
      <c r="O43" s="175"/>
      <c r="P43" s="175"/>
      <c r="Q43" s="175"/>
      <c r="R43" s="175"/>
    </row>
    <row r="44" spans="1:19" ht="15.75" x14ac:dyDescent="0.25">
      <c r="A44" s="216"/>
      <c r="B44" s="216"/>
      <c r="C44" s="305" t="s">
        <v>2045</v>
      </c>
      <c r="D44" s="305"/>
      <c r="E44" s="305"/>
      <c r="F44" s="305"/>
      <c r="G44" s="305"/>
      <c r="H44" s="305"/>
      <c r="I44" s="305"/>
      <c r="J44" s="305"/>
      <c r="K44" s="175"/>
      <c r="L44" s="175"/>
      <c r="M44" s="175"/>
      <c r="N44" s="175"/>
      <c r="O44" s="175"/>
      <c r="P44" s="175"/>
      <c r="Q44" s="175"/>
      <c r="R44" s="175"/>
    </row>
    <row r="45" spans="1:19" ht="15.75" x14ac:dyDescent="0.25">
      <c r="B45" s="274" t="s">
        <v>1788</v>
      </c>
      <c r="C45" s="274" t="s">
        <v>2044</v>
      </c>
      <c r="D45" s="219" t="s">
        <v>1753</v>
      </c>
      <c r="E45" s="219" t="s">
        <v>1790</v>
      </c>
      <c r="F45" s="219" t="s">
        <v>1791</v>
      </c>
      <c r="G45" s="219" t="s">
        <v>1792</v>
      </c>
      <c r="H45" s="219" t="s">
        <v>1793</v>
      </c>
      <c r="I45" s="219" t="s">
        <v>1794</v>
      </c>
      <c r="J45" s="219" t="s">
        <v>1795</v>
      </c>
      <c r="K45" s="219" t="s">
        <v>1758</v>
      </c>
      <c r="L45" s="175"/>
      <c r="M45" s="175"/>
      <c r="N45" s="175"/>
      <c r="O45" s="175"/>
      <c r="P45" s="175"/>
      <c r="Q45" s="175"/>
      <c r="R45" s="175"/>
      <c r="S45" s="175"/>
    </row>
    <row r="46" spans="1:19" x14ac:dyDescent="0.25">
      <c r="B46" s="277" t="s">
        <v>1789</v>
      </c>
      <c r="C46" s="278" t="s">
        <v>1801</v>
      </c>
      <c r="D46" s="291">
        <v>0</v>
      </c>
      <c r="E46" s="279">
        <f t="shared" ref="E46:K46" si="0">ROUND((1/E6)-$D$40,3)</f>
        <v>0.70899999999999996</v>
      </c>
      <c r="F46" s="279">
        <f t="shared" si="0"/>
        <v>1.0609999999999999</v>
      </c>
      <c r="G46" s="279">
        <f t="shared" si="0"/>
        <v>1.2490000000000001</v>
      </c>
      <c r="H46" s="279">
        <f t="shared" si="0"/>
        <v>1.4370000000000001</v>
      </c>
      <c r="I46" s="279">
        <f t="shared" si="0"/>
        <v>1.548</v>
      </c>
      <c r="J46" s="279">
        <f t="shared" si="0"/>
        <v>1.625</v>
      </c>
      <c r="K46" s="279">
        <f t="shared" si="0"/>
        <v>1.6639999999999999</v>
      </c>
      <c r="L46" s="175"/>
      <c r="M46" s="175"/>
      <c r="N46" s="175"/>
      <c r="O46" s="175"/>
      <c r="P46" s="175"/>
      <c r="Q46" s="175"/>
      <c r="R46" s="175"/>
      <c r="S46" s="175"/>
    </row>
    <row r="47" spans="1:19" x14ac:dyDescent="0.25">
      <c r="B47" s="216"/>
      <c r="C47" s="175" t="s">
        <v>1802</v>
      </c>
      <c r="D47" s="219">
        <f t="shared" ref="D47:K47" si="1">ROUND((1/D7)-$D$40,3)</f>
        <v>8.9999999999999993E-3</v>
      </c>
      <c r="E47" s="219">
        <f t="shared" si="1"/>
        <v>0.86299999999999999</v>
      </c>
      <c r="F47" s="219">
        <f t="shared" si="1"/>
        <v>1.137</v>
      </c>
      <c r="G47" s="219">
        <f t="shared" si="1"/>
        <v>1.298</v>
      </c>
      <c r="H47" s="219">
        <f t="shared" si="1"/>
        <v>1.474</v>
      </c>
      <c r="I47" s="219">
        <f t="shared" si="1"/>
        <v>1.5669999999999999</v>
      </c>
      <c r="J47" s="219">
        <f t="shared" si="1"/>
        <v>1.625</v>
      </c>
      <c r="K47" s="219">
        <f t="shared" si="1"/>
        <v>1.6839999999999999</v>
      </c>
      <c r="L47" s="175"/>
      <c r="M47" s="175"/>
      <c r="N47" s="175"/>
      <c r="O47" s="175"/>
      <c r="P47" s="175"/>
      <c r="Q47" s="175"/>
      <c r="R47" s="175"/>
      <c r="S47" s="175"/>
    </row>
    <row r="48" spans="1:19" x14ac:dyDescent="0.25">
      <c r="B48" s="276"/>
      <c r="C48" s="280" t="s">
        <v>1803</v>
      </c>
      <c r="D48" s="281">
        <f t="shared" ref="D48:K48" si="2">ROUND((1/D8)-$D$40,3)</f>
        <v>0.39500000000000002</v>
      </c>
      <c r="E48" s="281">
        <f t="shared" si="2"/>
        <v>1.002</v>
      </c>
      <c r="F48" s="281">
        <f t="shared" si="2"/>
        <v>1.216</v>
      </c>
      <c r="G48" s="281">
        <f t="shared" si="2"/>
        <v>1.349</v>
      </c>
      <c r="H48" s="281">
        <f t="shared" si="2"/>
        <v>1.492</v>
      </c>
      <c r="I48" s="281">
        <f t="shared" si="2"/>
        <v>1.5860000000000001</v>
      </c>
      <c r="J48" s="281">
        <f t="shared" si="2"/>
        <v>1.6439999999999999</v>
      </c>
      <c r="K48" s="281">
        <f t="shared" si="2"/>
        <v>1.6839999999999999</v>
      </c>
      <c r="L48" s="175"/>
      <c r="M48" s="175"/>
      <c r="N48" s="175"/>
      <c r="O48" s="175"/>
      <c r="P48" s="175"/>
      <c r="Q48" s="175"/>
      <c r="R48" s="175"/>
      <c r="S48" s="175"/>
    </row>
    <row r="49" spans="2:19" x14ac:dyDescent="0.25">
      <c r="B49" s="156" t="s">
        <v>1806</v>
      </c>
      <c r="C49" s="175" t="s">
        <v>1801</v>
      </c>
      <c r="D49" s="291">
        <v>0</v>
      </c>
      <c r="E49" s="279">
        <f t="shared" ref="E49:K49" si="3">ROUND((1/E9)-$D$40,3)</f>
        <v>1.3149999999999999</v>
      </c>
      <c r="F49" s="279">
        <f t="shared" si="3"/>
        <v>1.917</v>
      </c>
      <c r="G49" s="279">
        <f t="shared" si="3"/>
        <v>2.2759999999999998</v>
      </c>
      <c r="H49" s="279">
        <f t="shared" si="3"/>
        <v>2.6349999999999998</v>
      </c>
      <c r="I49" s="279">
        <f t="shared" si="3"/>
        <v>2.8820000000000001</v>
      </c>
      <c r="J49" s="279">
        <f t="shared" si="3"/>
        <v>3.0139999999999998</v>
      </c>
      <c r="K49" s="279">
        <f t="shared" si="3"/>
        <v>3.117</v>
      </c>
      <c r="L49" s="175"/>
      <c r="M49" s="175"/>
      <c r="N49" s="175"/>
      <c r="O49" s="175"/>
      <c r="P49" s="175"/>
      <c r="Q49" s="175"/>
      <c r="R49" s="175"/>
      <c r="S49" s="175"/>
    </row>
    <row r="50" spans="2:19" x14ac:dyDescent="0.25">
      <c r="B50" s="216"/>
      <c r="C50" s="175" t="s">
        <v>1802</v>
      </c>
      <c r="D50" s="219">
        <f t="shared" ref="D50:K50" si="4">ROUND((1/D10)-$D$40,3)</f>
        <v>0.249</v>
      </c>
      <c r="E50" s="219">
        <f t="shared" si="4"/>
        <v>1.5860000000000001</v>
      </c>
      <c r="F50" s="219">
        <f t="shared" si="4"/>
        <v>2.0779999999999998</v>
      </c>
      <c r="G50" s="219">
        <f t="shared" si="4"/>
        <v>2.3809999999999998</v>
      </c>
      <c r="H50" s="219">
        <f t="shared" si="4"/>
        <v>2.6949999999999998</v>
      </c>
      <c r="I50" s="219">
        <f t="shared" si="4"/>
        <v>2.9140000000000001</v>
      </c>
      <c r="J50" s="219">
        <f t="shared" si="4"/>
        <v>3.048</v>
      </c>
      <c r="K50" s="219">
        <f t="shared" si="4"/>
        <v>3.1520000000000001</v>
      </c>
      <c r="L50" s="175"/>
      <c r="M50" s="175"/>
      <c r="N50" s="175"/>
      <c r="O50" s="175"/>
      <c r="P50" s="175"/>
      <c r="Q50" s="175"/>
      <c r="R50" s="175"/>
      <c r="S50" s="175"/>
    </row>
    <row r="51" spans="2:19" x14ac:dyDescent="0.25">
      <c r="B51" s="216"/>
      <c r="C51" s="175" t="s">
        <v>1803</v>
      </c>
      <c r="D51" s="281">
        <f t="shared" ref="D51:K51" si="5">ROUND((1/D11)-$D$40,3)</f>
        <v>0.81</v>
      </c>
      <c r="E51" s="281">
        <f t="shared" si="5"/>
        <v>1.8080000000000001</v>
      </c>
      <c r="F51" s="281">
        <f t="shared" si="5"/>
        <v>2.2250000000000001</v>
      </c>
      <c r="G51" s="281">
        <f t="shared" si="5"/>
        <v>2.4910000000000001</v>
      </c>
      <c r="H51" s="281">
        <f t="shared" si="5"/>
        <v>2.7559999999999998</v>
      </c>
      <c r="I51" s="281">
        <f t="shared" si="5"/>
        <v>2.9470000000000001</v>
      </c>
      <c r="J51" s="281">
        <f t="shared" si="5"/>
        <v>3.0819999999999999</v>
      </c>
      <c r="K51" s="281">
        <f t="shared" si="5"/>
        <v>3.1880000000000002</v>
      </c>
      <c r="L51" s="175"/>
      <c r="M51" s="175"/>
      <c r="N51" s="175"/>
      <c r="O51" s="175"/>
      <c r="P51" s="175"/>
      <c r="Q51" s="175"/>
      <c r="R51" s="175"/>
      <c r="S51" s="175"/>
    </row>
    <row r="52" spans="2:19" x14ac:dyDescent="0.25">
      <c r="B52" s="277" t="s">
        <v>1809</v>
      </c>
      <c r="C52" s="278" t="s">
        <v>1801</v>
      </c>
      <c r="D52" s="291">
        <v>0</v>
      </c>
      <c r="E52" s="279">
        <f t="shared" ref="E52:K52" si="6">ROUND((1/E12)-$D$40,3)</f>
        <v>1.8080000000000001</v>
      </c>
      <c r="F52" s="279">
        <f t="shared" si="6"/>
        <v>2.7559999999999998</v>
      </c>
      <c r="G52" s="279">
        <f t="shared" si="6"/>
        <v>3.411</v>
      </c>
      <c r="H52" s="279">
        <f t="shared" si="6"/>
        <v>4.0970000000000004</v>
      </c>
      <c r="I52" s="279">
        <f t="shared" si="6"/>
        <v>4.5529999999999999</v>
      </c>
      <c r="J52" s="279">
        <f t="shared" si="6"/>
        <v>4.8920000000000003</v>
      </c>
      <c r="K52" s="279">
        <f t="shared" si="6"/>
        <v>5.1369999999999996</v>
      </c>
      <c r="L52" s="175"/>
      <c r="M52" s="175"/>
      <c r="N52" s="175"/>
      <c r="O52" s="175"/>
      <c r="P52" s="175"/>
      <c r="Q52" s="175"/>
      <c r="R52" s="175"/>
      <c r="S52" s="175"/>
    </row>
    <row r="53" spans="2:19" x14ac:dyDescent="0.25">
      <c r="B53" s="216"/>
      <c r="C53" s="175" t="s">
        <v>1802</v>
      </c>
      <c r="D53" s="219">
        <f t="shared" ref="D53:K53" si="7">ROUND((1/D13)-$D$40,3)</f>
        <v>0.36499999999999999</v>
      </c>
      <c r="E53" s="219">
        <f t="shared" si="7"/>
        <v>2.2250000000000001</v>
      </c>
      <c r="F53" s="219">
        <f t="shared" si="7"/>
        <v>3.0139999999999998</v>
      </c>
      <c r="G53" s="219">
        <f t="shared" si="7"/>
        <v>3.569</v>
      </c>
      <c r="H53" s="219">
        <f t="shared" si="7"/>
        <v>4.1929999999999996</v>
      </c>
      <c r="I53" s="219">
        <f t="shared" si="7"/>
        <v>4.6070000000000002</v>
      </c>
      <c r="J53" s="219">
        <f t="shared" si="7"/>
        <v>4.952</v>
      </c>
      <c r="K53" s="219">
        <f t="shared" si="7"/>
        <v>5.1369999999999996</v>
      </c>
      <c r="L53" s="175"/>
      <c r="M53" s="175"/>
      <c r="N53" s="175"/>
      <c r="O53" s="175"/>
      <c r="P53" s="175"/>
      <c r="Q53" s="175"/>
      <c r="R53" s="175"/>
      <c r="S53" s="175"/>
    </row>
    <row r="54" spans="2:19" x14ac:dyDescent="0.25">
      <c r="B54" s="276"/>
      <c r="C54" s="280" t="s">
        <v>1803</v>
      </c>
      <c r="D54" s="281">
        <f t="shared" ref="D54:K54" si="8">ROUND((1/D14)-$D$40,3)</f>
        <v>1.091</v>
      </c>
      <c r="E54" s="281">
        <f t="shared" si="8"/>
        <v>2.5760000000000001</v>
      </c>
      <c r="F54" s="281">
        <f t="shared" si="8"/>
        <v>3.2610000000000001</v>
      </c>
      <c r="G54" s="281">
        <f t="shared" si="8"/>
        <v>3.7789999999999999</v>
      </c>
      <c r="H54" s="281">
        <f t="shared" si="8"/>
        <v>4.343</v>
      </c>
      <c r="I54" s="281">
        <f t="shared" si="8"/>
        <v>4.7190000000000003</v>
      </c>
      <c r="J54" s="281">
        <f t="shared" si="8"/>
        <v>5.0129999999999999</v>
      </c>
      <c r="K54" s="281">
        <f t="shared" si="8"/>
        <v>5.2</v>
      </c>
      <c r="L54" s="175"/>
      <c r="M54" s="175"/>
      <c r="N54" s="175"/>
      <c r="O54" s="175"/>
      <c r="P54" s="175"/>
      <c r="Q54" s="175"/>
      <c r="R54" s="175"/>
      <c r="S54" s="175"/>
    </row>
    <row r="55" spans="2:19" x14ac:dyDescent="0.25">
      <c r="B55" s="277" t="s">
        <v>1810</v>
      </c>
      <c r="C55" s="278" t="s">
        <v>1801</v>
      </c>
      <c r="D55" s="291">
        <v>0</v>
      </c>
      <c r="E55" s="279">
        <f t="shared" ref="E55:K55" si="9">ROUND((1/E15)-$D$40,3)</f>
        <v>3.45</v>
      </c>
      <c r="F55" s="279">
        <f t="shared" si="9"/>
        <v>6.4589999999999996</v>
      </c>
      <c r="G55" s="279">
        <f t="shared" si="9"/>
        <v>9.3949999999999996</v>
      </c>
      <c r="H55" s="279">
        <f t="shared" si="9"/>
        <v>14.441000000000001</v>
      </c>
      <c r="I55" s="279">
        <f t="shared" si="9"/>
        <v>19.422000000000001</v>
      </c>
      <c r="J55" s="279">
        <f t="shared" si="9"/>
        <v>24.227</v>
      </c>
      <c r="K55" s="279">
        <f t="shared" si="9"/>
        <v>29.457999999999998</v>
      </c>
      <c r="L55" s="175"/>
      <c r="M55" s="175"/>
      <c r="N55" s="175"/>
      <c r="O55" s="175"/>
      <c r="P55" s="175"/>
      <c r="Q55" s="175"/>
      <c r="R55" s="175"/>
      <c r="S55" s="175"/>
    </row>
    <row r="56" spans="2:19" x14ac:dyDescent="0.25">
      <c r="B56" s="216"/>
      <c r="C56" s="175" t="s">
        <v>1802</v>
      </c>
      <c r="D56" s="219">
        <f t="shared" ref="D56:K56" si="10">ROUND((1/D16)-$D$40,3)</f>
        <v>8.9999999999999993E-3</v>
      </c>
      <c r="E56" s="219">
        <f t="shared" si="10"/>
        <v>4.0030000000000001</v>
      </c>
      <c r="F56" s="219">
        <f t="shared" si="10"/>
        <v>7.0039999999999996</v>
      </c>
      <c r="G56" s="219">
        <f t="shared" si="10"/>
        <v>10.021000000000001</v>
      </c>
      <c r="H56" s="219">
        <f t="shared" si="10"/>
        <v>15.057</v>
      </c>
      <c r="I56" s="219">
        <f t="shared" si="10"/>
        <v>19.927</v>
      </c>
      <c r="J56" s="219">
        <f t="shared" si="10"/>
        <v>24.978000000000002</v>
      </c>
      <c r="K56" s="219">
        <f t="shared" si="10"/>
        <v>30.533000000000001</v>
      </c>
      <c r="L56" s="175"/>
      <c r="M56" s="175"/>
      <c r="N56" s="175"/>
      <c r="O56" s="175"/>
      <c r="P56" s="175"/>
      <c r="Q56" s="175"/>
      <c r="R56" s="175"/>
      <c r="S56" s="175"/>
    </row>
    <row r="57" spans="2:19" x14ac:dyDescent="0.25">
      <c r="B57" s="276"/>
      <c r="C57" s="280" t="s">
        <v>1803</v>
      </c>
      <c r="D57" s="281">
        <f t="shared" ref="D57:K57" si="11">ROUND((1/D17)-$D$40,3)</f>
        <v>0.39500000000000002</v>
      </c>
      <c r="E57" s="281">
        <f t="shared" si="11"/>
        <v>4.3940000000000001</v>
      </c>
      <c r="F57" s="281">
        <f t="shared" si="11"/>
        <v>7.4039999999999999</v>
      </c>
      <c r="G57" s="281">
        <f t="shared" si="11"/>
        <v>10.358000000000001</v>
      </c>
      <c r="H57" s="281">
        <f t="shared" si="11"/>
        <v>15.382</v>
      </c>
      <c r="I57" s="281">
        <f t="shared" si="11"/>
        <v>20.456</v>
      </c>
      <c r="J57" s="281">
        <f t="shared" si="11"/>
        <v>25.771000000000001</v>
      </c>
      <c r="K57" s="281">
        <f t="shared" si="11"/>
        <v>30.533000000000001</v>
      </c>
      <c r="L57" s="175"/>
      <c r="M57" s="175"/>
      <c r="N57" s="175"/>
      <c r="O57" s="175"/>
      <c r="P57" s="175"/>
      <c r="Q57" s="175"/>
      <c r="R57" s="175"/>
      <c r="S57" s="175"/>
    </row>
    <row r="58" spans="2:19" x14ac:dyDescent="0.25">
      <c r="B58" s="216"/>
      <c r="C58" s="175"/>
      <c r="D58" s="219"/>
      <c r="E58" s="219"/>
      <c r="F58" s="219"/>
      <c r="G58" s="219"/>
      <c r="H58" s="219"/>
      <c r="I58" s="219"/>
      <c r="J58" s="219"/>
      <c r="K58" s="219"/>
      <c r="L58" s="175"/>
      <c r="M58" s="175"/>
      <c r="N58" s="175"/>
      <c r="O58" s="175"/>
      <c r="P58" s="175"/>
      <c r="Q58" s="175"/>
      <c r="R58" s="175"/>
      <c r="S58" s="175"/>
    </row>
    <row r="59" spans="2:19" ht="15.75" x14ac:dyDescent="0.25">
      <c r="B59" s="274" t="s">
        <v>1788</v>
      </c>
      <c r="C59" s="274" t="s">
        <v>2046</v>
      </c>
      <c r="D59" s="219" t="s">
        <v>1753</v>
      </c>
      <c r="E59" s="219" t="s">
        <v>1790</v>
      </c>
      <c r="F59" s="219" t="s">
        <v>1791</v>
      </c>
      <c r="G59" s="219" t="s">
        <v>1792</v>
      </c>
      <c r="H59" s="219" t="s">
        <v>1793</v>
      </c>
      <c r="I59" s="219" t="s">
        <v>1794</v>
      </c>
      <c r="J59" s="219" t="s">
        <v>1795</v>
      </c>
      <c r="K59" s="219" t="s">
        <v>1758</v>
      </c>
      <c r="L59" s="175"/>
      <c r="M59" s="175"/>
      <c r="N59" s="175"/>
      <c r="O59" s="175"/>
      <c r="P59" s="175"/>
      <c r="Q59" s="175"/>
      <c r="R59" s="175"/>
      <c r="S59" s="175"/>
    </row>
    <row r="60" spans="2:19" x14ac:dyDescent="0.25">
      <c r="B60" s="277" t="s">
        <v>1789</v>
      </c>
      <c r="C60" s="278" t="s">
        <v>1801</v>
      </c>
      <c r="D60" s="291">
        <v>0</v>
      </c>
      <c r="E60" s="279">
        <f t="shared" ref="E60:K60" si="12">ROUND((1/E20)-$E$40,3)</f>
        <v>0.22600000000000001</v>
      </c>
      <c r="F60" s="279">
        <f t="shared" si="12"/>
        <v>1.492</v>
      </c>
      <c r="G60" s="279">
        <f t="shared" si="12"/>
        <v>1.8380000000000001</v>
      </c>
      <c r="H60" s="279">
        <f t="shared" si="12"/>
        <v>2.032</v>
      </c>
      <c r="I60" s="279">
        <f t="shared" si="12"/>
        <v>2.2170000000000001</v>
      </c>
      <c r="J60" s="279">
        <f t="shared" si="12"/>
        <v>2.3250000000000002</v>
      </c>
      <c r="K60" s="279">
        <f t="shared" si="12"/>
        <v>2.3969999999999998</v>
      </c>
      <c r="L60" s="175"/>
      <c r="M60" s="175"/>
      <c r="N60" s="175"/>
      <c r="O60" s="175"/>
      <c r="P60" s="175"/>
      <c r="Q60" s="175"/>
      <c r="R60" s="175"/>
      <c r="S60" s="175"/>
    </row>
    <row r="61" spans="2:19" x14ac:dyDescent="0.25">
      <c r="B61" s="216"/>
      <c r="C61" s="175" t="s">
        <v>1802</v>
      </c>
      <c r="D61" s="219">
        <f t="shared" ref="D61:K61" si="13">ROUND((1/D21)-$E$40,3)</f>
        <v>0.52600000000000002</v>
      </c>
      <c r="E61" s="219">
        <f t="shared" si="13"/>
        <v>0.78700000000000003</v>
      </c>
      <c r="F61" s="219">
        <f t="shared" si="13"/>
        <v>1.65</v>
      </c>
      <c r="G61" s="219">
        <f t="shared" si="13"/>
        <v>1.92</v>
      </c>
      <c r="H61" s="219">
        <f t="shared" si="13"/>
        <v>2.0830000000000002</v>
      </c>
      <c r="I61" s="219">
        <f t="shared" si="13"/>
        <v>2.246</v>
      </c>
      <c r="J61" s="219">
        <f t="shared" si="13"/>
        <v>2.3450000000000002</v>
      </c>
      <c r="K61" s="219">
        <f t="shared" si="13"/>
        <v>2.407</v>
      </c>
    </row>
    <row r="62" spans="2:19" x14ac:dyDescent="0.25">
      <c r="B62" s="276"/>
      <c r="C62" s="280" t="s">
        <v>1803</v>
      </c>
      <c r="D62" s="281">
        <f t="shared" ref="D62:K62" si="14">ROUND((1/D22)-$E$40,3)</f>
        <v>0.91400000000000003</v>
      </c>
      <c r="E62" s="281">
        <f t="shared" si="14"/>
        <v>1.1739999999999999</v>
      </c>
      <c r="F62" s="281">
        <f t="shared" si="14"/>
        <v>1.782</v>
      </c>
      <c r="G62" s="281">
        <f t="shared" si="14"/>
        <v>1.9990000000000001</v>
      </c>
      <c r="H62" s="281">
        <f t="shared" si="14"/>
        <v>2.1349999999999998</v>
      </c>
      <c r="I62" s="281">
        <f t="shared" si="14"/>
        <v>2.2749999999999999</v>
      </c>
      <c r="J62" s="281">
        <f t="shared" si="14"/>
        <v>2.3650000000000002</v>
      </c>
      <c r="K62" s="281">
        <f t="shared" si="14"/>
        <v>2.4180000000000001</v>
      </c>
    </row>
    <row r="63" spans="2:19" x14ac:dyDescent="0.25">
      <c r="B63" s="156" t="s">
        <v>1806</v>
      </c>
      <c r="C63" s="175" t="s">
        <v>1801</v>
      </c>
      <c r="D63" s="279">
        <f t="shared" ref="D63:K63" si="15">ROUND((1/D23)-$E$40,3)</f>
        <v>5.0999999999999997E-2</v>
      </c>
      <c r="E63" s="279">
        <f t="shared" si="15"/>
        <v>0.31</v>
      </c>
      <c r="F63" s="279">
        <f t="shared" si="15"/>
        <v>2.1</v>
      </c>
      <c r="G63" s="279">
        <f t="shared" si="15"/>
        <v>2.6960000000000002</v>
      </c>
      <c r="H63" s="279">
        <f t="shared" si="15"/>
        <v>3.056</v>
      </c>
      <c r="I63" s="279">
        <f t="shared" si="15"/>
        <v>3.4239999999999999</v>
      </c>
      <c r="J63" s="279">
        <f t="shared" si="15"/>
        <v>3.6549999999999998</v>
      </c>
      <c r="K63" s="279">
        <f t="shared" si="15"/>
        <v>3.8010000000000002</v>
      </c>
    </row>
    <row r="64" spans="2:19" x14ac:dyDescent="0.25">
      <c r="B64" s="216"/>
      <c r="C64" s="175" t="s">
        <v>1802</v>
      </c>
      <c r="D64" s="219">
        <f t="shared" ref="D64:K64" si="16">ROUND((1/D24)-$E$40,3)</f>
        <v>0.77100000000000002</v>
      </c>
      <c r="E64" s="219">
        <f t="shared" si="16"/>
        <v>1.0329999999999999</v>
      </c>
      <c r="F64" s="219">
        <f t="shared" si="16"/>
        <v>2.3650000000000002</v>
      </c>
      <c r="G64" s="219">
        <f t="shared" si="16"/>
        <v>2.8540000000000001</v>
      </c>
      <c r="H64" s="219">
        <f t="shared" si="16"/>
        <v>3.1659999999999999</v>
      </c>
      <c r="I64" s="219">
        <f t="shared" si="16"/>
        <v>3.4980000000000002</v>
      </c>
      <c r="J64" s="219">
        <f t="shared" si="16"/>
        <v>3.6949999999999998</v>
      </c>
      <c r="K64" s="219">
        <f t="shared" si="16"/>
        <v>3.823</v>
      </c>
    </row>
    <row r="65" spans="1:11" x14ac:dyDescent="0.25">
      <c r="B65" s="216"/>
      <c r="C65" s="175" t="s">
        <v>1803</v>
      </c>
      <c r="D65" s="281">
        <f t="shared" ref="D65:K65" si="17">ROUND((1/D25)-$E$40,3)</f>
        <v>1.333</v>
      </c>
      <c r="E65" s="281">
        <f t="shared" si="17"/>
        <v>1.595</v>
      </c>
      <c r="F65" s="281">
        <f t="shared" si="17"/>
        <v>2.5979999999999999</v>
      </c>
      <c r="G65" s="281">
        <f t="shared" si="17"/>
        <v>2.996</v>
      </c>
      <c r="H65" s="281">
        <f t="shared" si="17"/>
        <v>3.2650000000000001</v>
      </c>
      <c r="I65" s="281">
        <f t="shared" si="17"/>
        <v>3.5550000000000002</v>
      </c>
      <c r="J65" s="281">
        <f t="shared" si="17"/>
        <v>3.7370000000000001</v>
      </c>
      <c r="K65" s="281">
        <f t="shared" si="17"/>
        <v>3.867</v>
      </c>
    </row>
    <row r="66" spans="1:11" x14ac:dyDescent="0.25">
      <c r="B66" s="277" t="s">
        <v>1809</v>
      </c>
      <c r="C66" s="278" t="s">
        <v>1801</v>
      </c>
      <c r="D66" s="279">
        <f t="shared" ref="D66:K66" si="18">ROUND((1/D26)-$E$40,3)</f>
        <v>5.3999999999999999E-2</v>
      </c>
      <c r="E66" s="279">
        <f t="shared" si="18"/>
        <v>0.314</v>
      </c>
      <c r="F66" s="279">
        <f t="shared" si="18"/>
        <v>2.5979999999999999</v>
      </c>
      <c r="G66" s="279">
        <f t="shared" si="18"/>
        <v>3.536</v>
      </c>
      <c r="H66" s="279">
        <f t="shared" si="18"/>
        <v>4.1749999999999998</v>
      </c>
      <c r="I66" s="279">
        <f t="shared" si="18"/>
        <v>4.8639999999999999</v>
      </c>
      <c r="J66" s="279">
        <f t="shared" si="18"/>
        <v>5.3230000000000004</v>
      </c>
      <c r="K66" s="279">
        <f t="shared" si="18"/>
        <v>5.6440000000000001</v>
      </c>
    </row>
    <row r="67" spans="1:11" x14ac:dyDescent="0.25">
      <c r="B67" s="216"/>
      <c r="C67" s="175" t="s">
        <v>1802</v>
      </c>
      <c r="D67" s="219">
        <f t="shared" ref="D67:K67" si="19">ROUND((1/D27)-$E$40,3)</f>
        <v>0.88300000000000001</v>
      </c>
      <c r="E67" s="219">
        <f t="shared" si="19"/>
        <v>1.1419999999999999</v>
      </c>
      <c r="F67" s="219">
        <f t="shared" si="19"/>
        <v>2.996</v>
      </c>
      <c r="G67" s="219">
        <f t="shared" si="19"/>
        <v>3.8010000000000002</v>
      </c>
      <c r="H67" s="219">
        <f t="shared" si="19"/>
        <v>4.3579999999999997</v>
      </c>
      <c r="I67" s="219">
        <f t="shared" si="19"/>
        <v>4.9980000000000002</v>
      </c>
      <c r="J67" s="219">
        <f t="shared" si="19"/>
        <v>5.4</v>
      </c>
      <c r="K67" s="219">
        <f t="shared" si="19"/>
        <v>5.7290000000000001</v>
      </c>
    </row>
    <row r="68" spans="1:11" x14ac:dyDescent="0.25">
      <c r="B68" s="276"/>
      <c r="C68" s="280" t="s">
        <v>1803</v>
      </c>
      <c r="D68" s="281">
        <f t="shared" ref="D68:K68" si="20">ROUND((1/D28)-$E$40,3)</f>
        <v>1.607</v>
      </c>
      <c r="E68" s="281">
        <f t="shared" si="20"/>
        <v>1.867</v>
      </c>
      <c r="F68" s="281">
        <f t="shared" si="20"/>
        <v>3.3690000000000002</v>
      </c>
      <c r="G68" s="281">
        <f t="shared" si="20"/>
        <v>4.0519999999999996</v>
      </c>
      <c r="H68" s="281">
        <f t="shared" si="20"/>
        <v>4.5549999999999997</v>
      </c>
      <c r="I68" s="281">
        <f t="shared" si="20"/>
        <v>5.1020000000000003</v>
      </c>
      <c r="J68" s="281">
        <f t="shared" si="20"/>
        <v>5.4790000000000001</v>
      </c>
      <c r="K68" s="281">
        <f t="shared" si="20"/>
        <v>5.7729999999999997</v>
      </c>
    </row>
    <row r="69" spans="1:11" x14ac:dyDescent="0.25">
      <c r="B69" s="277" t="s">
        <v>1810</v>
      </c>
      <c r="C69" s="278" t="s">
        <v>1801</v>
      </c>
      <c r="D69" s="291">
        <v>0</v>
      </c>
      <c r="E69" s="279">
        <f t="shared" ref="E69:K69" si="21">ROUND((1/E29)-$E$40,3)</f>
        <v>0.22600000000000001</v>
      </c>
      <c r="F69" s="279">
        <f t="shared" si="21"/>
        <v>4.226</v>
      </c>
      <c r="G69" s="279">
        <f t="shared" si="21"/>
        <v>7.2149999999999999</v>
      </c>
      <c r="H69" s="279">
        <f t="shared" si="21"/>
        <v>10.260999999999999</v>
      </c>
      <c r="I69" s="279">
        <f t="shared" si="21"/>
        <v>15.279</v>
      </c>
      <c r="J69" s="279">
        <f t="shared" si="21"/>
        <v>20.427</v>
      </c>
      <c r="K69" s="279">
        <f t="shared" si="21"/>
        <v>25.466000000000001</v>
      </c>
    </row>
    <row r="70" spans="1:11" x14ac:dyDescent="0.25">
      <c r="B70" s="216"/>
      <c r="C70" s="175" t="s">
        <v>1802</v>
      </c>
      <c r="D70" s="219">
        <f t="shared" ref="D70:K70" si="22">ROUND((1/D30)-$E$40,3)</f>
        <v>0.52600000000000002</v>
      </c>
      <c r="E70" s="219">
        <f t="shared" si="22"/>
        <v>0.78700000000000003</v>
      </c>
      <c r="F70" s="219">
        <f t="shared" si="22"/>
        <v>4.8</v>
      </c>
      <c r="G70" s="219">
        <f t="shared" si="22"/>
        <v>7.7709999999999999</v>
      </c>
      <c r="H70" s="219">
        <f t="shared" si="22"/>
        <v>10.778</v>
      </c>
      <c r="I70" s="219">
        <f t="shared" si="22"/>
        <v>15.817</v>
      </c>
      <c r="J70" s="219">
        <f t="shared" si="22"/>
        <v>20.888999999999999</v>
      </c>
      <c r="K70" s="219">
        <f t="shared" si="22"/>
        <v>25.466000000000001</v>
      </c>
    </row>
    <row r="71" spans="1:11" x14ac:dyDescent="0.25">
      <c r="B71" s="276"/>
      <c r="C71" s="280" t="s">
        <v>1803</v>
      </c>
      <c r="D71" s="281">
        <f t="shared" ref="D71:K71" si="23">ROUND((1/D31)-$E$40,3)</f>
        <v>0.91400000000000003</v>
      </c>
      <c r="E71" s="281">
        <f t="shared" si="23"/>
        <v>1.1739999999999999</v>
      </c>
      <c r="F71" s="281">
        <f t="shared" si="23"/>
        <v>5.1740000000000004</v>
      </c>
      <c r="G71" s="281">
        <f t="shared" si="23"/>
        <v>8.1590000000000007</v>
      </c>
      <c r="H71" s="281">
        <f t="shared" si="23"/>
        <v>11.198</v>
      </c>
      <c r="I71" s="281">
        <f t="shared" si="23"/>
        <v>16.099</v>
      </c>
      <c r="J71" s="281">
        <f t="shared" si="23"/>
        <v>21.372</v>
      </c>
      <c r="K71" s="281">
        <f t="shared" si="23"/>
        <v>26.177</v>
      </c>
    </row>
    <row r="72" spans="1:11" x14ac:dyDescent="0.25">
      <c r="B72" s="265"/>
    </row>
    <row r="73" spans="1:11" x14ac:dyDescent="0.25">
      <c r="B73" s="265"/>
    </row>
    <row r="75" spans="1:11" x14ac:dyDescent="0.25">
      <c r="A75" s="289" t="s">
        <v>2043</v>
      </c>
      <c r="B75" s="289" t="s">
        <v>780</v>
      </c>
      <c r="C75" s="290"/>
      <c r="D75" s="289">
        <v>2.27</v>
      </c>
      <c r="E75" s="289">
        <f t="array" ref="E75:E82">TRANSPOSE(D60:K60)</f>
        <v>0</v>
      </c>
      <c r="F75" s="289">
        <v>9.8299999999999998E-2</v>
      </c>
      <c r="G75" s="289">
        <v>29.09</v>
      </c>
      <c r="H75" s="289">
        <v>0.26</v>
      </c>
      <c r="I75" s="289" t="s">
        <v>128</v>
      </c>
      <c r="J75" s="289" t="s">
        <v>2051</v>
      </c>
    </row>
    <row r="76" spans="1:11" x14ac:dyDescent="0.25">
      <c r="A76" s="289" t="s">
        <v>2043</v>
      </c>
      <c r="B76" s="289" t="s">
        <v>774</v>
      </c>
      <c r="C76" s="290"/>
      <c r="D76" s="289">
        <v>1.83</v>
      </c>
      <c r="E76" s="289">
        <v>0.22600000000000001</v>
      </c>
      <c r="F76" s="289">
        <v>4.6699999999999998E-2</v>
      </c>
      <c r="G76" s="289">
        <v>35.69</v>
      </c>
      <c r="H76" s="289">
        <v>0.26</v>
      </c>
      <c r="I76" s="289" t="s">
        <v>128</v>
      </c>
      <c r="J76" s="289" t="s">
        <v>2051</v>
      </c>
    </row>
    <row r="77" spans="1:11" x14ac:dyDescent="0.25">
      <c r="A77" s="289" t="s">
        <v>2043</v>
      </c>
      <c r="B77" s="289" t="s">
        <v>773</v>
      </c>
      <c r="C77" s="290"/>
      <c r="D77" s="289">
        <v>2.5499999999999998</v>
      </c>
      <c r="E77" s="289">
        <v>1.492</v>
      </c>
      <c r="F77" s="289">
        <v>5.8299999999999998E-2</v>
      </c>
      <c r="G77" s="289">
        <v>25.92</v>
      </c>
      <c r="H77" s="289">
        <v>0.26</v>
      </c>
      <c r="I77" s="289" t="s">
        <v>128</v>
      </c>
      <c r="J77" s="289" t="s">
        <v>2051</v>
      </c>
    </row>
    <row r="78" spans="1:11" x14ac:dyDescent="0.25">
      <c r="A78" s="289" t="s">
        <v>2043</v>
      </c>
      <c r="B78" s="289" t="s">
        <v>779</v>
      </c>
      <c r="C78" s="290"/>
      <c r="D78" s="289">
        <v>3.27</v>
      </c>
      <c r="E78" s="289">
        <v>1.8380000000000001</v>
      </c>
      <c r="F78" s="289">
        <v>7.0800000000000002E-2</v>
      </c>
      <c r="G78" s="289">
        <v>20.440000000000001</v>
      </c>
      <c r="H78" s="289">
        <v>0.26</v>
      </c>
      <c r="I78" s="289" t="s">
        <v>128</v>
      </c>
      <c r="J78" s="289" t="s">
        <v>2051</v>
      </c>
    </row>
    <row r="79" spans="1:11" x14ac:dyDescent="0.25">
      <c r="A79" s="289" t="s">
        <v>2043</v>
      </c>
      <c r="B79" s="289" t="s">
        <v>778</v>
      </c>
      <c r="C79" s="290"/>
      <c r="D79" s="289">
        <v>4.47</v>
      </c>
      <c r="E79" s="289">
        <v>2.032</v>
      </c>
      <c r="F79" s="289">
        <v>9.1700000000000004E-2</v>
      </c>
      <c r="G79" s="289">
        <v>15.23</v>
      </c>
      <c r="H79" s="289">
        <v>0.27</v>
      </c>
      <c r="I79" s="289" t="s">
        <v>128</v>
      </c>
      <c r="J79" s="289" t="s">
        <v>2051</v>
      </c>
    </row>
    <row r="80" spans="1:11" x14ac:dyDescent="0.25">
      <c r="A80" s="289" t="s">
        <v>2043</v>
      </c>
      <c r="B80" s="289" t="s">
        <v>777</v>
      </c>
      <c r="C80" s="290"/>
      <c r="D80" s="289">
        <v>5.67</v>
      </c>
      <c r="E80" s="289">
        <v>2.2170000000000001</v>
      </c>
      <c r="F80" s="289">
        <v>0.1125</v>
      </c>
      <c r="G80" s="289">
        <v>12.22</v>
      </c>
      <c r="H80" s="289">
        <v>0.27</v>
      </c>
      <c r="I80" s="289" t="s">
        <v>128</v>
      </c>
      <c r="J80" s="289" t="s">
        <v>2051</v>
      </c>
    </row>
    <row r="81" spans="1:10" x14ac:dyDescent="0.25">
      <c r="A81" s="289" t="s">
        <v>2043</v>
      </c>
      <c r="B81" s="289" t="s">
        <v>776</v>
      </c>
      <c r="C81" s="290"/>
      <c r="D81" s="289">
        <v>6.87</v>
      </c>
      <c r="E81" s="289">
        <v>2.3250000000000002</v>
      </c>
      <c r="F81" s="289">
        <v>0.13420000000000001</v>
      </c>
      <c r="G81" s="289">
        <v>10.26</v>
      </c>
      <c r="H81" s="289">
        <v>0.27</v>
      </c>
      <c r="I81" s="289" t="s">
        <v>128</v>
      </c>
      <c r="J81" s="289" t="s">
        <v>2051</v>
      </c>
    </row>
    <row r="82" spans="1:10" x14ac:dyDescent="0.25">
      <c r="A82" s="289" t="s">
        <v>2043</v>
      </c>
      <c r="B82" s="289" t="s">
        <v>775</v>
      </c>
      <c r="C82" s="290"/>
      <c r="D82" s="289">
        <v>8.07</v>
      </c>
      <c r="E82" s="289">
        <v>2.3969999999999998</v>
      </c>
      <c r="F82" s="289">
        <v>0.155</v>
      </c>
      <c r="G82" s="289">
        <v>8.8800000000000008</v>
      </c>
      <c r="H82" s="289">
        <v>0.27</v>
      </c>
      <c r="I82" s="289" t="s">
        <v>128</v>
      </c>
      <c r="J82" s="289" t="s">
        <v>2051</v>
      </c>
    </row>
    <row r="83" spans="1:10" x14ac:dyDescent="0.25">
      <c r="A83" s="289" t="s">
        <v>2043</v>
      </c>
      <c r="B83" s="289" t="s">
        <v>788</v>
      </c>
      <c r="C83" s="290"/>
      <c r="D83" s="289">
        <v>2.27</v>
      </c>
      <c r="E83" s="289">
        <f t="array" ref="E83:E90">TRANSPOSE(D61:K61)</f>
        <v>0.52600000000000002</v>
      </c>
      <c r="F83" s="289">
        <v>7.5149999999999995E-2</v>
      </c>
      <c r="G83" s="289">
        <v>29.09</v>
      </c>
      <c r="H83" s="289">
        <v>0.26</v>
      </c>
      <c r="I83" s="289" t="s">
        <v>128</v>
      </c>
      <c r="J83" s="289" t="s">
        <v>2051</v>
      </c>
    </row>
    <row r="84" spans="1:10" x14ac:dyDescent="0.25">
      <c r="A84" s="289" t="s">
        <v>2043</v>
      </c>
      <c r="B84" s="289" t="s">
        <v>782</v>
      </c>
      <c r="C84" s="290"/>
      <c r="D84" s="289">
        <v>1.83</v>
      </c>
      <c r="E84" s="289">
        <v>0.78700000000000003</v>
      </c>
      <c r="F84" s="289">
        <v>4.4299999999999999E-2</v>
      </c>
      <c r="G84" s="289">
        <v>35.69</v>
      </c>
      <c r="H84" s="289">
        <v>0.26</v>
      </c>
      <c r="I84" s="289" t="s">
        <v>128</v>
      </c>
      <c r="J84" s="289" t="s">
        <v>2051</v>
      </c>
    </row>
    <row r="85" spans="1:10" x14ac:dyDescent="0.25">
      <c r="A85" s="289" t="s">
        <v>2043</v>
      </c>
      <c r="B85" s="289" t="s">
        <v>781</v>
      </c>
      <c r="C85" s="290"/>
      <c r="D85" s="289">
        <v>2.5499999999999998</v>
      </c>
      <c r="E85" s="289">
        <v>1.65</v>
      </c>
      <c r="F85" s="289">
        <v>5.6860000000000001E-2</v>
      </c>
      <c r="G85" s="289">
        <v>25.92</v>
      </c>
      <c r="H85" s="289">
        <v>0.26</v>
      </c>
      <c r="I85" s="289" t="s">
        <v>128</v>
      </c>
      <c r="J85" s="289" t="s">
        <v>2051</v>
      </c>
    </row>
    <row r="86" spans="1:10" x14ac:dyDescent="0.25">
      <c r="A86" s="289" t="s">
        <v>2043</v>
      </c>
      <c r="B86" s="289" t="s">
        <v>787</v>
      </c>
      <c r="C86" s="290"/>
      <c r="D86" s="289">
        <v>3.27</v>
      </c>
      <c r="E86" s="289">
        <v>1.92</v>
      </c>
      <c r="F86" s="289">
        <v>6.9250000000000006E-2</v>
      </c>
      <c r="G86" s="289">
        <v>20.440000000000001</v>
      </c>
      <c r="H86" s="289">
        <v>0.26</v>
      </c>
      <c r="I86" s="289" t="s">
        <v>128</v>
      </c>
      <c r="J86" s="289" t="s">
        <v>2051</v>
      </c>
    </row>
    <row r="87" spans="1:10" x14ac:dyDescent="0.25">
      <c r="A87" s="289" t="s">
        <v>2043</v>
      </c>
      <c r="B87" s="289" t="s">
        <v>786</v>
      </c>
      <c r="C87" s="290"/>
      <c r="D87" s="289">
        <v>4.47</v>
      </c>
      <c r="E87" s="289">
        <v>2.0830000000000002</v>
      </c>
      <c r="F87" s="289">
        <v>9.085E-2</v>
      </c>
      <c r="G87" s="289">
        <v>15.23</v>
      </c>
      <c r="H87" s="289">
        <v>0.27</v>
      </c>
      <c r="I87" s="289" t="s">
        <v>128</v>
      </c>
      <c r="J87" s="289" t="s">
        <v>2051</v>
      </c>
    </row>
    <row r="88" spans="1:10" x14ac:dyDescent="0.25">
      <c r="A88" s="289" t="s">
        <v>2043</v>
      </c>
      <c r="B88" s="289" t="s">
        <v>785</v>
      </c>
      <c r="C88" s="290"/>
      <c r="D88" s="289">
        <v>5.67</v>
      </c>
      <c r="E88" s="289">
        <v>2.246</v>
      </c>
      <c r="F88" s="289">
        <v>0.1118</v>
      </c>
      <c r="G88" s="289">
        <v>12.22</v>
      </c>
      <c r="H88" s="289">
        <v>0.27</v>
      </c>
      <c r="I88" s="289" t="s">
        <v>128</v>
      </c>
      <c r="J88" s="289" t="s">
        <v>2051</v>
      </c>
    </row>
    <row r="89" spans="1:10" x14ac:dyDescent="0.25">
      <c r="A89" s="289" t="s">
        <v>2043</v>
      </c>
      <c r="B89" s="289" t="s">
        <v>784</v>
      </c>
      <c r="C89" s="290"/>
      <c r="D89" s="289">
        <v>6.87</v>
      </c>
      <c r="E89" s="289">
        <v>2.3450000000000002</v>
      </c>
      <c r="F89" s="289">
        <v>0.13297999999999999</v>
      </c>
      <c r="G89" s="289">
        <v>10.26</v>
      </c>
      <c r="H89" s="289">
        <v>0.27</v>
      </c>
      <c r="I89" s="289" t="s">
        <v>128</v>
      </c>
      <c r="J89" s="289" t="s">
        <v>2051</v>
      </c>
    </row>
    <row r="90" spans="1:10" x14ac:dyDescent="0.25">
      <c r="A90" s="289" t="s">
        <v>2043</v>
      </c>
      <c r="B90" s="289" t="s">
        <v>783</v>
      </c>
      <c r="C90" s="290"/>
      <c r="D90" s="289">
        <v>8.07</v>
      </c>
      <c r="E90" s="289">
        <v>2.407</v>
      </c>
      <c r="F90" s="289">
        <v>0.15429999999999999</v>
      </c>
      <c r="G90" s="289">
        <v>8.8800000000000008</v>
      </c>
      <c r="H90" s="289">
        <v>0.27</v>
      </c>
      <c r="I90" s="289" t="s">
        <v>128</v>
      </c>
      <c r="J90" s="289" t="s">
        <v>2051</v>
      </c>
    </row>
    <row r="91" spans="1:10" x14ac:dyDescent="0.25">
      <c r="A91" s="289" t="s">
        <v>2043</v>
      </c>
      <c r="B91" s="289" t="s">
        <v>772</v>
      </c>
      <c r="C91" s="290"/>
      <c r="D91" s="289">
        <v>2.27</v>
      </c>
      <c r="E91" s="289">
        <f t="array" ref="E91:E98">TRANSPOSE(D62:K62)</f>
        <v>0.91400000000000003</v>
      </c>
      <c r="F91" s="289">
        <v>6.5000000000000002E-2</v>
      </c>
      <c r="G91" s="289">
        <v>29.09</v>
      </c>
      <c r="H91" s="289">
        <v>0.26</v>
      </c>
      <c r="I91" s="289" t="s">
        <v>128</v>
      </c>
      <c r="J91" s="289" t="s">
        <v>2051</v>
      </c>
    </row>
    <row r="92" spans="1:10" x14ac:dyDescent="0.25">
      <c r="A92" s="289" t="s">
        <v>2043</v>
      </c>
      <c r="B92" s="289" t="s">
        <v>766</v>
      </c>
      <c r="C92" s="290"/>
      <c r="D92" s="289">
        <v>1.83</v>
      </c>
      <c r="E92" s="289">
        <v>1.1739999999999999</v>
      </c>
      <c r="F92" s="289">
        <v>4.2500000000000003E-2</v>
      </c>
      <c r="G92" s="289">
        <v>35.69</v>
      </c>
      <c r="H92" s="289">
        <v>0.26</v>
      </c>
      <c r="I92" s="289" t="s">
        <v>128</v>
      </c>
      <c r="J92" s="289" t="s">
        <v>2051</v>
      </c>
    </row>
    <row r="93" spans="1:10" x14ac:dyDescent="0.25">
      <c r="A93" s="289" t="s">
        <v>2043</v>
      </c>
      <c r="B93" s="289" t="s">
        <v>765</v>
      </c>
      <c r="C93" s="290"/>
      <c r="D93" s="289">
        <v>2.5499999999999998</v>
      </c>
      <c r="E93" s="289">
        <v>1.782</v>
      </c>
      <c r="F93" s="289">
        <v>5.5800000000000002E-2</v>
      </c>
      <c r="G93" s="289">
        <v>25.92</v>
      </c>
      <c r="H93" s="289">
        <v>0.26</v>
      </c>
      <c r="I93" s="289" t="s">
        <v>128</v>
      </c>
      <c r="J93" s="289" t="s">
        <v>2051</v>
      </c>
    </row>
    <row r="94" spans="1:10" x14ac:dyDescent="0.25">
      <c r="A94" s="289" t="s">
        <v>2043</v>
      </c>
      <c r="B94" s="289" t="s">
        <v>771</v>
      </c>
      <c r="C94" s="290"/>
      <c r="D94" s="289">
        <v>3.27</v>
      </c>
      <c r="E94" s="289">
        <v>1.9990000000000001</v>
      </c>
      <c r="F94" s="289">
        <v>6.83E-2</v>
      </c>
      <c r="G94" s="289">
        <v>20.440000000000001</v>
      </c>
      <c r="H94" s="289">
        <v>0.26</v>
      </c>
      <c r="I94" s="289" t="s">
        <v>128</v>
      </c>
      <c r="J94" s="289" t="s">
        <v>2051</v>
      </c>
    </row>
    <row r="95" spans="1:10" x14ac:dyDescent="0.25">
      <c r="A95" s="289" t="s">
        <v>2043</v>
      </c>
      <c r="B95" s="289" t="s">
        <v>770</v>
      </c>
      <c r="C95" s="290"/>
      <c r="D95" s="289">
        <v>4.47</v>
      </c>
      <c r="E95" s="289">
        <v>2.1349999999999998</v>
      </c>
      <c r="F95" s="289">
        <v>0.09</v>
      </c>
      <c r="G95" s="289">
        <v>15.23</v>
      </c>
      <c r="H95" s="289">
        <v>0.27</v>
      </c>
      <c r="I95" s="289" t="s">
        <v>128</v>
      </c>
      <c r="J95" s="289" t="s">
        <v>2051</v>
      </c>
    </row>
    <row r="96" spans="1:10" x14ac:dyDescent="0.25">
      <c r="A96" s="289" t="s">
        <v>2043</v>
      </c>
      <c r="B96" s="289" t="s">
        <v>769</v>
      </c>
      <c r="C96" s="290"/>
      <c r="D96" s="289">
        <v>5.67</v>
      </c>
      <c r="E96" s="289">
        <v>2.2749999999999999</v>
      </c>
      <c r="F96" s="289">
        <v>0.1108</v>
      </c>
      <c r="G96" s="289">
        <v>12.22</v>
      </c>
      <c r="H96" s="289">
        <v>0.27</v>
      </c>
      <c r="I96" s="289" t="s">
        <v>128</v>
      </c>
      <c r="J96" s="289" t="s">
        <v>2051</v>
      </c>
    </row>
    <row r="97" spans="1:10" x14ac:dyDescent="0.25">
      <c r="A97" s="289" t="s">
        <v>2043</v>
      </c>
      <c r="B97" s="289" t="s">
        <v>768</v>
      </c>
      <c r="C97" s="290"/>
      <c r="D97" s="289">
        <v>6.87</v>
      </c>
      <c r="E97" s="289">
        <v>2.3650000000000002</v>
      </c>
      <c r="F97" s="289">
        <v>0.1333</v>
      </c>
      <c r="G97" s="289">
        <v>10.26</v>
      </c>
      <c r="H97" s="289">
        <v>0.27</v>
      </c>
      <c r="I97" s="289" t="s">
        <v>128</v>
      </c>
      <c r="J97" s="289" t="s">
        <v>2051</v>
      </c>
    </row>
    <row r="98" spans="1:10" x14ac:dyDescent="0.25">
      <c r="A98" s="289" t="s">
        <v>2043</v>
      </c>
      <c r="B98" s="289" t="s">
        <v>767</v>
      </c>
      <c r="C98" s="290"/>
      <c r="D98" s="289">
        <v>8.07</v>
      </c>
      <c r="E98" s="289">
        <v>2.4180000000000001</v>
      </c>
      <c r="F98" s="289">
        <v>0.1542</v>
      </c>
      <c r="G98" s="289">
        <v>8.8800000000000008</v>
      </c>
      <c r="H98" s="289">
        <v>0.27</v>
      </c>
      <c r="I98" s="289" t="s">
        <v>128</v>
      </c>
      <c r="J98" s="289" t="s">
        <v>2051</v>
      </c>
    </row>
    <row r="99" spans="1:10" x14ac:dyDescent="0.25">
      <c r="A99" s="289" t="s">
        <v>2043</v>
      </c>
      <c r="B99" s="289" t="s">
        <v>804</v>
      </c>
      <c r="C99" s="290"/>
      <c r="D99" s="289">
        <v>2.27</v>
      </c>
      <c r="E99" s="289">
        <f t="array" ref="E99:E106">TRANSPOSE(D63:K63)</f>
        <v>5.0999999999999997E-2</v>
      </c>
      <c r="F99" s="289">
        <v>9.4200000000000006E-2</v>
      </c>
      <c r="G99" s="289">
        <v>29.09</v>
      </c>
      <c r="H99" s="289">
        <v>0.26</v>
      </c>
      <c r="I99" s="289" t="s">
        <v>128</v>
      </c>
      <c r="J99" s="289" t="s">
        <v>2051</v>
      </c>
    </row>
    <row r="100" spans="1:10" x14ac:dyDescent="0.25">
      <c r="A100" s="289" t="s">
        <v>2043</v>
      </c>
      <c r="B100" s="289" t="s">
        <v>798</v>
      </c>
      <c r="C100" s="290"/>
      <c r="D100" s="289">
        <v>1.83</v>
      </c>
      <c r="E100" s="289">
        <v>0.31</v>
      </c>
      <c r="F100" s="289">
        <v>3.9199999999999999E-2</v>
      </c>
      <c r="G100" s="289">
        <v>35.69</v>
      </c>
      <c r="H100" s="289">
        <v>0.26</v>
      </c>
      <c r="I100" s="289" t="s">
        <v>128</v>
      </c>
      <c r="J100" s="289" t="s">
        <v>2051</v>
      </c>
    </row>
    <row r="101" spans="1:10" x14ac:dyDescent="0.25">
      <c r="A101" s="289" t="s">
        <v>2043</v>
      </c>
      <c r="B101" s="289" t="s">
        <v>797</v>
      </c>
      <c r="C101" s="290"/>
      <c r="D101" s="289">
        <v>2.5499999999999998</v>
      </c>
      <c r="E101" s="289">
        <v>2.1</v>
      </c>
      <c r="F101" s="289">
        <v>4.6699999999999998E-2</v>
      </c>
      <c r="G101" s="289">
        <v>25.92</v>
      </c>
      <c r="H101" s="289">
        <v>0.26</v>
      </c>
      <c r="I101" s="289" t="s">
        <v>128</v>
      </c>
      <c r="J101" s="289" t="s">
        <v>2051</v>
      </c>
    </row>
    <row r="102" spans="1:10" x14ac:dyDescent="0.25">
      <c r="A102" s="289" t="s">
        <v>2043</v>
      </c>
      <c r="B102" s="289" t="s">
        <v>803</v>
      </c>
      <c r="C102" s="290"/>
      <c r="D102" s="289">
        <v>3.27</v>
      </c>
      <c r="E102" s="289">
        <v>2.6960000000000002</v>
      </c>
      <c r="F102" s="289">
        <v>5.5E-2</v>
      </c>
      <c r="G102" s="289">
        <v>20.440000000000001</v>
      </c>
      <c r="H102" s="289">
        <v>0.26</v>
      </c>
      <c r="I102" s="289" t="s">
        <v>128</v>
      </c>
      <c r="J102" s="289" t="s">
        <v>2051</v>
      </c>
    </row>
    <row r="103" spans="1:10" x14ac:dyDescent="0.25">
      <c r="A103" s="289" t="s">
        <v>2043</v>
      </c>
      <c r="B103" s="289" t="s">
        <v>802</v>
      </c>
      <c r="C103" s="290"/>
      <c r="D103" s="289">
        <v>4.47</v>
      </c>
      <c r="E103" s="289">
        <v>3.056</v>
      </c>
      <c r="F103" s="289">
        <v>7.0000000000000007E-2</v>
      </c>
      <c r="G103" s="289">
        <v>15.23</v>
      </c>
      <c r="H103" s="289">
        <v>0.27</v>
      </c>
      <c r="I103" s="289" t="s">
        <v>128</v>
      </c>
      <c r="J103" s="289" t="s">
        <v>2051</v>
      </c>
    </row>
    <row r="104" spans="1:10" x14ac:dyDescent="0.25">
      <c r="A104" s="289" t="s">
        <v>2043</v>
      </c>
      <c r="B104" s="289" t="s">
        <v>801</v>
      </c>
      <c r="C104" s="290"/>
      <c r="D104" s="289">
        <v>5.67</v>
      </c>
      <c r="E104" s="289">
        <v>3.4239999999999999</v>
      </c>
      <c r="F104" s="289">
        <v>8.4199999999999997E-2</v>
      </c>
      <c r="G104" s="289">
        <v>12.22</v>
      </c>
      <c r="H104" s="289">
        <v>0.27</v>
      </c>
      <c r="I104" s="289" t="s">
        <v>128</v>
      </c>
      <c r="J104" s="289" t="s">
        <v>2051</v>
      </c>
    </row>
    <row r="105" spans="1:10" x14ac:dyDescent="0.25">
      <c r="A105" s="289" t="s">
        <v>2043</v>
      </c>
      <c r="B105" s="289" t="s">
        <v>800</v>
      </c>
      <c r="C105" s="290"/>
      <c r="D105" s="289">
        <v>6.87</v>
      </c>
      <c r="E105" s="289">
        <v>3.6549999999999998</v>
      </c>
      <c r="F105" s="289">
        <v>9.9199999999999997E-2</v>
      </c>
      <c r="G105" s="289">
        <v>10.26</v>
      </c>
      <c r="H105" s="289">
        <v>0.27</v>
      </c>
      <c r="I105" s="289" t="s">
        <v>128</v>
      </c>
      <c r="J105" s="289" t="s">
        <v>2051</v>
      </c>
    </row>
    <row r="106" spans="1:10" x14ac:dyDescent="0.25">
      <c r="A106" s="289" t="s">
        <v>2043</v>
      </c>
      <c r="B106" s="289" t="s">
        <v>799</v>
      </c>
      <c r="C106" s="290"/>
      <c r="D106" s="289">
        <v>8.07</v>
      </c>
      <c r="E106" s="289">
        <v>3.8010000000000002</v>
      </c>
      <c r="F106" s="289">
        <v>0.115</v>
      </c>
      <c r="G106" s="289">
        <v>8.8800000000000008</v>
      </c>
      <c r="H106" s="289">
        <v>0.27</v>
      </c>
      <c r="I106" s="289" t="s">
        <v>128</v>
      </c>
      <c r="J106" s="289" t="s">
        <v>2051</v>
      </c>
    </row>
    <row r="107" spans="1:10" x14ac:dyDescent="0.25">
      <c r="A107" s="289" t="s">
        <v>2043</v>
      </c>
      <c r="B107" s="289" t="s">
        <v>812</v>
      </c>
      <c r="C107" s="290"/>
      <c r="D107" s="289">
        <v>2.27</v>
      </c>
      <c r="E107" s="289">
        <f t="array" ref="E107:E114">TRANSPOSE(D64:K64)</f>
        <v>0.77100000000000002</v>
      </c>
      <c r="F107" s="289">
        <v>6.8860000000000005E-2</v>
      </c>
      <c r="G107" s="289">
        <v>29.09</v>
      </c>
      <c r="H107" s="289">
        <v>0.26</v>
      </c>
      <c r="I107" s="289" t="s">
        <v>128</v>
      </c>
      <c r="J107" s="289" t="s">
        <v>2051</v>
      </c>
    </row>
    <row r="108" spans="1:10" x14ac:dyDescent="0.25">
      <c r="A108" s="289" t="s">
        <v>2043</v>
      </c>
      <c r="B108" s="289" t="s">
        <v>806</v>
      </c>
      <c r="C108" s="290"/>
      <c r="D108" s="289">
        <v>1.83</v>
      </c>
      <c r="E108" s="289">
        <v>1.0329999999999999</v>
      </c>
      <c r="F108" s="289">
        <v>3.6740000000000002E-2</v>
      </c>
      <c r="G108" s="289">
        <v>35.69</v>
      </c>
      <c r="H108" s="289">
        <v>0.26</v>
      </c>
      <c r="I108" s="289" t="s">
        <v>128</v>
      </c>
      <c r="J108" s="289" t="s">
        <v>2051</v>
      </c>
    </row>
    <row r="109" spans="1:10" x14ac:dyDescent="0.25">
      <c r="A109" s="289" t="s">
        <v>2043</v>
      </c>
      <c r="B109" s="289" t="s">
        <v>805</v>
      </c>
      <c r="C109" s="290"/>
      <c r="D109" s="289">
        <v>2.5499999999999998</v>
      </c>
      <c r="E109" s="289">
        <v>2.3650000000000002</v>
      </c>
      <c r="F109" s="289">
        <v>4.5150000000000003E-2</v>
      </c>
      <c r="G109" s="289">
        <v>25.92</v>
      </c>
      <c r="H109" s="289">
        <v>0.26</v>
      </c>
      <c r="I109" s="289" t="s">
        <v>128</v>
      </c>
      <c r="J109" s="289" t="s">
        <v>2051</v>
      </c>
    </row>
    <row r="110" spans="1:10" x14ac:dyDescent="0.25">
      <c r="A110" s="289" t="s">
        <v>2043</v>
      </c>
      <c r="B110" s="289" t="s">
        <v>811</v>
      </c>
      <c r="C110" s="290"/>
      <c r="D110" s="289">
        <v>3.27</v>
      </c>
      <c r="E110" s="289">
        <v>2.8540000000000001</v>
      </c>
      <c r="F110" s="289">
        <v>5.4149999999999997E-2</v>
      </c>
      <c r="G110" s="289">
        <v>20.440000000000001</v>
      </c>
      <c r="H110" s="289">
        <v>0.26</v>
      </c>
      <c r="I110" s="289" t="s">
        <v>128</v>
      </c>
      <c r="J110" s="289" t="s">
        <v>2051</v>
      </c>
    </row>
    <row r="111" spans="1:10" x14ac:dyDescent="0.25">
      <c r="A111" s="289" t="s">
        <v>2043</v>
      </c>
      <c r="B111" s="289" t="s">
        <v>810</v>
      </c>
      <c r="C111" s="290"/>
      <c r="D111" s="289">
        <v>4.47</v>
      </c>
      <c r="E111" s="289">
        <v>3.1659999999999999</v>
      </c>
      <c r="F111" s="289">
        <v>6.898E-2</v>
      </c>
      <c r="G111" s="289">
        <v>15.23</v>
      </c>
      <c r="H111" s="289">
        <v>0.27</v>
      </c>
      <c r="I111" s="289" t="s">
        <v>128</v>
      </c>
      <c r="J111" s="289" t="s">
        <v>2051</v>
      </c>
    </row>
    <row r="112" spans="1:10" x14ac:dyDescent="0.25">
      <c r="A112" s="289" t="s">
        <v>2043</v>
      </c>
      <c r="B112" s="289" t="s">
        <v>809</v>
      </c>
      <c r="C112" s="290"/>
      <c r="D112" s="289">
        <v>5.67</v>
      </c>
      <c r="E112" s="289">
        <v>3.4980000000000002</v>
      </c>
      <c r="F112" s="289">
        <v>8.3710000000000007E-2</v>
      </c>
      <c r="G112" s="289">
        <v>12.22</v>
      </c>
      <c r="H112" s="289">
        <v>0.27</v>
      </c>
      <c r="I112" s="289" t="s">
        <v>128</v>
      </c>
      <c r="J112" s="289" t="s">
        <v>2051</v>
      </c>
    </row>
    <row r="113" spans="1:10" x14ac:dyDescent="0.25">
      <c r="A113" s="289" t="s">
        <v>2043</v>
      </c>
      <c r="B113" s="289" t="s">
        <v>808</v>
      </c>
      <c r="C113" s="290"/>
      <c r="D113" s="289">
        <v>6.87</v>
      </c>
      <c r="E113" s="289">
        <v>3.6949999999999998</v>
      </c>
      <c r="F113" s="289">
        <v>9.9159999999999998E-2</v>
      </c>
      <c r="G113" s="289">
        <v>10.26</v>
      </c>
      <c r="H113" s="289">
        <v>0.27</v>
      </c>
      <c r="I113" s="289" t="s">
        <v>128</v>
      </c>
      <c r="J113" s="289" t="s">
        <v>2051</v>
      </c>
    </row>
    <row r="114" spans="1:10" x14ac:dyDescent="0.25">
      <c r="A114" s="289" t="s">
        <v>2043</v>
      </c>
      <c r="B114" s="289" t="s">
        <v>807</v>
      </c>
      <c r="C114" s="290"/>
      <c r="D114" s="289">
        <v>8.07</v>
      </c>
      <c r="E114" s="289">
        <v>3.823</v>
      </c>
      <c r="F114" s="289">
        <v>0.11384</v>
      </c>
      <c r="G114" s="289">
        <v>8.8800000000000008</v>
      </c>
      <c r="H114" s="289">
        <v>0.27</v>
      </c>
      <c r="I114" s="289" t="s">
        <v>128</v>
      </c>
      <c r="J114" s="289" t="s">
        <v>2051</v>
      </c>
    </row>
    <row r="115" spans="1:10" x14ac:dyDescent="0.25">
      <c r="A115" s="289" t="s">
        <v>2043</v>
      </c>
      <c r="B115" s="289" t="s">
        <v>796</v>
      </c>
      <c r="C115" s="290"/>
      <c r="D115" s="289">
        <v>2.27</v>
      </c>
      <c r="E115" s="289">
        <f t="array" ref="E115:E122">TRANSPOSE(D65:K65)</f>
        <v>1.333</v>
      </c>
      <c r="F115" s="289">
        <v>5.7500000000000002E-2</v>
      </c>
      <c r="G115" s="289">
        <v>29.09</v>
      </c>
      <c r="H115" s="289">
        <v>0.26</v>
      </c>
      <c r="I115" s="289" t="s">
        <v>128</v>
      </c>
      <c r="J115" s="289" t="s">
        <v>2051</v>
      </c>
    </row>
    <row r="116" spans="1:10" x14ac:dyDescent="0.25">
      <c r="A116" s="289" t="s">
        <v>2043</v>
      </c>
      <c r="B116" s="289" t="s">
        <v>790</v>
      </c>
      <c r="C116" s="290"/>
      <c r="D116" s="289">
        <v>1.83</v>
      </c>
      <c r="E116" s="289">
        <v>1.595</v>
      </c>
      <c r="F116" s="289">
        <v>3.4770000000000002E-2</v>
      </c>
      <c r="G116" s="289">
        <v>35.69</v>
      </c>
      <c r="H116" s="289">
        <v>0.26</v>
      </c>
      <c r="I116" s="289" t="s">
        <v>128</v>
      </c>
      <c r="J116" s="289" t="s">
        <v>2051</v>
      </c>
    </row>
    <row r="117" spans="1:10" x14ac:dyDescent="0.25">
      <c r="A117" s="289" t="s">
        <v>2043</v>
      </c>
      <c r="B117" s="289" t="s">
        <v>789</v>
      </c>
      <c r="C117" s="290"/>
      <c r="D117" s="289">
        <v>2.5499999999999998</v>
      </c>
      <c r="E117" s="289">
        <v>2.5979999999999999</v>
      </c>
      <c r="F117" s="289">
        <v>4.4200000000000003E-2</v>
      </c>
      <c r="G117" s="289">
        <v>25.92</v>
      </c>
      <c r="H117" s="289">
        <v>0.26</v>
      </c>
      <c r="I117" s="289" t="s">
        <v>128</v>
      </c>
      <c r="J117" s="289" t="s">
        <v>2051</v>
      </c>
    </row>
    <row r="118" spans="1:10" x14ac:dyDescent="0.25">
      <c r="A118" s="289" t="s">
        <v>2043</v>
      </c>
      <c r="B118" s="289" t="s">
        <v>795</v>
      </c>
      <c r="C118" s="290"/>
      <c r="D118" s="289">
        <v>3.27</v>
      </c>
      <c r="E118" s="289">
        <v>2.996</v>
      </c>
      <c r="F118" s="289">
        <v>5.3039999999999997E-2</v>
      </c>
      <c r="G118" s="289">
        <v>20.440000000000001</v>
      </c>
      <c r="H118" s="289">
        <v>0.26</v>
      </c>
      <c r="I118" s="289" t="s">
        <v>128</v>
      </c>
      <c r="J118" s="289" t="s">
        <v>2051</v>
      </c>
    </row>
    <row r="119" spans="1:10" x14ac:dyDescent="0.25">
      <c r="A119" s="289" t="s">
        <v>2043</v>
      </c>
      <c r="B119" s="289" t="s">
        <v>794</v>
      </c>
      <c r="C119" s="290"/>
      <c r="D119" s="289">
        <v>4.47</v>
      </c>
      <c r="E119" s="289">
        <v>3.2650000000000001</v>
      </c>
      <c r="F119" s="289">
        <v>6.83E-2</v>
      </c>
      <c r="G119" s="289">
        <v>15.23</v>
      </c>
      <c r="H119" s="289">
        <v>0.27</v>
      </c>
      <c r="I119" s="289" t="s">
        <v>128</v>
      </c>
      <c r="J119" s="289" t="s">
        <v>2051</v>
      </c>
    </row>
    <row r="120" spans="1:10" x14ac:dyDescent="0.25">
      <c r="A120" s="289" t="s">
        <v>2043</v>
      </c>
      <c r="B120" s="289" t="s">
        <v>793</v>
      </c>
      <c r="C120" s="290"/>
      <c r="D120" s="289">
        <v>5.67</v>
      </c>
      <c r="E120" s="289">
        <v>3.5550000000000002</v>
      </c>
      <c r="F120" s="289">
        <v>8.3299999999999999E-2</v>
      </c>
      <c r="G120" s="289">
        <v>12.22</v>
      </c>
      <c r="H120" s="289">
        <v>0.27</v>
      </c>
      <c r="I120" s="289" t="s">
        <v>128</v>
      </c>
      <c r="J120" s="289" t="s">
        <v>2051</v>
      </c>
    </row>
    <row r="121" spans="1:10" x14ac:dyDescent="0.25">
      <c r="A121" s="289" t="s">
        <v>2043</v>
      </c>
      <c r="B121" s="289" t="s">
        <v>792</v>
      </c>
      <c r="C121" s="290"/>
      <c r="D121" s="289">
        <v>6.87</v>
      </c>
      <c r="E121" s="289">
        <v>3.7370000000000001</v>
      </c>
      <c r="F121" s="289">
        <v>9.8299999999999998E-2</v>
      </c>
      <c r="G121" s="289">
        <v>10.26</v>
      </c>
      <c r="H121" s="289">
        <v>0.27</v>
      </c>
      <c r="I121" s="289" t="s">
        <v>128</v>
      </c>
      <c r="J121" s="289" t="s">
        <v>2051</v>
      </c>
    </row>
    <row r="122" spans="1:10" x14ac:dyDescent="0.25">
      <c r="A122" s="289" t="s">
        <v>2043</v>
      </c>
      <c r="B122" s="289" t="s">
        <v>791</v>
      </c>
      <c r="C122" s="290"/>
      <c r="D122" s="289">
        <v>8.07</v>
      </c>
      <c r="E122" s="289">
        <v>3.867</v>
      </c>
      <c r="F122" s="289">
        <v>0.1142</v>
      </c>
      <c r="G122" s="289">
        <v>8.8800000000000008</v>
      </c>
      <c r="H122" s="289">
        <v>0.27</v>
      </c>
      <c r="I122" s="289" t="s">
        <v>128</v>
      </c>
      <c r="J122" s="289" t="s">
        <v>2051</v>
      </c>
    </row>
    <row r="123" spans="1:10" x14ac:dyDescent="0.25">
      <c r="A123" s="289" t="s">
        <v>2043</v>
      </c>
      <c r="B123" s="289" t="s">
        <v>756</v>
      </c>
      <c r="C123" s="290"/>
      <c r="D123" s="289">
        <v>2.27</v>
      </c>
      <c r="E123" s="289">
        <f t="array" ref="E123:E130">TRANSPOSE(D69:K69)</f>
        <v>0</v>
      </c>
      <c r="F123" s="289">
        <v>9.8299999999999998E-2</v>
      </c>
      <c r="G123" s="289">
        <v>29.09</v>
      </c>
      <c r="H123" s="289">
        <v>0.26</v>
      </c>
      <c r="I123" s="289" t="s">
        <v>128</v>
      </c>
      <c r="J123" s="289" t="s">
        <v>2051</v>
      </c>
    </row>
    <row r="124" spans="1:10" x14ac:dyDescent="0.25">
      <c r="A124" s="289" t="s">
        <v>2043</v>
      </c>
      <c r="B124" s="289" t="s">
        <v>750</v>
      </c>
      <c r="C124" s="290"/>
      <c r="D124" s="289">
        <v>1.83</v>
      </c>
      <c r="E124" s="289">
        <v>0.22600000000000001</v>
      </c>
      <c r="F124" s="289">
        <v>2.58E-2</v>
      </c>
      <c r="G124" s="289">
        <v>35.69</v>
      </c>
      <c r="H124" s="289">
        <v>0.26</v>
      </c>
      <c r="I124" s="289" t="s">
        <v>128</v>
      </c>
      <c r="J124" s="289" t="s">
        <v>2051</v>
      </c>
    </row>
    <row r="125" spans="1:10" x14ac:dyDescent="0.25">
      <c r="A125" s="289" t="s">
        <v>2043</v>
      </c>
      <c r="B125" s="289" t="s">
        <v>749</v>
      </c>
      <c r="C125" s="290"/>
      <c r="D125" s="289">
        <v>2.5499999999999998</v>
      </c>
      <c r="E125" s="289">
        <v>4.226</v>
      </c>
      <c r="F125" s="289">
        <v>2.3730000000000001E-2</v>
      </c>
      <c r="G125" s="289">
        <v>25.92</v>
      </c>
      <c r="H125" s="289">
        <v>0.26</v>
      </c>
      <c r="I125" s="289" t="s">
        <v>128</v>
      </c>
      <c r="J125" s="289" t="s">
        <v>2051</v>
      </c>
    </row>
    <row r="126" spans="1:10" x14ac:dyDescent="0.25">
      <c r="A126" s="289" t="s">
        <v>2043</v>
      </c>
      <c r="B126" s="289" t="s">
        <v>755</v>
      </c>
      <c r="C126" s="290"/>
      <c r="D126" s="289">
        <v>3.27</v>
      </c>
      <c r="E126" s="289">
        <v>7.2149999999999999</v>
      </c>
      <c r="F126" s="289">
        <v>2.2759999999999999E-2</v>
      </c>
      <c r="G126" s="289">
        <v>20.440000000000001</v>
      </c>
      <c r="H126" s="289">
        <v>0.26</v>
      </c>
      <c r="I126" s="289" t="s">
        <v>128</v>
      </c>
      <c r="J126" s="289" t="s">
        <v>2051</v>
      </c>
    </row>
    <row r="127" spans="1:10" x14ac:dyDescent="0.25">
      <c r="A127" s="289" t="s">
        <v>2043</v>
      </c>
      <c r="B127" s="289" t="s">
        <v>754</v>
      </c>
      <c r="C127" s="290"/>
      <c r="D127" s="289">
        <v>4.47</v>
      </c>
      <c r="E127" s="289">
        <v>10.260999999999999</v>
      </c>
      <c r="F127" s="289">
        <v>2.1899999999999999E-2</v>
      </c>
      <c r="G127" s="289">
        <v>15.23</v>
      </c>
      <c r="H127" s="289">
        <v>0.27</v>
      </c>
      <c r="I127" s="289" t="s">
        <v>128</v>
      </c>
      <c r="J127" s="289" t="s">
        <v>2051</v>
      </c>
    </row>
    <row r="128" spans="1:10" x14ac:dyDescent="0.25">
      <c r="A128" s="289" t="s">
        <v>2043</v>
      </c>
      <c r="B128" s="289" t="s">
        <v>753</v>
      </c>
      <c r="C128" s="290"/>
      <c r="D128" s="289">
        <v>5.67</v>
      </c>
      <c r="E128" s="289">
        <v>15.279</v>
      </c>
      <c r="F128" s="289">
        <v>2.1600000000000001E-2</v>
      </c>
      <c r="G128" s="289">
        <v>12.22</v>
      </c>
      <c r="H128" s="289">
        <v>0.27</v>
      </c>
      <c r="I128" s="289" t="s">
        <v>128</v>
      </c>
      <c r="J128" s="289" t="s">
        <v>2051</v>
      </c>
    </row>
    <row r="129" spans="1:10" x14ac:dyDescent="0.25">
      <c r="A129" s="289" t="s">
        <v>2043</v>
      </c>
      <c r="B129" s="289" t="s">
        <v>752</v>
      </c>
      <c r="C129" s="290"/>
      <c r="D129" s="289">
        <v>6.87</v>
      </c>
      <c r="E129" s="289">
        <v>20.427</v>
      </c>
      <c r="F129" s="289">
        <v>2.1260000000000001E-2</v>
      </c>
      <c r="G129" s="289">
        <v>10.26</v>
      </c>
      <c r="H129" s="289">
        <v>0.27</v>
      </c>
      <c r="I129" s="289" t="s">
        <v>128</v>
      </c>
      <c r="J129" s="289" t="s">
        <v>2051</v>
      </c>
    </row>
    <row r="130" spans="1:10" x14ac:dyDescent="0.25">
      <c r="A130" s="289" t="s">
        <v>2043</v>
      </c>
      <c r="B130" s="289" t="s">
        <v>751</v>
      </c>
      <c r="C130" s="290"/>
      <c r="D130" s="289">
        <v>8.07</v>
      </c>
      <c r="E130" s="289">
        <v>25.466000000000001</v>
      </c>
      <c r="F130" s="289">
        <v>2.1409999999999998E-2</v>
      </c>
      <c r="G130" s="289">
        <v>8.8800000000000008</v>
      </c>
      <c r="H130" s="289">
        <v>0.27</v>
      </c>
      <c r="I130" s="289" t="s">
        <v>128</v>
      </c>
      <c r="J130" s="289" t="s">
        <v>2051</v>
      </c>
    </row>
    <row r="131" spans="1:10" x14ac:dyDescent="0.25">
      <c r="A131" s="289" t="s">
        <v>2043</v>
      </c>
      <c r="B131" s="289" t="s">
        <v>764</v>
      </c>
      <c r="C131" s="290"/>
      <c r="D131" s="289">
        <v>2.27</v>
      </c>
      <c r="E131" s="289">
        <f t="array" ref="E131:E138">TRANSPOSE(D70:K70)</f>
        <v>0.52600000000000002</v>
      </c>
      <c r="F131" s="289">
        <v>7.4999999999999997E-2</v>
      </c>
      <c r="G131" s="289">
        <v>29.09</v>
      </c>
      <c r="H131" s="289">
        <v>0.26</v>
      </c>
      <c r="I131" s="289" t="s">
        <v>128</v>
      </c>
      <c r="J131" s="289" t="s">
        <v>2051</v>
      </c>
    </row>
    <row r="132" spans="1:10" x14ac:dyDescent="0.25">
      <c r="A132" s="289" t="s">
        <v>2043</v>
      </c>
      <c r="B132" s="289" t="s">
        <v>758</v>
      </c>
      <c r="C132" s="290"/>
      <c r="D132" s="289">
        <v>1.83</v>
      </c>
      <c r="E132" s="289">
        <v>0.78700000000000003</v>
      </c>
      <c r="F132" s="289">
        <v>2.3449999999999999E-2</v>
      </c>
      <c r="G132" s="289">
        <v>35.69</v>
      </c>
      <c r="H132" s="289">
        <v>0.26</v>
      </c>
      <c r="I132" s="289" t="s">
        <v>128</v>
      </c>
      <c r="J132" s="289" t="s">
        <v>2051</v>
      </c>
    </row>
    <row r="133" spans="1:10" x14ac:dyDescent="0.25">
      <c r="A133" s="289" t="s">
        <v>2043</v>
      </c>
      <c r="B133" s="289" t="s">
        <v>757</v>
      </c>
      <c r="C133" s="290"/>
      <c r="D133" s="289">
        <v>2.5499999999999998</v>
      </c>
      <c r="E133" s="289">
        <v>4.8</v>
      </c>
      <c r="F133" s="289">
        <v>2.2499999999999999E-2</v>
      </c>
      <c r="G133" s="289">
        <v>25.92</v>
      </c>
      <c r="H133" s="289">
        <v>0.26</v>
      </c>
      <c r="I133" s="289" t="s">
        <v>128</v>
      </c>
      <c r="J133" s="289" t="s">
        <v>2051</v>
      </c>
    </row>
    <row r="134" spans="1:10" x14ac:dyDescent="0.25">
      <c r="A134" s="289" t="s">
        <v>2043</v>
      </c>
      <c r="B134" s="289" t="s">
        <v>763</v>
      </c>
      <c r="C134" s="290"/>
      <c r="D134" s="289">
        <v>3.27</v>
      </c>
      <c r="E134" s="289">
        <v>7.7709999999999999</v>
      </c>
      <c r="F134" s="289">
        <v>2.1829999999999999E-2</v>
      </c>
      <c r="G134" s="289">
        <v>20.440000000000001</v>
      </c>
      <c r="H134" s="289">
        <v>0.26</v>
      </c>
      <c r="I134" s="289" t="s">
        <v>128</v>
      </c>
      <c r="J134" s="289" t="s">
        <v>2051</v>
      </c>
    </row>
    <row r="135" spans="1:10" x14ac:dyDescent="0.25">
      <c r="A135" s="289" t="s">
        <v>2043</v>
      </c>
      <c r="B135" s="289" t="s">
        <v>762</v>
      </c>
      <c r="C135" s="290"/>
      <c r="D135" s="289">
        <v>4.47</v>
      </c>
      <c r="E135" s="289">
        <v>10.778</v>
      </c>
      <c r="F135" s="289">
        <v>2.1080000000000002E-2</v>
      </c>
      <c r="G135" s="289">
        <v>15.23</v>
      </c>
      <c r="H135" s="289">
        <v>0.27</v>
      </c>
      <c r="I135" s="289" t="s">
        <v>128</v>
      </c>
      <c r="J135" s="289" t="s">
        <v>2051</v>
      </c>
    </row>
    <row r="136" spans="1:10" x14ac:dyDescent="0.25">
      <c r="A136" s="289" t="s">
        <v>2043</v>
      </c>
      <c r="B136" s="289" t="s">
        <v>761</v>
      </c>
      <c r="C136" s="290"/>
      <c r="D136" s="289">
        <v>5.67</v>
      </c>
      <c r="E136" s="289">
        <v>15.817</v>
      </c>
      <c r="F136" s="289">
        <v>2.1090000000000001E-2</v>
      </c>
      <c r="G136" s="289">
        <v>12.22</v>
      </c>
      <c r="H136" s="289">
        <v>0.27</v>
      </c>
      <c r="I136" s="289" t="s">
        <v>128</v>
      </c>
      <c r="J136" s="289" t="s">
        <v>2051</v>
      </c>
    </row>
    <row r="137" spans="1:10" x14ac:dyDescent="0.25">
      <c r="A137" s="289" t="s">
        <v>2043</v>
      </c>
      <c r="B137" s="289" t="s">
        <v>760</v>
      </c>
      <c r="C137" s="290"/>
      <c r="D137" s="289">
        <v>6.87</v>
      </c>
      <c r="E137" s="289">
        <v>20.888999999999999</v>
      </c>
      <c r="F137" s="289">
        <v>2.0650000000000002E-2</v>
      </c>
      <c r="G137" s="289">
        <v>10.26</v>
      </c>
      <c r="H137" s="289">
        <v>0.27</v>
      </c>
      <c r="I137" s="289" t="s">
        <v>128</v>
      </c>
      <c r="J137" s="289" t="s">
        <v>2051</v>
      </c>
    </row>
    <row r="138" spans="1:10" x14ac:dyDescent="0.25">
      <c r="A138" s="289" t="s">
        <v>2043</v>
      </c>
      <c r="B138" s="289" t="s">
        <v>759</v>
      </c>
      <c r="C138" s="290"/>
      <c r="D138" s="289">
        <v>8.07</v>
      </c>
      <c r="E138" s="289">
        <v>25.466000000000001</v>
      </c>
      <c r="F138" s="289">
        <v>2.07E-2</v>
      </c>
      <c r="G138" s="289">
        <v>8.8800000000000008</v>
      </c>
      <c r="H138" s="289">
        <v>0.27</v>
      </c>
      <c r="I138" s="289" t="s">
        <v>128</v>
      </c>
      <c r="J138" s="289" t="s">
        <v>2051</v>
      </c>
    </row>
    <row r="139" spans="1:10" x14ac:dyDescent="0.25">
      <c r="A139" s="289" t="s">
        <v>2043</v>
      </c>
      <c r="B139" s="289" t="s">
        <v>748</v>
      </c>
      <c r="C139" s="290"/>
      <c r="D139" s="289">
        <v>2.27</v>
      </c>
      <c r="E139" s="289">
        <f t="array" ref="E139:E146">TRANSPOSE(D71:K71)</f>
        <v>0.91400000000000003</v>
      </c>
      <c r="F139" s="289">
        <v>6.5000000000000002E-2</v>
      </c>
      <c r="G139" s="289">
        <v>29.09</v>
      </c>
      <c r="H139" s="289">
        <v>0.26</v>
      </c>
      <c r="I139" s="289" t="s">
        <v>128</v>
      </c>
      <c r="J139" s="289" t="s">
        <v>2051</v>
      </c>
    </row>
    <row r="140" spans="1:10" x14ac:dyDescent="0.25">
      <c r="A140" s="289" t="s">
        <v>2043</v>
      </c>
      <c r="B140" s="289" t="s">
        <v>742</v>
      </c>
      <c r="C140" s="290"/>
      <c r="D140" s="289">
        <v>1.83</v>
      </c>
      <c r="E140" s="289">
        <v>1.1739999999999999</v>
      </c>
      <c r="F140" s="289">
        <v>2.2100000000000002E-2</v>
      </c>
      <c r="G140" s="289">
        <v>35.69</v>
      </c>
      <c r="H140" s="289">
        <v>0.26</v>
      </c>
      <c r="I140" s="289" t="s">
        <v>128</v>
      </c>
      <c r="J140" s="289" t="s">
        <v>2051</v>
      </c>
    </row>
    <row r="141" spans="1:10" x14ac:dyDescent="0.25">
      <c r="A141" s="289" t="s">
        <v>2043</v>
      </c>
      <c r="B141" s="289" t="s">
        <v>741</v>
      </c>
      <c r="C141" s="290"/>
      <c r="D141" s="289">
        <v>2.5499999999999998</v>
      </c>
      <c r="E141" s="289">
        <v>5.1740000000000004</v>
      </c>
      <c r="F141" s="289">
        <v>2.146E-2</v>
      </c>
      <c r="G141" s="289">
        <v>25.92</v>
      </c>
      <c r="H141" s="289">
        <v>0.26</v>
      </c>
      <c r="I141" s="289" t="s">
        <v>128</v>
      </c>
      <c r="J141" s="289" t="s">
        <v>2051</v>
      </c>
    </row>
    <row r="142" spans="1:10" x14ac:dyDescent="0.25">
      <c r="A142" s="289" t="s">
        <v>2043</v>
      </c>
      <c r="B142" s="289" t="s">
        <v>747</v>
      </c>
      <c r="C142" s="290"/>
      <c r="D142" s="289">
        <v>3.27</v>
      </c>
      <c r="E142" s="289">
        <v>8.1590000000000007</v>
      </c>
      <c r="F142" s="289">
        <v>2.121E-2</v>
      </c>
      <c r="G142" s="289">
        <v>20.440000000000001</v>
      </c>
      <c r="H142" s="289">
        <v>0.26</v>
      </c>
      <c r="I142" s="289" t="s">
        <v>128</v>
      </c>
      <c r="J142" s="289" t="s">
        <v>2051</v>
      </c>
    </row>
    <row r="143" spans="1:10" x14ac:dyDescent="0.25">
      <c r="A143" s="289" t="s">
        <v>2043</v>
      </c>
      <c r="B143" s="289" t="s">
        <v>746</v>
      </c>
      <c r="C143" s="290"/>
      <c r="D143" s="289">
        <v>4.47</v>
      </c>
      <c r="E143" s="289">
        <v>11.198</v>
      </c>
      <c r="F143" s="289">
        <v>2.0670000000000001E-2</v>
      </c>
      <c r="G143" s="289">
        <v>15.23</v>
      </c>
      <c r="H143" s="289">
        <v>0.27</v>
      </c>
      <c r="I143" s="289" t="s">
        <v>128</v>
      </c>
      <c r="J143" s="289" t="s">
        <v>2051</v>
      </c>
    </row>
    <row r="144" spans="1:10" x14ac:dyDescent="0.25">
      <c r="A144" s="289" t="s">
        <v>2043</v>
      </c>
      <c r="B144" s="289" t="s">
        <v>745</v>
      </c>
      <c r="C144" s="290"/>
      <c r="D144" s="289">
        <v>5.67</v>
      </c>
      <c r="E144" s="289">
        <v>16.099</v>
      </c>
      <c r="F144" s="289">
        <v>2.0580000000000001E-2</v>
      </c>
      <c r="G144" s="289">
        <v>12.22</v>
      </c>
      <c r="H144" s="289">
        <v>0.27</v>
      </c>
      <c r="I144" s="289" t="s">
        <v>128</v>
      </c>
      <c r="J144" s="289" t="s">
        <v>2051</v>
      </c>
    </row>
    <row r="145" spans="1:10" x14ac:dyDescent="0.25">
      <c r="A145" s="289" t="s">
        <v>2043</v>
      </c>
      <c r="B145" s="289" t="s">
        <v>744</v>
      </c>
      <c r="C145" s="290"/>
      <c r="D145" s="289">
        <v>6.87</v>
      </c>
      <c r="E145" s="289">
        <v>21.372</v>
      </c>
      <c r="F145" s="289">
        <v>2.0650000000000002E-2</v>
      </c>
      <c r="G145" s="289">
        <v>10.26</v>
      </c>
      <c r="H145" s="289">
        <v>0.27</v>
      </c>
      <c r="I145" s="289" t="s">
        <v>128</v>
      </c>
      <c r="J145" s="289" t="s">
        <v>2051</v>
      </c>
    </row>
    <row r="146" spans="1:10" x14ac:dyDescent="0.25">
      <c r="A146" s="289" t="s">
        <v>2043</v>
      </c>
      <c r="B146" s="289" t="s">
        <v>743</v>
      </c>
      <c r="C146" s="290"/>
      <c r="D146" s="289">
        <v>8.07</v>
      </c>
      <c r="E146" s="289">
        <v>26.177</v>
      </c>
      <c r="F146" s="289">
        <v>2.07E-2</v>
      </c>
      <c r="G146" s="289">
        <v>8.8800000000000008</v>
      </c>
      <c r="H146" s="289">
        <v>0.27</v>
      </c>
      <c r="I146" s="289" t="s">
        <v>128</v>
      </c>
      <c r="J146" s="289" t="s">
        <v>2051</v>
      </c>
    </row>
    <row r="147" spans="1:10" x14ac:dyDescent="0.25">
      <c r="A147" s="289" t="s">
        <v>2043</v>
      </c>
      <c r="B147" s="289" t="s">
        <v>732</v>
      </c>
      <c r="C147" s="290"/>
      <c r="D147" s="289">
        <v>2.52</v>
      </c>
      <c r="E147" s="289">
        <f t="array" ref="E147:E154">TRANSPOSE(D66:K66)</f>
        <v>5.3999999999999999E-2</v>
      </c>
      <c r="F147" s="289">
        <v>0.1067</v>
      </c>
      <c r="G147" s="289">
        <v>41.9</v>
      </c>
      <c r="H147" s="289">
        <v>0.26</v>
      </c>
      <c r="I147" s="289" t="s">
        <v>128</v>
      </c>
      <c r="J147" s="289" t="s">
        <v>2051</v>
      </c>
    </row>
    <row r="148" spans="1:10" x14ac:dyDescent="0.25">
      <c r="A148" s="289" t="s">
        <v>2043</v>
      </c>
      <c r="B148" s="289" t="s">
        <v>726</v>
      </c>
      <c r="C148" s="290"/>
      <c r="D148" s="289">
        <v>2.08</v>
      </c>
      <c r="E148" s="289">
        <v>0.314</v>
      </c>
      <c r="F148" s="289">
        <v>4.052E-2</v>
      </c>
      <c r="G148" s="289">
        <v>50.36</v>
      </c>
      <c r="H148" s="289">
        <v>0.25</v>
      </c>
      <c r="I148" s="289" t="s">
        <v>128</v>
      </c>
      <c r="J148" s="289" t="s">
        <v>2051</v>
      </c>
    </row>
    <row r="149" spans="1:10" x14ac:dyDescent="0.25">
      <c r="A149" s="289" t="s">
        <v>2043</v>
      </c>
      <c r="B149" s="289" t="s">
        <v>725</v>
      </c>
      <c r="C149" s="290"/>
      <c r="D149" s="289">
        <v>2.8</v>
      </c>
      <c r="E149" s="289">
        <v>2.5979999999999999</v>
      </c>
      <c r="F149" s="289">
        <v>4.4200000000000003E-2</v>
      </c>
      <c r="G149" s="289">
        <v>37.69</v>
      </c>
      <c r="H149" s="289">
        <v>0.26</v>
      </c>
      <c r="I149" s="289" t="s">
        <v>128</v>
      </c>
      <c r="J149" s="289" t="s">
        <v>2051</v>
      </c>
    </row>
    <row r="150" spans="1:10" x14ac:dyDescent="0.25">
      <c r="A150" s="289" t="s">
        <v>2043</v>
      </c>
      <c r="B150" s="289" t="s">
        <v>731</v>
      </c>
      <c r="C150" s="290"/>
      <c r="D150" s="289">
        <v>3.52</v>
      </c>
      <c r="E150" s="289">
        <v>3.536</v>
      </c>
      <c r="F150" s="289">
        <v>4.9200000000000001E-2</v>
      </c>
      <c r="G150" s="289">
        <v>30.2</v>
      </c>
      <c r="H150" s="289">
        <v>0.26</v>
      </c>
      <c r="I150" s="289" t="s">
        <v>128</v>
      </c>
      <c r="J150" s="289" t="s">
        <v>2051</v>
      </c>
    </row>
    <row r="151" spans="1:10" x14ac:dyDescent="0.25">
      <c r="A151" s="289" t="s">
        <v>2043</v>
      </c>
      <c r="B151" s="289" t="s">
        <v>730</v>
      </c>
      <c r="C151" s="290"/>
      <c r="D151" s="289">
        <v>4.72</v>
      </c>
      <c r="E151" s="289">
        <v>4.1749999999999998</v>
      </c>
      <c r="F151" s="289">
        <v>5.8299999999999998E-2</v>
      </c>
      <c r="G151" s="289">
        <v>22.79</v>
      </c>
      <c r="H151" s="289">
        <v>0.26</v>
      </c>
      <c r="I151" s="289" t="s">
        <v>128</v>
      </c>
      <c r="J151" s="289" t="s">
        <v>2051</v>
      </c>
    </row>
    <row r="152" spans="1:10" x14ac:dyDescent="0.25">
      <c r="A152" s="289" t="s">
        <v>2043</v>
      </c>
      <c r="B152" s="289" t="s">
        <v>729</v>
      </c>
      <c r="C152" s="290"/>
      <c r="D152" s="289">
        <v>5.92</v>
      </c>
      <c r="E152" s="289">
        <v>4.8639999999999999</v>
      </c>
      <c r="F152" s="289">
        <v>6.7769999999999997E-2</v>
      </c>
      <c r="G152" s="289">
        <v>18.37</v>
      </c>
      <c r="H152" s="289">
        <v>0.26</v>
      </c>
      <c r="I152" s="289" t="s">
        <v>128</v>
      </c>
      <c r="J152" s="289" t="s">
        <v>2051</v>
      </c>
    </row>
    <row r="153" spans="1:10" x14ac:dyDescent="0.25">
      <c r="A153" s="289" t="s">
        <v>2043</v>
      </c>
      <c r="B153" s="289" t="s">
        <v>728</v>
      </c>
      <c r="C153" s="290"/>
      <c r="D153" s="289">
        <v>7.12</v>
      </c>
      <c r="E153" s="289">
        <v>5.3230000000000004</v>
      </c>
      <c r="F153" s="289">
        <v>7.7810000000000004E-2</v>
      </c>
      <c r="G153" s="289">
        <v>15.45</v>
      </c>
      <c r="H153" s="289">
        <v>0.27</v>
      </c>
      <c r="I153" s="289" t="s">
        <v>128</v>
      </c>
      <c r="J153" s="289" t="s">
        <v>2051</v>
      </c>
    </row>
    <row r="154" spans="1:10" x14ac:dyDescent="0.25">
      <c r="A154" s="289" t="s">
        <v>2043</v>
      </c>
      <c r="B154" s="289" t="s">
        <v>727</v>
      </c>
      <c r="C154" s="290"/>
      <c r="D154" s="289">
        <v>8.32</v>
      </c>
      <c r="E154" s="289">
        <v>5.6440000000000001</v>
      </c>
      <c r="F154" s="289">
        <v>8.7499999999999994E-2</v>
      </c>
      <c r="G154" s="289">
        <v>13.37</v>
      </c>
      <c r="H154" s="289">
        <v>0.27</v>
      </c>
      <c r="I154" s="289" t="s">
        <v>128</v>
      </c>
      <c r="J154" s="289" t="s">
        <v>2051</v>
      </c>
    </row>
    <row r="155" spans="1:10" x14ac:dyDescent="0.25">
      <c r="A155" s="289" t="s">
        <v>2043</v>
      </c>
      <c r="B155" s="289" t="s">
        <v>740</v>
      </c>
      <c r="C155" s="290"/>
      <c r="D155" s="289">
        <v>2.27</v>
      </c>
      <c r="E155" s="289">
        <f t="array" ref="E155:E162">TRANSPOSE(D67:K67)</f>
        <v>0.88300000000000001</v>
      </c>
      <c r="F155" s="289">
        <v>6.7500000000000004E-2</v>
      </c>
      <c r="G155" s="289">
        <v>29.09</v>
      </c>
      <c r="H155" s="289">
        <v>0.26</v>
      </c>
      <c r="I155" s="289" t="s">
        <v>128</v>
      </c>
      <c r="J155" s="289" t="s">
        <v>2051</v>
      </c>
    </row>
    <row r="156" spans="1:10" x14ac:dyDescent="0.25">
      <c r="A156" s="289" t="s">
        <v>2043</v>
      </c>
      <c r="B156" s="289" t="s">
        <v>734</v>
      </c>
      <c r="C156" s="290"/>
      <c r="D156" s="289">
        <v>1.83</v>
      </c>
      <c r="E156" s="289">
        <v>1.1419999999999999</v>
      </c>
      <c r="F156" s="289">
        <v>3.2500000000000001E-2</v>
      </c>
      <c r="G156" s="289">
        <v>35.69</v>
      </c>
      <c r="H156" s="289">
        <v>0.26</v>
      </c>
      <c r="I156" s="289" t="s">
        <v>128</v>
      </c>
      <c r="J156" s="289" t="s">
        <v>2051</v>
      </c>
    </row>
    <row r="157" spans="1:10" x14ac:dyDescent="0.25">
      <c r="A157" s="289" t="s">
        <v>2043</v>
      </c>
      <c r="B157" s="289" t="s">
        <v>733</v>
      </c>
      <c r="C157" s="290"/>
      <c r="D157" s="289">
        <v>2.5499999999999998</v>
      </c>
      <c r="E157" s="289">
        <v>2.996</v>
      </c>
      <c r="F157" s="289">
        <v>3.8300000000000001E-2</v>
      </c>
      <c r="G157" s="289">
        <v>25.92</v>
      </c>
      <c r="H157" s="289">
        <v>0.26</v>
      </c>
      <c r="I157" s="289" t="s">
        <v>128</v>
      </c>
      <c r="J157" s="289" t="s">
        <v>2051</v>
      </c>
    </row>
    <row r="158" spans="1:10" x14ac:dyDescent="0.25">
      <c r="A158" s="289" t="s">
        <v>2043</v>
      </c>
      <c r="B158" s="289" t="s">
        <v>739</v>
      </c>
      <c r="C158" s="290"/>
      <c r="D158" s="289">
        <v>3.27</v>
      </c>
      <c r="E158" s="289">
        <v>3.8010000000000002</v>
      </c>
      <c r="F158" s="289">
        <v>4.4200000000000003E-2</v>
      </c>
      <c r="G158" s="289">
        <v>20.440000000000001</v>
      </c>
      <c r="H158" s="289">
        <v>0.26</v>
      </c>
      <c r="I158" s="289" t="s">
        <v>128</v>
      </c>
      <c r="J158" s="289" t="s">
        <v>2051</v>
      </c>
    </row>
    <row r="159" spans="1:10" x14ac:dyDescent="0.25">
      <c r="A159" s="289" t="s">
        <v>2043</v>
      </c>
      <c r="B159" s="289" t="s">
        <v>738</v>
      </c>
      <c r="C159" s="290"/>
      <c r="D159" s="289">
        <v>4.47</v>
      </c>
      <c r="E159" s="289">
        <v>4.3579999999999997</v>
      </c>
      <c r="F159" s="289">
        <v>5.3969999999999997E-2</v>
      </c>
      <c r="G159" s="289">
        <v>15.23</v>
      </c>
      <c r="H159" s="289">
        <v>0.27</v>
      </c>
      <c r="I159" s="289" t="s">
        <v>128</v>
      </c>
      <c r="J159" s="289" t="s">
        <v>2051</v>
      </c>
    </row>
    <row r="160" spans="1:10" x14ac:dyDescent="0.25">
      <c r="A160" s="289" t="s">
        <v>2043</v>
      </c>
      <c r="B160" s="289" t="s">
        <v>737</v>
      </c>
      <c r="C160" s="290"/>
      <c r="D160" s="289">
        <v>5.67</v>
      </c>
      <c r="E160" s="289">
        <v>4.9980000000000002</v>
      </c>
      <c r="F160" s="289">
        <v>6.4199999999999993E-2</v>
      </c>
      <c r="G160" s="289">
        <v>12.22</v>
      </c>
      <c r="H160" s="289">
        <v>0.27</v>
      </c>
      <c r="I160" s="289" t="s">
        <v>128</v>
      </c>
      <c r="J160" s="289" t="s">
        <v>2051</v>
      </c>
    </row>
    <row r="161" spans="1:10" x14ac:dyDescent="0.25">
      <c r="A161" s="289" t="s">
        <v>2043</v>
      </c>
      <c r="B161" s="289" t="s">
        <v>736</v>
      </c>
      <c r="C161" s="290"/>
      <c r="D161" s="289">
        <v>6.87</v>
      </c>
      <c r="E161" s="289">
        <v>5.4</v>
      </c>
      <c r="F161" s="289">
        <v>7.4200000000000002E-2</v>
      </c>
      <c r="G161" s="289">
        <v>10.26</v>
      </c>
      <c r="H161" s="289">
        <v>0.27</v>
      </c>
      <c r="I161" s="289" t="s">
        <v>128</v>
      </c>
      <c r="J161" s="289" t="s">
        <v>2051</v>
      </c>
    </row>
    <row r="162" spans="1:10" x14ac:dyDescent="0.25">
      <c r="A162" s="289" t="s">
        <v>2043</v>
      </c>
      <c r="B162" s="289" t="s">
        <v>735</v>
      </c>
      <c r="C162" s="290"/>
      <c r="D162" s="289">
        <v>8.07</v>
      </c>
      <c r="E162" s="289">
        <v>5.7290000000000001</v>
      </c>
      <c r="F162" s="289">
        <v>8.5000000000000006E-2</v>
      </c>
      <c r="G162" s="289">
        <v>8.8800000000000008</v>
      </c>
      <c r="H162" s="289">
        <v>0.27</v>
      </c>
      <c r="I162" s="289" t="s">
        <v>128</v>
      </c>
      <c r="J162" s="289" t="s">
        <v>2051</v>
      </c>
    </row>
    <row r="163" spans="1:10" x14ac:dyDescent="0.25">
      <c r="A163" s="289" t="s">
        <v>2043</v>
      </c>
      <c r="B163" s="289" t="s">
        <v>724</v>
      </c>
      <c r="C163" s="290"/>
      <c r="D163" s="289">
        <v>2.27</v>
      </c>
      <c r="E163" s="289">
        <f t="array" ref="E163:E170">TRANSPOSE(D68:K68)</f>
        <v>1.607</v>
      </c>
      <c r="F163" s="289">
        <v>5.4199999999999998E-2</v>
      </c>
      <c r="G163" s="289">
        <v>29.09</v>
      </c>
      <c r="H163" s="289">
        <v>0.26</v>
      </c>
      <c r="I163" s="289" t="s">
        <v>128</v>
      </c>
      <c r="J163" s="289" t="s">
        <v>2051</v>
      </c>
    </row>
    <row r="164" spans="1:10" x14ac:dyDescent="0.25">
      <c r="A164" s="289" t="s">
        <v>2043</v>
      </c>
      <c r="B164" s="289" t="s">
        <v>718</v>
      </c>
      <c r="C164" s="290"/>
      <c r="D164" s="289">
        <v>1.83</v>
      </c>
      <c r="E164" s="289">
        <v>1.867</v>
      </c>
      <c r="F164" s="289">
        <v>0.03</v>
      </c>
      <c r="G164" s="289">
        <v>35.69</v>
      </c>
      <c r="H164" s="289">
        <v>0.26</v>
      </c>
      <c r="I164" s="289" t="s">
        <v>128</v>
      </c>
      <c r="J164" s="289" t="s">
        <v>2051</v>
      </c>
    </row>
    <row r="165" spans="1:10" x14ac:dyDescent="0.25">
      <c r="A165" s="289" t="s">
        <v>2043</v>
      </c>
      <c r="B165" s="289" t="s">
        <v>716</v>
      </c>
      <c r="C165" s="290"/>
      <c r="D165" s="289">
        <v>2.5499999999999998</v>
      </c>
      <c r="E165" s="289">
        <v>3.3690000000000002</v>
      </c>
      <c r="F165" s="289">
        <v>3.653E-2</v>
      </c>
      <c r="G165" s="289">
        <v>25.92</v>
      </c>
      <c r="H165" s="289">
        <v>0.26</v>
      </c>
      <c r="I165" s="289" t="s">
        <v>128</v>
      </c>
      <c r="J165" s="289" t="s">
        <v>2051</v>
      </c>
    </row>
    <row r="166" spans="1:10" x14ac:dyDescent="0.25">
      <c r="A166" s="289" t="s">
        <v>2043</v>
      </c>
      <c r="B166" s="289" t="s">
        <v>723</v>
      </c>
      <c r="C166" s="290"/>
      <c r="D166" s="289">
        <v>3.27</v>
      </c>
      <c r="E166" s="289">
        <v>4.0519999999999996</v>
      </c>
      <c r="F166" s="289">
        <v>4.2500000000000003E-2</v>
      </c>
      <c r="G166" s="289">
        <v>20.440000000000001</v>
      </c>
      <c r="H166" s="289">
        <v>0.26</v>
      </c>
      <c r="I166" s="289" t="s">
        <v>128</v>
      </c>
      <c r="J166" s="289" t="s">
        <v>2051</v>
      </c>
    </row>
    <row r="167" spans="1:10" x14ac:dyDescent="0.25">
      <c r="A167" s="289" t="s">
        <v>2043</v>
      </c>
      <c r="B167" s="289" t="s">
        <v>722</v>
      </c>
      <c r="C167" s="290"/>
      <c r="D167" s="289">
        <v>4.47</v>
      </c>
      <c r="E167" s="289">
        <v>4.5549999999999997</v>
      </c>
      <c r="F167" s="289">
        <v>5.3030000000000001E-2</v>
      </c>
      <c r="G167" s="289">
        <v>15.23</v>
      </c>
      <c r="H167" s="289">
        <v>0.27</v>
      </c>
      <c r="I167" s="289" t="s">
        <v>128</v>
      </c>
      <c r="J167" s="289" t="s">
        <v>2051</v>
      </c>
    </row>
    <row r="168" spans="1:10" x14ac:dyDescent="0.25">
      <c r="A168" s="289" t="s">
        <v>2043</v>
      </c>
      <c r="B168" s="289" t="s">
        <v>721</v>
      </c>
      <c r="C168" s="290"/>
      <c r="D168" s="289">
        <v>5.67</v>
      </c>
      <c r="E168" s="289">
        <v>5.1020000000000003</v>
      </c>
      <c r="F168" s="289">
        <v>6.3729999999999995E-2</v>
      </c>
      <c r="G168" s="289">
        <v>12.22</v>
      </c>
      <c r="H168" s="289">
        <v>0.27</v>
      </c>
      <c r="I168" s="289" t="s">
        <v>128</v>
      </c>
      <c r="J168" s="289" t="s">
        <v>2051</v>
      </c>
    </row>
    <row r="169" spans="1:10" x14ac:dyDescent="0.25">
      <c r="A169" s="289" t="s">
        <v>2043</v>
      </c>
      <c r="B169" s="289" t="s">
        <v>720</v>
      </c>
      <c r="C169" s="290"/>
      <c r="D169" s="289">
        <v>6.87</v>
      </c>
      <c r="E169" s="289">
        <v>5.4790000000000001</v>
      </c>
      <c r="F169" s="289">
        <v>7.3669999999999999E-2</v>
      </c>
      <c r="G169" s="289">
        <v>10.26</v>
      </c>
      <c r="H169" s="289">
        <v>0.27</v>
      </c>
      <c r="I169" s="289" t="s">
        <v>128</v>
      </c>
      <c r="J169" s="289" t="s">
        <v>2051</v>
      </c>
    </row>
    <row r="170" spans="1:10" x14ac:dyDescent="0.25">
      <c r="A170" s="289" t="s">
        <v>2043</v>
      </c>
      <c r="B170" s="289" t="s">
        <v>719</v>
      </c>
      <c r="C170" s="290"/>
      <c r="D170" s="289">
        <v>8.07</v>
      </c>
      <c r="E170" s="289">
        <v>5.7729999999999997</v>
      </c>
      <c r="F170" s="289">
        <v>8.4199999999999997E-2</v>
      </c>
      <c r="G170" s="289">
        <v>8.8800000000000008</v>
      </c>
      <c r="H170" s="289">
        <v>0.27</v>
      </c>
      <c r="I170" s="289" t="s">
        <v>128</v>
      </c>
      <c r="J170" s="289" t="s">
        <v>2051</v>
      </c>
    </row>
    <row r="171" spans="1:10" x14ac:dyDescent="0.25">
      <c r="B171" s="292"/>
      <c r="C171" s="265"/>
    </row>
    <row r="172" spans="1:10" x14ac:dyDescent="0.25">
      <c r="A172" s="289" t="s">
        <v>2044</v>
      </c>
      <c r="B172" s="289" t="s">
        <v>780</v>
      </c>
      <c r="C172" s="290"/>
      <c r="D172" s="289">
        <v>2.27</v>
      </c>
      <c r="E172" s="289">
        <f t="array" ref="E172:E179">TRANSPOSE(D46:K46)</f>
        <v>0</v>
      </c>
      <c r="F172" s="289">
        <v>9.8299999999999998E-2</v>
      </c>
      <c r="G172" s="289">
        <v>29.09</v>
      </c>
      <c r="H172" s="289">
        <v>0.26</v>
      </c>
      <c r="I172" s="289" t="s">
        <v>128</v>
      </c>
      <c r="J172" s="289" t="s">
        <v>2051</v>
      </c>
    </row>
    <row r="173" spans="1:10" x14ac:dyDescent="0.25">
      <c r="A173" s="289" t="s">
        <v>2044</v>
      </c>
      <c r="B173" s="289" t="s">
        <v>774</v>
      </c>
      <c r="C173" s="290"/>
      <c r="D173" s="289">
        <v>1.83</v>
      </c>
      <c r="E173" s="289">
        <v>0.70899999999999996</v>
      </c>
      <c r="F173" s="289">
        <v>4.6699999999999998E-2</v>
      </c>
      <c r="G173" s="289">
        <v>35.69</v>
      </c>
      <c r="H173" s="289">
        <v>0.26</v>
      </c>
      <c r="I173" s="289" t="s">
        <v>128</v>
      </c>
      <c r="J173" s="289" t="s">
        <v>2051</v>
      </c>
    </row>
    <row r="174" spans="1:10" x14ac:dyDescent="0.25">
      <c r="A174" s="289" t="s">
        <v>2044</v>
      </c>
      <c r="B174" s="289" t="s">
        <v>773</v>
      </c>
      <c r="C174" s="290"/>
      <c r="D174" s="289">
        <v>2.5499999999999998</v>
      </c>
      <c r="E174" s="289">
        <v>1.0609999999999999</v>
      </c>
      <c r="F174" s="289">
        <v>5.8299999999999998E-2</v>
      </c>
      <c r="G174" s="289">
        <v>25.92</v>
      </c>
      <c r="H174" s="289">
        <v>0.26</v>
      </c>
      <c r="I174" s="289" t="s">
        <v>128</v>
      </c>
      <c r="J174" s="289" t="s">
        <v>2051</v>
      </c>
    </row>
    <row r="175" spans="1:10" x14ac:dyDescent="0.25">
      <c r="A175" s="289" t="s">
        <v>2044</v>
      </c>
      <c r="B175" s="289" t="s">
        <v>779</v>
      </c>
      <c r="C175" s="290"/>
      <c r="D175" s="289">
        <v>3.27</v>
      </c>
      <c r="E175" s="289">
        <v>1.2490000000000001</v>
      </c>
      <c r="F175" s="289">
        <v>7.0800000000000002E-2</v>
      </c>
      <c r="G175" s="289">
        <v>20.440000000000001</v>
      </c>
      <c r="H175" s="289">
        <v>0.26</v>
      </c>
      <c r="I175" s="289" t="s">
        <v>128</v>
      </c>
      <c r="J175" s="289" t="s">
        <v>2051</v>
      </c>
    </row>
    <row r="176" spans="1:10" x14ac:dyDescent="0.25">
      <c r="A176" s="289" t="s">
        <v>2044</v>
      </c>
      <c r="B176" s="289" t="s">
        <v>778</v>
      </c>
      <c r="C176" s="290"/>
      <c r="D176" s="289">
        <v>4.47</v>
      </c>
      <c r="E176" s="289">
        <v>1.4370000000000001</v>
      </c>
      <c r="F176" s="289">
        <v>9.1700000000000004E-2</v>
      </c>
      <c r="G176" s="289">
        <v>15.23</v>
      </c>
      <c r="H176" s="289">
        <v>0.27</v>
      </c>
      <c r="I176" s="289" t="s">
        <v>128</v>
      </c>
      <c r="J176" s="289" t="s">
        <v>2051</v>
      </c>
    </row>
    <row r="177" spans="1:10" x14ac:dyDescent="0.25">
      <c r="A177" s="289" t="s">
        <v>2044</v>
      </c>
      <c r="B177" s="289" t="s">
        <v>777</v>
      </c>
      <c r="C177" s="290"/>
      <c r="D177" s="289">
        <v>5.67</v>
      </c>
      <c r="E177" s="289">
        <v>1.548</v>
      </c>
      <c r="F177" s="289">
        <v>0.1125</v>
      </c>
      <c r="G177" s="289">
        <v>12.22</v>
      </c>
      <c r="H177" s="289">
        <v>0.27</v>
      </c>
      <c r="I177" s="289" t="s">
        <v>128</v>
      </c>
      <c r="J177" s="289" t="s">
        <v>2051</v>
      </c>
    </row>
    <row r="178" spans="1:10" x14ac:dyDescent="0.25">
      <c r="A178" s="289" t="s">
        <v>2044</v>
      </c>
      <c r="B178" s="289" t="s">
        <v>776</v>
      </c>
      <c r="C178" s="290"/>
      <c r="D178" s="289">
        <v>6.87</v>
      </c>
      <c r="E178" s="289">
        <v>1.625</v>
      </c>
      <c r="F178" s="289">
        <v>0.13420000000000001</v>
      </c>
      <c r="G178" s="289">
        <v>10.26</v>
      </c>
      <c r="H178" s="289">
        <v>0.27</v>
      </c>
      <c r="I178" s="289" t="s">
        <v>128</v>
      </c>
      <c r="J178" s="289" t="s">
        <v>2051</v>
      </c>
    </row>
    <row r="179" spans="1:10" x14ac:dyDescent="0.25">
      <c r="A179" s="289" t="s">
        <v>2044</v>
      </c>
      <c r="B179" s="289" t="s">
        <v>775</v>
      </c>
      <c r="C179" s="290"/>
      <c r="D179" s="289">
        <v>8.07</v>
      </c>
      <c r="E179" s="289">
        <v>1.6639999999999999</v>
      </c>
      <c r="F179" s="289">
        <v>0.155</v>
      </c>
      <c r="G179" s="289">
        <v>8.8800000000000008</v>
      </c>
      <c r="H179" s="289">
        <v>0.27</v>
      </c>
      <c r="I179" s="289" t="s">
        <v>128</v>
      </c>
      <c r="J179" s="289" t="s">
        <v>2051</v>
      </c>
    </row>
    <row r="180" spans="1:10" x14ac:dyDescent="0.25">
      <c r="A180" s="289" t="s">
        <v>2044</v>
      </c>
      <c r="B180" s="289" t="s">
        <v>788</v>
      </c>
      <c r="C180" s="290"/>
      <c r="D180" s="289">
        <v>2.27</v>
      </c>
      <c r="E180" s="289">
        <f t="array" ref="E180:E187">TRANSPOSE(D47:K47)</f>
        <v>8.9999999999999993E-3</v>
      </c>
      <c r="F180" s="289">
        <v>7.5149999999999995E-2</v>
      </c>
      <c r="G180" s="289">
        <v>29.09</v>
      </c>
      <c r="H180" s="289">
        <v>0.26</v>
      </c>
      <c r="I180" s="289" t="s">
        <v>128</v>
      </c>
      <c r="J180" s="289" t="s">
        <v>2051</v>
      </c>
    </row>
    <row r="181" spans="1:10" x14ac:dyDescent="0.25">
      <c r="A181" s="289" t="s">
        <v>2044</v>
      </c>
      <c r="B181" s="289" t="s">
        <v>782</v>
      </c>
      <c r="C181" s="290"/>
      <c r="D181" s="289">
        <v>1.83</v>
      </c>
      <c r="E181" s="289">
        <v>0.86299999999999999</v>
      </c>
      <c r="F181" s="289">
        <v>4.4299999999999999E-2</v>
      </c>
      <c r="G181" s="289">
        <v>35.69</v>
      </c>
      <c r="H181" s="289">
        <v>0.26</v>
      </c>
      <c r="I181" s="289" t="s">
        <v>128</v>
      </c>
      <c r="J181" s="289" t="s">
        <v>2051</v>
      </c>
    </row>
    <row r="182" spans="1:10" x14ac:dyDescent="0.25">
      <c r="A182" s="289" t="s">
        <v>2044</v>
      </c>
      <c r="B182" s="289" t="s">
        <v>781</v>
      </c>
      <c r="C182" s="290"/>
      <c r="D182" s="289">
        <v>2.5499999999999998</v>
      </c>
      <c r="E182" s="289">
        <v>1.137</v>
      </c>
      <c r="F182" s="289">
        <v>5.6860000000000001E-2</v>
      </c>
      <c r="G182" s="289">
        <v>25.92</v>
      </c>
      <c r="H182" s="289">
        <v>0.26</v>
      </c>
      <c r="I182" s="289" t="s">
        <v>128</v>
      </c>
      <c r="J182" s="289" t="s">
        <v>2051</v>
      </c>
    </row>
    <row r="183" spans="1:10" x14ac:dyDescent="0.25">
      <c r="A183" s="289" t="s">
        <v>2044</v>
      </c>
      <c r="B183" s="289" t="s">
        <v>787</v>
      </c>
      <c r="C183" s="290"/>
      <c r="D183" s="289">
        <v>3.27</v>
      </c>
      <c r="E183" s="289">
        <v>1.298</v>
      </c>
      <c r="F183" s="289">
        <v>6.9250000000000006E-2</v>
      </c>
      <c r="G183" s="289">
        <v>20.440000000000001</v>
      </c>
      <c r="H183" s="289">
        <v>0.26</v>
      </c>
      <c r="I183" s="289" t="s">
        <v>128</v>
      </c>
      <c r="J183" s="289" t="s">
        <v>2051</v>
      </c>
    </row>
    <row r="184" spans="1:10" x14ac:dyDescent="0.25">
      <c r="A184" s="289" t="s">
        <v>2044</v>
      </c>
      <c r="B184" s="289" t="s">
        <v>786</v>
      </c>
      <c r="C184" s="290"/>
      <c r="D184" s="289">
        <v>4.47</v>
      </c>
      <c r="E184" s="289">
        <v>1.474</v>
      </c>
      <c r="F184" s="289">
        <v>9.085E-2</v>
      </c>
      <c r="G184" s="289">
        <v>15.23</v>
      </c>
      <c r="H184" s="289">
        <v>0.27</v>
      </c>
      <c r="I184" s="289" t="s">
        <v>128</v>
      </c>
      <c r="J184" s="289" t="s">
        <v>2051</v>
      </c>
    </row>
    <row r="185" spans="1:10" x14ac:dyDescent="0.25">
      <c r="A185" s="289" t="s">
        <v>2044</v>
      </c>
      <c r="B185" s="289" t="s">
        <v>785</v>
      </c>
      <c r="C185" s="290"/>
      <c r="D185" s="289">
        <v>5.67</v>
      </c>
      <c r="E185" s="289">
        <v>1.5669999999999999</v>
      </c>
      <c r="F185" s="289">
        <v>0.1118</v>
      </c>
      <c r="G185" s="289">
        <v>12.22</v>
      </c>
      <c r="H185" s="289">
        <v>0.27</v>
      </c>
      <c r="I185" s="289" t="s">
        <v>128</v>
      </c>
      <c r="J185" s="289" t="s">
        <v>2051</v>
      </c>
    </row>
    <row r="186" spans="1:10" x14ac:dyDescent="0.25">
      <c r="A186" s="289" t="s">
        <v>2044</v>
      </c>
      <c r="B186" s="289" t="s">
        <v>784</v>
      </c>
      <c r="C186" s="290"/>
      <c r="D186" s="289">
        <v>6.87</v>
      </c>
      <c r="E186" s="289">
        <v>1.625</v>
      </c>
      <c r="F186" s="289">
        <v>0.13297999999999999</v>
      </c>
      <c r="G186" s="289">
        <v>10.26</v>
      </c>
      <c r="H186" s="289">
        <v>0.27</v>
      </c>
      <c r="I186" s="289" t="s">
        <v>128</v>
      </c>
      <c r="J186" s="289" t="s">
        <v>2051</v>
      </c>
    </row>
    <row r="187" spans="1:10" x14ac:dyDescent="0.25">
      <c r="A187" s="289" t="s">
        <v>2044</v>
      </c>
      <c r="B187" s="289" t="s">
        <v>783</v>
      </c>
      <c r="C187" s="290"/>
      <c r="D187" s="289">
        <v>8.07</v>
      </c>
      <c r="E187" s="289">
        <v>1.6839999999999999</v>
      </c>
      <c r="F187" s="289">
        <v>0.15429999999999999</v>
      </c>
      <c r="G187" s="289">
        <v>8.8800000000000008</v>
      </c>
      <c r="H187" s="289">
        <v>0.27</v>
      </c>
      <c r="I187" s="289" t="s">
        <v>128</v>
      </c>
      <c r="J187" s="289" t="s">
        <v>2051</v>
      </c>
    </row>
    <row r="188" spans="1:10" x14ac:dyDescent="0.25">
      <c r="A188" s="289" t="s">
        <v>2044</v>
      </c>
      <c r="B188" s="289" t="s">
        <v>772</v>
      </c>
      <c r="C188" s="290"/>
      <c r="D188" s="289">
        <v>2.27</v>
      </c>
      <c r="E188" s="289">
        <f t="array" ref="E188:E195">TRANSPOSE(D48:K48)</f>
        <v>0.39500000000000002</v>
      </c>
      <c r="F188" s="289">
        <v>6.5000000000000002E-2</v>
      </c>
      <c r="G188" s="289">
        <v>29.09</v>
      </c>
      <c r="H188" s="289">
        <v>0.26</v>
      </c>
      <c r="I188" s="289" t="s">
        <v>128</v>
      </c>
      <c r="J188" s="289" t="s">
        <v>2051</v>
      </c>
    </row>
    <row r="189" spans="1:10" x14ac:dyDescent="0.25">
      <c r="A189" s="289" t="s">
        <v>2044</v>
      </c>
      <c r="B189" s="289" t="s">
        <v>766</v>
      </c>
      <c r="C189" s="290"/>
      <c r="D189" s="289">
        <v>1.83</v>
      </c>
      <c r="E189" s="289">
        <v>1.002</v>
      </c>
      <c r="F189" s="289">
        <v>4.2500000000000003E-2</v>
      </c>
      <c r="G189" s="289">
        <v>35.69</v>
      </c>
      <c r="H189" s="289">
        <v>0.26</v>
      </c>
      <c r="I189" s="289" t="s">
        <v>128</v>
      </c>
      <c r="J189" s="289" t="s">
        <v>2051</v>
      </c>
    </row>
    <row r="190" spans="1:10" x14ac:dyDescent="0.25">
      <c r="A190" s="289" t="s">
        <v>2044</v>
      </c>
      <c r="B190" s="289" t="s">
        <v>765</v>
      </c>
      <c r="C190" s="290"/>
      <c r="D190" s="289">
        <v>2.5499999999999998</v>
      </c>
      <c r="E190" s="289">
        <v>1.216</v>
      </c>
      <c r="F190" s="289">
        <v>5.5800000000000002E-2</v>
      </c>
      <c r="G190" s="289">
        <v>25.92</v>
      </c>
      <c r="H190" s="289">
        <v>0.26</v>
      </c>
      <c r="I190" s="289" t="s">
        <v>128</v>
      </c>
      <c r="J190" s="289" t="s">
        <v>2051</v>
      </c>
    </row>
    <row r="191" spans="1:10" x14ac:dyDescent="0.25">
      <c r="A191" s="289" t="s">
        <v>2044</v>
      </c>
      <c r="B191" s="289" t="s">
        <v>771</v>
      </c>
      <c r="C191" s="290"/>
      <c r="D191" s="289">
        <v>3.27</v>
      </c>
      <c r="E191" s="289">
        <v>1.349</v>
      </c>
      <c r="F191" s="289">
        <v>6.83E-2</v>
      </c>
      <c r="G191" s="289">
        <v>20.440000000000001</v>
      </c>
      <c r="H191" s="289">
        <v>0.26</v>
      </c>
      <c r="I191" s="289" t="s">
        <v>128</v>
      </c>
      <c r="J191" s="289" t="s">
        <v>2051</v>
      </c>
    </row>
    <row r="192" spans="1:10" x14ac:dyDescent="0.25">
      <c r="A192" s="289" t="s">
        <v>2044</v>
      </c>
      <c r="B192" s="289" t="s">
        <v>770</v>
      </c>
      <c r="C192" s="290"/>
      <c r="D192" s="289">
        <v>4.47</v>
      </c>
      <c r="E192" s="289">
        <v>1.492</v>
      </c>
      <c r="F192" s="289">
        <v>0.09</v>
      </c>
      <c r="G192" s="289">
        <v>15.23</v>
      </c>
      <c r="H192" s="289">
        <v>0.27</v>
      </c>
      <c r="I192" s="289" t="s">
        <v>128</v>
      </c>
      <c r="J192" s="289" t="s">
        <v>2051</v>
      </c>
    </row>
    <row r="193" spans="1:10" x14ac:dyDescent="0.25">
      <c r="A193" s="289" t="s">
        <v>2044</v>
      </c>
      <c r="B193" s="289" t="s">
        <v>769</v>
      </c>
      <c r="C193" s="290"/>
      <c r="D193" s="289">
        <v>5.67</v>
      </c>
      <c r="E193" s="289">
        <v>1.5860000000000001</v>
      </c>
      <c r="F193" s="289">
        <v>0.1108</v>
      </c>
      <c r="G193" s="289">
        <v>12.22</v>
      </c>
      <c r="H193" s="289">
        <v>0.27</v>
      </c>
      <c r="I193" s="289" t="s">
        <v>128</v>
      </c>
      <c r="J193" s="289" t="s">
        <v>2051</v>
      </c>
    </row>
    <row r="194" spans="1:10" x14ac:dyDescent="0.25">
      <c r="A194" s="289" t="s">
        <v>2044</v>
      </c>
      <c r="B194" s="289" t="s">
        <v>768</v>
      </c>
      <c r="C194" s="290"/>
      <c r="D194" s="289">
        <v>6.87</v>
      </c>
      <c r="E194" s="289">
        <v>1.6439999999999999</v>
      </c>
      <c r="F194" s="289">
        <v>0.1333</v>
      </c>
      <c r="G194" s="289">
        <v>10.26</v>
      </c>
      <c r="H194" s="289">
        <v>0.27</v>
      </c>
      <c r="I194" s="289" t="s">
        <v>128</v>
      </c>
      <c r="J194" s="289" t="s">
        <v>2051</v>
      </c>
    </row>
    <row r="195" spans="1:10" x14ac:dyDescent="0.25">
      <c r="A195" s="289" t="s">
        <v>2044</v>
      </c>
      <c r="B195" s="289" t="s">
        <v>767</v>
      </c>
      <c r="C195" s="290"/>
      <c r="D195" s="289">
        <v>8.07</v>
      </c>
      <c r="E195" s="289">
        <v>1.6839999999999999</v>
      </c>
      <c r="F195" s="289">
        <v>0.1542</v>
      </c>
      <c r="G195" s="289">
        <v>8.8800000000000008</v>
      </c>
      <c r="H195" s="289">
        <v>0.27</v>
      </c>
      <c r="I195" s="289" t="s">
        <v>128</v>
      </c>
      <c r="J195" s="289" t="s">
        <v>2051</v>
      </c>
    </row>
    <row r="196" spans="1:10" x14ac:dyDescent="0.25">
      <c r="A196" s="289" t="s">
        <v>2044</v>
      </c>
      <c r="B196" s="289" t="s">
        <v>804</v>
      </c>
      <c r="C196" s="290"/>
      <c r="D196" s="289">
        <v>2.27</v>
      </c>
      <c r="E196" s="289">
        <f t="array" ref="E196:E203">TRANSPOSE(D49:K49)</f>
        <v>0</v>
      </c>
      <c r="F196" s="289">
        <v>9.4200000000000006E-2</v>
      </c>
      <c r="G196" s="289">
        <v>29.09</v>
      </c>
      <c r="H196" s="289">
        <v>0.26</v>
      </c>
      <c r="I196" s="289" t="s">
        <v>128</v>
      </c>
      <c r="J196" s="289" t="s">
        <v>2051</v>
      </c>
    </row>
    <row r="197" spans="1:10" x14ac:dyDescent="0.25">
      <c r="A197" s="289" t="s">
        <v>2044</v>
      </c>
      <c r="B197" s="289" t="s">
        <v>798</v>
      </c>
      <c r="C197" s="290"/>
      <c r="D197" s="289">
        <v>1.83</v>
      </c>
      <c r="E197" s="289">
        <v>1.3149999999999999</v>
      </c>
      <c r="F197" s="289">
        <v>3.9199999999999999E-2</v>
      </c>
      <c r="G197" s="289">
        <v>35.69</v>
      </c>
      <c r="H197" s="289">
        <v>0.26</v>
      </c>
      <c r="I197" s="289" t="s">
        <v>128</v>
      </c>
      <c r="J197" s="289" t="s">
        <v>2051</v>
      </c>
    </row>
    <row r="198" spans="1:10" x14ac:dyDescent="0.25">
      <c r="A198" s="289" t="s">
        <v>2044</v>
      </c>
      <c r="B198" s="289" t="s">
        <v>797</v>
      </c>
      <c r="C198" s="290"/>
      <c r="D198" s="289">
        <v>2.5499999999999998</v>
      </c>
      <c r="E198" s="289">
        <v>1.917</v>
      </c>
      <c r="F198" s="289">
        <v>4.6699999999999998E-2</v>
      </c>
      <c r="G198" s="289">
        <v>25.92</v>
      </c>
      <c r="H198" s="289">
        <v>0.26</v>
      </c>
      <c r="I198" s="289" t="s">
        <v>128</v>
      </c>
      <c r="J198" s="289" t="s">
        <v>2051</v>
      </c>
    </row>
    <row r="199" spans="1:10" x14ac:dyDescent="0.25">
      <c r="A199" s="289" t="s">
        <v>2044</v>
      </c>
      <c r="B199" s="289" t="s">
        <v>803</v>
      </c>
      <c r="C199" s="290"/>
      <c r="D199" s="289">
        <v>3.27</v>
      </c>
      <c r="E199" s="289">
        <v>2.2759999999999998</v>
      </c>
      <c r="F199" s="289">
        <v>5.5E-2</v>
      </c>
      <c r="G199" s="289">
        <v>20.440000000000001</v>
      </c>
      <c r="H199" s="289">
        <v>0.26</v>
      </c>
      <c r="I199" s="289" t="s">
        <v>128</v>
      </c>
      <c r="J199" s="289" t="s">
        <v>2051</v>
      </c>
    </row>
    <row r="200" spans="1:10" x14ac:dyDescent="0.25">
      <c r="A200" s="289" t="s">
        <v>2044</v>
      </c>
      <c r="B200" s="289" t="s">
        <v>802</v>
      </c>
      <c r="C200" s="290"/>
      <c r="D200" s="289">
        <v>4.47</v>
      </c>
      <c r="E200" s="289">
        <v>2.6349999999999998</v>
      </c>
      <c r="F200" s="289">
        <v>7.0000000000000007E-2</v>
      </c>
      <c r="G200" s="289">
        <v>15.23</v>
      </c>
      <c r="H200" s="289">
        <v>0.27</v>
      </c>
      <c r="I200" s="289" t="s">
        <v>128</v>
      </c>
      <c r="J200" s="289" t="s">
        <v>2051</v>
      </c>
    </row>
    <row r="201" spans="1:10" x14ac:dyDescent="0.25">
      <c r="A201" s="289" t="s">
        <v>2044</v>
      </c>
      <c r="B201" s="289" t="s">
        <v>801</v>
      </c>
      <c r="C201" s="290"/>
      <c r="D201" s="289">
        <v>5.67</v>
      </c>
      <c r="E201" s="289">
        <v>2.8820000000000001</v>
      </c>
      <c r="F201" s="289">
        <v>8.4199999999999997E-2</v>
      </c>
      <c r="G201" s="289">
        <v>12.22</v>
      </c>
      <c r="H201" s="289">
        <v>0.27</v>
      </c>
      <c r="I201" s="289" t="s">
        <v>128</v>
      </c>
      <c r="J201" s="289" t="s">
        <v>2051</v>
      </c>
    </row>
    <row r="202" spans="1:10" x14ac:dyDescent="0.25">
      <c r="A202" s="289" t="s">
        <v>2044</v>
      </c>
      <c r="B202" s="289" t="s">
        <v>800</v>
      </c>
      <c r="C202" s="290"/>
      <c r="D202" s="289">
        <v>6.87</v>
      </c>
      <c r="E202" s="289">
        <v>3.0139999999999998</v>
      </c>
      <c r="F202" s="289">
        <v>9.9199999999999997E-2</v>
      </c>
      <c r="G202" s="289">
        <v>10.26</v>
      </c>
      <c r="H202" s="289">
        <v>0.27</v>
      </c>
      <c r="I202" s="289" t="s">
        <v>128</v>
      </c>
      <c r="J202" s="289" t="s">
        <v>2051</v>
      </c>
    </row>
    <row r="203" spans="1:10" x14ac:dyDescent="0.25">
      <c r="A203" s="289" t="s">
        <v>2044</v>
      </c>
      <c r="B203" s="289" t="s">
        <v>799</v>
      </c>
      <c r="C203" s="290"/>
      <c r="D203" s="289">
        <v>8.07</v>
      </c>
      <c r="E203" s="289">
        <v>3.117</v>
      </c>
      <c r="F203" s="289">
        <v>0.115</v>
      </c>
      <c r="G203" s="289">
        <v>8.8800000000000008</v>
      </c>
      <c r="H203" s="289">
        <v>0.27</v>
      </c>
      <c r="I203" s="289" t="s">
        <v>128</v>
      </c>
      <c r="J203" s="289" t="s">
        <v>2051</v>
      </c>
    </row>
    <row r="204" spans="1:10" x14ac:dyDescent="0.25">
      <c r="A204" s="289" t="s">
        <v>2044</v>
      </c>
      <c r="B204" s="289" t="s">
        <v>812</v>
      </c>
      <c r="C204" s="290"/>
      <c r="D204" s="289">
        <v>2.27</v>
      </c>
      <c r="E204" s="289">
        <f t="array" ref="E204:E211">TRANSPOSE(D50:K50)</f>
        <v>0.249</v>
      </c>
      <c r="F204" s="289">
        <v>6.8860000000000005E-2</v>
      </c>
      <c r="G204" s="289">
        <v>29.09</v>
      </c>
      <c r="H204" s="289">
        <v>0.26</v>
      </c>
      <c r="I204" s="289" t="s">
        <v>128</v>
      </c>
      <c r="J204" s="289" t="s">
        <v>2051</v>
      </c>
    </row>
    <row r="205" spans="1:10" x14ac:dyDescent="0.25">
      <c r="A205" s="289" t="s">
        <v>2044</v>
      </c>
      <c r="B205" s="289" t="s">
        <v>806</v>
      </c>
      <c r="C205" s="290"/>
      <c r="D205" s="289">
        <v>1.83</v>
      </c>
      <c r="E205" s="289">
        <v>1.5860000000000001</v>
      </c>
      <c r="F205" s="289">
        <v>3.6740000000000002E-2</v>
      </c>
      <c r="G205" s="289">
        <v>35.69</v>
      </c>
      <c r="H205" s="289">
        <v>0.26</v>
      </c>
      <c r="I205" s="289" t="s">
        <v>128</v>
      </c>
      <c r="J205" s="289" t="s">
        <v>2051</v>
      </c>
    </row>
    <row r="206" spans="1:10" x14ac:dyDescent="0.25">
      <c r="A206" s="289" t="s">
        <v>2044</v>
      </c>
      <c r="B206" s="289" t="s">
        <v>805</v>
      </c>
      <c r="C206" s="290"/>
      <c r="D206" s="289">
        <v>2.5499999999999998</v>
      </c>
      <c r="E206" s="289">
        <v>2.0779999999999998</v>
      </c>
      <c r="F206" s="289">
        <v>4.5150000000000003E-2</v>
      </c>
      <c r="G206" s="289">
        <v>25.92</v>
      </c>
      <c r="H206" s="289">
        <v>0.26</v>
      </c>
      <c r="I206" s="289" t="s">
        <v>128</v>
      </c>
      <c r="J206" s="289" t="s">
        <v>2051</v>
      </c>
    </row>
    <row r="207" spans="1:10" x14ac:dyDescent="0.25">
      <c r="A207" s="289" t="s">
        <v>2044</v>
      </c>
      <c r="B207" s="289" t="s">
        <v>811</v>
      </c>
      <c r="C207" s="290"/>
      <c r="D207" s="289">
        <v>3.27</v>
      </c>
      <c r="E207" s="289">
        <v>2.3809999999999998</v>
      </c>
      <c r="F207" s="289">
        <v>5.4149999999999997E-2</v>
      </c>
      <c r="G207" s="289">
        <v>20.440000000000001</v>
      </c>
      <c r="H207" s="289">
        <v>0.26</v>
      </c>
      <c r="I207" s="289" t="s">
        <v>128</v>
      </c>
      <c r="J207" s="289" t="s">
        <v>2051</v>
      </c>
    </row>
    <row r="208" spans="1:10" x14ac:dyDescent="0.25">
      <c r="A208" s="289" t="s">
        <v>2044</v>
      </c>
      <c r="B208" s="289" t="s">
        <v>810</v>
      </c>
      <c r="C208" s="290"/>
      <c r="D208" s="289">
        <v>4.47</v>
      </c>
      <c r="E208" s="289">
        <v>2.6949999999999998</v>
      </c>
      <c r="F208" s="289">
        <v>6.898E-2</v>
      </c>
      <c r="G208" s="289">
        <v>15.23</v>
      </c>
      <c r="H208" s="289">
        <v>0.27</v>
      </c>
      <c r="I208" s="289" t="s">
        <v>128</v>
      </c>
      <c r="J208" s="289" t="s">
        <v>2051</v>
      </c>
    </row>
    <row r="209" spans="1:10" x14ac:dyDescent="0.25">
      <c r="A209" s="289" t="s">
        <v>2044</v>
      </c>
      <c r="B209" s="289" t="s">
        <v>809</v>
      </c>
      <c r="C209" s="290"/>
      <c r="D209" s="289">
        <v>5.67</v>
      </c>
      <c r="E209" s="289">
        <v>2.9140000000000001</v>
      </c>
      <c r="F209" s="289">
        <v>8.3710000000000007E-2</v>
      </c>
      <c r="G209" s="289">
        <v>12.22</v>
      </c>
      <c r="H209" s="289">
        <v>0.27</v>
      </c>
      <c r="I209" s="289" t="s">
        <v>128</v>
      </c>
      <c r="J209" s="289" t="s">
        <v>2051</v>
      </c>
    </row>
    <row r="210" spans="1:10" x14ac:dyDescent="0.25">
      <c r="A210" s="289" t="s">
        <v>2044</v>
      </c>
      <c r="B210" s="289" t="s">
        <v>808</v>
      </c>
      <c r="C210" s="290"/>
      <c r="D210" s="289">
        <v>6.87</v>
      </c>
      <c r="E210" s="289">
        <v>3.048</v>
      </c>
      <c r="F210" s="289">
        <v>9.9159999999999998E-2</v>
      </c>
      <c r="G210" s="289">
        <v>10.26</v>
      </c>
      <c r="H210" s="289">
        <v>0.27</v>
      </c>
      <c r="I210" s="289" t="s">
        <v>128</v>
      </c>
      <c r="J210" s="289" t="s">
        <v>2051</v>
      </c>
    </row>
    <row r="211" spans="1:10" x14ac:dyDescent="0.25">
      <c r="A211" s="289" t="s">
        <v>2044</v>
      </c>
      <c r="B211" s="289" t="s">
        <v>807</v>
      </c>
      <c r="C211" s="290"/>
      <c r="D211" s="289">
        <v>8.07</v>
      </c>
      <c r="E211" s="289">
        <v>3.1520000000000001</v>
      </c>
      <c r="F211" s="289">
        <v>0.11384</v>
      </c>
      <c r="G211" s="289">
        <v>8.8800000000000008</v>
      </c>
      <c r="H211" s="289">
        <v>0.27</v>
      </c>
      <c r="I211" s="289" t="s">
        <v>128</v>
      </c>
      <c r="J211" s="289" t="s">
        <v>2051</v>
      </c>
    </row>
    <row r="212" spans="1:10" x14ac:dyDescent="0.25">
      <c r="A212" s="289" t="s">
        <v>2044</v>
      </c>
      <c r="B212" s="289" t="s">
        <v>796</v>
      </c>
      <c r="C212" s="290"/>
      <c r="D212" s="289">
        <v>2.27</v>
      </c>
      <c r="E212" s="289">
        <f t="array" ref="E212:E219">TRANSPOSE(D51:K51)</f>
        <v>0.81</v>
      </c>
      <c r="F212" s="289">
        <v>5.7500000000000002E-2</v>
      </c>
      <c r="G212" s="289">
        <v>29.09</v>
      </c>
      <c r="H212" s="289">
        <v>0.26</v>
      </c>
      <c r="I212" s="289" t="s">
        <v>128</v>
      </c>
      <c r="J212" s="289" t="s">
        <v>2051</v>
      </c>
    </row>
    <row r="213" spans="1:10" x14ac:dyDescent="0.25">
      <c r="A213" s="289" t="s">
        <v>2044</v>
      </c>
      <c r="B213" s="289" t="s">
        <v>790</v>
      </c>
      <c r="C213" s="290"/>
      <c r="D213" s="289">
        <v>1.83</v>
      </c>
      <c r="E213" s="289">
        <v>1.8080000000000001</v>
      </c>
      <c r="F213" s="289">
        <v>3.4770000000000002E-2</v>
      </c>
      <c r="G213" s="289">
        <v>35.69</v>
      </c>
      <c r="H213" s="289">
        <v>0.26</v>
      </c>
      <c r="I213" s="289" t="s">
        <v>128</v>
      </c>
      <c r="J213" s="289" t="s">
        <v>2051</v>
      </c>
    </row>
    <row r="214" spans="1:10" x14ac:dyDescent="0.25">
      <c r="A214" s="289" t="s">
        <v>2044</v>
      </c>
      <c r="B214" s="289" t="s">
        <v>789</v>
      </c>
      <c r="C214" s="290"/>
      <c r="D214" s="289">
        <v>2.5499999999999998</v>
      </c>
      <c r="E214" s="289">
        <v>2.2250000000000001</v>
      </c>
      <c r="F214" s="289">
        <v>4.4200000000000003E-2</v>
      </c>
      <c r="G214" s="289">
        <v>25.92</v>
      </c>
      <c r="H214" s="289">
        <v>0.26</v>
      </c>
      <c r="I214" s="289" t="s">
        <v>128</v>
      </c>
      <c r="J214" s="289" t="s">
        <v>2051</v>
      </c>
    </row>
    <row r="215" spans="1:10" x14ac:dyDescent="0.25">
      <c r="A215" s="289" t="s">
        <v>2044</v>
      </c>
      <c r="B215" s="289" t="s">
        <v>795</v>
      </c>
      <c r="C215" s="290"/>
      <c r="D215" s="289">
        <v>3.27</v>
      </c>
      <c r="E215" s="289">
        <v>2.4910000000000001</v>
      </c>
      <c r="F215" s="289">
        <v>5.3039999999999997E-2</v>
      </c>
      <c r="G215" s="289">
        <v>20.440000000000001</v>
      </c>
      <c r="H215" s="289">
        <v>0.26</v>
      </c>
      <c r="I215" s="289" t="s">
        <v>128</v>
      </c>
      <c r="J215" s="289" t="s">
        <v>2051</v>
      </c>
    </row>
    <row r="216" spans="1:10" x14ac:dyDescent="0.25">
      <c r="A216" s="289" t="s">
        <v>2044</v>
      </c>
      <c r="B216" s="289" t="s">
        <v>794</v>
      </c>
      <c r="C216" s="290"/>
      <c r="D216" s="289">
        <v>4.47</v>
      </c>
      <c r="E216" s="289">
        <v>2.7559999999999998</v>
      </c>
      <c r="F216" s="289">
        <v>6.83E-2</v>
      </c>
      <c r="G216" s="289">
        <v>15.23</v>
      </c>
      <c r="H216" s="289">
        <v>0.27</v>
      </c>
      <c r="I216" s="289" t="s">
        <v>128</v>
      </c>
      <c r="J216" s="289" t="s">
        <v>2051</v>
      </c>
    </row>
    <row r="217" spans="1:10" x14ac:dyDescent="0.25">
      <c r="A217" s="289" t="s">
        <v>2044</v>
      </c>
      <c r="B217" s="289" t="s">
        <v>793</v>
      </c>
      <c r="C217" s="290"/>
      <c r="D217" s="289">
        <v>5.67</v>
      </c>
      <c r="E217" s="289">
        <v>2.9470000000000001</v>
      </c>
      <c r="F217" s="289">
        <v>8.3299999999999999E-2</v>
      </c>
      <c r="G217" s="289">
        <v>12.22</v>
      </c>
      <c r="H217" s="289">
        <v>0.27</v>
      </c>
      <c r="I217" s="289" t="s">
        <v>128</v>
      </c>
      <c r="J217" s="289" t="s">
        <v>2051</v>
      </c>
    </row>
    <row r="218" spans="1:10" x14ac:dyDescent="0.25">
      <c r="A218" s="289" t="s">
        <v>2044</v>
      </c>
      <c r="B218" s="289" t="s">
        <v>792</v>
      </c>
      <c r="C218" s="290"/>
      <c r="D218" s="289">
        <v>6.87</v>
      </c>
      <c r="E218" s="289">
        <v>3.0819999999999999</v>
      </c>
      <c r="F218" s="289">
        <v>9.8299999999999998E-2</v>
      </c>
      <c r="G218" s="289">
        <v>10.26</v>
      </c>
      <c r="H218" s="289">
        <v>0.27</v>
      </c>
      <c r="I218" s="289" t="s">
        <v>128</v>
      </c>
      <c r="J218" s="289" t="s">
        <v>2051</v>
      </c>
    </row>
    <row r="219" spans="1:10" x14ac:dyDescent="0.25">
      <c r="A219" s="289" t="s">
        <v>2044</v>
      </c>
      <c r="B219" s="289" t="s">
        <v>791</v>
      </c>
      <c r="C219" s="290"/>
      <c r="D219" s="289">
        <v>8.07</v>
      </c>
      <c r="E219" s="289">
        <v>3.1880000000000002</v>
      </c>
      <c r="F219" s="289">
        <v>0.1142</v>
      </c>
      <c r="G219" s="289">
        <v>8.8800000000000008</v>
      </c>
      <c r="H219" s="289">
        <v>0.27</v>
      </c>
      <c r="I219" s="289" t="s">
        <v>128</v>
      </c>
      <c r="J219" s="289" t="s">
        <v>2051</v>
      </c>
    </row>
    <row r="220" spans="1:10" x14ac:dyDescent="0.25">
      <c r="A220" s="289" t="s">
        <v>2044</v>
      </c>
      <c r="B220" s="289" t="s">
        <v>756</v>
      </c>
      <c r="C220" s="290"/>
      <c r="D220" s="289">
        <v>2.27</v>
      </c>
      <c r="E220" s="289">
        <f t="array" ref="E220:E227">TRANSPOSE(D55:K55)</f>
        <v>0</v>
      </c>
      <c r="F220" s="289">
        <v>9.8299999999999998E-2</v>
      </c>
      <c r="G220" s="289">
        <v>29.09</v>
      </c>
      <c r="H220" s="289">
        <v>0.26</v>
      </c>
      <c r="I220" s="289" t="s">
        <v>128</v>
      </c>
      <c r="J220" s="289" t="s">
        <v>2051</v>
      </c>
    </row>
    <row r="221" spans="1:10" x14ac:dyDescent="0.25">
      <c r="A221" s="289" t="s">
        <v>2044</v>
      </c>
      <c r="B221" s="289" t="s">
        <v>750</v>
      </c>
      <c r="C221" s="290"/>
      <c r="D221" s="289">
        <v>1.83</v>
      </c>
      <c r="E221" s="289">
        <v>3.45</v>
      </c>
      <c r="F221" s="289">
        <v>2.58E-2</v>
      </c>
      <c r="G221" s="289">
        <v>35.69</v>
      </c>
      <c r="H221" s="289">
        <v>0.26</v>
      </c>
      <c r="I221" s="289" t="s">
        <v>128</v>
      </c>
      <c r="J221" s="289" t="s">
        <v>2051</v>
      </c>
    </row>
    <row r="222" spans="1:10" x14ac:dyDescent="0.25">
      <c r="A222" s="289" t="s">
        <v>2044</v>
      </c>
      <c r="B222" s="289" t="s">
        <v>749</v>
      </c>
      <c r="C222" s="290"/>
      <c r="D222" s="289">
        <v>2.5499999999999998</v>
      </c>
      <c r="E222" s="289">
        <v>6.4589999999999996</v>
      </c>
      <c r="F222" s="289">
        <v>2.3730000000000001E-2</v>
      </c>
      <c r="G222" s="289">
        <v>25.92</v>
      </c>
      <c r="H222" s="289">
        <v>0.26</v>
      </c>
      <c r="I222" s="289" t="s">
        <v>128</v>
      </c>
      <c r="J222" s="289" t="s">
        <v>2051</v>
      </c>
    </row>
    <row r="223" spans="1:10" x14ac:dyDescent="0.25">
      <c r="A223" s="289" t="s">
        <v>2044</v>
      </c>
      <c r="B223" s="289" t="s">
        <v>755</v>
      </c>
      <c r="C223" s="290"/>
      <c r="D223" s="289">
        <v>3.27</v>
      </c>
      <c r="E223" s="289">
        <v>9.3949999999999996</v>
      </c>
      <c r="F223" s="289">
        <v>2.2759999999999999E-2</v>
      </c>
      <c r="G223" s="289">
        <v>20.440000000000001</v>
      </c>
      <c r="H223" s="289">
        <v>0.26</v>
      </c>
      <c r="I223" s="289" t="s">
        <v>128</v>
      </c>
      <c r="J223" s="289" t="s">
        <v>2051</v>
      </c>
    </row>
    <row r="224" spans="1:10" x14ac:dyDescent="0.25">
      <c r="A224" s="289" t="s">
        <v>2044</v>
      </c>
      <c r="B224" s="289" t="s">
        <v>754</v>
      </c>
      <c r="C224" s="290"/>
      <c r="D224" s="289">
        <v>4.47</v>
      </c>
      <c r="E224" s="289">
        <v>14.441000000000001</v>
      </c>
      <c r="F224" s="289">
        <v>2.1899999999999999E-2</v>
      </c>
      <c r="G224" s="289">
        <v>15.23</v>
      </c>
      <c r="H224" s="289">
        <v>0.27</v>
      </c>
      <c r="I224" s="289" t="s">
        <v>128</v>
      </c>
      <c r="J224" s="289" t="s">
        <v>2051</v>
      </c>
    </row>
    <row r="225" spans="1:10" x14ac:dyDescent="0.25">
      <c r="A225" s="289" t="s">
        <v>2044</v>
      </c>
      <c r="B225" s="289" t="s">
        <v>753</v>
      </c>
      <c r="C225" s="290"/>
      <c r="D225" s="289">
        <v>5.67</v>
      </c>
      <c r="E225" s="289">
        <v>19.422000000000001</v>
      </c>
      <c r="F225" s="289">
        <v>2.1600000000000001E-2</v>
      </c>
      <c r="G225" s="289">
        <v>12.22</v>
      </c>
      <c r="H225" s="289">
        <v>0.27</v>
      </c>
      <c r="I225" s="289" t="s">
        <v>128</v>
      </c>
      <c r="J225" s="289" t="s">
        <v>2051</v>
      </c>
    </row>
    <row r="226" spans="1:10" x14ac:dyDescent="0.25">
      <c r="A226" s="289" t="s">
        <v>2044</v>
      </c>
      <c r="B226" s="289" t="s">
        <v>752</v>
      </c>
      <c r="C226" s="290"/>
      <c r="D226" s="289">
        <v>6.87</v>
      </c>
      <c r="E226" s="289">
        <v>24.227</v>
      </c>
      <c r="F226" s="289">
        <v>2.1260000000000001E-2</v>
      </c>
      <c r="G226" s="289">
        <v>10.26</v>
      </c>
      <c r="H226" s="289">
        <v>0.27</v>
      </c>
      <c r="I226" s="289" t="s">
        <v>128</v>
      </c>
      <c r="J226" s="289" t="s">
        <v>2051</v>
      </c>
    </row>
    <row r="227" spans="1:10" x14ac:dyDescent="0.25">
      <c r="A227" s="289" t="s">
        <v>2044</v>
      </c>
      <c r="B227" s="289" t="s">
        <v>751</v>
      </c>
      <c r="C227" s="290"/>
      <c r="D227" s="289">
        <v>8.07</v>
      </c>
      <c r="E227" s="289">
        <v>29.457999999999998</v>
      </c>
      <c r="F227" s="289">
        <v>2.1409999999999998E-2</v>
      </c>
      <c r="G227" s="289">
        <v>8.8800000000000008</v>
      </c>
      <c r="H227" s="289">
        <v>0.27</v>
      </c>
      <c r="I227" s="289" t="s">
        <v>128</v>
      </c>
      <c r="J227" s="289" t="s">
        <v>2051</v>
      </c>
    </row>
    <row r="228" spans="1:10" x14ac:dyDescent="0.25">
      <c r="A228" s="289" t="s">
        <v>2044</v>
      </c>
      <c r="B228" s="289" t="s">
        <v>764</v>
      </c>
      <c r="C228" s="290"/>
      <c r="D228" s="289">
        <v>2.27</v>
      </c>
      <c r="E228" s="289">
        <f t="array" ref="E228:E235">TRANSPOSE(D56:K56)</f>
        <v>8.9999999999999993E-3</v>
      </c>
      <c r="F228" s="289">
        <v>7.4999999999999997E-2</v>
      </c>
      <c r="G228" s="289">
        <v>29.09</v>
      </c>
      <c r="H228" s="289">
        <v>0.26</v>
      </c>
      <c r="I228" s="289" t="s">
        <v>128</v>
      </c>
      <c r="J228" s="289" t="s">
        <v>2051</v>
      </c>
    </row>
    <row r="229" spans="1:10" x14ac:dyDescent="0.25">
      <c r="A229" s="289" t="s">
        <v>2044</v>
      </c>
      <c r="B229" s="289" t="s">
        <v>758</v>
      </c>
      <c r="C229" s="290"/>
      <c r="D229" s="289">
        <v>1.83</v>
      </c>
      <c r="E229" s="289">
        <v>4.0030000000000001</v>
      </c>
      <c r="F229" s="289">
        <v>2.3449999999999999E-2</v>
      </c>
      <c r="G229" s="289">
        <v>35.69</v>
      </c>
      <c r="H229" s="289">
        <v>0.26</v>
      </c>
      <c r="I229" s="289" t="s">
        <v>128</v>
      </c>
      <c r="J229" s="289" t="s">
        <v>2051</v>
      </c>
    </row>
    <row r="230" spans="1:10" x14ac:dyDescent="0.25">
      <c r="A230" s="289" t="s">
        <v>2044</v>
      </c>
      <c r="B230" s="289" t="s">
        <v>757</v>
      </c>
      <c r="C230" s="290"/>
      <c r="D230" s="289">
        <v>2.5499999999999998</v>
      </c>
      <c r="E230" s="289">
        <v>7.0039999999999996</v>
      </c>
      <c r="F230" s="289">
        <v>2.2499999999999999E-2</v>
      </c>
      <c r="G230" s="289">
        <v>25.92</v>
      </c>
      <c r="H230" s="289">
        <v>0.26</v>
      </c>
      <c r="I230" s="289" t="s">
        <v>128</v>
      </c>
      <c r="J230" s="289" t="s">
        <v>2051</v>
      </c>
    </row>
    <row r="231" spans="1:10" x14ac:dyDescent="0.25">
      <c r="A231" s="289" t="s">
        <v>2044</v>
      </c>
      <c r="B231" s="289" t="s">
        <v>763</v>
      </c>
      <c r="C231" s="290"/>
      <c r="D231" s="289">
        <v>3.27</v>
      </c>
      <c r="E231" s="289">
        <v>10.021000000000001</v>
      </c>
      <c r="F231" s="289">
        <v>2.1829999999999999E-2</v>
      </c>
      <c r="G231" s="289">
        <v>20.440000000000001</v>
      </c>
      <c r="H231" s="289">
        <v>0.26</v>
      </c>
      <c r="I231" s="289" t="s">
        <v>128</v>
      </c>
      <c r="J231" s="289" t="s">
        <v>2051</v>
      </c>
    </row>
    <row r="232" spans="1:10" x14ac:dyDescent="0.25">
      <c r="A232" s="289" t="s">
        <v>2044</v>
      </c>
      <c r="B232" s="289" t="s">
        <v>762</v>
      </c>
      <c r="C232" s="290"/>
      <c r="D232" s="289">
        <v>4.47</v>
      </c>
      <c r="E232" s="289">
        <v>15.057</v>
      </c>
      <c r="F232" s="289">
        <v>2.1080000000000002E-2</v>
      </c>
      <c r="G232" s="289">
        <v>15.23</v>
      </c>
      <c r="H232" s="289">
        <v>0.27</v>
      </c>
      <c r="I232" s="289" t="s">
        <v>128</v>
      </c>
      <c r="J232" s="289" t="s">
        <v>2051</v>
      </c>
    </row>
    <row r="233" spans="1:10" x14ac:dyDescent="0.25">
      <c r="A233" s="289" t="s">
        <v>2044</v>
      </c>
      <c r="B233" s="289" t="s">
        <v>761</v>
      </c>
      <c r="C233" s="290"/>
      <c r="D233" s="289">
        <v>5.67</v>
      </c>
      <c r="E233" s="289">
        <v>19.927</v>
      </c>
      <c r="F233" s="289">
        <v>2.1090000000000001E-2</v>
      </c>
      <c r="G233" s="289">
        <v>12.22</v>
      </c>
      <c r="H233" s="289">
        <v>0.27</v>
      </c>
      <c r="I233" s="289" t="s">
        <v>128</v>
      </c>
      <c r="J233" s="289" t="s">
        <v>2051</v>
      </c>
    </row>
    <row r="234" spans="1:10" x14ac:dyDescent="0.25">
      <c r="A234" s="289" t="s">
        <v>2044</v>
      </c>
      <c r="B234" s="289" t="s">
        <v>760</v>
      </c>
      <c r="C234" s="290"/>
      <c r="D234" s="289">
        <v>6.87</v>
      </c>
      <c r="E234" s="289">
        <v>24.978000000000002</v>
      </c>
      <c r="F234" s="289">
        <v>2.0650000000000002E-2</v>
      </c>
      <c r="G234" s="289">
        <v>10.26</v>
      </c>
      <c r="H234" s="289">
        <v>0.27</v>
      </c>
      <c r="I234" s="289" t="s">
        <v>128</v>
      </c>
      <c r="J234" s="289" t="s">
        <v>2051</v>
      </c>
    </row>
    <row r="235" spans="1:10" x14ac:dyDescent="0.25">
      <c r="A235" s="289" t="s">
        <v>2044</v>
      </c>
      <c r="B235" s="289" t="s">
        <v>759</v>
      </c>
      <c r="C235" s="290"/>
      <c r="D235" s="289">
        <v>8.07</v>
      </c>
      <c r="E235" s="289">
        <v>30.533000000000001</v>
      </c>
      <c r="F235" s="289">
        <v>2.07E-2</v>
      </c>
      <c r="G235" s="289">
        <v>8.8800000000000008</v>
      </c>
      <c r="H235" s="289">
        <v>0.27</v>
      </c>
      <c r="I235" s="289" t="s">
        <v>128</v>
      </c>
      <c r="J235" s="289" t="s">
        <v>2051</v>
      </c>
    </row>
    <row r="236" spans="1:10" x14ac:dyDescent="0.25">
      <c r="A236" s="289" t="s">
        <v>2044</v>
      </c>
      <c r="B236" s="289" t="s">
        <v>748</v>
      </c>
      <c r="C236" s="290"/>
      <c r="D236" s="289">
        <v>2.27</v>
      </c>
      <c r="E236" s="289">
        <f t="array" ref="E236:E243">TRANSPOSE(D57:K57)</f>
        <v>0.39500000000000002</v>
      </c>
      <c r="F236" s="289">
        <v>6.5000000000000002E-2</v>
      </c>
      <c r="G236" s="289">
        <v>29.09</v>
      </c>
      <c r="H236" s="289">
        <v>0.26</v>
      </c>
      <c r="I236" s="289" t="s">
        <v>128</v>
      </c>
      <c r="J236" s="289" t="s">
        <v>2051</v>
      </c>
    </row>
    <row r="237" spans="1:10" x14ac:dyDescent="0.25">
      <c r="A237" s="289" t="s">
        <v>2044</v>
      </c>
      <c r="B237" s="289" t="s">
        <v>742</v>
      </c>
      <c r="C237" s="290"/>
      <c r="D237" s="289">
        <v>1.83</v>
      </c>
      <c r="E237" s="289">
        <v>4.3940000000000001</v>
      </c>
      <c r="F237" s="289">
        <v>2.2100000000000002E-2</v>
      </c>
      <c r="G237" s="289">
        <v>35.69</v>
      </c>
      <c r="H237" s="289">
        <v>0.26</v>
      </c>
      <c r="I237" s="289" t="s">
        <v>128</v>
      </c>
      <c r="J237" s="289" t="s">
        <v>2051</v>
      </c>
    </row>
    <row r="238" spans="1:10" x14ac:dyDescent="0.25">
      <c r="A238" s="289" t="s">
        <v>2044</v>
      </c>
      <c r="B238" s="289" t="s">
        <v>741</v>
      </c>
      <c r="C238" s="290"/>
      <c r="D238" s="289">
        <v>2.5499999999999998</v>
      </c>
      <c r="E238" s="289">
        <v>7.4039999999999999</v>
      </c>
      <c r="F238" s="289">
        <v>2.146E-2</v>
      </c>
      <c r="G238" s="289">
        <v>25.92</v>
      </c>
      <c r="H238" s="289">
        <v>0.26</v>
      </c>
      <c r="I238" s="289" t="s">
        <v>128</v>
      </c>
      <c r="J238" s="289" t="s">
        <v>2051</v>
      </c>
    </row>
    <row r="239" spans="1:10" x14ac:dyDescent="0.25">
      <c r="A239" s="289" t="s">
        <v>2044</v>
      </c>
      <c r="B239" s="289" t="s">
        <v>747</v>
      </c>
      <c r="C239" s="290"/>
      <c r="D239" s="289">
        <v>3.27</v>
      </c>
      <c r="E239" s="289">
        <v>10.358000000000001</v>
      </c>
      <c r="F239" s="289">
        <v>2.121E-2</v>
      </c>
      <c r="G239" s="289">
        <v>20.440000000000001</v>
      </c>
      <c r="H239" s="289">
        <v>0.26</v>
      </c>
      <c r="I239" s="289" t="s">
        <v>128</v>
      </c>
      <c r="J239" s="289" t="s">
        <v>2051</v>
      </c>
    </row>
    <row r="240" spans="1:10" x14ac:dyDescent="0.25">
      <c r="A240" s="289" t="s">
        <v>2044</v>
      </c>
      <c r="B240" s="289" t="s">
        <v>746</v>
      </c>
      <c r="C240" s="290"/>
      <c r="D240" s="289">
        <v>4.47</v>
      </c>
      <c r="E240" s="289">
        <v>15.382</v>
      </c>
      <c r="F240" s="289">
        <v>2.0670000000000001E-2</v>
      </c>
      <c r="G240" s="289">
        <v>15.23</v>
      </c>
      <c r="H240" s="289">
        <v>0.27</v>
      </c>
      <c r="I240" s="289" t="s">
        <v>128</v>
      </c>
      <c r="J240" s="289" t="s">
        <v>2051</v>
      </c>
    </row>
    <row r="241" spans="1:10" x14ac:dyDescent="0.25">
      <c r="A241" s="289" t="s">
        <v>2044</v>
      </c>
      <c r="B241" s="289" t="s">
        <v>745</v>
      </c>
      <c r="C241" s="290"/>
      <c r="D241" s="289">
        <v>5.67</v>
      </c>
      <c r="E241" s="289">
        <v>20.456</v>
      </c>
      <c r="F241" s="289">
        <v>2.0580000000000001E-2</v>
      </c>
      <c r="G241" s="289">
        <v>12.22</v>
      </c>
      <c r="H241" s="289">
        <v>0.27</v>
      </c>
      <c r="I241" s="289" t="s">
        <v>128</v>
      </c>
      <c r="J241" s="289" t="s">
        <v>2051</v>
      </c>
    </row>
    <row r="242" spans="1:10" x14ac:dyDescent="0.25">
      <c r="A242" s="289" t="s">
        <v>2044</v>
      </c>
      <c r="B242" s="289" t="s">
        <v>744</v>
      </c>
      <c r="C242" s="290"/>
      <c r="D242" s="289">
        <v>6.87</v>
      </c>
      <c r="E242" s="289">
        <v>25.771000000000001</v>
      </c>
      <c r="F242" s="289">
        <v>2.0650000000000002E-2</v>
      </c>
      <c r="G242" s="289">
        <v>10.26</v>
      </c>
      <c r="H242" s="289">
        <v>0.27</v>
      </c>
      <c r="I242" s="289" t="s">
        <v>128</v>
      </c>
      <c r="J242" s="289" t="s">
        <v>2051</v>
      </c>
    </row>
    <row r="243" spans="1:10" x14ac:dyDescent="0.25">
      <c r="A243" s="289" t="s">
        <v>2044</v>
      </c>
      <c r="B243" s="289" t="s">
        <v>743</v>
      </c>
      <c r="C243" s="290"/>
      <c r="D243" s="289">
        <v>8.07</v>
      </c>
      <c r="E243" s="289">
        <v>30.533000000000001</v>
      </c>
      <c r="F243" s="289">
        <v>2.07E-2</v>
      </c>
      <c r="G243" s="289">
        <v>8.8800000000000008</v>
      </c>
      <c r="H243" s="289">
        <v>0.27</v>
      </c>
      <c r="I243" s="289" t="s">
        <v>128</v>
      </c>
      <c r="J243" s="289" t="s">
        <v>2051</v>
      </c>
    </row>
    <row r="244" spans="1:10" x14ac:dyDescent="0.25">
      <c r="A244" s="289" t="s">
        <v>2044</v>
      </c>
      <c r="B244" s="289" t="s">
        <v>732</v>
      </c>
      <c r="C244" s="290"/>
      <c r="D244" s="289">
        <v>2.52</v>
      </c>
      <c r="E244" s="289">
        <f t="array" ref="E244:E251">TRANSPOSE(D52:K52)</f>
        <v>0</v>
      </c>
      <c r="F244" s="289">
        <v>0.1067</v>
      </c>
      <c r="G244" s="289">
        <v>41.9</v>
      </c>
      <c r="H244" s="289">
        <v>0.26</v>
      </c>
      <c r="I244" s="289" t="s">
        <v>128</v>
      </c>
      <c r="J244" s="289" t="s">
        <v>2051</v>
      </c>
    </row>
    <row r="245" spans="1:10" x14ac:dyDescent="0.25">
      <c r="A245" s="289" t="s">
        <v>2044</v>
      </c>
      <c r="B245" s="289" t="s">
        <v>726</v>
      </c>
      <c r="C245" s="290"/>
      <c r="D245" s="289">
        <v>2.08</v>
      </c>
      <c r="E245" s="289">
        <v>1.8080000000000001</v>
      </c>
      <c r="F245" s="289">
        <v>4.052E-2</v>
      </c>
      <c r="G245" s="289">
        <v>50.36</v>
      </c>
      <c r="H245" s="289">
        <v>0.25</v>
      </c>
      <c r="I245" s="289" t="s">
        <v>128</v>
      </c>
      <c r="J245" s="289" t="s">
        <v>2051</v>
      </c>
    </row>
    <row r="246" spans="1:10" x14ac:dyDescent="0.25">
      <c r="A246" s="289" t="s">
        <v>2044</v>
      </c>
      <c r="B246" s="289" t="s">
        <v>725</v>
      </c>
      <c r="C246" s="290"/>
      <c r="D246" s="289">
        <v>2.8</v>
      </c>
      <c r="E246" s="289">
        <v>2.7559999999999998</v>
      </c>
      <c r="F246" s="289">
        <v>4.4200000000000003E-2</v>
      </c>
      <c r="G246" s="289">
        <v>37.69</v>
      </c>
      <c r="H246" s="289">
        <v>0.26</v>
      </c>
      <c r="I246" s="289" t="s">
        <v>128</v>
      </c>
      <c r="J246" s="289" t="s">
        <v>2051</v>
      </c>
    </row>
    <row r="247" spans="1:10" x14ac:dyDescent="0.25">
      <c r="A247" s="289" t="s">
        <v>2044</v>
      </c>
      <c r="B247" s="289" t="s">
        <v>731</v>
      </c>
      <c r="C247" s="290"/>
      <c r="D247" s="289">
        <v>3.52</v>
      </c>
      <c r="E247" s="289">
        <v>3.411</v>
      </c>
      <c r="F247" s="289">
        <v>4.9200000000000001E-2</v>
      </c>
      <c r="G247" s="289">
        <v>30.2</v>
      </c>
      <c r="H247" s="289">
        <v>0.26</v>
      </c>
      <c r="I247" s="289" t="s">
        <v>128</v>
      </c>
      <c r="J247" s="289" t="s">
        <v>2051</v>
      </c>
    </row>
    <row r="248" spans="1:10" x14ac:dyDescent="0.25">
      <c r="A248" s="289" t="s">
        <v>2044</v>
      </c>
      <c r="B248" s="289" t="s">
        <v>730</v>
      </c>
      <c r="C248" s="290"/>
      <c r="D248" s="289">
        <v>4.72</v>
      </c>
      <c r="E248" s="289">
        <v>4.0970000000000004</v>
      </c>
      <c r="F248" s="289">
        <v>5.8299999999999998E-2</v>
      </c>
      <c r="G248" s="289">
        <v>22.79</v>
      </c>
      <c r="H248" s="289">
        <v>0.26</v>
      </c>
      <c r="I248" s="289" t="s">
        <v>128</v>
      </c>
      <c r="J248" s="289" t="s">
        <v>2051</v>
      </c>
    </row>
    <row r="249" spans="1:10" x14ac:dyDescent="0.25">
      <c r="A249" s="289" t="s">
        <v>2044</v>
      </c>
      <c r="B249" s="289" t="s">
        <v>729</v>
      </c>
      <c r="C249" s="290"/>
      <c r="D249" s="289">
        <v>5.92</v>
      </c>
      <c r="E249" s="289">
        <v>4.5529999999999999</v>
      </c>
      <c r="F249" s="289">
        <v>6.7769999999999997E-2</v>
      </c>
      <c r="G249" s="289">
        <v>18.37</v>
      </c>
      <c r="H249" s="289">
        <v>0.26</v>
      </c>
      <c r="I249" s="289" t="s">
        <v>128</v>
      </c>
      <c r="J249" s="289" t="s">
        <v>2051</v>
      </c>
    </row>
    <row r="250" spans="1:10" x14ac:dyDescent="0.25">
      <c r="A250" s="289" t="s">
        <v>2044</v>
      </c>
      <c r="B250" s="289" t="s">
        <v>728</v>
      </c>
      <c r="C250" s="290"/>
      <c r="D250" s="289">
        <v>7.12</v>
      </c>
      <c r="E250" s="289">
        <v>4.8920000000000003</v>
      </c>
      <c r="F250" s="289">
        <v>7.7810000000000004E-2</v>
      </c>
      <c r="G250" s="289">
        <v>15.45</v>
      </c>
      <c r="H250" s="289">
        <v>0.27</v>
      </c>
      <c r="I250" s="289" t="s">
        <v>128</v>
      </c>
      <c r="J250" s="289" t="s">
        <v>2051</v>
      </c>
    </row>
    <row r="251" spans="1:10" x14ac:dyDescent="0.25">
      <c r="A251" s="289" t="s">
        <v>2044</v>
      </c>
      <c r="B251" s="289" t="s">
        <v>727</v>
      </c>
      <c r="C251" s="290"/>
      <c r="D251" s="289">
        <v>8.32</v>
      </c>
      <c r="E251" s="289">
        <v>5.1369999999999996</v>
      </c>
      <c r="F251" s="289">
        <v>8.7499999999999994E-2</v>
      </c>
      <c r="G251" s="289">
        <v>13.37</v>
      </c>
      <c r="H251" s="289">
        <v>0.27</v>
      </c>
      <c r="I251" s="289" t="s">
        <v>128</v>
      </c>
      <c r="J251" s="289" t="s">
        <v>2051</v>
      </c>
    </row>
    <row r="252" spans="1:10" x14ac:dyDescent="0.25">
      <c r="A252" s="289" t="s">
        <v>2044</v>
      </c>
      <c r="B252" s="289" t="s">
        <v>740</v>
      </c>
      <c r="C252" s="290"/>
      <c r="D252" s="289">
        <v>2.27</v>
      </c>
      <c r="E252" s="289">
        <f t="array" ref="E252:E259">TRANSPOSE(D53:K53)</f>
        <v>0.36499999999999999</v>
      </c>
      <c r="F252" s="289">
        <v>6.7500000000000004E-2</v>
      </c>
      <c r="G252" s="289">
        <v>29.09</v>
      </c>
      <c r="H252" s="289">
        <v>0.26</v>
      </c>
      <c r="I252" s="289" t="s">
        <v>128</v>
      </c>
      <c r="J252" s="289" t="s">
        <v>2051</v>
      </c>
    </row>
    <row r="253" spans="1:10" x14ac:dyDescent="0.25">
      <c r="A253" s="289" t="s">
        <v>2044</v>
      </c>
      <c r="B253" s="289" t="s">
        <v>734</v>
      </c>
      <c r="C253" s="290"/>
      <c r="D253" s="289">
        <v>1.83</v>
      </c>
      <c r="E253" s="289">
        <v>2.2250000000000001</v>
      </c>
      <c r="F253" s="289">
        <v>3.2500000000000001E-2</v>
      </c>
      <c r="G253" s="289">
        <v>35.69</v>
      </c>
      <c r="H253" s="289">
        <v>0.26</v>
      </c>
      <c r="I253" s="289" t="s">
        <v>128</v>
      </c>
      <c r="J253" s="289" t="s">
        <v>2051</v>
      </c>
    </row>
    <row r="254" spans="1:10" x14ac:dyDescent="0.25">
      <c r="A254" s="289" t="s">
        <v>2044</v>
      </c>
      <c r="B254" s="289" t="s">
        <v>733</v>
      </c>
      <c r="C254" s="290"/>
      <c r="D254" s="289">
        <v>2.5499999999999998</v>
      </c>
      <c r="E254" s="289">
        <v>3.0139999999999998</v>
      </c>
      <c r="F254" s="289">
        <v>3.8300000000000001E-2</v>
      </c>
      <c r="G254" s="289">
        <v>25.92</v>
      </c>
      <c r="H254" s="289">
        <v>0.26</v>
      </c>
      <c r="I254" s="289" t="s">
        <v>128</v>
      </c>
      <c r="J254" s="289" t="s">
        <v>2051</v>
      </c>
    </row>
    <row r="255" spans="1:10" x14ac:dyDescent="0.25">
      <c r="A255" s="289" t="s">
        <v>2044</v>
      </c>
      <c r="B255" s="289" t="s">
        <v>739</v>
      </c>
      <c r="C255" s="290"/>
      <c r="D255" s="289">
        <v>3.27</v>
      </c>
      <c r="E255" s="289">
        <v>3.569</v>
      </c>
      <c r="F255" s="289">
        <v>4.4200000000000003E-2</v>
      </c>
      <c r="G255" s="289">
        <v>20.440000000000001</v>
      </c>
      <c r="H255" s="289">
        <v>0.26</v>
      </c>
      <c r="I255" s="289" t="s">
        <v>128</v>
      </c>
      <c r="J255" s="289" t="s">
        <v>2051</v>
      </c>
    </row>
    <row r="256" spans="1:10" x14ac:dyDescent="0.25">
      <c r="A256" s="289" t="s">
        <v>2044</v>
      </c>
      <c r="B256" s="289" t="s">
        <v>738</v>
      </c>
      <c r="C256" s="290"/>
      <c r="D256" s="289">
        <v>4.47</v>
      </c>
      <c r="E256" s="289">
        <v>4.1929999999999996</v>
      </c>
      <c r="F256" s="289">
        <v>5.3969999999999997E-2</v>
      </c>
      <c r="G256" s="289">
        <v>15.23</v>
      </c>
      <c r="H256" s="289">
        <v>0.27</v>
      </c>
      <c r="I256" s="289" t="s">
        <v>128</v>
      </c>
      <c r="J256" s="289" t="s">
        <v>2051</v>
      </c>
    </row>
    <row r="257" spans="1:10" x14ac:dyDescent="0.25">
      <c r="A257" s="289" t="s">
        <v>2044</v>
      </c>
      <c r="B257" s="289" t="s">
        <v>737</v>
      </c>
      <c r="C257" s="290"/>
      <c r="D257" s="289">
        <v>5.67</v>
      </c>
      <c r="E257" s="289">
        <v>4.6070000000000002</v>
      </c>
      <c r="F257" s="289">
        <v>6.4199999999999993E-2</v>
      </c>
      <c r="G257" s="289">
        <v>12.22</v>
      </c>
      <c r="H257" s="289">
        <v>0.27</v>
      </c>
      <c r="I257" s="289" t="s">
        <v>128</v>
      </c>
      <c r="J257" s="289" t="s">
        <v>2051</v>
      </c>
    </row>
    <row r="258" spans="1:10" x14ac:dyDescent="0.25">
      <c r="A258" s="289" t="s">
        <v>2044</v>
      </c>
      <c r="B258" s="289" t="s">
        <v>736</v>
      </c>
      <c r="C258" s="290"/>
      <c r="D258" s="289">
        <v>6.87</v>
      </c>
      <c r="E258" s="289">
        <v>4.952</v>
      </c>
      <c r="F258" s="289">
        <v>7.4200000000000002E-2</v>
      </c>
      <c r="G258" s="289">
        <v>10.26</v>
      </c>
      <c r="H258" s="289">
        <v>0.27</v>
      </c>
      <c r="I258" s="289" t="s">
        <v>128</v>
      </c>
      <c r="J258" s="289" t="s">
        <v>2051</v>
      </c>
    </row>
    <row r="259" spans="1:10" x14ac:dyDescent="0.25">
      <c r="A259" s="289" t="s">
        <v>2044</v>
      </c>
      <c r="B259" s="289" t="s">
        <v>735</v>
      </c>
      <c r="C259" s="290"/>
      <c r="D259" s="289">
        <v>8.07</v>
      </c>
      <c r="E259" s="289">
        <v>5.1369999999999996</v>
      </c>
      <c r="F259" s="289">
        <v>8.5000000000000006E-2</v>
      </c>
      <c r="G259" s="289">
        <v>8.8800000000000008</v>
      </c>
      <c r="H259" s="289">
        <v>0.27</v>
      </c>
      <c r="I259" s="289" t="s">
        <v>128</v>
      </c>
      <c r="J259" s="289" t="s">
        <v>2051</v>
      </c>
    </row>
    <row r="260" spans="1:10" x14ac:dyDescent="0.25">
      <c r="A260" s="289" t="s">
        <v>2044</v>
      </c>
      <c r="B260" s="289" t="s">
        <v>724</v>
      </c>
      <c r="C260" s="290"/>
      <c r="D260" s="289">
        <v>2.27</v>
      </c>
      <c r="E260" s="289">
        <f t="array" ref="E260:E267">TRANSPOSE(D54:K54)</f>
        <v>1.091</v>
      </c>
      <c r="F260" s="289">
        <v>5.4199999999999998E-2</v>
      </c>
      <c r="G260" s="289">
        <v>29.09</v>
      </c>
      <c r="H260" s="289">
        <v>0.26</v>
      </c>
      <c r="I260" s="289" t="s">
        <v>128</v>
      </c>
      <c r="J260" s="289" t="s">
        <v>2051</v>
      </c>
    </row>
    <row r="261" spans="1:10" x14ac:dyDescent="0.25">
      <c r="A261" s="289" t="s">
        <v>2044</v>
      </c>
      <c r="B261" s="289" t="s">
        <v>718</v>
      </c>
      <c r="C261" s="290"/>
      <c r="D261" s="289">
        <v>1.83</v>
      </c>
      <c r="E261" s="289">
        <v>2.5760000000000001</v>
      </c>
      <c r="F261" s="289">
        <v>0.03</v>
      </c>
      <c r="G261" s="289">
        <v>35.69</v>
      </c>
      <c r="H261" s="289">
        <v>0.26</v>
      </c>
      <c r="I261" s="289" t="s">
        <v>128</v>
      </c>
      <c r="J261" s="289" t="s">
        <v>2051</v>
      </c>
    </row>
    <row r="262" spans="1:10" x14ac:dyDescent="0.25">
      <c r="A262" s="289" t="s">
        <v>2044</v>
      </c>
      <c r="B262" s="289" t="s">
        <v>716</v>
      </c>
      <c r="C262" s="290"/>
      <c r="D262" s="289">
        <v>2.5499999999999998</v>
      </c>
      <c r="E262" s="289">
        <v>3.2610000000000001</v>
      </c>
      <c r="F262" s="289">
        <v>3.653E-2</v>
      </c>
      <c r="G262" s="289">
        <v>25.92</v>
      </c>
      <c r="H262" s="289">
        <v>0.26</v>
      </c>
      <c r="I262" s="289" t="s">
        <v>128</v>
      </c>
      <c r="J262" s="289" t="s">
        <v>2051</v>
      </c>
    </row>
    <row r="263" spans="1:10" x14ac:dyDescent="0.25">
      <c r="A263" s="289" t="s">
        <v>2044</v>
      </c>
      <c r="B263" s="289" t="s">
        <v>723</v>
      </c>
      <c r="C263" s="290"/>
      <c r="D263" s="289">
        <v>3.27</v>
      </c>
      <c r="E263" s="289">
        <v>3.7789999999999999</v>
      </c>
      <c r="F263" s="289">
        <v>4.2500000000000003E-2</v>
      </c>
      <c r="G263" s="289">
        <v>20.440000000000001</v>
      </c>
      <c r="H263" s="289">
        <v>0.26</v>
      </c>
      <c r="I263" s="289" t="s">
        <v>128</v>
      </c>
      <c r="J263" s="289" t="s">
        <v>2051</v>
      </c>
    </row>
    <row r="264" spans="1:10" x14ac:dyDescent="0.25">
      <c r="A264" s="289" t="s">
        <v>2044</v>
      </c>
      <c r="B264" s="289" t="s">
        <v>722</v>
      </c>
      <c r="C264" s="290"/>
      <c r="D264" s="289">
        <v>4.47</v>
      </c>
      <c r="E264" s="289">
        <v>4.343</v>
      </c>
      <c r="F264" s="289">
        <v>5.3030000000000001E-2</v>
      </c>
      <c r="G264" s="289">
        <v>15.23</v>
      </c>
      <c r="H264" s="289">
        <v>0.27</v>
      </c>
      <c r="I264" s="289" t="s">
        <v>128</v>
      </c>
      <c r="J264" s="289" t="s">
        <v>2051</v>
      </c>
    </row>
    <row r="265" spans="1:10" x14ac:dyDescent="0.25">
      <c r="A265" s="289" t="s">
        <v>2044</v>
      </c>
      <c r="B265" s="289" t="s">
        <v>721</v>
      </c>
      <c r="C265" s="290"/>
      <c r="D265" s="289">
        <v>5.67</v>
      </c>
      <c r="E265" s="289">
        <v>4.7190000000000003</v>
      </c>
      <c r="F265" s="289">
        <v>6.3729999999999995E-2</v>
      </c>
      <c r="G265" s="289">
        <v>12.22</v>
      </c>
      <c r="H265" s="289">
        <v>0.27</v>
      </c>
      <c r="I265" s="289" t="s">
        <v>128</v>
      </c>
      <c r="J265" s="289" t="s">
        <v>2051</v>
      </c>
    </row>
    <row r="266" spans="1:10" x14ac:dyDescent="0.25">
      <c r="A266" s="289" t="s">
        <v>2044</v>
      </c>
      <c r="B266" s="289" t="s">
        <v>720</v>
      </c>
      <c r="C266" s="290"/>
      <c r="D266" s="289">
        <v>6.87</v>
      </c>
      <c r="E266" s="289">
        <v>5.0129999999999999</v>
      </c>
      <c r="F266" s="289">
        <v>7.3669999999999999E-2</v>
      </c>
      <c r="G266" s="289">
        <v>10.26</v>
      </c>
      <c r="H266" s="289">
        <v>0.27</v>
      </c>
      <c r="I266" s="289" t="s">
        <v>128</v>
      </c>
      <c r="J266" s="289" t="s">
        <v>2051</v>
      </c>
    </row>
    <row r="267" spans="1:10" x14ac:dyDescent="0.25">
      <c r="A267" s="289" t="s">
        <v>2044</v>
      </c>
      <c r="B267" s="289" t="s">
        <v>719</v>
      </c>
      <c r="C267" s="290"/>
      <c r="D267" s="289">
        <v>8.07</v>
      </c>
      <c r="E267" s="289">
        <v>5.2</v>
      </c>
      <c r="F267" s="289">
        <v>8.4199999999999997E-2</v>
      </c>
      <c r="G267" s="289">
        <v>8.8800000000000008</v>
      </c>
      <c r="H267" s="289">
        <v>0.27</v>
      </c>
      <c r="I267" s="289" t="s">
        <v>128</v>
      </c>
      <c r="J267" s="289" t="s">
        <v>2051</v>
      </c>
    </row>
  </sheetData>
  <mergeCells count="2">
    <mergeCell ref="C4:J4"/>
    <mergeCell ref="C44:J4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61"/>
  <sheetViews>
    <sheetView topLeftCell="B352" workbookViewId="0">
      <selection activeCell="D374" sqref="D374"/>
    </sheetView>
  </sheetViews>
  <sheetFormatPr defaultRowHeight="15" x14ac:dyDescent="0.25"/>
  <cols>
    <col min="1" max="1" width="29.7109375" bestFit="1" customWidth="1"/>
    <col min="2" max="2" width="75.28515625" bestFit="1" customWidth="1"/>
    <col min="3" max="3" width="29.7109375" bestFit="1" customWidth="1"/>
    <col min="4" max="4" width="75.28515625" bestFit="1" customWidth="1"/>
  </cols>
  <sheetData>
    <row r="1" spans="1:4" s="209" customFormat="1" x14ac:dyDescent="0.25">
      <c r="A1" s="209" t="s">
        <v>1751</v>
      </c>
      <c r="C1" s="209" t="s">
        <v>92</v>
      </c>
      <c r="D1" s="209" t="s">
        <v>1752</v>
      </c>
    </row>
    <row r="2" spans="1:4" s="118" customFormat="1" x14ac:dyDescent="0.25">
      <c r="A2" s="210" t="str">
        <f>""""&amp;MaterialData!A7&amp;""""</f>
        <v>"Air"</v>
      </c>
      <c r="B2" s="210" t="str">
        <f>""""&amp;MaterialData!B7&amp;""""</f>
        <v>"Air - Cavity - Wall Roof Ceiling - 4 in. or more"</v>
      </c>
      <c r="C2" s="118" t="s">
        <v>1195</v>
      </c>
      <c r="D2" s="118" t="s">
        <v>1220</v>
      </c>
    </row>
    <row r="3" spans="1:4" s="118" customFormat="1" x14ac:dyDescent="0.25">
      <c r="A3" s="210" t="str">
        <f>""""&amp;MaterialData!A8&amp;""""</f>
        <v>"Air"</v>
      </c>
      <c r="B3" s="210" t="str">
        <f>""""&amp;MaterialData!B8&amp;""""</f>
        <v>"Air - Metal Wall Framing - 16 or 24 in. OC"</v>
      </c>
      <c r="C3" s="118" t="s">
        <v>1195</v>
      </c>
      <c r="D3" s="118" t="s">
        <v>1221</v>
      </c>
    </row>
    <row r="4" spans="1:4" s="118" customFormat="1" x14ac:dyDescent="0.25">
      <c r="A4" s="210" t="str">
        <f>""""&amp;MaterialData!A9&amp;""""</f>
        <v>"Air"</v>
      </c>
      <c r="B4" s="210" t="str">
        <f>""""&amp;MaterialData!B9&amp;""""</f>
        <v>"Air - Wall - 1/2 in."</v>
      </c>
      <c r="C4" s="118" t="s">
        <v>1195</v>
      </c>
      <c r="D4" s="118" t="s">
        <v>1222</v>
      </c>
    </row>
    <row r="5" spans="1:4" s="118" customFormat="1" x14ac:dyDescent="0.25">
      <c r="A5" s="210" t="str">
        <f>""""&amp;MaterialData!A10&amp;""""</f>
        <v>"Air"</v>
      </c>
      <c r="B5" s="210" t="str">
        <f>""""&amp;MaterialData!B10&amp;""""</f>
        <v>"Air - Wall - 3/4 in."</v>
      </c>
      <c r="C5" s="118" t="s">
        <v>1195</v>
      </c>
      <c r="D5" s="118" t="s">
        <v>1223</v>
      </c>
    </row>
    <row r="6" spans="1:4" s="118" customFormat="1" x14ac:dyDescent="0.25">
      <c r="A6" s="210" t="str">
        <f>""""&amp;MaterialData!A11&amp;""""</f>
        <v>"Air"</v>
      </c>
      <c r="B6" s="210" t="str">
        <f>""""&amp;MaterialData!B11&amp;""""</f>
        <v>"Air - Wall - 1 1/2 in."</v>
      </c>
      <c r="C6" s="118" t="s">
        <v>1195</v>
      </c>
      <c r="D6" s="118" t="s">
        <v>1224</v>
      </c>
    </row>
    <row r="7" spans="1:4" s="118" customFormat="1" x14ac:dyDescent="0.25">
      <c r="A7" s="210" t="str">
        <f>""""&amp;MaterialData!A12&amp;""""</f>
        <v>"Air"</v>
      </c>
      <c r="B7" s="210" t="str">
        <f>""""&amp;MaterialData!B12&amp;""""</f>
        <v>"Air - Wall - 3 1/2 in."</v>
      </c>
      <c r="C7" s="118" t="s">
        <v>1195</v>
      </c>
      <c r="D7" s="118" t="s">
        <v>1225</v>
      </c>
    </row>
    <row r="8" spans="1:4" s="118" customFormat="1" x14ac:dyDescent="0.25">
      <c r="A8" s="210" t="str">
        <f>""""&amp;MaterialData!A13&amp;""""</f>
        <v>"Air"</v>
      </c>
      <c r="B8" s="210" t="str">
        <f>""""&amp;MaterialData!B13&amp;""""</f>
        <v>"Air - Ceiling - 1/2 in."</v>
      </c>
      <c r="C8" s="118" t="s">
        <v>1195</v>
      </c>
      <c r="D8" s="118" t="s">
        <v>1226</v>
      </c>
    </row>
    <row r="9" spans="1:4" s="118" customFormat="1" x14ac:dyDescent="0.25">
      <c r="A9" s="210" t="str">
        <f>""""&amp;MaterialData!A14&amp;""""</f>
        <v>"Air"</v>
      </c>
      <c r="B9" s="210" t="str">
        <f>""""&amp;MaterialData!B14&amp;""""</f>
        <v>"Air - Ceiling - 3/4 in."</v>
      </c>
      <c r="C9" s="118" t="s">
        <v>1195</v>
      </c>
      <c r="D9" s="118" t="s">
        <v>1227</v>
      </c>
    </row>
    <row r="10" spans="1:4" s="118" customFormat="1" x14ac:dyDescent="0.25">
      <c r="A10" s="210" t="str">
        <f>""""&amp;MaterialData!A15&amp;""""</f>
        <v>"Air"</v>
      </c>
      <c r="B10" s="210" t="str">
        <f>""""&amp;MaterialData!B15&amp;""""</f>
        <v>"Air - Ceiling - 1 1/2 in."</v>
      </c>
      <c r="C10" s="118" t="s">
        <v>1195</v>
      </c>
      <c r="D10" s="118" t="s">
        <v>1228</v>
      </c>
    </row>
    <row r="11" spans="1:4" s="118" customFormat="1" x14ac:dyDescent="0.25">
      <c r="A11" s="210" t="str">
        <f>""""&amp;MaterialData!A16&amp;""""</f>
        <v>"Air"</v>
      </c>
      <c r="B11" s="210" t="str">
        <f>""""&amp;MaterialData!B16&amp;""""</f>
        <v>"Air - Ceiling - 3 1/2 in."</v>
      </c>
      <c r="C11" s="118" t="s">
        <v>1195</v>
      </c>
      <c r="D11" s="118" t="s">
        <v>1229</v>
      </c>
    </row>
    <row r="12" spans="1:4" s="118" customFormat="1" x14ac:dyDescent="0.25">
      <c r="A12" s="210" t="str">
        <f>""""&amp;MaterialData!A17&amp;""""</f>
        <v>"Air"</v>
      </c>
      <c r="B12" s="210" t="str">
        <f>""""&amp;MaterialData!B17&amp;""""</f>
        <v>"Air - Roof - 1/2 in."</v>
      </c>
      <c r="C12" s="118" t="s">
        <v>1195</v>
      </c>
      <c r="D12" s="118" t="s">
        <v>1230</v>
      </c>
    </row>
    <row r="13" spans="1:4" s="118" customFormat="1" x14ac:dyDescent="0.25">
      <c r="A13" s="210" t="str">
        <f>""""&amp;MaterialData!A18&amp;""""</f>
        <v>"Air"</v>
      </c>
      <c r="B13" s="210" t="str">
        <f>""""&amp;MaterialData!B18&amp;""""</f>
        <v>"Air - Roof - 3/4 in."</v>
      </c>
      <c r="C13" s="118" t="s">
        <v>1195</v>
      </c>
      <c r="D13" s="118" t="s">
        <v>1231</v>
      </c>
    </row>
    <row r="14" spans="1:4" s="118" customFormat="1" x14ac:dyDescent="0.25">
      <c r="A14" s="210" t="str">
        <f>""""&amp;MaterialData!A19&amp;""""</f>
        <v>"Air"</v>
      </c>
      <c r="B14" s="210" t="str">
        <f>""""&amp;MaterialData!B19&amp;""""</f>
        <v>"Air - Roof - 1 1/2 in."</v>
      </c>
      <c r="C14" s="118" t="s">
        <v>1195</v>
      </c>
      <c r="D14" s="118" t="s">
        <v>1232</v>
      </c>
    </row>
    <row r="15" spans="1:4" s="118" customFormat="1" x14ac:dyDescent="0.25">
      <c r="A15" s="210" t="str">
        <f>""""&amp;MaterialData!A20&amp;""""</f>
        <v>"Air"</v>
      </c>
      <c r="B15" s="210" t="str">
        <f>""""&amp;MaterialData!B20&amp;""""</f>
        <v>"Air - Roof - 3 1/2 in."</v>
      </c>
      <c r="C15" s="118" t="s">
        <v>1195</v>
      </c>
      <c r="D15" s="118" t="s">
        <v>1233</v>
      </c>
    </row>
    <row r="16" spans="1:4" s="118" customFormat="1" x14ac:dyDescent="0.25">
      <c r="A16" s="210" t="str">
        <f>""""&amp;MaterialData!A21&amp;""""</f>
        <v>"Air"</v>
      </c>
      <c r="B16" s="210" t="str">
        <f>""""&amp;MaterialData!B21&amp;""""</f>
        <v>"Air - Floor - 1/2 in."</v>
      </c>
      <c r="C16" s="118" t="s">
        <v>1195</v>
      </c>
      <c r="D16" s="118" t="s">
        <v>1234</v>
      </c>
    </row>
    <row r="17" spans="1:4" s="118" customFormat="1" x14ac:dyDescent="0.25">
      <c r="A17" s="210" t="str">
        <f>""""&amp;MaterialData!A22&amp;""""</f>
        <v>"Air"</v>
      </c>
      <c r="B17" s="210" t="str">
        <f>""""&amp;MaterialData!B22&amp;""""</f>
        <v>"Air - Floor - 3/4 in."</v>
      </c>
      <c r="C17" s="118" t="s">
        <v>1195</v>
      </c>
      <c r="D17" s="118" t="s">
        <v>1235</v>
      </c>
    </row>
    <row r="18" spans="1:4" s="118" customFormat="1" x14ac:dyDescent="0.25">
      <c r="A18" s="210" t="str">
        <f>""""&amp;MaterialData!A23&amp;""""</f>
        <v>"Air"</v>
      </c>
      <c r="B18" s="210" t="str">
        <f>""""&amp;MaterialData!B23&amp;""""</f>
        <v>"Air - Floor - 1 1/2 in."</v>
      </c>
      <c r="C18" s="118" t="s">
        <v>1195</v>
      </c>
      <c r="D18" s="118" t="s">
        <v>1236</v>
      </c>
    </row>
    <row r="19" spans="1:4" s="118" customFormat="1" x14ac:dyDescent="0.25">
      <c r="A19" s="210" t="str">
        <f>""""&amp;MaterialData!A24&amp;""""</f>
        <v>"Air"</v>
      </c>
      <c r="B19" s="210" t="str">
        <f>""""&amp;MaterialData!B24&amp;""""</f>
        <v>"Air - Floor - 3 1/2 in."</v>
      </c>
      <c r="C19" s="118" t="s">
        <v>1195</v>
      </c>
      <c r="D19" s="118" t="s">
        <v>1237</v>
      </c>
    </row>
    <row r="20" spans="1:4" s="118" customFormat="1" x14ac:dyDescent="0.25">
      <c r="A20" s="210" t="str">
        <f>""""&amp;MaterialData!A26&amp;""""</f>
        <v>"Bldg Board and Siding"</v>
      </c>
      <c r="B20" s="210" t="str">
        <f>""""&amp;MaterialData!B26&amp;""""</f>
        <v>"Fiber cement board - 63 lb/ft3 - 1/3 in."</v>
      </c>
      <c r="C20" s="118" t="s">
        <v>1196</v>
      </c>
      <c r="D20" s="118" t="s">
        <v>1238</v>
      </c>
    </row>
    <row r="21" spans="1:4" s="118" customFormat="1" x14ac:dyDescent="0.25">
      <c r="A21" s="210" t="str">
        <f>""""&amp;MaterialData!A27&amp;""""</f>
        <v>"Bldg Board and Siding"</v>
      </c>
      <c r="B21" s="210" t="str">
        <f>""""&amp;MaterialData!B27&amp;""""</f>
        <v>"Fiber cement board - 88 lb/ft3 - 1/3 in."</v>
      </c>
      <c r="C21" s="118" t="s">
        <v>1196</v>
      </c>
      <c r="D21" s="118" t="s">
        <v>1239</v>
      </c>
    </row>
    <row r="22" spans="1:4" s="118" customFormat="1" x14ac:dyDescent="0.25">
      <c r="A22" s="210" t="str">
        <f>""""&amp;MaterialData!A28&amp;""""</f>
        <v>"Bldg Board and Siding"</v>
      </c>
      <c r="B22" s="210" t="str">
        <f>""""&amp;MaterialData!B28&amp;""""</f>
        <v>"Fiber cement board - 88 lb/ft3 - 1/2 in."</v>
      </c>
      <c r="C22" s="118" t="s">
        <v>1196</v>
      </c>
      <c r="D22" s="118" t="s">
        <v>1240</v>
      </c>
    </row>
    <row r="23" spans="1:4" s="118" customFormat="1" x14ac:dyDescent="0.25">
      <c r="A23" s="210" t="str">
        <f>""""&amp;MaterialData!A29&amp;""""</f>
        <v>"Bldg Board and Siding"</v>
      </c>
      <c r="B23" s="210" t="str">
        <f>""""&amp;MaterialData!B29&amp;""""</f>
        <v>"Fiberboard sheathing - 1/2 in."</v>
      </c>
      <c r="C23" s="118" t="s">
        <v>1196</v>
      </c>
      <c r="D23" s="118" t="s">
        <v>1241</v>
      </c>
    </row>
    <row r="24" spans="1:4" s="118" customFormat="1" x14ac:dyDescent="0.25">
      <c r="A24" s="210" t="str">
        <f>""""&amp;MaterialData!A30&amp;""""</f>
        <v>"Bldg Board and Siding"</v>
      </c>
      <c r="B24" s="210" t="str">
        <f>""""&amp;MaterialData!B30&amp;""""</f>
        <v>"Gypsum Board - 3/8 in."</v>
      </c>
      <c r="C24" s="118" t="s">
        <v>1196</v>
      </c>
      <c r="D24" s="118" t="s">
        <v>1242</v>
      </c>
    </row>
    <row r="25" spans="1:4" s="118" customFormat="1" x14ac:dyDescent="0.25">
      <c r="A25" s="210" t="str">
        <f>""""&amp;MaterialData!A31&amp;""""</f>
        <v>"Bldg Board and Siding"</v>
      </c>
      <c r="B25" s="210" t="str">
        <f>""""&amp;MaterialData!B31&amp;""""</f>
        <v>"Gypsum Board - 1/2 in."</v>
      </c>
      <c r="C25" s="118" t="s">
        <v>1196</v>
      </c>
      <c r="D25" s="118" t="s">
        <v>1243</v>
      </c>
    </row>
    <row r="26" spans="1:4" s="118" customFormat="1" x14ac:dyDescent="0.25">
      <c r="A26" s="210" t="str">
        <f>""""&amp;MaterialData!A32&amp;""""</f>
        <v>"Bldg Board and Siding"</v>
      </c>
      <c r="B26" s="210" t="str">
        <f>""""&amp;MaterialData!B32&amp;""""</f>
        <v>"Gypsum Board - 5/8 in."</v>
      </c>
      <c r="C26" s="118" t="s">
        <v>1196</v>
      </c>
      <c r="D26" s="118" t="s">
        <v>1244</v>
      </c>
    </row>
    <row r="27" spans="1:4" s="118" customFormat="1" x14ac:dyDescent="0.25">
      <c r="A27" s="210" t="str">
        <f>""""&amp;MaterialData!A33&amp;""""</f>
        <v>"Bldg Board and Siding"</v>
      </c>
      <c r="B27" s="210" t="str">
        <f>""""&amp;MaterialData!B33&amp;""""</f>
        <v>"Gypsum Board - 3/4 in."</v>
      </c>
      <c r="C27" s="118" t="s">
        <v>1196</v>
      </c>
      <c r="D27" s="118" t="s">
        <v>1245</v>
      </c>
    </row>
    <row r="28" spans="1:4" s="118" customFormat="1" x14ac:dyDescent="0.25">
      <c r="A28" s="210" t="str">
        <f>""""&amp;MaterialData!A34&amp;""""</f>
        <v>"Bldg Board and Siding"</v>
      </c>
      <c r="B28" s="210" t="str">
        <f>""""&amp;MaterialData!B34&amp;""""</f>
        <v>"Hard Board - 3/4 in."</v>
      </c>
      <c r="C28" s="118" t="s">
        <v>1196</v>
      </c>
      <c r="D28" s="118" t="s">
        <v>1246</v>
      </c>
    </row>
    <row r="29" spans="1:4" s="118" customFormat="1" x14ac:dyDescent="0.25">
      <c r="A29" s="210" t="str">
        <f>""""&amp;MaterialData!A35&amp;""""</f>
        <v>"Bldg Board and Siding"</v>
      </c>
      <c r="B29" s="210" t="str">
        <f>""""&amp;MaterialData!B35&amp;""""</f>
        <v>"Hardboard - HDF - 50 lb/ft3 - 3/8 in."</v>
      </c>
      <c r="C29" s="118" t="s">
        <v>1196</v>
      </c>
      <c r="D29" s="118" t="s">
        <v>1785</v>
      </c>
    </row>
    <row r="30" spans="1:4" s="118" customFormat="1" x14ac:dyDescent="0.25">
      <c r="A30" s="210" t="str">
        <f>""""&amp;MaterialData!A36&amp;""""</f>
        <v>"Bldg Board and Siding"</v>
      </c>
      <c r="B30" s="210" t="str">
        <f>""""&amp;MaterialData!B36&amp;""""</f>
        <v>"Hardboard - HDF - 50 lb/ft3 - 1/2 in."</v>
      </c>
      <c r="C30" s="118" t="s">
        <v>1196</v>
      </c>
      <c r="D30" s="118" t="s">
        <v>1247</v>
      </c>
    </row>
    <row r="31" spans="1:4" s="118" customFormat="1" x14ac:dyDescent="0.25">
      <c r="A31" s="210" t="str">
        <f>""""&amp;MaterialData!A37&amp;""""</f>
        <v>"Bldg Board and Siding"</v>
      </c>
      <c r="B31" s="210" t="str">
        <f>""""&amp;MaterialData!B37&amp;""""</f>
        <v>"Hardboard - HDF - 50 lb/ft3 - 5/8 in."</v>
      </c>
      <c r="C31" s="118" t="s">
        <v>1196</v>
      </c>
      <c r="D31" s="118" t="s">
        <v>1786</v>
      </c>
    </row>
    <row r="32" spans="1:4" s="118" customFormat="1" x14ac:dyDescent="0.25">
      <c r="A32" s="210" t="str">
        <f>""""&amp;MaterialData!A38&amp;""""</f>
        <v>"Bldg Board and Siding"</v>
      </c>
      <c r="B32" s="210" t="str">
        <f>""""&amp;MaterialData!B38&amp;""""</f>
        <v>"Hardboard - HDF - 50 lb/ft3 - 3/4 in."</v>
      </c>
      <c r="C32" s="118" t="s">
        <v>1196</v>
      </c>
      <c r="D32" s="118" t="s">
        <v>1248</v>
      </c>
    </row>
    <row r="33" spans="1:4" s="118" customFormat="1" x14ac:dyDescent="0.25">
      <c r="A33" s="210" t="str">
        <f>""""&amp;MaterialData!A39&amp;""""</f>
        <v>"Bldg Board and Siding"</v>
      </c>
      <c r="B33" s="210" t="str">
        <f>""""&amp;MaterialData!B39&amp;""""</f>
        <v>"HB Part. Brd - 3/4 in."</v>
      </c>
      <c r="C33" s="118" t="s">
        <v>1196</v>
      </c>
      <c r="D33" s="118" t="s">
        <v>1249</v>
      </c>
    </row>
    <row r="34" spans="1:4" s="118" customFormat="1" x14ac:dyDescent="0.25">
      <c r="A34" s="210" t="str">
        <f>""""&amp;MaterialData!A40&amp;""""</f>
        <v>"Bldg Board and Siding"</v>
      </c>
      <c r="B34" s="210" t="str">
        <f>""""&amp;MaterialData!B40&amp;""""</f>
        <v>"Metal Deck - 1/16 in."</v>
      </c>
      <c r="C34" s="118" t="s">
        <v>1196</v>
      </c>
      <c r="D34" s="118" t="s">
        <v>1250</v>
      </c>
    </row>
    <row r="35" spans="1:4" s="118" customFormat="1" x14ac:dyDescent="0.25">
      <c r="A35" s="210" t="str">
        <f>""""&amp;MaterialData!A41&amp;""""</f>
        <v>"Bldg Board and Siding"</v>
      </c>
      <c r="B35" s="210" t="str">
        <f>""""&amp;MaterialData!B41&amp;""""</f>
        <v>"Metal Siding - 1/16 in."</v>
      </c>
      <c r="C35" s="118" t="s">
        <v>1196</v>
      </c>
      <c r="D35" s="118" t="s">
        <v>1251</v>
      </c>
    </row>
    <row r="36" spans="1:4" s="118" customFormat="1" x14ac:dyDescent="0.25">
      <c r="A36" s="210" t="str">
        <f>""""&amp;MaterialData!A42&amp;""""</f>
        <v>"Bldg Board and Siding"</v>
      </c>
      <c r="B36" s="210" t="str">
        <f>""""&amp;MaterialData!B42&amp;""""</f>
        <v>"OSB - Oriented Strand Board - 1/2 in."</v>
      </c>
      <c r="C36" s="118" t="s">
        <v>1196</v>
      </c>
      <c r="D36" s="118" t="s">
        <v>1252</v>
      </c>
    </row>
    <row r="37" spans="1:4" s="118" customFormat="1" x14ac:dyDescent="0.25">
      <c r="A37" s="210" t="str">
        <f>""""&amp;MaterialData!A43&amp;""""</f>
        <v>"Bldg Board and Siding"</v>
      </c>
      <c r="B37" s="210" t="str">
        <f>""""&amp;MaterialData!B43&amp;""""</f>
        <v>"OSB - Oriented Strand Board - 5/8 in."</v>
      </c>
      <c r="C37" s="118" t="s">
        <v>1196</v>
      </c>
      <c r="D37" s="118" t="s">
        <v>1253</v>
      </c>
    </row>
    <row r="38" spans="1:4" s="118" customFormat="1" x14ac:dyDescent="0.25">
      <c r="A38" s="210" t="str">
        <f>""""&amp;MaterialData!A44&amp;""""</f>
        <v>"Bldg Board and Siding"</v>
      </c>
      <c r="B38" s="210" t="str">
        <f>""""&amp;MaterialData!B44&amp;""""</f>
        <v>"OSB - Oriented Strand Board - 3/4 in."</v>
      </c>
      <c r="C38" s="118" t="s">
        <v>1196</v>
      </c>
      <c r="D38" s="118" t="s">
        <v>1254</v>
      </c>
    </row>
    <row r="39" spans="1:4" s="118" customFormat="1" x14ac:dyDescent="0.25">
      <c r="A39" s="210" t="str">
        <f>""""&amp;MaterialData!A45&amp;""""</f>
        <v>"Bldg Board and Siding"</v>
      </c>
      <c r="B39" s="210" t="str">
        <f>""""&amp;MaterialData!B45&amp;""""</f>
        <v>"Plywood - 1/4 in."</v>
      </c>
      <c r="C39" s="118" t="s">
        <v>1196</v>
      </c>
      <c r="D39" s="118" t="s">
        <v>1255</v>
      </c>
    </row>
    <row r="40" spans="1:4" s="118" customFormat="1" x14ac:dyDescent="0.25">
      <c r="A40" s="210" t="str">
        <f>""""&amp;MaterialData!A46&amp;""""</f>
        <v>"Bldg Board and Siding"</v>
      </c>
      <c r="B40" s="210" t="str">
        <f>""""&amp;MaterialData!B46&amp;""""</f>
        <v>"Plywood - 3/8 in."</v>
      </c>
      <c r="C40" s="118" t="s">
        <v>1196</v>
      </c>
      <c r="D40" s="118" t="s">
        <v>1256</v>
      </c>
    </row>
    <row r="41" spans="1:4" s="118" customFormat="1" x14ac:dyDescent="0.25">
      <c r="A41" s="210" t="str">
        <f>""""&amp;MaterialData!A47&amp;""""</f>
        <v>"Bldg Board and Siding"</v>
      </c>
      <c r="B41" s="210" t="str">
        <f>""""&amp;MaterialData!B47&amp;""""</f>
        <v>"Plywood - 1/2 in."</v>
      </c>
      <c r="C41" s="118" t="s">
        <v>1196</v>
      </c>
      <c r="D41" s="118" t="s">
        <v>1257</v>
      </c>
    </row>
    <row r="42" spans="1:4" s="118" customFormat="1" x14ac:dyDescent="0.25">
      <c r="A42" s="210" t="str">
        <f>""""&amp;MaterialData!A48&amp;""""</f>
        <v>"Bldg Board and Siding"</v>
      </c>
      <c r="B42" s="210" t="str">
        <f>""""&amp;MaterialData!B48&amp;""""</f>
        <v>"Plywood - 5/8 in."</v>
      </c>
      <c r="C42" s="118" t="s">
        <v>1196</v>
      </c>
      <c r="D42" s="118" t="s">
        <v>1258</v>
      </c>
    </row>
    <row r="43" spans="1:4" s="118" customFormat="1" x14ac:dyDescent="0.25">
      <c r="A43" s="210" t="str">
        <f>""""&amp;MaterialData!A49&amp;""""</f>
        <v>"Bldg Board and Siding"</v>
      </c>
      <c r="B43" s="210" t="str">
        <f>""""&amp;MaterialData!B49&amp;""""</f>
        <v>"Plywood - 3/4 in."</v>
      </c>
      <c r="C43" s="118" t="s">
        <v>1196</v>
      </c>
      <c r="D43" s="118" t="s">
        <v>1259</v>
      </c>
    </row>
    <row r="44" spans="1:4" s="118" customFormat="1" x14ac:dyDescent="0.25">
      <c r="A44" s="210" t="str">
        <f>""""&amp;MaterialData!A50&amp;""""</f>
        <v>"Bldg Board and Siding"</v>
      </c>
      <c r="B44" s="210" t="str">
        <f>""""&amp;MaterialData!B50&amp;""""</f>
        <v>"Plywood - 1 in."</v>
      </c>
      <c r="C44" s="118" t="s">
        <v>1196</v>
      </c>
      <c r="D44" s="118" t="s">
        <v>1260</v>
      </c>
    </row>
    <row r="45" spans="1:4" s="118" customFormat="1" x14ac:dyDescent="0.25">
      <c r="A45" s="210" t="str">
        <f>""""&amp;MaterialData!A53&amp;""""</f>
        <v>"Bldg Board and Siding"</v>
      </c>
      <c r="B45" s="210" t="str">
        <f>""""&amp;MaterialData!B53&amp;""""</f>
        <v>"Shingles - Asbestos cement - lapped - 1/4 in."</v>
      </c>
      <c r="C45" s="118" t="s">
        <v>1196</v>
      </c>
      <c r="D45" s="118" t="s">
        <v>1261</v>
      </c>
    </row>
    <row r="46" spans="1:4" s="118" customFormat="1" x14ac:dyDescent="0.25">
      <c r="A46" s="210" t="str">
        <f>""""&amp;MaterialData!A54&amp;""""</f>
        <v>"Bldg Board and Siding"</v>
      </c>
      <c r="B46" s="210" t="str">
        <f>""""&amp;MaterialData!B54&amp;""""</f>
        <v>"Shingles - Asphalt roll siding - 1/4 in."</v>
      </c>
      <c r="C46" s="118" t="s">
        <v>1196</v>
      </c>
      <c r="D46" s="118" t="s">
        <v>1262</v>
      </c>
    </row>
    <row r="47" spans="1:4" s="118" customFormat="1" x14ac:dyDescent="0.25">
      <c r="A47" s="210" t="str">
        <f>""""&amp;MaterialData!A55&amp;""""</f>
        <v>"Bldg Board and Siding"</v>
      </c>
      <c r="B47" s="210" t="str">
        <f>""""&amp;MaterialData!B55&amp;""""</f>
        <v>"Shingles - Wood - 16 in. - 7 1/2 in. exposure - 1/2 in."</v>
      </c>
      <c r="C47" s="118" t="s">
        <v>1196</v>
      </c>
      <c r="D47" s="118" t="s">
        <v>1263</v>
      </c>
    </row>
    <row r="48" spans="1:4" s="118" customFormat="1" x14ac:dyDescent="0.25">
      <c r="A48" s="210" t="str">
        <f>""""&amp;MaterialData!A56&amp;""""</f>
        <v>"Bldg Board and Siding"</v>
      </c>
      <c r="B48" s="210" t="str">
        <f>""""&amp;MaterialData!B56&amp;""""</f>
        <v>"Shingles - Wood - plus insulated backer board Siding - 5/16 in."</v>
      </c>
      <c r="C48" s="118" t="s">
        <v>1196</v>
      </c>
      <c r="D48" s="118" t="s">
        <v>1264</v>
      </c>
    </row>
    <row r="49" spans="1:4" s="118" customFormat="1" x14ac:dyDescent="0.25">
      <c r="A49" s="210" t="str">
        <f>""""&amp;MaterialData!A57&amp;""""</f>
        <v>"Bldg Board and Siding"</v>
      </c>
      <c r="B49" s="210" t="str">
        <f>""""&amp;MaterialData!B57&amp;""""</f>
        <v>"Wood shingles - 3/4 in."</v>
      </c>
      <c r="C49" s="118" t="s">
        <v>1196</v>
      </c>
      <c r="D49" s="118" t="s">
        <v>1265</v>
      </c>
    </row>
    <row r="50" spans="1:4" s="118" customFormat="1" x14ac:dyDescent="0.25">
      <c r="A50" s="210" t="str">
        <f>""""&amp;MaterialData!A58&amp;""""</f>
        <v>"Bldg Board and Siding"</v>
      </c>
      <c r="B50" s="210" t="str">
        <f>""""&amp;MaterialData!B58&amp;""""</f>
        <v>"Wood shingles - plain and plastic film faced - 3/4 in."</v>
      </c>
      <c r="C50" s="118" t="s">
        <v>1196</v>
      </c>
      <c r="D50" s="118" t="s">
        <v>1266</v>
      </c>
    </row>
    <row r="51" spans="1:4" s="118" customFormat="1" x14ac:dyDescent="0.25">
      <c r="A51" s="210" t="str">
        <f>""""&amp;MaterialData!A59&amp;""""</f>
        <v>"Bldg Board and Siding"</v>
      </c>
      <c r="B51" s="210" t="str">
        <f>""""&amp;MaterialData!B59&amp;""""</f>
        <v>"Siding - Asphalt insulating siding - 1/2 in. bed - 1/2 in."</v>
      </c>
      <c r="C51" s="118" t="s">
        <v>1196</v>
      </c>
      <c r="D51" s="118" t="s">
        <v>1267</v>
      </c>
    </row>
    <row r="52" spans="1:4" s="118" customFormat="1" x14ac:dyDescent="0.25">
      <c r="A52" s="210" t="str">
        <f>""""&amp;MaterialData!A60&amp;""""</f>
        <v>"Bldg Board and Siding"</v>
      </c>
      <c r="B52" s="210" t="str">
        <f>""""&amp;MaterialData!B60&amp;""""</f>
        <v>"Siding - Wood - bevel - 10 in. - lapped - 3/4 in."</v>
      </c>
      <c r="C52" s="118" t="s">
        <v>1196</v>
      </c>
      <c r="D52" s="118" t="s">
        <v>1268</v>
      </c>
    </row>
    <row r="53" spans="1:4" s="118" customFormat="1" x14ac:dyDescent="0.25">
      <c r="A53" s="210" t="str">
        <f>""""&amp;MaterialData!A61&amp;""""</f>
        <v>"Bldg Board and Siding"</v>
      </c>
      <c r="B53" s="210" t="str">
        <f>""""&amp;MaterialData!B61&amp;""""</f>
        <v>"Synthetic Stucco - EIFS finish - 1 in."</v>
      </c>
      <c r="C53" s="118" t="s">
        <v>1196</v>
      </c>
      <c r="D53" s="118" t="s">
        <v>1269</v>
      </c>
    </row>
    <row r="54" spans="1:4" s="118" customFormat="1" x14ac:dyDescent="0.25">
      <c r="A54" s="210" t="str">
        <f>""""&amp;MaterialData!A62&amp;""""</f>
        <v>"Building Membrane"</v>
      </c>
      <c r="B54" s="210" t="str">
        <f>""""&amp;MaterialData!B62&amp;""""</f>
        <v>"Building Paper - 1/16 in."</v>
      </c>
      <c r="C54" s="118" t="s">
        <v>1197</v>
      </c>
      <c r="D54" s="118" t="s">
        <v>1270</v>
      </c>
    </row>
    <row r="55" spans="1:4" s="118" customFormat="1" x14ac:dyDescent="0.25">
      <c r="A55" s="210" t="str">
        <f>""""&amp;MaterialData!A63&amp;""""</f>
        <v>"Building Membrane"</v>
      </c>
      <c r="B55" s="210" t="str">
        <f>""""&amp;MaterialData!B63&amp;""""</f>
        <v>"Roofing felt - 1/8 in."</v>
      </c>
      <c r="C55" s="118" t="s">
        <v>1197</v>
      </c>
      <c r="D55" s="118" t="s">
        <v>1271</v>
      </c>
    </row>
    <row r="56" spans="1:4" s="118" customFormat="1" x14ac:dyDescent="0.25">
      <c r="A56" s="210" t="str">
        <f>""""&amp;MaterialData!A66&amp;""""</f>
        <v>"Building Membrane"</v>
      </c>
      <c r="B56" s="210" t="str">
        <f>""""&amp;MaterialData!B66&amp;""""</f>
        <v>"Vapor permeable felt - 1/8 in."</v>
      </c>
      <c r="C56" s="118" t="s">
        <v>1197</v>
      </c>
      <c r="D56" s="118" t="s">
        <v>1272</v>
      </c>
    </row>
    <row r="57" spans="1:4" s="118" customFormat="1" x14ac:dyDescent="0.25">
      <c r="A57" s="210" t="str">
        <f>""""&amp;MaterialData!A67&amp;""""</f>
        <v>"Building Membrane"</v>
      </c>
      <c r="B57" s="210" t="str">
        <f>""""&amp;MaterialData!B67&amp;""""</f>
        <v>"Vapor seal - 2 layers of mopped 15 lb felt - 1/4 in."</v>
      </c>
      <c r="C57" s="118" t="s">
        <v>1197</v>
      </c>
      <c r="D57" s="118" t="s">
        <v>1273</v>
      </c>
    </row>
    <row r="58" spans="1:4" s="118" customFormat="1" x14ac:dyDescent="0.25">
      <c r="A58" s="210" t="str">
        <f>""""&amp;MaterialData!A68&amp;""""</f>
        <v>"Building Membrane"</v>
      </c>
      <c r="B58" s="210" t="str">
        <f>""""&amp;MaterialData!B68&amp;""""</f>
        <v>"Vapor seal - plastic film - 1/16 in."</v>
      </c>
      <c r="C58" s="118" t="s">
        <v>1197</v>
      </c>
      <c r="D58" s="118" t="s">
        <v>1274</v>
      </c>
    </row>
    <row r="59" spans="1:4" s="118" customFormat="1" x14ac:dyDescent="0.25">
      <c r="A59" s="210" t="str">
        <f>""""&amp;MaterialData!A69&amp;""""</f>
        <v>"Concrete"</v>
      </c>
      <c r="B59" s="210" t="str">
        <f>""""&amp;MaterialData!B69&amp;""""</f>
        <v>"Concrete - 80 lb/ft3 - 2 in."</v>
      </c>
      <c r="C59" s="118" t="s">
        <v>1198</v>
      </c>
      <c r="D59" s="118" t="s">
        <v>1275</v>
      </c>
    </row>
    <row r="60" spans="1:4" s="118" customFormat="1" x14ac:dyDescent="0.25">
      <c r="A60" s="210" t="str">
        <f>""""&amp;MaterialData!A70&amp;""""</f>
        <v>"Concrete"</v>
      </c>
      <c r="B60" s="210" t="str">
        <f>""""&amp;MaterialData!B70&amp;""""</f>
        <v>"Concrete - 80 lb/ft3 - 4 in."</v>
      </c>
      <c r="C60" s="118" t="s">
        <v>1198</v>
      </c>
      <c r="D60" s="118" t="s">
        <v>1276</v>
      </c>
    </row>
    <row r="61" spans="1:4" s="118" customFormat="1" x14ac:dyDescent="0.25">
      <c r="A61" s="210" t="str">
        <f>""""&amp;MaterialData!A71&amp;""""</f>
        <v>"Concrete"</v>
      </c>
      <c r="B61" s="210" t="str">
        <f>""""&amp;MaterialData!B71&amp;""""</f>
        <v>"Concrete - 80 lb/ft3 - 6 in."</v>
      </c>
      <c r="C61" s="118" t="s">
        <v>1198</v>
      </c>
      <c r="D61" s="118" t="s">
        <v>1277</v>
      </c>
    </row>
    <row r="62" spans="1:4" s="118" customFormat="1" x14ac:dyDescent="0.25">
      <c r="A62" s="210" t="str">
        <f>""""&amp;MaterialData!A72&amp;""""</f>
        <v>"Concrete"</v>
      </c>
      <c r="B62" s="210" t="str">
        <f>""""&amp;MaterialData!B72&amp;""""</f>
        <v>"Concrete - 80 lb/ft3 - 8 in."</v>
      </c>
      <c r="C62" s="118" t="s">
        <v>1198</v>
      </c>
      <c r="D62" s="118" t="s">
        <v>1278</v>
      </c>
    </row>
    <row r="63" spans="1:4" s="118" customFormat="1" x14ac:dyDescent="0.25">
      <c r="A63" s="210" t="str">
        <f>""""&amp;MaterialData!A73&amp;""""</f>
        <v>"Concrete"</v>
      </c>
      <c r="B63" s="210" t="str">
        <f>""""&amp;MaterialData!B73&amp;""""</f>
        <v>"Concrete - 80 lb/ft3 - 10 in."</v>
      </c>
      <c r="C63" s="118" t="s">
        <v>1198</v>
      </c>
      <c r="D63" s="118" t="s">
        <v>1279</v>
      </c>
    </row>
    <row r="64" spans="1:4" s="118" customFormat="1" x14ac:dyDescent="0.25">
      <c r="A64" s="210" t="str">
        <f>""""&amp;MaterialData!A81&amp;""""</f>
        <v>"Concrete"</v>
      </c>
      <c r="B64" s="210" t="str">
        <f>""""&amp;MaterialData!B81&amp;""""</f>
        <v>"Concrete - 140 lb/ft3 - 2 in."</v>
      </c>
      <c r="C64" s="118" t="s">
        <v>1198</v>
      </c>
      <c r="D64" s="118" t="s">
        <v>1280</v>
      </c>
    </row>
    <row r="65" spans="1:4" s="118" customFormat="1" x14ac:dyDescent="0.25">
      <c r="A65" s="210" t="str">
        <f>""""&amp;MaterialData!A82&amp;""""</f>
        <v>"Concrete"</v>
      </c>
      <c r="B65" s="210" t="str">
        <f>""""&amp;MaterialData!B82&amp;""""</f>
        <v>"Concrete - 140 lb/ft3 - 4 in."</v>
      </c>
      <c r="C65" s="118" t="s">
        <v>1198</v>
      </c>
      <c r="D65" s="118" t="s">
        <v>1281</v>
      </c>
    </row>
    <row r="66" spans="1:4" s="118" customFormat="1" x14ac:dyDescent="0.25">
      <c r="A66" s="210" t="str">
        <f>""""&amp;MaterialData!A83&amp;""""</f>
        <v>"Concrete"</v>
      </c>
      <c r="B66" s="210" t="str">
        <f>""""&amp;MaterialData!B83&amp;""""</f>
        <v>"Concrete - 140 lb/ft3 - 6 in."</v>
      </c>
      <c r="C66" s="118" t="s">
        <v>1198</v>
      </c>
      <c r="D66" s="118" t="s">
        <v>1282</v>
      </c>
    </row>
    <row r="67" spans="1:4" s="118" customFormat="1" x14ac:dyDescent="0.25">
      <c r="A67" s="210" t="str">
        <f>""""&amp;MaterialData!A84&amp;""""</f>
        <v>"Concrete"</v>
      </c>
      <c r="B67" s="210" t="str">
        <f>""""&amp;MaterialData!B84&amp;""""</f>
        <v>"Concrete - 140 lb/ft3 - 8 in."</v>
      </c>
      <c r="C67" s="118" t="s">
        <v>1198</v>
      </c>
      <c r="D67" s="118" t="s">
        <v>1283</v>
      </c>
    </row>
    <row r="68" spans="1:4" s="118" customFormat="1" x14ac:dyDescent="0.25">
      <c r="A68" s="210" t="str">
        <f>""""&amp;MaterialData!A85&amp;""""</f>
        <v>"Concrete"</v>
      </c>
      <c r="B68" s="210" t="str">
        <f>""""&amp;MaterialData!B85&amp;""""</f>
        <v>"Concrete - 140 lb/ft3 - 10 in."</v>
      </c>
      <c r="C68" s="118" t="s">
        <v>1198</v>
      </c>
      <c r="D68" s="118" t="s">
        <v>1284</v>
      </c>
    </row>
    <row r="69" spans="1:4" s="118" customFormat="1" x14ac:dyDescent="0.25">
      <c r="A69" s="210" t="str">
        <f>""""&amp;MaterialData!A87&amp;""""</f>
        <v>"Concrete Sandwich Panel"</v>
      </c>
      <c r="B69" s="210" t="str">
        <f>""""&amp;MaterialData!B87&amp;""""</f>
        <v>"Concrete Sandwich Panel - 80% Ins. Layer - No Steel in Ins. - Ins. 1 1/2 in."</v>
      </c>
      <c r="C69" s="118" t="s">
        <v>1199</v>
      </c>
      <c r="D69" s="118" t="s">
        <v>1285</v>
      </c>
    </row>
    <row r="70" spans="1:4" s="118" customFormat="1" x14ac:dyDescent="0.25">
      <c r="A70" s="210" t="str">
        <f>""""&amp;MaterialData!A88&amp;""""</f>
        <v>"Concrete Sandwich Panel"</v>
      </c>
      <c r="B70" s="210" t="str">
        <f>""""&amp;MaterialData!B88&amp;""""</f>
        <v>"Concrete Sandwich Panel - 80% Ins. Layer - No Steel in Ins. - Ins. 2 in."</v>
      </c>
      <c r="C70" s="118" t="s">
        <v>1199</v>
      </c>
      <c r="D70" s="118" t="s">
        <v>1286</v>
      </c>
    </row>
    <row r="71" spans="1:4" s="118" customFormat="1" x14ac:dyDescent="0.25">
      <c r="A71" s="210" t="str">
        <f>""""&amp;MaterialData!A89&amp;""""</f>
        <v>"Concrete Sandwich Panel"</v>
      </c>
      <c r="B71" s="210" t="str">
        <f>""""&amp;MaterialData!B89&amp;""""</f>
        <v>"Concrete Sandwich Panel - 80% Ins. Layer - No Steel in Ins. - Ins. 3 in."</v>
      </c>
      <c r="C71" s="118" t="s">
        <v>1199</v>
      </c>
      <c r="D71" s="118" t="s">
        <v>1287</v>
      </c>
    </row>
    <row r="72" spans="1:4" s="118" customFormat="1" x14ac:dyDescent="0.25">
      <c r="A72" s="210" t="str">
        <f>""""&amp;MaterialData!A90&amp;""""</f>
        <v>"Concrete Sandwich Panel"</v>
      </c>
      <c r="B72" s="210" t="str">
        <f>""""&amp;MaterialData!B90&amp;""""</f>
        <v>"Concrete Sandwich Panel - 80% Ins. Layer - No Steel in Ins. - Ins. 4 in."</v>
      </c>
      <c r="C72" s="118" t="s">
        <v>1199</v>
      </c>
      <c r="D72" s="118" t="s">
        <v>1288</v>
      </c>
    </row>
    <row r="73" spans="1:4" s="118" customFormat="1" x14ac:dyDescent="0.25">
      <c r="A73" s="210" t="str">
        <f>""""&amp;MaterialData!A91&amp;""""</f>
        <v>"Concrete Sandwich Panel"</v>
      </c>
      <c r="B73" s="210" t="str">
        <f>""""&amp;MaterialData!B91&amp;""""</f>
        <v>"Concrete Sandwich Panel - 80% Ins. Layer - No Steel in Ins. - Ins. 6 in."</v>
      </c>
      <c r="C73" s="118" t="s">
        <v>1199</v>
      </c>
      <c r="D73" s="118" t="s">
        <v>1289</v>
      </c>
    </row>
    <row r="74" spans="1:4" s="118" customFormat="1" x14ac:dyDescent="0.25">
      <c r="A74" s="210" t="str">
        <f>""""&amp;MaterialData!A92&amp;""""</f>
        <v>"Concrete Sandwich Panel"</v>
      </c>
      <c r="B74" s="210" t="str">
        <f>""""&amp;MaterialData!B92&amp;""""</f>
        <v>"Concrete Sandwich Panel - 80% Ins. Layer - Steel in Ins. - Ins. 1 1/2 in."</v>
      </c>
      <c r="C74" s="118" t="s">
        <v>1199</v>
      </c>
      <c r="D74" s="118" t="s">
        <v>1290</v>
      </c>
    </row>
    <row r="75" spans="1:4" s="118" customFormat="1" x14ac:dyDescent="0.25">
      <c r="A75" s="210" t="str">
        <f>""""&amp;MaterialData!A93&amp;""""</f>
        <v>"Concrete Sandwich Panel"</v>
      </c>
      <c r="B75" s="210" t="str">
        <f>""""&amp;MaterialData!B93&amp;""""</f>
        <v>"Concrete Sandwich Panel - 80% Ins. Layer - Steel in Ins. - Ins. 2 in."</v>
      </c>
      <c r="C75" s="118" t="s">
        <v>1199</v>
      </c>
      <c r="D75" s="118" t="s">
        <v>1291</v>
      </c>
    </row>
    <row r="76" spans="1:4" s="118" customFormat="1" x14ac:dyDescent="0.25">
      <c r="A76" s="210" t="str">
        <f>""""&amp;MaterialData!A94&amp;""""</f>
        <v>"Concrete Sandwich Panel"</v>
      </c>
      <c r="B76" s="210" t="str">
        <f>""""&amp;MaterialData!B94&amp;""""</f>
        <v>"Concrete Sandwich Panel - 80% Ins. Layer - Steel in Ins. - Ins. 3 in."</v>
      </c>
      <c r="C76" s="118" t="s">
        <v>1199</v>
      </c>
      <c r="D76" s="118" t="s">
        <v>1292</v>
      </c>
    </row>
    <row r="77" spans="1:4" s="118" customFormat="1" x14ac:dyDescent="0.25">
      <c r="A77" s="210" t="str">
        <f>""""&amp;MaterialData!A95&amp;""""</f>
        <v>"Concrete Sandwich Panel"</v>
      </c>
      <c r="B77" s="210" t="str">
        <f>""""&amp;MaterialData!B95&amp;""""</f>
        <v>"Concrete Sandwich Panel - 80% Ins. Layer - Steel in Ins. - Ins. 4 in."</v>
      </c>
      <c r="C77" s="118" t="s">
        <v>1199</v>
      </c>
      <c r="D77" s="118" t="s">
        <v>1293</v>
      </c>
    </row>
    <row r="78" spans="1:4" s="118" customFormat="1" x14ac:dyDescent="0.25">
      <c r="A78" s="210" t="str">
        <f>""""&amp;MaterialData!A96&amp;""""</f>
        <v>"Concrete Sandwich Panel"</v>
      </c>
      <c r="B78" s="210" t="str">
        <f>""""&amp;MaterialData!B96&amp;""""</f>
        <v>"Concrete Sandwich Panel - 80% Ins. Layer - Steel in Ins. - Ins. 6 in."</v>
      </c>
      <c r="C78" s="118" t="s">
        <v>1199</v>
      </c>
      <c r="D78" s="118" t="s">
        <v>1294</v>
      </c>
    </row>
    <row r="79" spans="1:4" s="118" customFormat="1" x14ac:dyDescent="0.25">
      <c r="A79" s="210" t="str">
        <f>""""&amp;MaterialData!A97&amp;""""</f>
        <v>"Concrete Sandwich Panel"</v>
      </c>
      <c r="B79" s="210" t="str">
        <f>""""&amp;MaterialData!B97&amp;""""</f>
        <v>"Concrete Sandwich Panel - 90% Ins. Layer - No Steel in Ins. - Ins. 1 1/2 in."</v>
      </c>
      <c r="C79" s="118" t="s">
        <v>1199</v>
      </c>
      <c r="D79" s="118" t="s">
        <v>1295</v>
      </c>
    </row>
    <row r="80" spans="1:4" s="118" customFormat="1" x14ac:dyDescent="0.25">
      <c r="A80" s="210" t="str">
        <f>""""&amp;MaterialData!A98&amp;""""</f>
        <v>"Concrete Sandwich Panel"</v>
      </c>
      <c r="B80" s="210" t="str">
        <f>""""&amp;MaterialData!B98&amp;""""</f>
        <v>"Concrete Sandwich Panel - 90% Ins. Layer - No Steel in Ins. - Ins. 2 in."</v>
      </c>
      <c r="C80" s="118" t="s">
        <v>1199</v>
      </c>
      <c r="D80" s="118" t="s">
        <v>1296</v>
      </c>
    </row>
    <row r="81" spans="1:4" s="118" customFormat="1" x14ac:dyDescent="0.25">
      <c r="A81" s="210" t="str">
        <f>""""&amp;MaterialData!A99&amp;""""</f>
        <v>"Concrete Sandwich Panel"</v>
      </c>
      <c r="B81" s="210" t="str">
        <f>""""&amp;MaterialData!B99&amp;""""</f>
        <v>"Concrete Sandwich Panel - 90% Ins. Layer - No Steel in Ins. - Ins. 3 in."</v>
      </c>
      <c r="C81" s="118" t="s">
        <v>1199</v>
      </c>
      <c r="D81" s="118" t="s">
        <v>1297</v>
      </c>
    </row>
    <row r="82" spans="1:4" s="118" customFormat="1" x14ac:dyDescent="0.25">
      <c r="A82" s="210" t="str">
        <f>""""&amp;MaterialData!A100&amp;""""</f>
        <v>"Concrete Sandwich Panel"</v>
      </c>
      <c r="B82" s="210" t="str">
        <f>""""&amp;MaterialData!B100&amp;""""</f>
        <v>"Concrete Sandwich Panel - 90% Ins. Layer - No Steel in Ins. - Ins. 4 in."</v>
      </c>
      <c r="C82" s="118" t="s">
        <v>1199</v>
      </c>
      <c r="D82" s="118" t="s">
        <v>1298</v>
      </c>
    </row>
    <row r="83" spans="1:4" s="118" customFormat="1" x14ac:dyDescent="0.25">
      <c r="A83" s="210" t="str">
        <f>""""&amp;MaterialData!A101&amp;""""</f>
        <v>"Concrete Sandwich Panel"</v>
      </c>
      <c r="B83" s="210" t="str">
        <f>""""&amp;MaterialData!B101&amp;""""</f>
        <v>"Concrete Sandwich Panel - 90% Ins. Layer - No Steel in Ins. - Ins. 6 in."</v>
      </c>
      <c r="C83" s="118" t="s">
        <v>1199</v>
      </c>
      <c r="D83" s="118" t="s">
        <v>1299</v>
      </c>
    </row>
    <row r="84" spans="1:4" s="118" customFormat="1" x14ac:dyDescent="0.25">
      <c r="A84" s="210" t="str">
        <f>""""&amp;MaterialData!A102&amp;""""</f>
        <v>"Concrete Sandwich Panel"</v>
      </c>
      <c r="B84" s="210" t="str">
        <f>""""&amp;MaterialData!B102&amp;""""</f>
        <v>"Concrete Sandwich Panel - 90% Ins. Layer - Steel in Ins. - Ins. 1 1/2 in."</v>
      </c>
      <c r="C84" s="118" t="s">
        <v>1199</v>
      </c>
      <c r="D84" s="118" t="s">
        <v>1300</v>
      </c>
    </row>
    <row r="85" spans="1:4" s="118" customFormat="1" x14ac:dyDescent="0.25">
      <c r="A85" s="210" t="str">
        <f>""""&amp;MaterialData!A103&amp;""""</f>
        <v>"Concrete Sandwich Panel"</v>
      </c>
      <c r="B85" s="210" t="str">
        <f>""""&amp;MaterialData!B103&amp;""""</f>
        <v>"Concrete Sandwich Panel - 90% Ins. Layer - Steel in Ins. - Ins. 2 in."</v>
      </c>
      <c r="C85" s="118" t="s">
        <v>1199</v>
      </c>
      <c r="D85" s="118" t="s">
        <v>1301</v>
      </c>
    </row>
    <row r="86" spans="1:4" s="118" customFormat="1" x14ac:dyDescent="0.25">
      <c r="A86" s="210" t="str">
        <f>""""&amp;MaterialData!A104&amp;""""</f>
        <v>"Concrete Sandwich Panel"</v>
      </c>
      <c r="B86" s="210" t="str">
        <f>""""&amp;MaterialData!B104&amp;""""</f>
        <v>"Concrete Sandwich Panel - 90% Ins. Layer - Steel in Ins. - Ins. 3 in."</v>
      </c>
      <c r="C86" s="118" t="s">
        <v>1199</v>
      </c>
      <c r="D86" s="118" t="s">
        <v>1302</v>
      </c>
    </row>
    <row r="87" spans="1:4" s="118" customFormat="1" x14ac:dyDescent="0.25">
      <c r="A87" s="210" t="str">
        <f>""""&amp;MaterialData!A105&amp;""""</f>
        <v>"Concrete Sandwich Panel"</v>
      </c>
      <c r="B87" s="210" t="str">
        <f>""""&amp;MaterialData!B105&amp;""""</f>
        <v>"Concrete Sandwich Panel - 90% Ins. Layer - Steel in Ins. - Ins. 4 in."</v>
      </c>
      <c r="C87" s="118" t="s">
        <v>1199</v>
      </c>
      <c r="D87" s="118" t="s">
        <v>1303</v>
      </c>
    </row>
    <row r="88" spans="1:4" s="118" customFormat="1" x14ac:dyDescent="0.25">
      <c r="A88" s="210" t="str">
        <f>""""&amp;MaterialData!A106&amp;""""</f>
        <v>"Concrete Sandwich Panel"</v>
      </c>
      <c r="B88" s="210" t="str">
        <f>""""&amp;MaterialData!B106&amp;""""</f>
        <v>"Concrete Sandwich Panel - 90% Ins. Layer - Steel in Ins. - Ins. 6 in."</v>
      </c>
      <c r="C88" s="118" t="s">
        <v>1199</v>
      </c>
      <c r="D88" s="118" t="s">
        <v>1304</v>
      </c>
    </row>
    <row r="89" spans="1:4" s="118" customFormat="1" x14ac:dyDescent="0.25">
      <c r="A89" s="210" t="str">
        <f>""""&amp;MaterialData!A107&amp;""""</f>
        <v>"Concrete Sandwich Panel"</v>
      </c>
      <c r="B89" s="210" t="str">
        <f>""""&amp;MaterialData!B107&amp;""""</f>
        <v>"Concrete Sandwich Panel - 100% Ins. Layer - No Steel in Ins. - Ins. 1 1/2 in."</v>
      </c>
      <c r="C89" s="118" t="s">
        <v>1199</v>
      </c>
      <c r="D89" s="118" t="s">
        <v>1305</v>
      </c>
    </row>
    <row r="90" spans="1:4" s="118" customFormat="1" x14ac:dyDescent="0.25">
      <c r="A90" s="210" t="str">
        <f>""""&amp;MaterialData!A108&amp;""""</f>
        <v>"Concrete Sandwich Panel"</v>
      </c>
      <c r="B90" s="210" t="str">
        <f>""""&amp;MaterialData!B108&amp;""""</f>
        <v>"Concrete Sandwich Panel - 100% Ins. Layer - No Steel in Ins. - Ins. 2 in."</v>
      </c>
      <c r="C90" s="118" t="s">
        <v>1199</v>
      </c>
      <c r="D90" s="118" t="s">
        <v>1306</v>
      </c>
    </row>
    <row r="91" spans="1:4" s="118" customFormat="1" x14ac:dyDescent="0.25">
      <c r="A91" s="210" t="str">
        <f>""""&amp;MaterialData!A109&amp;""""</f>
        <v>"Concrete Sandwich Panel"</v>
      </c>
      <c r="B91" s="210" t="str">
        <f>""""&amp;MaterialData!B109&amp;""""</f>
        <v>"Concrete Sandwich Panel - 100% Ins. Layer - No Steel in Ins. - Ins. 3 in."</v>
      </c>
      <c r="C91" s="118" t="s">
        <v>1199</v>
      </c>
      <c r="D91" s="118" t="s">
        <v>1307</v>
      </c>
    </row>
    <row r="92" spans="1:4" s="118" customFormat="1" x14ac:dyDescent="0.25">
      <c r="A92" s="210" t="str">
        <f>""""&amp;MaterialData!A110&amp;""""</f>
        <v>"Concrete Sandwich Panel"</v>
      </c>
      <c r="B92" s="210" t="str">
        <f>""""&amp;MaterialData!B110&amp;""""</f>
        <v>"Concrete Sandwich Panel - 100% Ins. Layer - No Steel in Ins. - Ins. 4 in."</v>
      </c>
      <c r="C92" s="118" t="s">
        <v>1199</v>
      </c>
      <c r="D92" s="118" t="s">
        <v>1308</v>
      </c>
    </row>
    <row r="93" spans="1:4" s="118" customFormat="1" x14ac:dyDescent="0.25">
      <c r="A93" s="210" t="str">
        <f>""""&amp;MaterialData!A111&amp;""""</f>
        <v>"Concrete Sandwich Panel"</v>
      </c>
      <c r="B93" s="210" t="str">
        <f>""""&amp;MaterialData!B111&amp;""""</f>
        <v>"Concrete Sandwich Panel - 100% Ins. Layer - No Steel in Ins. - Ins. 6 in."</v>
      </c>
      <c r="C93" s="118" t="s">
        <v>1199</v>
      </c>
      <c r="D93" s="118" t="s">
        <v>1309</v>
      </c>
    </row>
    <row r="94" spans="1:4" s="118" customFormat="1" x14ac:dyDescent="0.25">
      <c r="A94" s="210" t="str">
        <f>""""&amp;MaterialData!A112&amp;""""</f>
        <v>"Concrete Sandwich Panel"</v>
      </c>
      <c r="B94" s="210" t="str">
        <f>""""&amp;MaterialData!B112&amp;""""</f>
        <v>"Concrete Sandwich Panel - 100% Ins. Layer - Steel in Ins. - Ins. 1 1/2 in."</v>
      </c>
      <c r="C94" s="118" t="s">
        <v>1199</v>
      </c>
      <c r="D94" s="118" t="s">
        <v>1310</v>
      </c>
    </row>
    <row r="95" spans="1:4" s="118" customFormat="1" x14ac:dyDescent="0.25">
      <c r="A95" s="210" t="str">
        <f>""""&amp;MaterialData!A113&amp;""""</f>
        <v>"Concrete Sandwich Panel"</v>
      </c>
      <c r="B95" s="210" t="str">
        <f>""""&amp;MaterialData!B113&amp;""""</f>
        <v>"Concrete Sandwich Panel - 100% Ins. Layer - Steel in Ins. - Ins. 2 in."</v>
      </c>
      <c r="C95" s="118" t="s">
        <v>1199</v>
      </c>
      <c r="D95" s="118" t="s">
        <v>1311</v>
      </c>
    </row>
    <row r="96" spans="1:4" s="118" customFormat="1" x14ac:dyDescent="0.25">
      <c r="A96" s="210" t="str">
        <f>""""&amp;MaterialData!A114&amp;""""</f>
        <v>"Concrete Sandwich Panel"</v>
      </c>
      <c r="B96" s="210" t="str">
        <f>""""&amp;MaterialData!B114&amp;""""</f>
        <v>"Concrete Sandwich Panel - 100% Ins. Layer - Steel in Ins. - Ins. 3 in."</v>
      </c>
      <c r="C96" s="118" t="s">
        <v>1199</v>
      </c>
      <c r="D96" s="118" t="s">
        <v>1312</v>
      </c>
    </row>
    <row r="97" spans="1:4" s="118" customFormat="1" x14ac:dyDescent="0.25">
      <c r="A97" s="210" t="str">
        <f>""""&amp;MaterialData!A115&amp;""""</f>
        <v>"Concrete Sandwich Panel"</v>
      </c>
      <c r="B97" s="210" t="str">
        <f>""""&amp;MaterialData!B115&amp;""""</f>
        <v>"Concrete Sandwich Panel - 100% Ins. Layer - Steel in Ins. - Ins. 4 in."</v>
      </c>
      <c r="C97" s="118" t="s">
        <v>1199</v>
      </c>
      <c r="D97" s="118" t="s">
        <v>1313</v>
      </c>
    </row>
    <row r="98" spans="1:4" s="118" customFormat="1" x14ac:dyDescent="0.25">
      <c r="A98" s="210" t="str">
        <f>""""&amp;MaterialData!A116&amp;""""</f>
        <v>"Concrete Sandwich Panel"</v>
      </c>
      <c r="B98" s="210" t="str">
        <f>""""&amp;MaterialData!B116&amp;""""</f>
        <v>"Concrete Sandwich Panel - 100% Ins. Layer - Steel in Ins. - Ins. 6 in."</v>
      </c>
      <c r="C98" s="118" t="s">
        <v>1199</v>
      </c>
      <c r="D98" s="118" t="s">
        <v>1314</v>
      </c>
    </row>
    <row r="99" spans="1:4" s="118" customFormat="1" x14ac:dyDescent="0.25">
      <c r="A99" s="210" t="str">
        <f>""""&amp;MaterialData!A214&amp;""""</f>
        <v>"Finish Materials"</v>
      </c>
      <c r="B99" s="210" t="str">
        <f>""""&amp;MaterialData!B213&amp;""""</f>
        <v>"Acoustic Tile - 3/8 in."</v>
      </c>
      <c r="C99" s="118" t="s">
        <v>1200</v>
      </c>
      <c r="D99" s="118" t="s">
        <v>1316</v>
      </c>
    </row>
    <row r="100" spans="1:4" s="118" customFormat="1" x14ac:dyDescent="0.25">
      <c r="A100" s="210" t="str">
        <f>""""&amp;MaterialData!A213&amp;""""</f>
        <v>"Finish Materials"</v>
      </c>
      <c r="B100" s="210" t="str">
        <f>""""&amp;MaterialData!B214&amp;""""</f>
        <v>"Acoustic Tile - 1/2 in."</v>
      </c>
      <c r="C100" s="118" t="s">
        <v>1200</v>
      </c>
      <c r="D100" s="118" t="s">
        <v>1315</v>
      </c>
    </row>
    <row r="101" spans="1:4" s="118" customFormat="1" x14ac:dyDescent="0.25">
      <c r="A101" s="210" t="str">
        <f>""""&amp;MaterialData!A215&amp;""""</f>
        <v>"Finish Materials"</v>
      </c>
      <c r="B101" s="210" t="str">
        <f>""""&amp;MaterialData!B215&amp;""""</f>
        <v>"Acoustic Tile - 3/4 in."</v>
      </c>
      <c r="C101" s="118" t="s">
        <v>1200</v>
      </c>
      <c r="D101" s="118" t="s">
        <v>1317</v>
      </c>
    </row>
    <row r="102" spans="1:4" s="118" customFormat="1" x14ac:dyDescent="0.25">
      <c r="A102" s="210" t="str">
        <f>""""&amp;MaterialData!A216&amp;""""</f>
        <v>"Finish Materials"</v>
      </c>
      <c r="B102" s="210" t="str">
        <f>""""&amp;MaterialData!B216&amp;""""</f>
        <v>"Carpet - 3/4 in."</v>
      </c>
      <c r="C102" s="118" t="s">
        <v>1200</v>
      </c>
      <c r="D102" s="118" t="s">
        <v>1318</v>
      </c>
    </row>
    <row r="103" spans="1:4" s="118" customFormat="1" x14ac:dyDescent="0.25">
      <c r="A103" s="210" t="str">
        <f>""""&amp;MaterialData!A217&amp;""""</f>
        <v>"Finish Materials"</v>
      </c>
      <c r="B103" s="210" t="str">
        <f>""""&amp;MaterialData!B217&amp;""""</f>
        <v>"Linoleum/cork tile - 1/4 in."</v>
      </c>
      <c r="C103" s="118" t="s">
        <v>1200</v>
      </c>
      <c r="D103" s="118" t="s">
        <v>1319</v>
      </c>
    </row>
    <row r="104" spans="1:4" s="118" customFormat="1" x14ac:dyDescent="0.25">
      <c r="A104" s="210" t="str">
        <f>""""&amp;MaterialData!A218&amp;""""</f>
        <v>"Finish Materials"</v>
      </c>
      <c r="B104" s="210" t="str">
        <f>""""&amp;MaterialData!B218&amp;""""</f>
        <v>"Rubber tile - 1 in."</v>
      </c>
      <c r="C104" s="118" t="s">
        <v>1200</v>
      </c>
      <c r="D104" s="118" t="s">
        <v>1320</v>
      </c>
    </row>
    <row r="105" spans="1:4" s="118" customFormat="1" x14ac:dyDescent="0.25">
      <c r="A105" s="210" t="str">
        <f>""""&amp;MaterialData!A219&amp;""""</f>
        <v>"Finish Materials"</v>
      </c>
      <c r="B105" s="210" t="str">
        <f>""""&amp;MaterialData!B219&amp;""""</f>
        <v>"Slate or tile - 1/2 in."</v>
      </c>
      <c r="C105" s="118" t="s">
        <v>1200</v>
      </c>
      <c r="D105" s="118" t="s">
        <v>1321</v>
      </c>
    </row>
    <row r="106" spans="1:4" s="118" customFormat="1" x14ac:dyDescent="0.25">
      <c r="A106" s="210" t="str">
        <f>""""&amp;MaterialData!A220&amp;""""</f>
        <v>"Finish Materials"</v>
      </c>
      <c r="B106" s="210" t="str">
        <f>""""&amp;MaterialData!B220&amp;""""</f>
        <v>"Terrazzo - 1 in."</v>
      </c>
      <c r="C106" s="118" t="s">
        <v>1200</v>
      </c>
      <c r="D106" s="118" t="s">
        <v>1322</v>
      </c>
    </row>
    <row r="107" spans="1:4" s="118" customFormat="1" x14ac:dyDescent="0.25">
      <c r="A107" s="210" t="str">
        <f>""""&amp;MaterialData!A221&amp;""""</f>
        <v>"ICF Wall"</v>
      </c>
      <c r="B107" s="210" t="str">
        <f>""""&amp;MaterialData!B221&amp;""""</f>
        <v>"Insulating Concrete Forms - 1 1/2 in. Polyurethane Ins. each side - concrete 6 in."</v>
      </c>
      <c r="C107" s="118" t="s">
        <v>1201</v>
      </c>
      <c r="D107" s="118" t="s">
        <v>1323</v>
      </c>
    </row>
    <row r="108" spans="1:4" s="118" customFormat="1" x14ac:dyDescent="0.25">
      <c r="A108" s="210" t="str">
        <f>""""&amp;MaterialData!A222&amp;""""</f>
        <v>"ICF Wall"</v>
      </c>
      <c r="B108" s="210" t="str">
        <f>""""&amp;MaterialData!B222&amp;""""</f>
        <v>"Insulating Concrete Forms - 1 1/2 in. Polyurethane Ins. each side - concrete 8 in."</v>
      </c>
      <c r="C108" s="118" t="s">
        <v>1201</v>
      </c>
      <c r="D108" s="118" t="s">
        <v>1324</v>
      </c>
    </row>
    <row r="109" spans="1:4" s="118" customFormat="1" x14ac:dyDescent="0.25">
      <c r="A109" s="210" t="str">
        <f>""""&amp;MaterialData!A223&amp;""""</f>
        <v>"ICF Wall"</v>
      </c>
      <c r="B109" s="210" t="str">
        <f>""""&amp;MaterialData!B223&amp;""""</f>
        <v>"Insulating Concrete Forms - 2 in. Polyurethane Ins. each side - concrete 6 in."</v>
      </c>
      <c r="C109" s="118" t="s">
        <v>1201</v>
      </c>
      <c r="D109" s="118" t="s">
        <v>1325</v>
      </c>
    </row>
    <row r="110" spans="1:4" s="118" customFormat="1" x14ac:dyDescent="0.25">
      <c r="A110" s="210" t="str">
        <f>""""&amp;MaterialData!A224&amp;""""</f>
        <v>"ICF Wall"</v>
      </c>
      <c r="B110" s="210" t="str">
        <f>""""&amp;MaterialData!B224&amp;""""</f>
        <v>"Insulating Concrete Forms - 2 in. Polyurethane Ins. each side - concrete 8 in."</v>
      </c>
      <c r="C110" s="118" t="s">
        <v>1201</v>
      </c>
      <c r="D110" s="118" t="s">
        <v>1326</v>
      </c>
    </row>
    <row r="111" spans="1:4" s="118" customFormat="1" x14ac:dyDescent="0.25">
      <c r="A111" s="210" t="str">
        <f>""""&amp;MaterialData!A225&amp;""""</f>
        <v>"ICF Wall"</v>
      </c>
      <c r="B111" s="210" t="str">
        <f>""""&amp;MaterialData!B225&amp;""""</f>
        <v>"Insulating Concrete Forms - 4 1/2 in. Polyurethane Ins. each side - concrete 6 in."</v>
      </c>
      <c r="C111" s="118" t="s">
        <v>1201</v>
      </c>
      <c r="D111" s="118" t="s">
        <v>1327</v>
      </c>
    </row>
    <row r="112" spans="1:4" s="118" customFormat="1" x14ac:dyDescent="0.25">
      <c r="A112" s="210" t="str">
        <f>""""&amp;MaterialData!A226&amp;""""</f>
        <v>"ICF Wall"</v>
      </c>
      <c r="B112" s="210" t="str">
        <f>""""&amp;MaterialData!B226&amp;""""</f>
        <v>"Insulating Concrete Forms - 4 1/2 in. Polyurethane Ins. each side - concrete 8 in."</v>
      </c>
      <c r="C112" s="118" t="s">
        <v>1201</v>
      </c>
      <c r="D112" s="118" t="s">
        <v>1328</v>
      </c>
    </row>
    <row r="113" spans="1:4" s="118" customFormat="1" x14ac:dyDescent="0.25">
      <c r="A113" s="210" t="str">
        <f>""""&amp;MaterialData!A227&amp;""""</f>
        <v>"ICF Wall"</v>
      </c>
      <c r="B113" s="210" t="str">
        <f>""""&amp;MaterialData!B227&amp;""""</f>
        <v>"Insulating Concrete Forms - 2 in. EPS Ins. each side - concrete 6 in."</v>
      </c>
      <c r="C113" s="118" t="s">
        <v>1201</v>
      </c>
      <c r="D113" s="118" t="s">
        <v>1329</v>
      </c>
    </row>
    <row r="114" spans="1:4" s="118" customFormat="1" x14ac:dyDescent="0.25">
      <c r="A114" s="210" t="str">
        <f>""""&amp;MaterialData!A228&amp;""""</f>
        <v>"ICF Wall"</v>
      </c>
      <c r="B114" s="210" t="str">
        <f>""""&amp;MaterialData!B228&amp;""""</f>
        <v>"Insulating Concrete Forms - 2 in. EPS Ins. each side - concrete 8 in."</v>
      </c>
      <c r="C114" s="118" t="s">
        <v>1201</v>
      </c>
      <c r="D114" s="118" t="s">
        <v>1330</v>
      </c>
    </row>
    <row r="115" spans="1:4" s="118" customFormat="1" x14ac:dyDescent="0.25">
      <c r="A115" s="210" t="str">
        <f>""""&amp;MaterialData!A231&amp;""""</f>
        <v>"ICF Wall"</v>
      </c>
      <c r="B115" s="210" t="str">
        <f>""""&amp;MaterialData!B231&amp;""""</f>
        <v>"Insulating Concrete Forms - 3 in. EPS Ins. each side - concrete 6 in."</v>
      </c>
      <c r="C115" s="118" t="s">
        <v>1201</v>
      </c>
      <c r="D115" s="118" t="s">
        <v>1331</v>
      </c>
    </row>
    <row r="116" spans="1:4" s="118" customFormat="1" x14ac:dyDescent="0.25">
      <c r="A116" s="210" t="str">
        <f>""""&amp;MaterialData!A232&amp;""""</f>
        <v>"ICF Wall"</v>
      </c>
      <c r="B116" s="210" t="str">
        <f>""""&amp;MaterialData!B232&amp;""""</f>
        <v>"Insulating Concrete Forms - 3 in. EPS Ins. each side - concrete 8 in."</v>
      </c>
      <c r="C116" s="118" t="s">
        <v>1201</v>
      </c>
      <c r="D116" s="118" t="s">
        <v>1332</v>
      </c>
    </row>
    <row r="117" spans="1:4" s="118" customFormat="1" x14ac:dyDescent="0.25">
      <c r="A117" s="210" t="str">
        <f>""""&amp;MaterialData!A233&amp;""""</f>
        <v>"ICF Wall"</v>
      </c>
      <c r="B117" s="210" t="str">
        <f>""""&amp;MaterialData!B233&amp;""""</f>
        <v>"Insulating Concrete Forms - 4 in. EPS Ins. each side - concrete 6 in."</v>
      </c>
      <c r="C117" s="118" t="s">
        <v>1201</v>
      </c>
      <c r="D117" s="118" t="s">
        <v>1333</v>
      </c>
    </row>
    <row r="118" spans="1:4" s="118" customFormat="1" x14ac:dyDescent="0.25">
      <c r="A118" s="210" t="str">
        <f>""""&amp;MaterialData!A234&amp;""""</f>
        <v>"ICF Wall"</v>
      </c>
      <c r="B118" s="210" t="str">
        <f>""""&amp;MaterialData!B234&amp;""""</f>
        <v>"Insulating Concrete Forms - 4 in. EPS Ins. each side - concrete 8 in."</v>
      </c>
      <c r="C118" s="118" t="s">
        <v>1201</v>
      </c>
      <c r="D118" s="118" t="s">
        <v>1334</v>
      </c>
    </row>
    <row r="119" spans="1:4" s="118" customFormat="1" x14ac:dyDescent="0.25">
      <c r="A119" s="210" t="str">
        <f>""""&amp;MaterialData!A235&amp;""""</f>
        <v>"ICF Wall"</v>
      </c>
      <c r="B119" s="210" t="str">
        <f>""""&amp;MaterialData!B235&amp;""""</f>
        <v>"Insulating Concrete Forms - 2 in. XPS Ins. each side - concrete 6 in."</v>
      </c>
      <c r="C119" s="118" t="s">
        <v>1201</v>
      </c>
      <c r="D119" s="118" t="s">
        <v>1335</v>
      </c>
    </row>
    <row r="120" spans="1:4" s="118" customFormat="1" x14ac:dyDescent="0.25">
      <c r="A120" s="210" t="str">
        <f>""""&amp;MaterialData!A236&amp;""""</f>
        <v>"ICF Wall"</v>
      </c>
      <c r="B120" s="210" t="str">
        <f>""""&amp;MaterialData!B236&amp;""""</f>
        <v>"Insulating Concrete Forms - 2 in. XPS Ins. each side - concrete 8 in."</v>
      </c>
      <c r="C120" s="118" t="s">
        <v>1201</v>
      </c>
      <c r="D120" s="118" t="s">
        <v>1336</v>
      </c>
    </row>
    <row r="121" spans="1:4" s="118" customFormat="1" x14ac:dyDescent="0.25">
      <c r="A121" s="210" t="str">
        <f>""""&amp;MaterialData!A237&amp;""""</f>
        <v>"ICF Wall"</v>
      </c>
      <c r="B121" s="210" t="str">
        <f>""""&amp;MaterialData!B237&amp;""""</f>
        <v>"Insulating Concrete Forms - 3 in. XPS Ins. each side - concrete 6 in."</v>
      </c>
      <c r="C121" s="118" t="s">
        <v>1201</v>
      </c>
      <c r="D121" s="118" t="s">
        <v>1337</v>
      </c>
    </row>
    <row r="122" spans="1:4" s="118" customFormat="1" x14ac:dyDescent="0.25">
      <c r="A122" s="210" t="str">
        <f>""""&amp;MaterialData!A238&amp;""""</f>
        <v>"ICF Wall"</v>
      </c>
      <c r="B122" s="210" t="str">
        <f>""""&amp;MaterialData!B238&amp;""""</f>
        <v>"Insulating Concrete Forms - 3 in. XPS Ins. each side - concrete 8 in."</v>
      </c>
      <c r="C122" s="118" t="s">
        <v>1201</v>
      </c>
      <c r="D122" s="118" t="s">
        <v>1338</v>
      </c>
    </row>
    <row r="123" spans="1:4" s="118" customFormat="1" x14ac:dyDescent="0.25">
      <c r="A123" s="210" t="str">
        <f>""""&amp;MaterialData!A239&amp;""""</f>
        <v>"ICF Wall"</v>
      </c>
      <c r="B123" s="210" t="str">
        <f>""""&amp;MaterialData!B239&amp;""""</f>
        <v>"Insulating Concrete Forms - 4 in. XPS Ins. each side - concrete 6 in."</v>
      </c>
      <c r="C123" s="118" t="s">
        <v>1201</v>
      </c>
      <c r="D123" s="118" t="s">
        <v>1339</v>
      </c>
    </row>
    <row r="124" spans="1:4" s="118" customFormat="1" x14ac:dyDescent="0.25">
      <c r="A124" s="210" t="str">
        <f>""""&amp;MaterialData!A240&amp;""""</f>
        <v>"ICF Wall"</v>
      </c>
      <c r="B124" s="210" t="str">
        <f>""""&amp;MaterialData!B240&amp;""""</f>
        <v>"Insulating Concrete Forms - 4 in. XPS Ins. each side - concrete 8 in."</v>
      </c>
      <c r="C124" s="118" t="s">
        <v>1201</v>
      </c>
      <c r="D124" s="118" t="s">
        <v>1340</v>
      </c>
    </row>
    <row r="125" spans="1:4" s="118" customFormat="1" x14ac:dyDescent="0.25">
      <c r="A125" s="210" t="e">
        <f>""""&amp;MaterialData!#REF!&amp;""""</f>
        <v>#REF!</v>
      </c>
      <c r="B125" s="210" t="e">
        <f>""""&amp;MaterialData!#REF!&amp;""""</f>
        <v>#REF!</v>
      </c>
      <c r="C125" s="118" t="s">
        <v>1202</v>
      </c>
      <c r="D125" s="118" t="s">
        <v>1341</v>
      </c>
    </row>
    <row r="126" spans="1:4" s="118" customFormat="1" x14ac:dyDescent="0.25">
      <c r="A126" s="210" t="e">
        <f>""""&amp;MaterialData!#REF!&amp;""""</f>
        <v>#REF!</v>
      </c>
      <c r="B126" s="210" t="e">
        <f>""""&amp;MaterialData!#REF!&amp;""""</f>
        <v>#REF!</v>
      </c>
      <c r="C126" s="118" t="s">
        <v>1202</v>
      </c>
      <c r="D126" s="118" t="s">
        <v>1342</v>
      </c>
    </row>
    <row r="127" spans="1:4" s="118" customFormat="1" x14ac:dyDescent="0.25">
      <c r="A127" s="210" t="e">
        <f>""""&amp;MaterialData!#REF!&amp;""""</f>
        <v>#REF!</v>
      </c>
      <c r="B127" s="210" t="e">
        <f>""""&amp;MaterialData!#REF!&amp;""""</f>
        <v>#REF!</v>
      </c>
      <c r="C127" s="118" t="s">
        <v>1202</v>
      </c>
      <c r="D127" s="118" t="s">
        <v>1343</v>
      </c>
    </row>
    <row r="128" spans="1:4" s="118" customFormat="1" x14ac:dyDescent="0.25">
      <c r="A128" s="210" t="e">
        <f>""""&amp;MaterialData!#REF!&amp;""""</f>
        <v>#REF!</v>
      </c>
      <c r="B128" s="210" t="e">
        <f>""""&amp;MaterialData!#REF!&amp;""""</f>
        <v>#REF!</v>
      </c>
      <c r="C128" s="118" t="s">
        <v>1202</v>
      </c>
      <c r="D128" s="118" t="s">
        <v>1344</v>
      </c>
    </row>
    <row r="129" spans="1:4" s="118" customFormat="1" x14ac:dyDescent="0.25">
      <c r="A129" s="210" t="e">
        <f>""""&amp;MaterialData!#REF!&amp;""""</f>
        <v>#REF!</v>
      </c>
      <c r="B129" s="210" t="e">
        <f>""""&amp;MaterialData!#REF!&amp;""""</f>
        <v>#REF!</v>
      </c>
      <c r="C129" s="118" t="s">
        <v>1202</v>
      </c>
      <c r="D129" s="118" t="s">
        <v>1345</v>
      </c>
    </row>
    <row r="130" spans="1:4" s="118" customFormat="1" x14ac:dyDescent="0.25">
      <c r="A130" s="210" t="e">
        <f>""""&amp;MaterialData!#REF!&amp;""""</f>
        <v>#REF!</v>
      </c>
      <c r="B130" s="210" t="e">
        <f>""""&amp;MaterialData!#REF!&amp;""""</f>
        <v>#REF!</v>
      </c>
      <c r="C130" s="118" t="s">
        <v>1202</v>
      </c>
      <c r="D130" s="118" t="s">
        <v>1346</v>
      </c>
    </row>
    <row r="131" spans="1:4" s="118" customFormat="1" x14ac:dyDescent="0.25">
      <c r="A131" s="210" t="e">
        <f>""""&amp;MaterialData!#REF!&amp;""""</f>
        <v>#REF!</v>
      </c>
      <c r="B131" s="210" t="e">
        <f>""""&amp;MaterialData!#REF!&amp;""""</f>
        <v>#REF!</v>
      </c>
      <c r="C131" s="118" t="s">
        <v>1202</v>
      </c>
      <c r="D131" s="118" t="s">
        <v>1347</v>
      </c>
    </row>
    <row r="132" spans="1:4" s="118" customFormat="1" x14ac:dyDescent="0.25">
      <c r="A132" s="210" t="str">
        <f>""""&amp;MaterialData!A264&amp;""""</f>
        <v>"Insulation Board"</v>
      </c>
      <c r="B132" s="210" t="str">
        <f>""""&amp;MaterialData!B264&amp;""""</f>
        <v>"Cellular polyisocyanurate (unfaced) - 3 1/2 in. R21"</v>
      </c>
      <c r="C132" s="118" t="s">
        <v>1203</v>
      </c>
      <c r="D132" s="118" t="s">
        <v>1348</v>
      </c>
    </row>
    <row r="133" spans="1:4" s="118" customFormat="1" x14ac:dyDescent="0.25">
      <c r="A133" s="210" t="str">
        <f>""""&amp;MaterialData!A265&amp;""""</f>
        <v>"Insulation Board"</v>
      </c>
      <c r="B133" s="210" t="str">
        <f>""""&amp;MaterialData!B265&amp;""""</f>
        <v>"Cellular polyisocyanurate (unfaced) - 4 in. R23"</v>
      </c>
      <c r="C133" s="118" t="s">
        <v>1203</v>
      </c>
      <c r="D133" s="118" t="s">
        <v>1349</v>
      </c>
    </row>
    <row r="134" spans="1:4" s="118" customFormat="1" x14ac:dyDescent="0.25">
      <c r="A134" s="210" t="str">
        <f>""""&amp;MaterialData!A266&amp;""""</f>
        <v>"Insulation Board"</v>
      </c>
      <c r="B134" s="210" t="str">
        <f>""""&amp;MaterialData!B266&amp;""""</f>
        <v>"Cellular polyisocyanurate (unfaced) - 4 1/2 in. R26"</v>
      </c>
      <c r="C134" s="118" t="s">
        <v>1203</v>
      </c>
      <c r="D134" s="118" t="s">
        <v>1350</v>
      </c>
    </row>
    <row r="135" spans="1:4" s="118" customFormat="1" x14ac:dyDescent="0.25">
      <c r="A135" s="210" t="str">
        <f>""""&amp;MaterialData!A267&amp;""""</f>
        <v>"Insulation Board"</v>
      </c>
      <c r="B135" s="210" t="str">
        <f>""""&amp;MaterialData!B267&amp;""""</f>
        <v>"Cellular polyisocyanurate (unfaced) - 5 in. R29"</v>
      </c>
      <c r="C135" s="118" t="s">
        <v>1203</v>
      </c>
      <c r="D135" s="118" t="s">
        <v>1351</v>
      </c>
    </row>
    <row r="136" spans="1:4" s="118" customFormat="1" x14ac:dyDescent="0.25">
      <c r="A136" s="210" t="str">
        <f>""""&amp;MaterialData!A268&amp;""""</f>
        <v>"Insulation Board"</v>
      </c>
      <c r="B136" s="210" t="str">
        <f>""""&amp;MaterialData!B268&amp;""""</f>
        <v>"Cellular polyisocyanurate (unfaced) - 5 1/2 in. R32"</v>
      </c>
      <c r="C136" s="118" t="s">
        <v>1203</v>
      </c>
      <c r="D136" s="118" t="s">
        <v>1352</v>
      </c>
    </row>
    <row r="137" spans="1:4" s="118" customFormat="1" x14ac:dyDescent="0.25">
      <c r="A137" s="210" t="str">
        <f>""""&amp;MaterialData!A269&amp;""""</f>
        <v>"Insulation Board"</v>
      </c>
      <c r="B137" s="210" t="str">
        <f>""""&amp;MaterialData!B269&amp;""""</f>
        <v>"Cellular polyisocyanurate (unfaced) - 6 in. R35"</v>
      </c>
      <c r="C137" s="118" t="s">
        <v>1203</v>
      </c>
      <c r="D137" s="118" t="s">
        <v>1353</v>
      </c>
    </row>
    <row r="138" spans="1:4" s="118" customFormat="1" x14ac:dyDescent="0.25">
      <c r="A138" s="210" t="str">
        <f>""""&amp;MaterialData!A270&amp;""""</f>
        <v>"Insulation Board"</v>
      </c>
      <c r="B138" s="210" t="str">
        <f>""""&amp;MaterialData!B270&amp;""""</f>
        <v>"Cellular polyisocyanurate (unfaced) - 6 1/2 in. R38"</v>
      </c>
      <c r="C138" s="118" t="s">
        <v>1203</v>
      </c>
      <c r="D138" s="118" t="s">
        <v>1354</v>
      </c>
    </row>
    <row r="139" spans="1:4" s="118" customFormat="1" x14ac:dyDescent="0.25">
      <c r="A139" s="210" t="str">
        <f>""""&amp;MaterialData!A271&amp;""""</f>
        <v>"Insulation Board"</v>
      </c>
      <c r="B139" s="210" t="str">
        <f>""""&amp;MaterialData!B271&amp;""""</f>
        <v>"Expanded perlite - organic bonded - 3/4 in. R2.1"</v>
      </c>
      <c r="C139" s="118" t="s">
        <v>1203</v>
      </c>
      <c r="D139" s="118" t="s">
        <v>1355</v>
      </c>
    </row>
    <row r="140" spans="1:4" s="118" customFormat="1" x14ac:dyDescent="0.25">
      <c r="A140" s="210" t="str">
        <f>""""&amp;MaterialData!A272&amp;""""</f>
        <v>"Insulation Board"</v>
      </c>
      <c r="B140" s="210" t="str">
        <f>""""&amp;MaterialData!B272&amp;""""</f>
        <v>"Expanded perlite - organic bonded - 1 in. R2.8"</v>
      </c>
      <c r="C140" s="118" t="s">
        <v>1203</v>
      </c>
      <c r="D140" s="118" t="s">
        <v>1356</v>
      </c>
    </row>
    <row r="141" spans="1:4" s="118" customFormat="1" x14ac:dyDescent="0.25">
      <c r="A141" s="210" t="str">
        <f>""""&amp;MaterialData!A273&amp;""""</f>
        <v>"Insulation Board"</v>
      </c>
      <c r="B141" s="210" t="str">
        <f>""""&amp;MaterialData!B273&amp;""""</f>
        <v>"Expanded perlite - organic bonded - 1 1/2 in. R4.2"</v>
      </c>
      <c r="C141" s="118" t="s">
        <v>1203</v>
      </c>
      <c r="D141" s="118" t="s">
        <v>1357</v>
      </c>
    </row>
    <row r="142" spans="1:4" s="118" customFormat="1" x14ac:dyDescent="0.25">
      <c r="A142" s="210" t="str">
        <f>""""&amp;MaterialData!A274&amp;""""</f>
        <v>"Insulation Board"</v>
      </c>
      <c r="B142" s="210" t="str">
        <f>""""&amp;MaterialData!B274&amp;""""</f>
        <v>"Expanded perlite - organic bonded - 2 in. R5.6"</v>
      </c>
      <c r="C142" s="118" t="s">
        <v>1203</v>
      </c>
      <c r="D142" s="118" t="s">
        <v>1358</v>
      </c>
    </row>
    <row r="143" spans="1:4" s="118" customFormat="1" x14ac:dyDescent="0.25">
      <c r="A143" s="210" t="str">
        <f>""""&amp;MaterialData!A275&amp;""""</f>
        <v>"Insulation Board"</v>
      </c>
      <c r="B143" s="210" t="str">
        <f>""""&amp;MaterialData!B275&amp;""""</f>
        <v>"Expanded perlite - organic bonded - 3 in. R8.3"</v>
      </c>
      <c r="C143" s="118" t="s">
        <v>1203</v>
      </c>
      <c r="D143" s="118" t="s">
        <v>1359</v>
      </c>
    </row>
    <row r="144" spans="1:4" s="118" customFormat="1" x14ac:dyDescent="0.25">
      <c r="A144" s="210" t="str">
        <f>""""&amp;MaterialData!A276&amp;""""</f>
        <v>"Insulation Board"</v>
      </c>
      <c r="B144" s="210" t="str">
        <f>""""&amp;MaterialData!B276&amp;""""</f>
        <v>"Expanded perlite - organic bonded - 4 in. R11"</v>
      </c>
      <c r="C144" s="118" t="s">
        <v>1203</v>
      </c>
      <c r="D144" s="118" t="s">
        <v>1360</v>
      </c>
    </row>
    <row r="145" spans="1:4" s="118" customFormat="1" x14ac:dyDescent="0.25">
      <c r="A145" s="210" t="str">
        <f>""""&amp;MaterialData!A277&amp;""""</f>
        <v>"Insulation Board"</v>
      </c>
      <c r="B145" s="210" t="str">
        <f>""""&amp;MaterialData!B277&amp;""""</f>
        <v>"Expanded perlite - organic bonded - 6 in. R17"</v>
      </c>
      <c r="C145" s="118" t="s">
        <v>1203</v>
      </c>
      <c r="D145" s="118" t="s">
        <v>1361</v>
      </c>
    </row>
    <row r="146" spans="1:4" s="118" customFormat="1" x14ac:dyDescent="0.25">
      <c r="A146" s="210" t="str">
        <f>""""&amp;MaterialData!A279&amp;""""</f>
        <v>"Insulation Board"</v>
      </c>
      <c r="B146" s="210" t="str">
        <f>""""&amp;MaterialData!B279&amp;""""</f>
        <v>"Expanded Polystyrene - EPS - 1/2 in. R2.1"</v>
      </c>
      <c r="C146" s="118" t="s">
        <v>1203</v>
      </c>
      <c r="D146" s="118" t="s">
        <v>1362</v>
      </c>
    </row>
    <row r="147" spans="1:4" s="118" customFormat="1" x14ac:dyDescent="0.25">
      <c r="A147" s="210" t="str">
        <f>""""&amp;MaterialData!A280&amp;""""</f>
        <v>"Insulation Board"</v>
      </c>
      <c r="B147" s="210" t="str">
        <f>""""&amp;MaterialData!B280&amp;""""</f>
        <v>"Expanded Polystyrene - EPS - 3/4 in. R3.1"</v>
      </c>
      <c r="C147" s="118" t="s">
        <v>1203</v>
      </c>
      <c r="D147" s="118" t="s">
        <v>1363</v>
      </c>
    </row>
    <row r="148" spans="1:4" s="118" customFormat="1" x14ac:dyDescent="0.25">
      <c r="A148" s="210" t="str">
        <f>""""&amp;MaterialData!A281&amp;""""</f>
        <v>"Insulation Board"</v>
      </c>
      <c r="B148" s="210" t="str">
        <f>""""&amp;MaterialData!B281&amp;""""</f>
        <v>"Expanded Polystyrene - EPS - 1 in. R4.2"</v>
      </c>
      <c r="C148" s="118" t="s">
        <v>1203</v>
      </c>
      <c r="D148" s="118" t="s">
        <v>1364</v>
      </c>
    </row>
    <row r="149" spans="1:4" s="118" customFormat="1" x14ac:dyDescent="0.25">
      <c r="A149" s="210" t="str">
        <f>""""&amp;MaterialData!A282&amp;""""</f>
        <v>"Insulation Board"</v>
      </c>
      <c r="B149" s="210" t="str">
        <f>""""&amp;MaterialData!B282&amp;""""</f>
        <v>"Expanded Polystyrene - EPS - 1 1/4 in. R5.2"</v>
      </c>
      <c r="C149" s="118" t="s">
        <v>1203</v>
      </c>
      <c r="D149" s="118" t="s">
        <v>1365</v>
      </c>
    </row>
    <row r="150" spans="1:4" s="118" customFormat="1" x14ac:dyDescent="0.25">
      <c r="A150" s="210" t="str">
        <f>""""&amp;MaterialData!A283&amp;""""</f>
        <v>"Insulation Board"</v>
      </c>
      <c r="B150" s="210" t="str">
        <f>""""&amp;MaterialData!B283&amp;""""</f>
        <v>"Expanded Polystyrene - EPS - 1 1/2 in. R6.3"</v>
      </c>
      <c r="C150" s="118" t="s">
        <v>1203</v>
      </c>
      <c r="D150" s="118" t="s">
        <v>1366</v>
      </c>
    </row>
    <row r="151" spans="1:4" s="118" customFormat="1" x14ac:dyDescent="0.25">
      <c r="A151" s="210" t="str">
        <f>""""&amp;MaterialData!A284&amp;""""</f>
        <v>"Insulation Board"</v>
      </c>
      <c r="B151" s="210" t="str">
        <f>""""&amp;MaterialData!B284&amp;""""</f>
        <v>"Expanded Polystyrene - EPS - 1 3/4 in. R7.3"</v>
      </c>
      <c r="C151" s="118" t="s">
        <v>1203</v>
      </c>
      <c r="D151" s="118" t="s">
        <v>1367</v>
      </c>
    </row>
    <row r="152" spans="1:4" s="118" customFormat="1" x14ac:dyDescent="0.25">
      <c r="A152" s="210" t="str">
        <f>""""&amp;MaterialData!A285&amp;""""</f>
        <v>"Insulation Board"</v>
      </c>
      <c r="B152" s="210" t="str">
        <f>""""&amp;MaterialData!B285&amp;""""</f>
        <v>"Expanded Polystyrene - EPS - 1 7/8 in. R8.0"</v>
      </c>
      <c r="C152" s="118" t="s">
        <v>1203</v>
      </c>
      <c r="D152" s="118" t="s">
        <v>1368</v>
      </c>
    </row>
    <row r="153" spans="1:4" s="118" customFormat="1" x14ac:dyDescent="0.25">
      <c r="A153" s="210" t="str">
        <f>""""&amp;MaterialData!A286&amp;""""</f>
        <v>"Insulation Board"</v>
      </c>
      <c r="B153" s="210" t="str">
        <f>""""&amp;MaterialData!B286&amp;""""</f>
        <v>"Expanded Polystyrene - EPS - 1 15/16 in. R8.1"</v>
      </c>
      <c r="C153" s="118" t="s">
        <v>1203</v>
      </c>
      <c r="D153" s="118" t="s">
        <v>1369</v>
      </c>
    </row>
    <row r="154" spans="1:4" s="118" customFormat="1" x14ac:dyDescent="0.25">
      <c r="A154" s="210" t="str">
        <f>""""&amp;MaterialData!A287&amp;""""</f>
        <v>"Insulation Board"</v>
      </c>
      <c r="B154" s="210" t="str">
        <f>""""&amp;MaterialData!B287&amp;""""</f>
        <v>"Expanded Polystyrene - EPS - 2 in. R8.3"</v>
      </c>
      <c r="C154" s="118" t="s">
        <v>1203</v>
      </c>
      <c r="D154" s="118" t="s">
        <v>1370</v>
      </c>
    </row>
    <row r="155" spans="1:4" s="118" customFormat="1" x14ac:dyDescent="0.25">
      <c r="A155" s="210" t="str">
        <f>""""&amp;MaterialData!A288&amp;""""</f>
        <v>"Insulation Board"</v>
      </c>
      <c r="B155" s="210" t="str">
        <f>""""&amp;MaterialData!B288&amp;""""</f>
        <v>"Expanded Polystyrene - EPS - 2 2/5 in. R10"</v>
      </c>
      <c r="C155" s="118" t="s">
        <v>1203</v>
      </c>
      <c r="D155" s="118" t="s">
        <v>1371</v>
      </c>
    </row>
    <row r="156" spans="1:4" s="118" customFormat="1" x14ac:dyDescent="0.25">
      <c r="A156" s="210" t="str">
        <f>""""&amp;MaterialData!A289&amp;""""</f>
        <v>"Insulation Board"</v>
      </c>
      <c r="B156" s="210" t="str">
        <f>""""&amp;MaterialData!B289&amp;""""</f>
        <v>"Expanded Polystyrene - EPS - 2 7/16 in. R10"</v>
      </c>
      <c r="C156" s="118" t="s">
        <v>1203</v>
      </c>
      <c r="D156" s="118" t="s">
        <v>1372</v>
      </c>
    </row>
    <row r="157" spans="1:4" s="118" customFormat="1" x14ac:dyDescent="0.25">
      <c r="A157" s="210" t="str">
        <f>""""&amp;MaterialData!A290&amp;""""</f>
        <v>"Insulation Board"</v>
      </c>
      <c r="B157" s="210" t="str">
        <f>""""&amp;MaterialData!B290&amp;""""</f>
        <v>"Expanded Polystyrene - EPS - 3 in. R13"</v>
      </c>
      <c r="C157" s="118" t="s">
        <v>1203</v>
      </c>
      <c r="D157" s="118" t="s">
        <v>1373</v>
      </c>
    </row>
    <row r="158" spans="1:4" s="118" customFormat="1" x14ac:dyDescent="0.25">
      <c r="A158" s="210" t="str">
        <f>""""&amp;MaterialData!A291&amp;""""</f>
        <v>"Insulation Board"</v>
      </c>
      <c r="B158" s="210" t="str">
        <f>""""&amp;MaterialData!B291&amp;""""</f>
        <v>"Expanded Polystyrene - EPS - 3 1/3 in. R14"</v>
      </c>
      <c r="C158" s="118" t="s">
        <v>1203</v>
      </c>
      <c r="D158" s="118" t="s">
        <v>1374</v>
      </c>
    </row>
    <row r="159" spans="1:4" s="118" customFormat="1" x14ac:dyDescent="0.25">
      <c r="A159" s="210" t="str">
        <f>""""&amp;MaterialData!A292&amp;""""</f>
        <v>"Insulation Board"</v>
      </c>
      <c r="B159" s="210" t="str">
        <f>""""&amp;MaterialData!B292&amp;""""</f>
        <v>"Expanded Polystyrene - EPS - 3 2/5 in. R14"</v>
      </c>
      <c r="C159" s="118" t="s">
        <v>1203</v>
      </c>
      <c r="D159" s="118" t="s">
        <v>1375</v>
      </c>
    </row>
    <row r="160" spans="1:4" s="118" customFormat="1" x14ac:dyDescent="0.25">
      <c r="A160" s="210" t="str">
        <f>""""&amp;MaterialData!A293&amp;""""</f>
        <v>"Insulation Board"</v>
      </c>
      <c r="B160" s="210" t="str">
        <f>""""&amp;MaterialData!B293&amp;""""</f>
        <v>"Expanded Polystyrene - EPS - 3 1/2 in. R15"</v>
      </c>
      <c r="C160" s="118" t="s">
        <v>1203</v>
      </c>
      <c r="D160" s="118" t="s">
        <v>1376</v>
      </c>
    </row>
    <row r="161" spans="1:4" s="118" customFormat="1" x14ac:dyDescent="0.25">
      <c r="A161" s="210" t="str">
        <f>""""&amp;MaterialData!A294&amp;""""</f>
        <v>"Insulation Board"</v>
      </c>
      <c r="B161" s="210" t="str">
        <f>""""&amp;MaterialData!B294&amp;""""</f>
        <v>"Expanded Polystyrene - EPS - 4 1/16 in. R17"</v>
      </c>
      <c r="C161" s="118" t="s">
        <v>1203</v>
      </c>
      <c r="D161" s="118" t="s">
        <v>1377</v>
      </c>
    </row>
    <row r="162" spans="1:4" s="118" customFormat="1" x14ac:dyDescent="0.25">
      <c r="A162" s="210" t="str">
        <f>""""&amp;MaterialData!A295&amp;""""</f>
        <v>"Insulation Board"</v>
      </c>
      <c r="B162" s="210" t="str">
        <f>""""&amp;MaterialData!B295&amp;""""</f>
        <v>"Expanded Polystyrene - EPS - 4 7/10 in. R20"</v>
      </c>
      <c r="C162" s="118" t="s">
        <v>1203</v>
      </c>
      <c r="D162" s="118" t="s">
        <v>1378</v>
      </c>
    </row>
    <row r="163" spans="1:4" s="118" customFormat="1" x14ac:dyDescent="0.25">
      <c r="A163" s="210" t="str">
        <f>""""&amp;MaterialData!A296&amp;""""</f>
        <v>"Insulation Board"</v>
      </c>
      <c r="B163" s="210" t="str">
        <f>""""&amp;MaterialData!B296&amp;""""</f>
        <v>"Expanded Polystyrene - EPS - 5 2/5 in. R22"</v>
      </c>
      <c r="C163" s="118" t="s">
        <v>1203</v>
      </c>
      <c r="D163" s="118" t="s">
        <v>1379</v>
      </c>
    </row>
    <row r="164" spans="1:4" s="118" customFormat="1" x14ac:dyDescent="0.25">
      <c r="A164" s="210" t="str">
        <f>""""&amp;MaterialData!A297&amp;""""</f>
        <v>"Insulation Board"</v>
      </c>
      <c r="B164" s="210" t="str">
        <f>""""&amp;MaterialData!B297&amp;""""</f>
        <v>"Expanded Polystyrene - EPS - 5 19/20 in. R25"</v>
      </c>
      <c r="C164" s="118" t="s">
        <v>1203</v>
      </c>
      <c r="D164" s="118" t="s">
        <v>1380</v>
      </c>
    </row>
    <row r="165" spans="1:4" s="118" customFormat="1" x14ac:dyDescent="0.25">
      <c r="A165" s="210" t="str">
        <f>""""&amp;MaterialData!A298&amp;""""</f>
        <v>"Insulation Board"</v>
      </c>
      <c r="B165" s="210" t="str">
        <f>""""&amp;MaterialData!B298&amp;""""</f>
        <v>"Expanded Polystyrene - EPS - 6 1/10 in. R25"</v>
      </c>
      <c r="C165" s="118" t="s">
        <v>1203</v>
      </c>
      <c r="D165" s="118" t="s">
        <v>1381</v>
      </c>
    </row>
    <row r="166" spans="1:4" s="118" customFormat="1" x14ac:dyDescent="0.25">
      <c r="A166" s="210" t="str">
        <f>""""&amp;MaterialData!A299&amp;""""</f>
        <v>"Insulation Board"</v>
      </c>
      <c r="B166" s="210" t="str">
        <f>""""&amp;MaterialData!B299&amp;""""</f>
        <v>"Expanded Polystyrene - EPS - 6 7/8 in. R29"</v>
      </c>
      <c r="C166" s="118" t="s">
        <v>1203</v>
      </c>
      <c r="D166" s="118" t="s">
        <v>1382</v>
      </c>
    </row>
    <row r="167" spans="1:4" s="118" customFormat="1" x14ac:dyDescent="0.25">
      <c r="A167" s="210" t="str">
        <f>""""&amp;MaterialData!A300&amp;""""</f>
        <v>"Insulation Board"</v>
      </c>
      <c r="B167" s="210" t="str">
        <f>""""&amp;MaterialData!B300&amp;""""</f>
        <v>"Expanded Polystyrene - EPS - 8 3/5 in. R35"</v>
      </c>
      <c r="C167" s="118" t="s">
        <v>1203</v>
      </c>
      <c r="D167" s="118" t="s">
        <v>1383</v>
      </c>
    </row>
    <row r="168" spans="1:4" s="118" customFormat="1" x14ac:dyDescent="0.25">
      <c r="A168" s="210" t="str">
        <f>""""&amp;MaterialData!A321&amp;""""</f>
        <v>"Insulation Board"</v>
      </c>
      <c r="B168" s="210" t="str">
        <f>""""&amp;MaterialData!B321&amp;""""</f>
        <v>"Expanded Polyurethane - 1/2 in. R3.1"</v>
      </c>
      <c r="C168" s="118" t="s">
        <v>1203</v>
      </c>
      <c r="D168" s="118" t="s">
        <v>1384</v>
      </c>
    </row>
    <row r="169" spans="1:4" s="118" customFormat="1" x14ac:dyDescent="0.25">
      <c r="A169" s="210" t="str">
        <f>""""&amp;MaterialData!A322&amp;""""</f>
        <v>"Insulation Board"</v>
      </c>
      <c r="B169" s="210" t="str">
        <f>""""&amp;MaterialData!B322&amp;""""</f>
        <v>"Expanded Polyurethane - 3/4 in. R4.7"</v>
      </c>
      <c r="C169" s="118" t="s">
        <v>1203</v>
      </c>
      <c r="D169" s="118" t="s">
        <v>1385</v>
      </c>
    </row>
    <row r="170" spans="1:4" s="118" customFormat="1" x14ac:dyDescent="0.25">
      <c r="A170" s="210" t="str">
        <f>""""&amp;MaterialData!A323&amp;""""</f>
        <v>"Insulation Board"</v>
      </c>
      <c r="B170" s="210" t="str">
        <f>""""&amp;MaterialData!B323&amp;""""</f>
        <v>"Expanded Polyurethane - 1 in. R6.3"</v>
      </c>
      <c r="C170" s="118" t="s">
        <v>1203</v>
      </c>
      <c r="D170" s="118" t="s">
        <v>1386</v>
      </c>
    </row>
    <row r="171" spans="1:4" s="118" customFormat="1" x14ac:dyDescent="0.25">
      <c r="A171" s="210" t="str">
        <f>""""&amp;MaterialData!A324&amp;""""</f>
        <v>"Insulation Board"</v>
      </c>
      <c r="B171" s="210" t="str">
        <f>""""&amp;MaterialData!B324&amp;""""</f>
        <v>"Expanded Polyurethane - 1 1/4 in. R7.8"</v>
      </c>
      <c r="C171" s="118" t="s">
        <v>1203</v>
      </c>
      <c r="D171" s="118" t="s">
        <v>1387</v>
      </c>
    </row>
    <row r="172" spans="1:4" s="118" customFormat="1" x14ac:dyDescent="0.25">
      <c r="A172" s="210" t="str">
        <f>""""&amp;MaterialData!A325&amp;""""</f>
        <v>"Insulation Board"</v>
      </c>
      <c r="B172" s="210" t="str">
        <f>""""&amp;MaterialData!B325&amp;""""</f>
        <v>"Expanded Polyurethane - 2 in. R12.6"</v>
      </c>
      <c r="C172" s="118" t="s">
        <v>1203</v>
      </c>
      <c r="D172" s="118" t="s">
        <v>1388</v>
      </c>
    </row>
    <row r="173" spans="1:4" s="118" customFormat="1" x14ac:dyDescent="0.25">
      <c r="A173" s="210" t="str">
        <f>""""&amp;MaterialData!A326&amp;""""</f>
        <v>"Insulation Board"</v>
      </c>
      <c r="B173" s="210" t="str">
        <f>""""&amp;MaterialData!B326&amp;""""</f>
        <v>"Perlite board - 3/4 in. R1.9"</v>
      </c>
      <c r="C173" s="118" t="s">
        <v>1203</v>
      </c>
      <c r="D173" s="118" t="s">
        <v>1389</v>
      </c>
    </row>
    <row r="174" spans="1:4" s="118" customFormat="1" x14ac:dyDescent="0.25">
      <c r="A174" s="210" t="str">
        <f>""""&amp;MaterialData!A327&amp;""""</f>
        <v>"Insulation Board"</v>
      </c>
      <c r="B174" s="210" t="str">
        <f>""""&amp;MaterialData!B327&amp;""""</f>
        <v>"Perlite board - 1 in. R2.5"</v>
      </c>
      <c r="C174" s="118" t="s">
        <v>1203</v>
      </c>
      <c r="D174" s="118" t="s">
        <v>1390</v>
      </c>
    </row>
    <row r="175" spans="1:4" s="118" customFormat="1" x14ac:dyDescent="0.25">
      <c r="A175" s="210" t="str">
        <f>""""&amp;MaterialData!A328&amp;""""</f>
        <v>"Insulation Board"</v>
      </c>
      <c r="B175" s="210" t="str">
        <f>""""&amp;MaterialData!B328&amp;""""</f>
        <v>"Perlite board - 1 1/2 in. R3.8"</v>
      </c>
      <c r="C175" s="118" t="s">
        <v>1203</v>
      </c>
      <c r="D175" s="118" t="s">
        <v>1391</v>
      </c>
    </row>
    <row r="176" spans="1:4" s="118" customFormat="1" x14ac:dyDescent="0.25">
      <c r="A176" s="210" t="str">
        <f>""""&amp;MaterialData!A329&amp;""""</f>
        <v>"Insulation Board"</v>
      </c>
      <c r="B176" s="210" t="str">
        <f>""""&amp;MaterialData!B329&amp;""""</f>
        <v>"Perlite board - 2 in. R5.0"</v>
      </c>
      <c r="C176" s="118" t="s">
        <v>1203</v>
      </c>
      <c r="D176" s="118" t="s">
        <v>1392</v>
      </c>
    </row>
    <row r="177" spans="1:4" s="118" customFormat="1" x14ac:dyDescent="0.25">
      <c r="A177" s="210" t="str">
        <f>""""&amp;MaterialData!A330&amp;""""</f>
        <v>"Insulation Board"</v>
      </c>
      <c r="B177" s="210" t="str">
        <f>""""&amp;MaterialData!B330&amp;""""</f>
        <v>"R-24 Batt Wall - 8 in. R24"</v>
      </c>
      <c r="C177" s="118" t="s">
        <v>1203</v>
      </c>
      <c r="D177" s="118" t="s">
        <v>1393</v>
      </c>
    </row>
    <row r="178" spans="1:4" s="118" customFormat="1" x14ac:dyDescent="0.25">
      <c r="A178" s="210" t="str">
        <f>""""&amp;MaterialData!A331&amp;""""</f>
        <v>"Insulation Board"</v>
      </c>
      <c r="B178" s="210" t="str">
        <f>""""&amp;MaterialData!B331&amp;""""</f>
        <v>"Compliance Insulation R0.01"</v>
      </c>
      <c r="C178" s="118" t="s">
        <v>1203</v>
      </c>
      <c r="D178" s="118" t="s">
        <v>1710</v>
      </c>
    </row>
    <row r="179" spans="1:4" s="118" customFormat="1" x14ac:dyDescent="0.25">
      <c r="A179" s="210" t="str">
        <f>""""&amp;MaterialData!A332&amp;""""</f>
        <v>"Insulation Board"</v>
      </c>
      <c r="B179" s="210" t="str">
        <f>""""&amp;MaterialData!B332&amp;""""</f>
        <v>"Compliance Insulation R0.02"</v>
      </c>
      <c r="C179" s="118" t="s">
        <v>1203</v>
      </c>
      <c r="D179" s="118" t="s">
        <v>1711</v>
      </c>
    </row>
    <row r="180" spans="1:4" s="118" customFormat="1" x14ac:dyDescent="0.25">
      <c r="A180" s="210" t="str">
        <f>""""&amp;MaterialData!A334&amp;""""</f>
        <v>"Insulation Board"</v>
      </c>
      <c r="B180" s="210" t="str">
        <f>""""&amp;MaterialData!B334&amp;""""</f>
        <v>"Compliance Insulation R0.10"</v>
      </c>
      <c r="C180" s="118" t="s">
        <v>1203</v>
      </c>
      <c r="D180" s="118" t="s">
        <v>1712</v>
      </c>
    </row>
    <row r="181" spans="1:4" s="118" customFormat="1" x14ac:dyDescent="0.25">
      <c r="A181" s="210" t="str">
        <f>""""&amp;MaterialData!A338&amp;""""</f>
        <v>"Insulation Board"</v>
      </c>
      <c r="B181" s="210" t="str">
        <f>""""&amp;MaterialData!B338&amp;""""</f>
        <v>"Compliance Insulation R1.35"</v>
      </c>
      <c r="C181" s="118" t="s">
        <v>1203</v>
      </c>
      <c r="D181" s="118" t="s">
        <v>1713</v>
      </c>
    </row>
    <row r="182" spans="1:4" s="118" customFormat="1" x14ac:dyDescent="0.25">
      <c r="A182" s="210" t="str">
        <f>""""&amp;MaterialData!A339&amp;""""</f>
        <v>"Insulation Board"</v>
      </c>
      <c r="B182" s="210" t="str">
        <f>""""&amp;MaterialData!B339&amp;""""</f>
        <v>"Compliance Insulation R1.41"</v>
      </c>
      <c r="C182" s="118" t="s">
        <v>1203</v>
      </c>
      <c r="D182" s="118" t="s">
        <v>1714</v>
      </c>
    </row>
    <row r="183" spans="1:4" s="118" customFormat="1" x14ac:dyDescent="0.25">
      <c r="A183" s="210" t="str">
        <f>""""&amp;MaterialData!A340&amp;""""</f>
        <v>"Insulation Board"</v>
      </c>
      <c r="B183" s="210" t="str">
        <f>""""&amp;MaterialData!B340&amp;""""</f>
        <v>"Compliance Insulation R1.54"</v>
      </c>
      <c r="C183" s="118" t="s">
        <v>1203</v>
      </c>
      <c r="D183" s="118" t="s">
        <v>1715</v>
      </c>
    </row>
    <row r="184" spans="1:4" s="118" customFormat="1" x14ac:dyDescent="0.25">
      <c r="A184" s="210" t="str">
        <f>""""&amp;MaterialData!A342&amp;""""</f>
        <v>"Insulation Board"</v>
      </c>
      <c r="B184" s="210" t="str">
        <f>""""&amp;MaterialData!B342&amp;""""</f>
        <v>"Compliance Insulation R2.15"</v>
      </c>
      <c r="C184" s="118" t="s">
        <v>1203</v>
      </c>
      <c r="D184" s="118" t="s">
        <v>1716</v>
      </c>
    </row>
    <row r="185" spans="1:4" s="118" customFormat="1" x14ac:dyDescent="0.25">
      <c r="A185" s="210" t="str">
        <f>""""&amp;MaterialData!A343&amp;""""</f>
        <v>"Insulation Board"</v>
      </c>
      <c r="B185" s="210" t="str">
        <f>""""&amp;MaterialData!B343&amp;""""</f>
        <v>"Compliance Insulation R2.19"</v>
      </c>
      <c r="C185" s="118" t="s">
        <v>1203</v>
      </c>
      <c r="D185" s="118" t="s">
        <v>1717</v>
      </c>
    </row>
    <row r="186" spans="1:4" s="118" customFormat="1" x14ac:dyDescent="0.25">
      <c r="A186" s="210" t="str">
        <f>""""&amp;MaterialData!A344&amp;""""</f>
        <v>"Insulation Board"</v>
      </c>
      <c r="B186" s="210" t="str">
        <f>""""&amp;MaterialData!B344&amp;""""</f>
        <v>"Compliance Insulation R2.85"</v>
      </c>
      <c r="C186" s="118" t="s">
        <v>1203</v>
      </c>
      <c r="D186" s="118" t="s">
        <v>1718</v>
      </c>
    </row>
    <row r="187" spans="1:4" s="118" customFormat="1" x14ac:dyDescent="0.25">
      <c r="A187" s="210" t="str">
        <f>""""&amp;MaterialData!A345&amp;""""</f>
        <v>"Insulation Board"</v>
      </c>
      <c r="B187" s="210" t="str">
        <f>""""&amp;MaterialData!B345&amp;""""</f>
        <v>"Compliance Insulation R2.89"</v>
      </c>
      <c r="C187" s="118" t="s">
        <v>1203</v>
      </c>
      <c r="D187" s="118" t="s">
        <v>1719</v>
      </c>
    </row>
    <row r="188" spans="1:4" s="118" customFormat="1" x14ac:dyDescent="0.25">
      <c r="A188" s="210" t="str">
        <f>""""&amp;MaterialData!A346&amp;""""</f>
        <v>"Insulation Board"</v>
      </c>
      <c r="B188" s="210" t="str">
        <f>""""&amp;MaterialData!B346&amp;""""</f>
        <v>"Compliance Insulation R3.00"</v>
      </c>
      <c r="C188" s="118" t="s">
        <v>1203</v>
      </c>
      <c r="D188" s="118" t="s">
        <v>1720</v>
      </c>
    </row>
    <row r="189" spans="1:4" s="118" customFormat="1" x14ac:dyDescent="0.25">
      <c r="A189" s="210" t="str">
        <f>""""&amp;MaterialData!A347&amp;""""</f>
        <v>"Insulation Board"</v>
      </c>
      <c r="B189" s="210" t="str">
        <f>""""&amp;MaterialData!B347&amp;""""</f>
        <v>"Compliance Insulation R3.63"</v>
      </c>
      <c r="C189" s="118" t="s">
        <v>1203</v>
      </c>
      <c r="D189" s="118" t="s">
        <v>1721</v>
      </c>
    </row>
    <row r="190" spans="1:4" s="118" customFormat="1" x14ac:dyDescent="0.25">
      <c r="A190" s="210" t="str">
        <f>""""&amp;MaterialData!A353&amp;""""</f>
        <v>"Insulation Board"</v>
      </c>
      <c r="B190" s="210" t="str">
        <f>""""&amp;MaterialData!B353&amp;""""</f>
        <v>"Compliance Insulation R5.60"</v>
      </c>
      <c r="C190" s="118" t="s">
        <v>1203</v>
      </c>
      <c r="D190" s="118" t="s">
        <v>1722</v>
      </c>
    </row>
    <row r="191" spans="1:4" s="118" customFormat="1" x14ac:dyDescent="0.25">
      <c r="A191" s="210" t="str">
        <f>""""&amp;MaterialData!A354&amp;""""</f>
        <v>"Insulation Board"</v>
      </c>
      <c r="B191" s="210" t="str">
        <f>""""&amp;MaterialData!B354&amp;""""</f>
        <v>"Compliance Insulation R6.00"</v>
      </c>
      <c r="C191" s="118" t="s">
        <v>1203</v>
      </c>
      <c r="D191" s="118" t="s">
        <v>1723</v>
      </c>
    </row>
    <row r="192" spans="1:4" s="118" customFormat="1" x14ac:dyDescent="0.25">
      <c r="A192" s="210" t="str">
        <f>""""&amp;MaterialData!A355&amp;""""</f>
        <v>"Insulation Board"</v>
      </c>
      <c r="B192" s="210" t="str">
        <f>""""&amp;MaterialData!B355&amp;""""</f>
        <v>"Compliance Insulation R6.32"</v>
      </c>
      <c r="C192" s="118" t="s">
        <v>1203</v>
      </c>
      <c r="D192" s="118" t="s">
        <v>1724</v>
      </c>
    </row>
    <row r="193" spans="1:4" s="118" customFormat="1" x14ac:dyDescent="0.25">
      <c r="A193" s="210" t="str">
        <f>""""&amp;MaterialData!A356&amp;""""</f>
        <v>"Insulation Board"</v>
      </c>
      <c r="B193" s="210" t="str">
        <f>""""&amp;MaterialData!B356&amp;""""</f>
        <v>"Compliance Insulation R6.46"</v>
      </c>
      <c r="C193" s="118" t="s">
        <v>1203</v>
      </c>
      <c r="D193" s="118" t="s">
        <v>1725</v>
      </c>
    </row>
    <row r="194" spans="1:4" s="118" customFormat="1" x14ac:dyDescent="0.25">
      <c r="A194" s="210" t="str">
        <f>""""&amp;MaterialData!A357&amp;""""</f>
        <v>"Insulation Board"</v>
      </c>
      <c r="B194" s="210" t="str">
        <f>""""&amp;MaterialData!B357&amp;""""</f>
        <v>"Compliance Insulation R7.00"</v>
      </c>
      <c r="C194" s="118" t="s">
        <v>1203</v>
      </c>
      <c r="D194" s="118" t="s">
        <v>1726</v>
      </c>
    </row>
    <row r="195" spans="1:4" s="118" customFormat="1" x14ac:dyDescent="0.25">
      <c r="A195" s="210" t="str">
        <f>""""&amp;MaterialData!A360&amp;""""</f>
        <v>"Insulation Board"</v>
      </c>
      <c r="B195" s="210" t="str">
        <f>""""&amp;MaterialData!B360&amp;""""</f>
        <v>"Compliance Insulation R7.39"</v>
      </c>
      <c r="C195" s="118" t="s">
        <v>1203</v>
      </c>
      <c r="D195" s="118" t="s">
        <v>1727</v>
      </c>
    </row>
    <row r="196" spans="1:4" s="118" customFormat="1" x14ac:dyDescent="0.25">
      <c r="A196" s="210" t="str">
        <f>""""&amp;MaterialData!A361&amp;""""</f>
        <v>"Insulation Board"</v>
      </c>
      <c r="B196" s="210" t="str">
        <f>""""&amp;MaterialData!B361&amp;""""</f>
        <v>"Compliance Insulation R7.50"</v>
      </c>
      <c r="C196" s="118" t="s">
        <v>1203</v>
      </c>
      <c r="D196" s="118" t="s">
        <v>1728</v>
      </c>
    </row>
    <row r="197" spans="1:4" s="118" customFormat="1" x14ac:dyDescent="0.25">
      <c r="A197" s="210" t="str">
        <f>""""&amp;MaterialData!A364&amp;""""</f>
        <v>"Insulation Board"</v>
      </c>
      <c r="B197" s="210" t="str">
        <f>""""&amp;MaterialData!B364&amp;""""</f>
        <v>"Compliance Insulation R8.07"</v>
      </c>
      <c r="C197" s="118" t="s">
        <v>1203</v>
      </c>
      <c r="D197" s="118" t="s">
        <v>1729</v>
      </c>
    </row>
    <row r="198" spans="1:4" s="118" customFormat="1" x14ac:dyDescent="0.25">
      <c r="A198" s="210" t="str">
        <f>""""&amp;MaterialData!A365&amp;""""</f>
        <v>"Insulation Board"</v>
      </c>
      <c r="B198" s="210" t="str">
        <f>""""&amp;MaterialData!B365&amp;""""</f>
        <v>"Compliance Insulation R9.00"</v>
      </c>
      <c r="C198" s="118" t="s">
        <v>1203</v>
      </c>
      <c r="D198" s="118" t="s">
        <v>1730</v>
      </c>
    </row>
    <row r="199" spans="1:4" s="118" customFormat="1" x14ac:dyDescent="0.25">
      <c r="A199" s="210" t="str">
        <f>""""&amp;MaterialData!A367&amp;""""</f>
        <v>"Insulation Board"</v>
      </c>
      <c r="B199" s="210" t="str">
        <f>""""&amp;MaterialData!B367&amp;""""</f>
        <v>"Compliance Insulation R9.80"</v>
      </c>
      <c r="C199" s="118" t="s">
        <v>1203</v>
      </c>
      <c r="D199" s="118" t="s">
        <v>1731</v>
      </c>
    </row>
    <row r="200" spans="1:4" s="118" customFormat="1" x14ac:dyDescent="0.25">
      <c r="A200" s="210" t="str">
        <f>""""&amp;MaterialData!A370&amp;""""</f>
        <v>"Insulation Board"</v>
      </c>
      <c r="B200" s="210" t="str">
        <f>""""&amp;MaterialData!B370&amp;""""</f>
        <v>"Compliance Insulation R10.00"</v>
      </c>
      <c r="C200" s="118" t="s">
        <v>1203</v>
      </c>
      <c r="D200" s="118" t="s">
        <v>1732</v>
      </c>
    </row>
    <row r="201" spans="1:4" s="118" customFormat="1" x14ac:dyDescent="0.25">
      <c r="A201" s="210" t="str">
        <f>""""&amp;MaterialData!A371&amp;""""</f>
        <v>"Insulation Board"</v>
      </c>
      <c r="B201" s="210" t="str">
        <f>""""&amp;MaterialData!B371&amp;""""</f>
        <v>"Compliance Insulation R10.06"</v>
      </c>
      <c r="C201" s="118" t="s">
        <v>1203</v>
      </c>
      <c r="D201" s="118" t="s">
        <v>1733</v>
      </c>
    </row>
    <row r="202" spans="1:4" s="118" customFormat="1" x14ac:dyDescent="0.25">
      <c r="A202" s="210" t="str">
        <f>""""&amp;MaterialData!A373&amp;""""</f>
        <v>"Insulation Board"</v>
      </c>
      <c r="B202" s="210" t="str">
        <f>""""&amp;MaterialData!B373&amp;""""</f>
        <v>"Compliance Insulation R11.70"</v>
      </c>
      <c r="C202" s="118" t="s">
        <v>1203</v>
      </c>
      <c r="D202" s="118" t="s">
        <v>1734</v>
      </c>
    </row>
    <row r="203" spans="1:4" s="118" customFormat="1" x14ac:dyDescent="0.25">
      <c r="A203" s="210" t="str">
        <f>""""&amp;MaterialData!A374&amp;""""</f>
        <v>"Insulation Board"</v>
      </c>
      <c r="B203" s="210" t="str">
        <f>""""&amp;MaterialData!B374&amp;""""</f>
        <v>"Compliance Insulation R12.00"</v>
      </c>
      <c r="C203" s="118" t="s">
        <v>1203</v>
      </c>
      <c r="D203" s="118" t="s">
        <v>1735</v>
      </c>
    </row>
    <row r="204" spans="1:4" s="118" customFormat="1" x14ac:dyDescent="0.25">
      <c r="A204" s="210" t="str">
        <f>""""&amp;MaterialData!A375&amp;""""</f>
        <v>"Insulation Board"</v>
      </c>
      <c r="B204" s="210" t="str">
        <f>""""&amp;MaterialData!B375&amp;""""</f>
        <v>"Compliance Insulation R12.50"</v>
      </c>
      <c r="C204" s="118" t="s">
        <v>1203</v>
      </c>
      <c r="D204" s="118" t="s">
        <v>1736</v>
      </c>
    </row>
    <row r="205" spans="1:4" s="118" customFormat="1" x14ac:dyDescent="0.25">
      <c r="A205" s="210" t="str">
        <f>""""&amp;MaterialData!A376&amp;""""</f>
        <v>"Insulation Board"</v>
      </c>
      <c r="B205" s="210" t="str">
        <f>""""&amp;MaterialData!B376&amp;""""</f>
        <v>"Compliance Insulation R12.55"</v>
      </c>
      <c r="C205" s="118" t="s">
        <v>1203</v>
      </c>
      <c r="D205" s="118" t="s">
        <v>1737</v>
      </c>
    </row>
    <row r="206" spans="1:4" s="118" customFormat="1" x14ac:dyDescent="0.25">
      <c r="A206" s="210" t="str">
        <f>""""&amp;MaterialData!A378&amp;""""</f>
        <v>"Insulation Board"</v>
      </c>
      <c r="B206" s="210" t="str">
        <f>""""&amp;MaterialData!B378&amp;""""</f>
        <v>"Compliance Insulation R13.00"</v>
      </c>
      <c r="C206" s="118" t="s">
        <v>1203</v>
      </c>
      <c r="D206" s="118" t="s">
        <v>1738</v>
      </c>
    </row>
    <row r="207" spans="1:4" s="118" customFormat="1" x14ac:dyDescent="0.25">
      <c r="A207" s="210" t="str">
        <f>""""&amp;MaterialData!A381&amp;""""</f>
        <v>"Insulation Board"</v>
      </c>
      <c r="B207" s="210" t="str">
        <f>""""&amp;MaterialData!B381&amp;""""</f>
        <v>"Compliance Insulation R14.00"</v>
      </c>
      <c r="C207" s="118" t="s">
        <v>1203</v>
      </c>
      <c r="D207" s="118" t="s">
        <v>1739</v>
      </c>
    </row>
    <row r="208" spans="1:4" s="118" customFormat="1" x14ac:dyDescent="0.25">
      <c r="A208" s="210" t="str">
        <f>""""&amp;MaterialData!A382&amp;""""</f>
        <v>"Insulation Board"</v>
      </c>
      <c r="B208" s="210" t="str">
        <f>""""&amp;MaterialData!B382&amp;""""</f>
        <v>"Compliance Insulation R14.14"</v>
      </c>
      <c r="C208" s="118" t="s">
        <v>1203</v>
      </c>
      <c r="D208" s="118" t="s">
        <v>1740</v>
      </c>
    </row>
    <row r="209" spans="1:4" s="118" customFormat="1" x14ac:dyDescent="0.25">
      <c r="A209" s="210" t="str">
        <f>""""&amp;MaterialData!A383&amp;""""</f>
        <v>"Insulation Board"</v>
      </c>
      <c r="B209" s="210" t="str">
        <f>""""&amp;MaterialData!B383&amp;""""</f>
        <v>"Compliance Insulation R14.32"</v>
      </c>
      <c r="C209" s="118" t="s">
        <v>1203</v>
      </c>
      <c r="D209" s="118" t="s">
        <v>1741</v>
      </c>
    </row>
    <row r="210" spans="1:4" s="118" customFormat="1" x14ac:dyDescent="0.25">
      <c r="A210" s="210" t="str">
        <f>""""&amp;MaterialData!A384&amp;""""</f>
        <v>"Insulation Board"</v>
      </c>
      <c r="B210" s="210" t="str">
        <f>""""&amp;MaterialData!B384&amp;""""</f>
        <v>"Compliance Insulation R14.60"</v>
      </c>
      <c r="C210" s="118" t="s">
        <v>1203</v>
      </c>
      <c r="D210" s="118" t="s">
        <v>1742</v>
      </c>
    </row>
    <row r="211" spans="1:4" s="118" customFormat="1" x14ac:dyDescent="0.25">
      <c r="A211" s="210" t="str">
        <f>""""&amp;MaterialData!A386&amp;""""</f>
        <v>"Insulation Board"</v>
      </c>
      <c r="B211" s="210" t="str">
        <f>""""&amp;MaterialData!B386&amp;""""</f>
        <v>"Compliance Insulation R15.54"</v>
      </c>
      <c r="C211" s="118" t="s">
        <v>1203</v>
      </c>
      <c r="D211" s="118" t="s">
        <v>1743</v>
      </c>
    </row>
    <row r="212" spans="1:4" s="118" customFormat="1" x14ac:dyDescent="0.25">
      <c r="A212" s="210" t="str">
        <f>""""&amp;MaterialData!A387&amp;""""</f>
        <v>"Insulation Board"</v>
      </c>
      <c r="B212" s="210" t="str">
        <f>""""&amp;MaterialData!B387&amp;""""</f>
        <v>"Compliance Insulation R16.00"</v>
      </c>
      <c r="C212" s="118" t="s">
        <v>1203</v>
      </c>
      <c r="D212" s="118" t="s">
        <v>1744</v>
      </c>
    </row>
    <row r="213" spans="1:4" s="118" customFormat="1" x14ac:dyDescent="0.25">
      <c r="A213" s="210" t="str">
        <f>""""&amp;MaterialData!A388&amp;""""</f>
        <v>"Insulation Board"</v>
      </c>
      <c r="B213" s="210" t="str">
        <f>""""&amp;MaterialData!B388&amp;""""</f>
        <v>"Compliance Insulation R16.20"</v>
      </c>
      <c r="C213" s="118" t="s">
        <v>1203</v>
      </c>
      <c r="D213" s="118" t="s">
        <v>1745</v>
      </c>
    </row>
    <row r="214" spans="1:4" s="118" customFormat="1" x14ac:dyDescent="0.25">
      <c r="A214" s="210" t="str">
        <f>""""&amp;MaterialData!A390&amp;""""</f>
        <v>"Insulation Board"</v>
      </c>
      <c r="B214" s="210" t="str">
        <f>""""&amp;MaterialData!B390&amp;""""</f>
        <v>"Compliance Insulation R16.58"</v>
      </c>
      <c r="C214" s="118" t="s">
        <v>1203</v>
      </c>
      <c r="D214" s="118" t="s">
        <v>1746</v>
      </c>
    </row>
    <row r="215" spans="1:4" s="118" customFormat="1" x14ac:dyDescent="0.25">
      <c r="A215" s="210" t="str">
        <f>""""&amp;MaterialData!A393&amp;""""</f>
        <v>"Insulation Board"</v>
      </c>
      <c r="B215" s="210" t="str">
        <f>""""&amp;MaterialData!B393&amp;""""</f>
        <v>"Compliance Insulation R17.67"</v>
      </c>
      <c r="C215" s="118" t="s">
        <v>1203</v>
      </c>
      <c r="D215" s="118" t="s">
        <v>1747</v>
      </c>
    </row>
    <row r="216" spans="1:4" s="118" customFormat="1" x14ac:dyDescent="0.25">
      <c r="A216" s="210" t="str">
        <f>""""&amp;MaterialData!A394&amp;""""</f>
        <v>"Insulation Board"</v>
      </c>
      <c r="B216" s="210" t="str">
        <f>""""&amp;MaterialData!B394&amp;""""</f>
        <v>"Compliance Insulation R18.00"</v>
      </c>
      <c r="C216" s="118" t="s">
        <v>1203</v>
      </c>
      <c r="D216" s="118" t="s">
        <v>1748</v>
      </c>
    </row>
    <row r="217" spans="1:4" s="118" customFormat="1" x14ac:dyDescent="0.25">
      <c r="A217" s="210" t="str">
        <f>""""&amp;MaterialData!A396&amp;""""</f>
        <v>"Insulation Board"</v>
      </c>
      <c r="B217" s="210" t="str">
        <f>""""&amp;MaterialData!B396&amp;""""</f>
        <v>"Compliance Insulation R19.63"</v>
      </c>
      <c r="C217" s="118" t="s">
        <v>1203</v>
      </c>
      <c r="D217" s="118" t="s">
        <v>1749</v>
      </c>
    </row>
    <row r="218" spans="1:4" s="118" customFormat="1" x14ac:dyDescent="0.25">
      <c r="A218" s="210" t="str">
        <f>""""&amp;MaterialData!A397&amp;""""</f>
        <v>"Insulation Board"</v>
      </c>
      <c r="B218" s="210" t="str">
        <f>""""&amp;MaterialData!B397&amp;""""</f>
        <v>"Compliance Insulation R20.00"</v>
      </c>
      <c r="C218" s="118" t="s">
        <v>1203</v>
      </c>
      <c r="D218" s="118" t="s">
        <v>1750</v>
      </c>
    </row>
    <row r="219" spans="1:4" s="118" customFormat="1" x14ac:dyDescent="0.25">
      <c r="A219" s="210" t="str">
        <f>""""&amp;MaterialData!A399&amp;""""</f>
        <v>"Insulation Board"</v>
      </c>
      <c r="B219" s="210" t="str">
        <f>""""&amp;MaterialData!B399&amp;""""</f>
        <v>"Compliance Insulation R21.00"</v>
      </c>
      <c r="C219" s="118" t="s">
        <v>1204</v>
      </c>
      <c r="D219" s="118" t="s">
        <v>1394</v>
      </c>
    </row>
    <row r="220" spans="1:4" s="118" customFormat="1" x14ac:dyDescent="0.25">
      <c r="A220" s="210" t="str">
        <f>""""&amp;MaterialData!A400&amp;""""</f>
        <v>"Insulation Board"</v>
      </c>
      <c r="B220" s="210" t="str">
        <f>""""&amp;MaterialData!B400&amp;""""</f>
        <v>"Compliance Insulation R21.18"</v>
      </c>
      <c r="C220" s="118" t="s">
        <v>1204</v>
      </c>
      <c r="D220" s="118" t="s">
        <v>1395</v>
      </c>
    </row>
    <row r="221" spans="1:4" s="118" customFormat="1" x14ac:dyDescent="0.25">
      <c r="A221" s="210" t="str">
        <f>""""&amp;MaterialData!A401&amp;""""</f>
        <v>"Insulation Board"</v>
      </c>
      <c r="B221" s="210" t="str">
        <f>""""&amp;MaterialData!B401&amp;""""</f>
        <v>"Compliance Insulation R21.39"</v>
      </c>
      <c r="C221" s="118" t="s">
        <v>1204</v>
      </c>
      <c r="D221" s="118" t="s">
        <v>1396</v>
      </c>
    </row>
    <row r="222" spans="1:4" s="118" customFormat="1" x14ac:dyDescent="0.25">
      <c r="A222" s="210" t="str">
        <f>""""&amp;MaterialData!A402&amp;""""</f>
        <v>"Insulation Board"</v>
      </c>
      <c r="B222" s="210" t="str">
        <f>""""&amp;MaterialData!B402&amp;""""</f>
        <v>"Compliance Insulation R21.60"</v>
      </c>
      <c r="C222" s="118" t="s">
        <v>1204</v>
      </c>
      <c r="D222" s="118" t="s">
        <v>1397</v>
      </c>
    </row>
    <row r="223" spans="1:4" s="118" customFormat="1" x14ac:dyDescent="0.25">
      <c r="A223" s="210" t="str">
        <f>""""&amp;MaterialData!A403&amp;""""</f>
        <v>"Insulation Board"</v>
      </c>
      <c r="B223" s="210" t="str">
        <f>""""&amp;MaterialData!B403&amp;""""</f>
        <v>"Compliance Insulation R22.00"</v>
      </c>
      <c r="C223" s="118" t="s">
        <v>1204</v>
      </c>
      <c r="D223" s="118" t="s">
        <v>1398</v>
      </c>
    </row>
    <row r="224" spans="1:4" s="118" customFormat="1" x14ac:dyDescent="0.25">
      <c r="A224" s="210" t="str">
        <f>""""&amp;MaterialData!A398&amp;""""</f>
        <v>"Insulation Board"</v>
      </c>
      <c r="B224" s="210" t="str">
        <f>""""&amp;MaterialData!B398&amp;""""</f>
        <v>"Compliance Insulation R20.05"</v>
      </c>
      <c r="C224" s="118" t="s">
        <v>1204</v>
      </c>
      <c r="D224" s="118" t="s">
        <v>1399</v>
      </c>
    </row>
    <row r="225" spans="1:4" s="118" customFormat="1" x14ac:dyDescent="0.25">
      <c r="A225" s="210" t="str">
        <f>""""&amp;MaterialData!A404&amp;""""</f>
        <v>"Insulation Board"</v>
      </c>
      <c r="B225" s="210" t="str">
        <f>""""&amp;MaterialData!B404&amp;""""</f>
        <v>"Compliance Insulation R22.48"</v>
      </c>
      <c r="C225" s="118" t="s">
        <v>1205</v>
      </c>
      <c r="D225" s="118" t="s">
        <v>1400</v>
      </c>
    </row>
    <row r="226" spans="1:4" s="118" customFormat="1" x14ac:dyDescent="0.25">
      <c r="A226" s="210" t="str">
        <f>""""&amp;MaterialData!A405&amp;""""</f>
        <v>"Insulation Board"</v>
      </c>
      <c r="B226" s="210" t="str">
        <f>""""&amp;MaterialData!B405&amp;""""</f>
        <v>"Compliance Insulation R23.00"</v>
      </c>
      <c r="C226" s="118" t="s">
        <v>1206</v>
      </c>
      <c r="D226" s="118" t="s">
        <v>1401</v>
      </c>
    </row>
    <row r="227" spans="1:4" s="118" customFormat="1" x14ac:dyDescent="0.25">
      <c r="A227" s="210" t="str">
        <f>""""&amp;MaterialData!A406&amp;""""</f>
        <v>"Insulation Board"</v>
      </c>
      <c r="B227" s="210" t="str">
        <f>""""&amp;MaterialData!B406&amp;""""</f>
        <v>"Compliance Insulation R23.70"</v>
      </c>
      <c r="C227" s="118" t="s">
        <v>1206</v>
      </c>
      <c r="D227" s="118" t="s">
        <v>1402</v>
      </c>
    </row>
    <row r="228" spans="1:4" s="118" customFormat="1" x14ac:dyDescent="0.25">
      <c r="A228" s="210" t="str">
        <f>""""&amp;MaterialData!A407&amp;""""</f>
        <v>"Insulation Board"</v>
      </c>
      <c r="B228" s="210" t="str">
        <f>""""&amp;MaterialData!B407&amp;""""</f>
        <v>"Compliance Insulation R24.00"</v>
      </c>
      <c r="C228" s="118" t="s">
        <v>1206</v>
      </c>
      <c r="D228" s="118" t="s">
        <v>1403</v>
      </c>
    </row>
    <row r="229" spans="1:4" s="118" customFormat="1" x14ac:dyDescent="0.25">
      <c r="A229" s="210" t="str">
        <f>""""&amp;MaterialData!A408&amp;""""</f>
        <v>"Insulation Board"</v>
      </c>
      <c r="B229" s="210" t="str">
        <f>""""&amp;MaterialData!B408&amp;""""</f>
        <v>"Compliance Insulation R24.80"</v>
      </c>
      <c r="C229" s="118" t="s">
        <v>1206</v>
      </c>
      <c r="D229" s="118" t="s">
        <v>1404</v>
      </c>
    </row>
    <row r="230" spans="1:4" s="118" customFormat="1" x14ac:dyDescent="0.25">
      <c r="A230" s="210" t="str">
        <f>""""&amp;MaterialData!A409&amp;""""</f>
        <v>"Insulation Board"</v>
      </c>
      <c r="B230" s="210" t="str">
        <f>""""&amp;MaterialData!B409&amp;""""</f>
        <v>"Compliance Insulation R24.86"</v>
      </c>
      <c r="C230" s="118" t="s">
        <v>1206</v>
      </c>
      <c r="D230" s="118" t="s">
        <v>1405</v>
      </c>
    </row>
    <row r="231" spans="1:4" s="118" customFormat="1" x14ac:dyDescent="0.25">
      <c r="A231" s="210" t="str">
        <f>""""&amp;MaterialData!A410&amp;""""</f>
        <v>"Insulation Board"</v>
      </c>
      <c r="B231" s="210" t="str">
        <f>""""&amp;MaterialData!B410&amp;""""</f>
        <v>"Compliance Insulation R25.00"</v>
      </c>
      <c r="C231" s="118" t="s">
        <v>1206</v>
      </c>
      <c r="D231" s="118" t="s">
        <v>1406</v>
      </c>
    </row>
    <row r="232" spans="1:4" s="118" customFormat="1" x14ac:dyDescent="0.25">
      <c r="A232" s="210" t="str">
        <f>""""&amp;MaterialData!A411&amp;""""</f>
        <v>"Insulation Board"</v>
      </c>
      <c r="B232" s="210" t="str">
        <f>""""&amp;MaterialData!B411&amp;""""</f>
        <v>"Compliance Insulation R25.16"</v>
      </c>
      <c r="C232" s="118" t="s">
        <v>1206</v>
      </c>
      <c r="D232" s="118" t="s">
        <v>1407</v>
      </c>
    </row>
    <row r="233" spans="1:4" s="118" customFormat="1" x14ac:dyDescent="0.25">
      <c r="A233" s="210" t="str">
        <f>""""&amp;MaterialData!A412&amp;""""</f>
        <v>"Insulation Board"</v>
      </c>
      <c r="B233" s="210" t="str">
        <f>""""&amp;MaterialData!B412&amp;""""</f>
        <v>"Compliance Insulation R26.00"</v>
      </c>
      <c r="C233" s="118" t="s">
        <v>1206</v>
      </c>
      <c r="D233" s="118" t="s">
        <v>1408</v>
      </c>
    </row>
    <row r="234" spans="1:4" s="118" customFormat="1" x14ac:dyDescent="0.25">
      <c r="A234" s="210" t="str">
        <f>""""&amp;MaterialData!A413&amp;""""</f>
        <v>"Insulation Board"</v>
      </c>
      <c r="B234" s="210" t="str">
        <f>""""&amp;MaterialData!B413&amp;""""</f>
        <v>"Compliance Insulation R27.00"</v>
      </c>
      <c r="C234" s="118" t="s">
        <v>1206</v>
      </c>
      <c r="D234" s="118" t="s">
        <v>1409</v>
      </c>
    </row>
    <row r="235" spans="1:4" s="118" customFormat="1" x14ac:dyDescent="0.25">
      <c r="A235" s="210" t="str">
        <f>""""&amp;MaterialData!A414&amp;""""</f>
        <v>"Insulation Board"</v>
      </c>
      <c r="B235" s="210" t="str">
        <f>""""&amp;MaterialData!B414&amp;""""</f>
        <v>"Compliance Insulation R28.00"</v>
      </c>
      <c r="C235" s="118" t="s">
        <v>1206</v>
      </c>
      <c r="D235" s="118" t="s">
        <v>1410</v>
      </c>
    </row>
    <row r="236" spans="1:4" s="118" customFormat="1" x14ac:dyDescent="0.25">
      <c r="A236" s="210" t="str">
        <f>""""&amp;MaterialData!A415&amp;""""</f>
        <v>"Insulation Board"</v>
      </c>
      <c r="B236" s="210" t="str">
        <f>""""&amp;MaterialData!B415&amp;""""</f>
        <v>"Compliance Insulation R28.12"</v>
      </c>
      <c r="C236" s="118" t="s">
        <v>1206</v>
      </c>
      <c r="D236" s="118" t="s">
        <v>1411</v>
      </c>
    </row>
    <row r="237" spans="1:4" s="118" customFormat="1" x14ac:dyDescent="0.25">
      <c r="A237" s="210" t="str">
        <f>""""&amp;MaterialData!A416&amp;""""</f>
        <v>"Insulation Board"</v>
      </c>
      <c r="B237" s="210" t="str">
        <f>""""&amp;MaterialData!B416&amp;""""</f>
        <v>"Compliance Insulation R28.63"</v>
      </c>
      <c r="C237" s="118" t="s">
        <v>1206</v>
      </c>
      <c r="D237" s="118" t="s">
        <v>1412</v>
      </c>
    </row>
    <row r="238" spans="1:4" s="118" customFormat="1" x14ac:dyDescent="0.25">
      <c r="A238" s="210" t="str">
        <f>""""&amp;MaterialData!A417&amp;""""</f>
        <v>"Insulation Board"</v>
      </c>
      <c r="B238" s="210" t="str">
        <f>""""&amp;MaterialData!B417&amp;""""</f>
        <v>"Compliance Insulation R29.00"</v>
      </c>
      <c r="C238" s="118" t="s">
        <v>1206</v>
      </c>
      <c r="D238" s="118" t="s">
        <v>1413</v>
      </c>
    </row>
    <row r="239" spans="1:4" s="118" customFormat="1" x14ac:dyDescent="0.25">
      <c r="A239" s="210" t="str">
        <f>""""&amp;MaterialData!A418&amp;""""</f>
        <v>"Insulation Board"</v>
      </c>
      <c r="B239" s="210" t="str">
        <f>""""&amp;MaterialData!B418&amp;""""</f>
        <v>"Compliance Insulation R30.00"</v>
      </c>
      <c r="C239" s="118" t="s">
        <v>1206</v>
      </c>
      <c r="D239" s="118" t="s">
        <v>1414</v>
      </c>
    </row>
    <row r="240" spans="1:4" s="118" customFormat="1" x14ac:dyDescent="0.25">
      <c r="A240" s="210" t="str">
        <f>""""&amp;MaterialData!A419&amp;""""</f>
        <v>"Insulation Board"</v>
      </c>
      <c r="B240" s="210" t="str">
        <f>""""&amp;MaterialData!B419&amp;""""</f>
        <v>"Compliance Insulation R31.00"</v>
      </c>
      <c r="C240" s="118" t="s">
        <v>1206</v>
      </c>
      <c r="D240" s="118" t="s">
        <v>1415</v>
      </c>
    </row>
    <row r="241" spans="1:4" s="118" customFormat="1" x14ac:dyDescent="0.25">
      <c r="A241" s="210" t="str">
        <f>""""&amp;MaterialData!A420&amp;""""</f>
        <v>"Insulation Board"</v>
      </c>
      <c r="B241" s="210" t="str">
        <f>""""&amp;MaterialData!B420&amp;""""</f>
        <v>"Compliance Insulation R32.00"</v>
      </c>
      <c r="C241" s="118" t="s">
        <v>1206</v>
      </c>
      <c r="D241" s="118" t="s">
        <v>1416</v>
      </c>
    </row>
    <row r="242" spans="1:4" s="118" customFormat="1" x14ac:dyDescent="0.25">
      <c r="A242" s="210" t="str">
        <f>""""&amp;MaterialData!A421&amp;""""</f>
        <v>"Insulation Board"</v>
      </c>
      <c r="B242" s="210" t="str">
        <f>""""&amp;MaterialData!B421&amp;""""</f>
        <v>"Compliance Insulation R33.00"</v>
      </c>
      <c r="C242" s="118" t="s">
        <v>1206</v>
      </c>
      <c r="D242" s="118" t="s">
        <v>1417</v>
      </c>
    </row>
    <row r="243" spans="1:4" s="118" customFormat="1" x14ac:dyDescent="0.25">
      <c r="A243" s="210" t="str">
        <f>""""&amp;MaterialData!A422&amp;""""</f>
        <v>"Insulation Board"</v>
      </c>
      <c r="B243" s="210" t="str">
        <f>""""&amp;MaterialData!B422&amp;""""</f>
        <v>"Compliance Insulation R34.00"</v>
      </c>
      <c r="C243" s="118" t="s">
        <v>1206</v>
      </c>
      <c r="D243" s="118" t="s">
        <v>1418</v>
      </c>
    </row>
    <row r="244" spans="1:4" s="118" customFormat="1" x14ac:dyDescent="0.25">
      <c r="A244" s="210" t="str">
        <f>""""&amp;MaterialData!A423&amp;""""</f>
        <v>"Insulation Board"</v>
      </c>
      <c r="B244" s="210" t="str">
        <f>""""&amp;MaterialData!B423&amp;""""</f>
        <v>"Compliance Insulation R34.93"</v>
      </c>
      <c r="C244" s="118" t="s">
        <v>1206</v>
      </c>
      <c r="D244" s="118" t="s">
        <v>1419</v>
      </c>
    </row>
    <row r="245" spans="1:4" s="118" customFormat="1" x14ac:dyDescent="0.25">
      <c r="A245" s="210" t="str">
        <f>""""&amp;MaterialData!A424&amp;""""</f>
        <v>"Insulation Board"</v>
      </c>
      <c r="B245" s="210" t="str">
        <f>""""&amp;MaterialData!B424&amp;""""</f>
        <v>"Compliance Insulation R35.00"</v>
      </c>
      <c r="C245" s="118" t="s">
        <v>1206</v>
      </c>
      <c r="D245" s="118" t="s">
        <v>1420</v>
      </c>
    </row>
    <row r="246" spans="1:4" s="118" customFormat="1" x14ac:dyDescent="0.25">
      <c r="A246" s="210" t="str">
        <f>""""&amp;MaterialData!A425&amp;""""</f>
        <v>"Insulation Board"</v>
      </c>
      <c r="B246" s="210" t="str">
        <f>""""&amp;MaterialData!B425&amp;""""</f>
        <v>"Compliance Insulation R36.00"</v>
      </c>
      <c r="C246" s="118" t="s">
        <v>1206</v>
      </c>
      <c r="D246" s="118" t="s">
        <v>1421</v>
      </c>
    </row>
    <row r="247" spans="1:4" s="118" customFormat="1" x14ac:dyDescent="0.25">
      <c r="A247" s="210" t="str">
        <f>""""&amp;MaterialData!A426&amp;""""</f>
        <v>"Insulation Board"</v>
      </c>
      <c r="B247" s="210" t="str">
        <f>""""&amp;MaterialData!B426&amp;""""</f>
        <v>"Compliance Insulation R37.00"</v>
      </c>
      <c r="C247" s="118" t="s">
        <v>1206</v>
      </c>
      <c r="D247" s="118" t="s">
        <v>1422</v>
      </c>
    </row>
    <row r="248" spans="1:4" s="118" customFormat="1" x14ac:dyDescent="0.25">
      <c r="A248" s="210" t="str">
        <f>""""&amp;MaterialData!A427&amp;""""</f>
        <v>"Insulation Board"</v>
      </c>
      <c r="B248" s="210" t="str">
        <f>""""&amp;MaterialData!B427&amp;""""</f>
        <v>"Compliance Insulation R38.00"</v>
      </c>
      <c r="C248" s="118" t="s">
        <v>1206</v>
      </c>
      <c r="D248" s="118" t="s">
        <v>1423</v>
      </c>
    </row>
    <row r="249" spans="1:4" s="118" customFormat="1" x14ac:dyDescent="0.25">
      <c r="A249" s="210" t="str">
        <f>""""&amp;MaterialData!A428&amp;""""</f>
        <v>"Insulation Loose Fill"</v>
      </c>
      <c r="B249" s="210" t="str">
        <f>""""&amp;MaterialData!B428&amp;""""</f>
        <v>"Loose fill - Mineral fiber - closed sidewalls - 3 1/2 in."</v>
      </c>
      <c r="C249" s="118" t="s">
        <v>1206</v>
      </c>
      <c r="D249" s="118" t="s">
        <v>1424</v>
      </c>
    </row>
    <row r="250" spans="1:4" s="118" customFormat="1" x14ac:dyDescent="0.25">
      <c r="A250" s="210" t="str">
        <f>""""&amp;MaterialData!A429&amp;""""</f>
        <v>"Insulation Loose Fill"</v>
      </c>
      <c r="B250" s="210" t="str">
        <f>""""&amp;MaterialData!B429&amp;""""</f>
        <v>"Loose fill - Mineral fiber - 2 lb/ft3 - 4 in."</v>
      </c>
      <c r="C250" s="118" t="s">
        <v>1206</v>
      </c>
      <c r="D250" s="118" t="s">
        <v>1425</v>
      </c>
    </row>
    <row r="251" spans="1:4" s="118" customFormat="1" x14ac:dyDescent="0.25">
      <c r="A251" s="210" t="str">
        <f>""""&amp;MaterialData!A430&amp;""""</f>
        <v>"Insulation Loose Fill"</v>
      </c>
      <c r="B251" s="210" t="str">
        <f>""""&amp;MaterialData!B430&amp;""""</f>
        <v>"Loose fill - Mineral fiber - 2 lb/ft3 - 6 1/2 in."</v>
      </c>
      <c r="C251" s="118" t="s">
        <v>1206</v>
      </c>
      <c r="D251" s="118" t="s">
        <v>1426</v>
      </c>
    </row>
    <row r="252" spans="1:4" s="118" customFormat="1" x14ac:dyDescent="0.25">
      <c r="A252" s="210" t="str">
        <f>""""&amp;MaterialData!A431&amp;""""</f>
        <v>"Insulation Loose Fill"</v>
      </c>
      <c r="B252" s="210" t="str">
        <f>""""&amp;MaterialData!B431&amp;""""</f>
        <v>"Loose fill - Mineral fiber - 2 lb/ft3 - 7 1/2 in."</v>
      </c>
      <c r="C252" s="118" t="s">
        <v>1206</v>
      </c>
      <c r="D252" s="118" t="s">
        <v>1427</v>
      </c>
    </row>
    <row r="253" spans="1:4" s="118" customFormat="1" x14ac:dyDescent="0.25">
      <c r="A253" s="210" t="str">
        <f>""""&amp;MaterialData!A432&amp;""""</f>
        <v>"Insulation Loose Fill"</v>
      </c>
      <c r="B253" s="210" t="str">
        <f>""""&amp;MaterialData!B432&amp;""""</f>
        <v>"Loose fill - Mineral fiber - 2 lb/ft3 - 8 1/4 in."</v>
      </c>
      <c r="C253" s="118" t="s">
        <v>1206</v>
      </c>
      <c r="D253" s="118" t="s">
        <v>1428</v>
      </c>
    </row>
    <row r="254" spans="1:4" s="118" customFormat="1" x14ac:dyDescent="0.25">
      <c r="A254" s="210" t="str">
        <f>""""&amp;MaterialData!A433&amp;""""</f>
        <v>"Insulation Loose Fill"</v>
      </c>
      <c r="B254" s="210" t="str">
        <f>""""&amp;MaterialData!B433&amp;""""</f>
        <v>"Loose fill - Mineral fiber - 2 lb/ft3 - 13 3/4 in."</v>
      </c>
      <c r="C254" s="118" t="s">
        <v>1207</v>
      </c>
      <c r="D254" s="118" t="s">
        <v>1429</v>
      </c>
    </row>
    <row r="255" spans="1:4" s="118" customFormat="1" x14ac:dyDescent="0.25">
      <c r="A255" s="210" t="str">
        <f>""""&amp;MaterialData!A434&amp;""""</f>
        <v>"Insulation Other"</v>
      </c>
      <c r="B255" s="210" t="str">
        <f>""""&amp;MaterialData!B434&amp;""""</f>
        <v>"Rammed Earth"</v>
      </c>
      <c r="C255" s="118" t="s">
        <v>1207</v>
      </c>
      <c r="D255" s="118" t="s">
        <v>1430</v>
      </c>
    </row>
    <row r="256" spans="1:4" s="118" customFormat="1" x14ac:dyDescent="0.25">
      <c r="A256" s="210" t="str">
        <f>""""&amp;MaterialData!A437&amp;""""</f>
        <v>"Insulation Spray Applied"</v>
      </c>
      <c r="B256" s="210" t="str">
        <f>""""&amp;MaterialData!B437&amp;""""</f>
        <v>"Spray applied - Cellulosic fiber - 4.6 lb/ft3 - 3 1/2 in."</v>
      </c>
      <c r="C256" s="118" t="s">
        <v>1207</v>
      </c>
      <c r="D256" s="118" t="s">
        <v>1431</v>
      </c>
    </row>
    <row r="257" spans="1:4" s="118" customFormat="1" x14ac:dyDescent="0.25">
      <c r="A257" s="210" t="str">
        <f>""""&amp;MaterialData!A438&amp;""""</f>
        <v>"Insulation Spray Applied"</v>
      </c>
      <c r="B257" s="210" t="str">
        <f>""""&amp;MaterialData!B438&amp;""""</f>
        <v>"Spray applied - Cellulosic fiber - 4.6 lb/ft3 - 4 in."</v>
      </c>
      <c r="C257" s="118" t="s">
        <v>1207</v>
      </c>
      <c r="D257" s="118" t="s">
        <v>1432</v>
      </c>
    </row>
    <row r="258" spans="1:4" s="118" customFormat="1" x14ac:dyDescent="0.25">
      <c r="A258" s="210" t="str">
        <f>""""&amp;MaterialData!A439&amp;""""</f>
        <v>"Insulation Spray Applied"</v>
      </c>
      <c r="B258" s="210" t="str">
        <f>""""&amp;MaterialData!B439&amp;""""</f>
        <v>"Spray applied - Cellulosic fiber - 4.6 lb/ft3 - 4 1/2 in."</v>
      </c>
      <c r="C258" s="118" t="s">
        <v>1207</v>
      </c>
      <c r="D258" s="118" t="s">
        <v>1433</v>
      </c>
    </row>
    <row r="259" spans="1:4" s="118" customFormat="1" x14ac:dyDescent="0.25">
      <c r="A259" s="210" t="str">
        <f>""""&amp;MaterialData!A440&amp;""""</f>
        <v>"Insulation Spray Applied"</v>
      </c>
      <c r="B259" s="210" t="str">
        <f>""""&amp;MaterialData!B440&amp;""""</f>
        <v>"Spray applied - Cellulosic fiber - 4.6 lb/ft3 - 5 in."</v>
      </c>
      <c r="C259" s="118" t="s">
        <v>1207</v>
      </c>
      <c r="D259" s="118" t="s">
        <v>1434</v>
      </c>
    </row>
    <row r="260" spans="1:4" s="118" customFormat="1" x14ac:dyDescent="0.25">
      <c r="A260" s="210" t="str">
        <f>""""&amp;MaterialData!A441&amp;""""</f>
        <v>"Insulation Spray Applied"</v>
      </c>
      <c r="B260" s="210" t="str">
        <f>""""&amp;MaterialData!B441&amp;""""</f>
        <v>"Spray applied - Cellulosic fiber - 4.6 lb/ft3 - 5 1/2 in."</v>
      </c>
      <c r="C260" s="118" t="s">
        <v>1207</v>
      </c>
      <c r="D260" s="118" t="s">
        <v>1435</v>
      </c>
    </row>
    <row r="261" spans="1:4" s="118" customFormat="1" x14ac:dyDescent="0.25">
      <c r="A261" s="210" t="str">
        <f>""""&amp;MaterialData!A442&amp;""""</f>
        <v>"Insulation Spray Applied"</v>
      </c>
      <c r="B261" s="210" t="str">
        <f>""""&amp;MaterialData!B442&amp;""""</f>
        <v>"Spray applied - Cellulosic fiber - 4.6 lb/ft3 - 6 in."</v>
      </c>
      <c r="C261" s="118" t="s">
        <v>1207</v>
      </c>
      <c r="D261" s="118" t="s">
        <v>1436</v>
      </c>
    </row>
    <row r="262" spans="1:4" s="118" customFormat="1" x14ac:dyDescent="0.25">
      <c r="A262" s="210" t="str">
        <f>""""&amp;MaterialData!A443&amp;""""</f>
        <v>"Insulation Spray Applied"</v>
      </c>
      <c r="B262" s="210" t="str">
        <f>""""&amp;MaterialData!B443&amp;""""</f>
        <v>"Spray applied - Cellulosic fiber - 4.6 lb/ft3 - 6 1/2 in."</v>
      </c>
      <c r="C262" s="118" t="s">
        <v>1207</v>
      </c>
      <c r="D262" s="118" t="s">
        <v>1437</v>
      </c>
    </row>
    <row r="263" spans="1:4" s="118" customFormat="1" x14ac:dyDescent="0.25">
      <c r="A263" s="210" t="str">
        <f>""""&amp;MaterialData!A444&amp;""""</f>
        <v>"Insulation Spray Applied"</v>
      </c>
      <c r="B263" s="210" t="str">
        <f>""""&amp;MaterialData!B444&amp;""""</f>
        <v>"Spray applied - Glass fiber - 3.9 lb/ft3 - 3 1/2 in."</v>
      </c>
      <c r="C263" s="118" t="s">
        <v>1207</v>
      </c>
      <c r="D263" s="118" t="s">
        <v>1198</v>
      </c>
    </row>
    <row r="264" spans="1:4" s="118" customFormat="1" x14ac:dyDescent="0.25">
      <c r="A264" s="210" t="str">
        <f>""""&amp;MaterialData!A445&amp;""""</f>
        <v>"Insulation Spray Applied"</v>
      </c>
      <c r="B264" s="210" t="str">
        <f>""""&amp;MaterialData!B445&amp;""""</f>
        <v>"Spray applied - Glass fiber - 3.9 lb/ft3 - 4 in."</v>
      </c>
      <c r="C264" s="118" t="s">
        <v>1207</v>
      </c>
      <c r="D264" s="118" t="s">
        <v>1438</v>
      </c>
    </row>
    <row r="265" spans="1:4" s="118" customFormat="1" x14ac:dyDescent="0.25">
      <c r="A265" s="210" t="str">
        <f>""""&amp;MaterialData!A446&amp;""""</f>
        <v>"Insulation Spray Applied"</v>
      </c>
      <c r="B265" s="210" t="str">
        <f>""""&amp;MaterialData!B446&amp;""""</f>
        <v>"Spray applied - Glass fiber - 3.9 lb/ft3 - 4 1/2 in."</v>
      </c>
      <c r="C265" s="118" t="s">
        <v>1207</v>
      </c>
      <c r="D265" s="118" t="s">
        <v>1439</v>
      </c>
    </row>
    <row r="266" spans="1:4" s="118" customFormat="1" x14ac:dyDescent="0.25">
      <c r="A266" s="210" t="str">
        <f>""""&amp;MaterialData!A447&amp;""""</f>
        <v>"Insulation Spray Applied"</v>
      </c>
      <c r="B266" s="210" t="str">
        <f>""""&amp;MaterialData!B447&amp;""""</f>
        <v>"Spray applied - Glass fiber - 3.9 lb/ft3 - 5 in."</v>
      </c>
      <c r="C266" s="118" t="s">
        <v>1207</v>
      </c>
      <c r="D266" s="118" t="s">
        <v>1440</v>
      </c>
    </row>
    <row r="267" spans="1:4" s="118" customFormat="1" x14ac:dyDescent="0.25">
      <c r="A267" s="210" t="str">
        <f>""""&amp;MaterialData!A448&amp;""""</f>
        <v>"Insulation Spray Applied"</v>
      </c>
      <c r="B267" s="210" t="str">
        <f>""""&amp;MaterialData!B448&amp;""""</f>
        <v>"Spray applied - Glass fiber - 3.9 lb/ft3 - 5 1/2 in."</v>
      </c>
      <c r="C267" s="118" t="s">
        <v>1207</v>
      </c>
      <c r="D267" s="118" t="s">
        <v>1441</v>
      </c>
    </row>
    <row r="268" spans="1:4" s="118" customFormat="1" x14ac:dyDescent="0.25">
      <c r="A268" s="210" t="str">
        <f>""""&amp;MaterialData!A450&amp;""""</f>
        <v>"Insulation Spray Applied"</v>
      </c>
      <c r="B268" s="210" t="str">
        <f>""""&amp;MaterialData!B450&amp;""""</f>
        <v>"Spray applied - Glass fiber - 3.9 lb/ft3 - 6 1/2 in."</v>
      </c>
      <c r="C268" s="118" t="s">
        <v>1207</v>
      </c>
      <c r="D268" s="118" t="s">
        <v>1442</v>
      </c>
    </row>
    <row r="269" spans="1:4" s="118" customFormat="1" x14ac:dyDescent="0.25">
      <c r="A269" s="210" t="str">
        <f>""""&amp;MaterialData!A451&amp;""""</f>
        <v>"Insulation Spray Applied"</v>
      </c>
      <c r="B269" s="210" t="str">
        <f>""""&amp;MaterialData!B451&amp;""""</f>
        <v>"Spray applied - Polyurethane foam - 0.5 lb/ft3 - 3 1/2 in."</v>
      </c>
      <c r="C269" s="118" t="s">
        <v>1207</v>
      </c>
      <c r="D269" s="118" t="s">
        <v>1269</v>
      </c>
    </row>
    <row r="270" spans="1:4" s="118" customFormat="1" x14ac:dyDescent="0.25">
      <c r="A270" s="210" t="str">
        <f>""""&amp;MaterialData!A452&amp;""""</f>
        <v>"Insulation Spray Applied"</v>
      </c>
      <c r="B270" s="210" t="str">
        <f>""""&amp;MaterialData!B452&amp;""""</f>
        <v>"Spray applied - Polyurethane foam - 0.5 lb/ft3 - 4 in."</v>
      </c>
      <c r="C270" s="118" t="s">
        <v>1207</v>
      </c>
      <c r="D270" s="118" t="s">
        <v>1322</v>
      </c>
    </row>
    <row r="271" spans="1:4" s="118" customFormat="1" x14ac:dyDescent="0.25">
      <c r="A271" s="210" t="str">
        <f>""""&amp;MaterialData!A453&amp;""""</f>
        <v>"Insulation Spray Applied"</v>
      </c>
      <c r="B271" s="210" t="str">
        <f>""""&amp;MaterialData!B453&amp;""""</f>
        <v>"Spray applied - Polyurethane foam - 0.5 lb/ft3 - 4 1/2 in."</v>
      </c>
      <c r="C271" s="118" t="s">
        <v>1208</v>
      </c>
      <c r="D271" s="118" t="s">
        <v>1443</v>
      </c>
    </row>
    <row r="272" spans="1:4" s="118" customFormat="1" x14ac:dyDescent="0.25">
      <c r="A272" s="210" t="str">
        <f>""""&amp;MaterialData!A454&amp;""""</f>
        <v>"Insulation Spray Applied"</v>
      </c>
      <c r="B272" s="210" t="str">
        <f>""""&amp;MaterialData!B454&amp;""""</f>
        <v>"Spray applied - Polyurethane foam - 0.5 lb/ft3 - 5 in."</v>
      </c>
      <c r="C272" s="118" t="s">
        <v>1208</v>
      </c>
      <c r="D272" s="118" t="s">
        <v>1444</v>
      </c>
    </row>
    <row r="273" spans="1:4" s="118" customFormat="1" x14ac:dyDescent="0.25">
      <c r="A273" s="210" t="str">
        <f>""""&amp;MaterialData!A455&amp;""""</f>
        <v>"Insulation Spray Applied"</v>
      </c>
      <c r="B273" s="210" t="str">
        <f>""""&amp;MaterialData!B455&amp;""""</f>
        <v>"Spray applied - Polyurethane foam - 0.5 lb/ft3 - 5 1/2 in."</v>
      </c>
      <c r="C273" s="118" t="s">
        <v>1208</v>
      </c>
      <c r="D273" s="118" t="s">
        <v>1445</v>
      </c>
    </row>
    <row r="274" spans="1:4" s="118" customFormat="1" x14ac:dyDescent="0.25">
      <c r="A274" s="210" t="str">
        <f>""""&amp;MaterialData!A456&amp;""""</f>
        <v>"Insulation Spray Applied"</v>
      </c>
      <c r="B274" s="210" t="str">
        <f>""""&amp;MaterialData!B456&amp;""""</f>
        <v>"Spray applied - Polyurethane foam - 0.5 lb/ft3 - 6 in."</v>
      </c>
      <c r="C274" s="118" t="s">
        <v>1208</v>
      </c>
      <c r="D274" s="118" t="s">
        <v>1446</v>
      </c>
    </row>
    <row r="275" spans="1:4" s="118" customFormat="1" x14ac:dyDescent="0.25">
      <c r="A275" s="210" t="str">
        <f>""""&amp;MaterialData!A457&amp;""""</f>
        <v>"Insulation Spray Applied"</v>
      </c>
      <c r="B275" s="210" t="str">
        <f>""""&amp;MaterialData!B457&amp;""""</f>
        <v>"Spray applied - Polyurethane foam - 0.5 lb/ft3 - 6 1/2 in."</v>
      </c>
      <c r="C275" s="118" t="s">
        <v>1208</v>
      </c>
      <c r="D275" s="118" t="s">
        <v>1447</v>
      </c>
    </row>
    <row r="276" spans="1:4" s="118" customFormat="1" x14ac:dyDescent="0.25">
      <c r="A276" s="210" t="str">
        <f>""""&amp;MaterialData!A458&amp;""""</f>
        <v>"Insulation Spray Applied"</v>
      </c>
      <c r="B276" s="210" t="str">
        <f>""""&amp;MaterialData!B458&amp;""""</f>
        <v>"Spray applied - Polyurethane foam - 3.0 lb/ft3 - 3 1/2 in."</v>
      </c>
      <c r="C276" s="118" t="s">
        <v>1208</v>
      </c>
      <c r="D276" s="118" t="s">
        <v>1448</v>
      </c>
    </row>
    <row r="277" spans="1:4" s="118" customFormat="1" x14ac:dyDescent="0.25">
      <c r="A277" s="210" t="str">
        <f>""""&amp;MaterialData!A459&amp;""""</f>
        <v>"Insulation Spray Applied"</v>
      </c>
      <c r="B277" s="210" t="str">
        <f>""""&amp;MaterialData!B459&amp;""""</f>
        <v>"Spray applied - Polyurethane foam - 3.0 lb/ft3 - 4 in."</v>
      </c>
      <c r="C277" s="118" t="s">
        <v>1208</v>
      </c>
      <c r="D277" s="118" t="s">
        <v>1449</v>
      </c>
    </row>
    <row r="278" spans="1:4" s="118" customFormat="1" x14ac:dyDescent="0.25">
      <c r="A278" s="210" t="str">
        <f>""""&amp;MaterialData!A460&amp;""""</f>
        <v>"Insulation Spray Applied"</v>
      </c>
      <c r="B278" s="210" t="str">
        <f>""""&amp;MaterialData!B460&amp;""""</f>
        <v>"Spray applied - Polyurethane foam - 3.0 lb/ft3 - 4 1/2 in."</v>
      </c>
      <c r="C278" s="118" t="s">
        <v>1208</v>
      </c>
      <c r="D278" s="118" t="s">
        <v>1450</v>
      </c>
    </row>
    <row r="279" spans="1:4" s="118" customFormat="1" x14ac:dyDescent="0.25">
      <c r="A279" s="210" t="str">
        <f>""""&amp;MaterialData!A461&amp;""""</f>
        <v>"Insulation Spray Applied"</v>
      </c>
      <c r="B279" s="210" t="str">
        <f>""""&amp;MaterialData!B461&amp;""""</f>
        <v>"Spray applied - Polyurethane foam - 3.0 lb/ft3 - 5 in."</v>
      </c>
      <c r="C279" s="118" t="s">
        <v>1208</v>
      </c>
      <c r="D279" s="118" t="s">
        <v>1451</v>
      </c>
    </row>
    <row r="280" spans="1:4" s="118" customFormat="1" x14ac:dyDescent="0.25">
      <c r="A280" s="210" t="str">
        <f>""""&amp;MaterialData!A462&amp;""""</f>
        <v>"Insulation Spray Applied"</v>
      </c>
      <c r="B280" s="210" t="str">
        <f>""""&amp;MaterialData!B462&amp;""""</f>
        <v>"Spray applied - Polyurethane foam - 3.0 lb/ft3 - 5 1/2 in."</v>
      </c>
      <c r="C280" s="118" t="s">
        <v>1208</v>
      </c>
      <c r="D280" s="118" t="s">
        <v>1452</v>
      </c>
    </row>
    <row r="281" spans="1:4" s="118" customFormat="1" x14ac:dyDescent="0.25">
      <c r="A281" s="210" t="str">
        <f>""""&amp;MaterialData!A463&amp;""""</f>
        <v>"Insulation Spray Applied"</v>
      </c>
      <c r="B281" s="210" t="str">
        <f>""""&amp;MaterialData!B463&amp;""""</f>
        <v>"Spray applied - Polyurethane foam - 3.0 lb/ft3 - 6 in."</v>
      </c>
      <c r="C281" s="118" t="s">
        <v>1208</v>
      </c>
      <c r="D281" s="118" t="s">
        <v>1453</v>
      </c>
    </row>
    <row r="282" spans="1:4" s="118" customFormat="1" x14ac:dyDescent="0.25">
      <c r="A282" s="210" t="str">
        <f>""""&amp;MaterialData!A464&amp;""""</f>
        <v>"Insulation Spray Applied"</v>
      </c>
      <c r="B282" s="210" t="str">
        <f>""""&amp;MaterialData!B464&amp;""""</f>
        <v>"Spray applied - Polyurethane foam - 3.0 lb/ft3 - 6 1/2 in."</v>
      </c>
      <c r="C282" s="118" t="s">
        <v>1208</v>
      </c>
      <c r="D282" s="118" t="s">
        <v>1454</v>
      </c>
    </row>
    <row r="283" spans="1:4" s="118" customFormat="1" x14ac:dyDescent="0.25">
      <c r="A283" s="210" t="str">
        <f>""""&amp;MaterialData!A465&amp;""""</f>
        <v>"Masonry Materials"</v>
      </c>
      <c r="B283" s="210" t="str">
        <f>""""&amp;MaterialData!B465&amp;""""</f>
        <v>"Brick - 48 lb/ft3 - 3 5/8 in."</v>
      </c>
      <c r="C283" s="118" t="s">
        <v>1208</v>
      </c>
      <c r="D283" s="118" t="s">
        <v>1455</v>
      </c>
    </row>
    <row r="284" spans="1:4" s="118" customFormat="1" x14ac:dyDescent="0.25">
      <c r="A284" s="210" t="str">
        <f>""""&amp;MaterialData!A466&amp;""""</f>
        <v>"Masonry Materials"</v>
      </c>
      <c r="B284" s="210" t="str">
        <f>""""&amp;MaterialData!B466&amp;""""</f>
        <v>"Brick - fired clay -  140 lb/ft3 - 3 5/8 in."</v>
      </c>
      <c r="C284" s="118" t="s">
        <v>1208</v>
      </c>
      <c r="D284" s="118" t="s">
        <v>1456</v>
      </c>
    </row>
    <row r="285" spans="1:4" s="118" customFormat="1" x14ac:dyDescent="0.25">
      <c r="A285" s="210" t="str">
        <f>""""&amp;MaterialData!A467&amp;""""</f>
        <v>"Masonry Materials"</v>
      </c>
      <c r="B285" s="210" t="str">
        <f>""""&amp;MaterialData!B467&amp;""""</f>
        <v>"Clay tile - hollow - 1 cell deep - 3 in."</v>
      </c>
      <c r="C285" s="118" t="s">
        <v>1209</v>
      </c>
      <c r="D285" s="118" t="s">
        <v>1457</v>
      </c>
    </row>
    <row r="286" spans="1:4" s="118" customFormat="1" x14ac:dyDescent="0.25">
      <c r="A286" s="210" t="str">
        <f>""""&amp;MaterialData!A468&amp;""""</f>
        <v>"Masonry Materials"</v>
      </c>
      <c r="B286" s="210" t="str">
        <f>""""&amp;MaterialData!B468&amp;""""</f>
        <v>"Clay tile - hollow - 1 cell deep - 4 in."</v>
      </c>
      <c r="C286" s="118" t="s">
        <v>1209</v>
      </c>
      <c r="D286" s="118" t="s">
        <v>1458</v>
      </c>
    </row>
    <row r="287" spans="1:4" s="118" customFormat="1" x14ac:dyDescent="0.25">
      <c r="A287" s="210" t="str">
        <f>""""&amp;MaterialData!A469&amp;""""</f>
        <v>"Masonry Materials"</v>
      </c>
      <c r="B287" s="210" t="str">
        <f>""""&amp;MaterialData!B469&amp;""""</f>
        <v>"Clay tile - hollow - 2 cells deep - 6 in."</v>
      </c>
      <c r="C287" s="118" t="s">
        <v>1209</v>
      </c>
      <c r="D287" s="118" t="s">
        <v>1459</v>
      </c>
    </row>
    <row r="288" spans="1:4" s="118" customFormat="1" x14ac:dyDescent="0.25">
      <c r="A288" s="210" t="str">
        <f>""""&amp;MaterialData!A470&amp;""""</f>
        <v>"Masonry Materials"</v>
      </c>
      <c r="B288" s="210" t="str">
        <f>""""&amp;MaterialData!B470&amp;""""</f>
        <v>"Clay tile - hollow - 2 cells deep - 8 in."</v>
      </c>
      <c r="C288" s="118" t="s">
        <v>1209</v>
      </c>
      <c r="D288" s="118" t="s">
        <v>1460</v>
      </c>
    </row>
    <row r="289" spans="1:4" s="118" customFormat="1" x14ac:dyDescent="0.25">
      <c r="A289" s="210" t="str">
        <f>""""&amp;MaterialData!A471&amp;""""</f>
        <v>"Masonry Materials"</v>
      </c>
      <c r="B289" s="210" t="str">
        <f>""""&amp;MaterialData!B471&amp;""""</f>
        <v>"Clay tile - hollow - 2 cells deep - 10 in."</v>
      </c>
      <c r="C289" s="118" t="s">
        <v>1209</v>
      </c>
      <c r="D289" s="118" t="s">
        <v>1461</v>
      </c>
    </row>
    <row r="290" spans="1:4" s="118" customFormat="1" x14ac:dyDescent="0.25">
      <c r="A290" s="210" t="str">
        <f>""""&amp;MaterialData!A472&amp;""""</f>
        <v>"Masonry Materials"</v>
      </c>
      <c r="B290" s="210" t="str">
        <f>""""&amp;MaterialData!B472&amp;""""</f>
        <v>"Clay tile - hollow - 3 cells deep - 12 in."</v>
      </c>
      <c r="C290" s="118" t="s">
        <v>1209</v>
      </c>
      <c r="D290" s="118" t="s">
        <v>1462</v>
      </c>
    </row>
    <row r="291" spans="1:4" s="118" customFormat="1" x14ac:dyDescent="0.25">
      <c r="A291" s="210" t="str">
        <f>""""&amp;MaterialData!A473&amp;""""</f>
        <v>"Masonry Materials"</v>
      </c>
      <c r="B291" s="210" t="str">
        <f>""""&amp;MaterialData!B473&amp;""""</f>
        <v>"Clay Tile - Paver"</v>
      </c>
      <c r="C291" s="118" t="s">
        <v>1209</v>
      </c>
      <c r="D291" s="118" t="s">
        <v>1463</v>
      </c>
    </row>
    <row r="292" spans="1:4" s="118" customFormat="1" x14ac:dyDescent="0.25">
      <c r="A292" s="210" t="str">
        <f>""""&amp;MaterialData!A474&amp;""""</f>
        <v>"Masonry Materials"</v>
      </c>
      <c r="B292" s="210" t="str">
        <f>""""&amp;MaterialData!B474&amp;""""</f>
        <v>"Concrete Paver"</v>
      </c>
      <c r="C292" s="118" t="s">
        <v>1209</v>
      </c>
      <c r="D292" s="118" t="s">
        <v>1464</v>
      </c>
    </row>
    <row r="293" spans="1:4" s="118" customFormat="1" x14ac:dyDescent="0.25">
      <c r="A293" s="210" t="str">
        <f>""""&amp;MaterialData!A475&amp;""""</f>
        <v>"Masonry Materials"</v>
      </c>
      <c r="B293" s="210" t="str">
        <f>""""&amp;MaterialData!B475&amp;""""</f>
        <v>"Gypsum partition block - solid - 3 in. x 12 in. x 30 in. - 3 in."</v>
      </c>
      <c r="C293" s="118" t="s">
        <v>1209</v>
      </c>
      <c r="D293" s="118" t="s">
        <v>1465</v>
      </c>
    </row>
    <row r="294" spans="1:4" s="118" customFormat="1" x14ac:dyDescent="0.25">
      <c r="A294" s="210" t="str">
        <f>""""&amp;MaterialData!A476&amp;""""</f>
        <v>"Masonry Materials"</v>
      </c>
      <c r="B294" s="210" t="str">
        <f>""""&amp;MaterialData!B476&amp;""""</f>
        <v>"Gypsum partition block - 4 cells - 3 in. x 12 in. x 30 in. - 3 in."</v>
      </c>
      <c r="C294" s="118" t="s">
        <v>1209</v>
      </c>
      <c r="D294" s="118" t="s">
        <v>1466</v>
      </c>
    </row>
    <row r="295" spans="1:4" s="118" customFormat="1" x14ac:dyDescent="0.25">
      <c r="A295" s="210" t="str">
        <f>""""&amp;MaterialData!A477&amp;""""</f>
        <v>"Masonry Materials"</v>
      </c>
      <c r="B295" s="210" t="str">
        <f>""""&amp;MaterialData!B477&amp;""""</f>
        <v>"Gypsum partition block - 3 cells - 4 in. x 12 in. x 30 in. - 4 in."</v>
      </c>
      <c r="C295" s="118" t="s">
        <v>1209</v>
      </c>
      <c r="D295" s="118" t="s">
        <v>1467</v>
      </c>
    </row>
    <row r="296" spans="1:4" s="118" customFormat="1" x14ac:dyDescent="0.25">
      <c r="A296" s="210" t="str">
        <f>""""&amp;MaterialData!A478&amp;""""</f>
        <v>"Masonry Materials"</v>
      </c>
      <c r="B296" s="210" t="str">
        <f>""""&amp;MaterialData!B478&amp;""""</f>
        <v>"Stone - 1 in."</v>
      </c>
      <c r="C296" s="118" t="s">
        <v>1209</v>
      </c>
      <c r="D296" s="118" t="s">
        <v>1468</v>
      </c>
    </row>
    <row r="297" spans="1:4" s="118" customFormat="1" x14ac:dyDescent="0.25">
      <c r="A297" s="210" t="str">
        <f>""""&amp;MaterialData!A479&amp;""""</f>
        <v>"Masonry Materials"</v>
      </c>
      <c r="B297" s="210" t="str">
        <f>""""&amp;MaterialData!B479&amp;""""</f>
        <v>"1 Coat Stucco"</v>
      </c>
      <c r="C297" s="118" t="s">
        <v>1209</v>
      </c>
      <c r="D297" s="118" t="s">
        <v>1469</v>
      </c>
    </row>
    <row r="298" spans="1:4" s="118" customFormat="1" x14ac:dyDescent="0.25">
      <c r="A298" s="210" t="str">
        <f>""""&amp;MaterialData!A480&amp;""""</f>
        <v>"Masonry Materials"</v>
      </c>
      <c r="B298" s="210" t="str">
        <f>""""&amp;MaterialData!B480&amp;""""</f>
        <v>"3 Coat Stucco"</v>
      </c>
      <c r="C298" s="118" t="s">
        <v>1209</v>
      </c>
      <c r="D298" s="118" t="s">
        <v>1470</v>
      </c>
    </row>
    <row r="299" spans="1:4" s="118" customFormat="1" x14ac:dyDescent="0.25">
      <c r="A299" s="210" t="str">
        <f>""""&amp;MaterialData!A481&amp;""""</f>
        <v>"Masonry Materials"</v>
      </c>
      <c r="B299" s="210" t="str">
        <f>""""&amp;MaterialData!B481&amp;""""</f>
        <v>"Synthetic Stucco - EIFS finish - 1 in."</v>
      </c>
      <c r="C299" s="118" t="s">
        <v>1210</v>
      </c>
      <c r="D299" s="118" t="s">
        <v>1471</v>
      </c>
    </row>
    <row r="300" spans="1:4" s="118" customFormat="1" x14ac:dyDescent="0.25">
      <c r="A300" s="210" t="str">
        <f>""""&amp;MaterialData!A482&amp;""""</f>
        <v>"Masonry Materials"</v>
      </c>
      <c r="B300" s="210" t="str">
        <f>""""&amp;MaterialData!B482&amp;""""</f>
        <v>"Terrazzo - 1 in."</v>
      </c>
      <c r="C300" s="118" t="s">
        <v>1210</v>
      </c>
      <c r="D300" s="118" t="s">
        <v>1472</v>
      </c>
    </row>
    <row r="301" spans="1:4" s="118" customFormat="1" x14ac:dyDescent="0.25">
      <c r="A301" s="210" t="str">
        <f>""""&amp;MaterialData!A483&amp;""""</f>
        <v>"Masonry Units Hollow"</v>
      </c>
      <c r="B301" s="210" t="str">
        <f>""""&amp;MaterialData!B483&amp;""""</f>
        <v>"Clay - Part Grouted and Empty - 130 lb/ft3 - 6 in."</v>
      </c>
      <c r="C301" s="118" t="s">
        <v>1210</v>
      </c>
      <c r="D301" s="118" t="s">
        <v>1473</v>
      </c>
    </row>
    <row r="302" spans="1:4" s="118" customFormat="1" x14ac:dyDescent="0.25">
      <c r="A302" s="210" t="str">
        <f>""""&amp;MaterialData!A484&amp;""""</f>
        <v>"Masonry Units Hollow"</v>
      </c>
      <c r="B302" s="210" t="str">
        <f>""""&amp;MaterialData!B484&amp;""""</f>
        <v>"Clay - Part Grouted and Empty - 130 lb/ft3 - 8 in."</v>
      </c>
      <c r="C302" s="118" t="s">
        <v>1210</v>
      </c>
      <c r="D302" s="118" t="s">
        <v>1474</v>
      </c>
    </row>
    <row r="303" spans="1:4" s="118" customFormat="1" x14ac:dyDescent="0.25">
      <c r="A303" s="210" t="str">
        <f>""""&amp;MaterialData!A485&amp;""""</f>
        <v>"Masonry Units Hollow"</v>
      </c>
      <c r="B303" s="210" t="str">
        <f>""""&amp;MaterialData!B485&amp;""""</f>
        <v>"Concrete - Part Grouted and Empty - 105 lb/ft3 - 6 in."</v>
      </c>
      <c r="C303" s="118" t="s">
        <v>1210</v>
      </c>
      <c r="D303" s="118" t="s">
        <v>1475</v>
      </c>
    </row>
    <row r="304" spans="1:4" s="118" customFormat="1" x14ac:dyDescent="0.25">
      <c r="A304" s="210" t="str">
        <f>""""&amp;MaterialData!A486&amp;""""</f>
        <v>"Masonry Units Hollow"</v>
      </c>
      <c r="B304" s="210" t="str">
        <f>""""&amp;MaterialData!B486&amp;""""</f>
        <v>"Concrete - Part Grouted and Empty - 105 lb/ft3 - 8 in."</v>
      </c>
      <c r="C304" s="118" t="s">
        <v>1210</v>
      </c>
      <c r="D304" s="118" t="s">
        <v>1476</v>
      </c>
    </row>
    <row r="305" spans="1:4" s="118" customFormat="1" x14ac:dyDescent="0.25">
      <c r="A305" s="210" t="str">
        <f>""""&amp;MaterialData!A487&amp;""""</f>
        <v>"Masonry Units Hollow"</v>
      </c>
      <c r="B305" s="210" t="str">
        <f>""""&amp;MaterialData!B487&amp;""""</f>
        <v>"Concrete - Part Grouted and Empty - 105 lb/ft3 - 10 in."</v>
      </c>
      <c r="C305" s="118" t="s">
        <v>1210</v>
      </c>
      <c r="D305" s="118" t="s">
        <v>1477</v>
      </c>
    </row>
    <row r="306" spans="1:4" s="118" customFormat="1" x14ac:dyDescent="0.25">
      <c r="A306" s="210" t="str">
        <f>""""&amp;MaterialData!A488&amp;""""</f>
        <v>"Masonry Units Hollow"</v>
      </c>
      <c r="B306" s="210" t="str">
        <f>""""&amp;MaterialData!B488&amp;""""</f>
        <v>"Concrete - Part Grouted and Empty - 105 lb/ft3 - 12 in."</v>
      </c>
      <c r="C306" s="118" t="s">
        <v>1210</v>
      </c>
      <c r="D306" s="118" t="s">
        <v>1478</v>
      </c>
    </row>
    <row r="307" spans="1:4" s="118" customFormat="1" x14ac:dyDescent="0.25">
      <c r="A307" s="210" t="str">
        <f>""""&amp;MaterialData!A489&amp;""""</f>
        <v>"Masonry Units Hollow"</v>
      </c>
      <c r="B307" s="210" t="str">
        <f>""""&amp;MaterialData!B489&amp;""""</f>
        <v>"Concrete - Part Grouted and Empty - 115 lb/ft3 - 6 in."</v>
      </c>
      <c r="C307" s="118" t="s">
        <v>1210</v>
      </c>
      <c r="D307" s="118" t="s">
        <v>1479</v>
      </c>
    </row>
    <row r="308" spans="1:4" s="118" customFormat="1" x14ac:dyDescent="0.25">
      <c r="A308" s="210" t="str">
        <f>""""&amp;MaterialData!A490&amp;""""</f>
        <v>"Masonry Units Hollow"</v>
      </c>
      <c r="B308" s="210" t="str">
        <f>""""&amp;MaterialData!B490&amp;""""</f>
        <v>"Concrete - Part Grouted and Empty - 115 lb/ft3 - 8 in."</v>
      </c>
      <c r="C308" s="118" t="s">
        <v>1210</v>
      </c>
      <c r="D308" s="118" t="s">
        <v>1480</v>
      </c>
    </row>
    <row r="309" spans="1:4" s="118" customFormat="1" x14ac:dyDescent="0.25">
      <c r="A309" s="210" t="str">
        <f>""""&amp;MaterialData!A491&amp;""""</f>
        <v>"Masonry Units Hollow"</v>
      </c>
      <c r="B309" s="210" t="str">
        <f>""""&amp;MaterialData!B491&amp;""""</f>
        <v>"Concrete - Part Grouted and Empty - 115 lb/ft3 - 10 in."</v>
      </c>
      <c r="C309" s="118" t="s">
        <v>1210</v>
      </c>
      <c r="D309" s="118" t="s">
        <v>1481</v>
      </c>
    </row>
    <row r="310" spans="1:4" s="118" customFormat="1" x14ac:dyDescent="0.25">
      <c r="A310" s="210" t="str">
        <f>""""&amp;MaterialData!A492&amp;""""</f>
        <v>"Masonry Units Hollow"</v>
      </c>
      <c r="B310" s="210" t="str">
        <f>""""&amp;MaterialData!B492&amp;""""</f>
        <v>"Concrete - Part Grouted and Empty - 115 lb/ft3 - 12 in."</v>
      </c>
      <c r="C310" s="118" t="s">
        <v>1210</v>
      </c>
      <c r="D310" s="118" t="s">
        <v>1482</v>
      </c>
    </row>
    <row r="311" spans="1:4" s="118" customFormat="1" x14ac:dyDescent="0.25">
      <c r="A311" s="210" t="str">
        <f>""""&amp;MaterialData!A493&amp;""""</f>
        <v>"Masonry Units Hollow"</v>
      </c>
      <c r="B311" s="210" t="str">
        <f>""""&amp;MaterialData!B493&amp;""""</f>
        <v>"Concrete - Part Grouted and Empty - 125 lb/ft3 - 6 in."</v>
      </c>
      <c r="C311" s="118" t="s">
        <v>1210</v>
      </c>
      <c r="D311" s="118" t="s">
        <v>1483</v>
      </c>
    </row>
    <row r="312" spans="1:4" s="118" customFormat="1" x14ac:dyDescent="0.25">
      <c r="A312" s="210" t="str">
        <f>""""&amp;MaterialData!A494&amp;""""</f>
        <v>"Masonry Units Hollow"</v>
      </c>
      <c r="B312" s="210" t="str">
        <f>""""&amp;MaterialData!B494&amp;""""</f>
        <v>"Concrete - Part Grouted and Empty - 125 lb/ft3 - 8 in."</v>
      </c>
      <c r="C312" s="118" t="s">
        <v>1210</v>
      </c>
      <c r="D312" s="118" t="s">
        <v>1484</v>
      </c>
    </row>
    <row r="313" spans="1:4" s="118" customFormat="1" x14ac:dyDescent="0.25">
      <c r="A313" s="210" t="str">
        <f>""""&amp;MaterialData!A495&amp;""""</f>
        <v>"Masonry Units Hollow"</v>
      </c>
      <c r="B313" s="210" t="str">
        <f>""""&amp;MaterialData!B495&amp;""""</f>
        <v>"Concrete - Part Grouted and Empty - 125 lb/ft3 - 10 in."</v>
      </c>
      <c r="C313" s="118" t="s">
        <v>1211</v>
      </c>
      <c r="D313" s="118" t="s">
        <v>1485</v>
      </c>
    </row>
    <row r="314" spans="1:4" s="118" customFormat="1" x14ac:dyDescent="0.25">
      <c r="A314" s="210" t="str">
        <f>""""&amp;MaterialData!A496&amp;""""</f>
        <v>"Masonry Units Hollow"</v>
      </c>
      <c r="B314" s="210" t="str">
        <f>""""&amp;MaterialData!B496&amp;""""</f>
        <v>"Concrete - Part Grouted and Empty - 125 lb/ft3 - 12 in."</v>
      </c>
      <c r="C314" s="118" t="s">
        <v>1211</v>
      </c>
      <c r="D314" s="118" t="s">
        <v>1486</v>
      </c>
    </row>
    <row r="315" spans="1:4" s="118" customFormat="1" x14ac:dyDescent="0.25">
      <c r="A315" s="210" t="str">
        <f>""""&amp;MaterialData!A497&amp;""""</f>
        <v>"Masonry Units Solid"</v>
      </c>
      <c r="B315" s="210" t="str">
        <f>""""&amp;MaterialData!B497&amp;""""</f>
        <v>"Clay - Solid Grout - 130 lb/ft3 - 6 in."</v>
      </c>
      <c r="C315" s="118" t="s">
        <v>1211</v>
      </c>
      <c r="D315" s="118" t="s">
        <v>1487</v>
      </c>
    </row>
    <row r="316" spans="1:4" s="118" customFormat="1" x14ac:dyDescent="0.25">
      <c r="A316" s="210" t="str">
        <f>""""&amp;MaterialData!A498&amp;""""</f>
        <v>"Masonry Units Solid"</v>
      </c>
      <c r="B316" s="210" t="str">
        <f>""""&amp;MaterialData!B498&amp;""""</f>
        <v>"Clay - Solid Grout - 130 lb/ft3 - 8 in."</v>
      </c>
      <c r="C316" s="118" t="s">
        <v>1211</v>
      </c>
      <c r="D316" s="118" t="s">
        <v>1488</v>
      </c>
    </row>
    <row r="317" spans="1:4" s="118" customFormat="1" x14ac:dyDescent="0.25">
      <c r="A317" s="210" t="str">
        <f>""""&amp;MaterialData!A499&amp;""""</f>
        <v>"Masonry Units Solid"</v>
      </c>
      <c r="B317" s="210" t="str">
        <f>""""&amp;MaterialData!B499&amp;""""</f>
        <v>"Concrete - Solid Grout - 105 lb/ft3 - 6 in."</v>
      </c>
      <c r="C317" s="118" t="s">
        <v>1211</v>
      </c>
      <c r="D317" s="118" t="s">
        <v>1489</v>
      </c>
    </row>
    <row r="318" spans="1:4" s="118" customFormat="1" x14ac:dyDescent="0.25">
      <c r="A318" s="210" t="str">
        <f>""""&amp;MaterialData!A500&amp;""""</f>
        <v>"Masonry Units Solid"</v>
      </c>
      <c r="B318" s="210" t="str">
        <f>""""&amp;MaterialData!B500&amp;""""</f>
        <v>"Concrete - Solid Grout - 105 lb/ft3 - 8 in."</v>
      </c>
      <c r="C318" s="118" t="s">
        <v>1211</v>
      </c>
      <c r="D318" s="118" t="s">
        <v>1490</v>
      </c>
    </row>
    <row r="319" spans="1:4" s="118" customFormat="1" x14ac:dyDescent="0.25">
      <c r="A319" s="210" t="str">
        <f>""""&amp;MaterialData!A501&amp;""""</f>
        <v>"Masonry Units Solid"</v>
      </c>
      <c r="B319" s="210" t="str">
        <f>""""&amp;MaterialData!B501&amp;""""</f>
        <v>"Concrete - Solid Grout - 105 lb/ft3 - 10 in."</v>
      </c>
      <c r="C319" s="118" t="s">
        <v>1212</v>
      </c>
      <c r="D319" s="118" t="s">
        <v>1491</v>
      </c>
    </row>
    <row r="320" spans="1:4" s="118" customFormat="1" x14ac:dyDescent="0.25">
      <c r="A320" s="210" t="str">
        <f>""""&amp;MaterialData!A502&amp;""""</f>
        <v>"Masonry Units Solid"</v>
      </c>
      <c r="B320" s="210" t="str">
        <f>""""&amp;MaterialData!B502&amp;""""</f>
        <v>"Concrete - Solid Grout - 105 lb/ft3 - 12 in."</v>
      </c>
      <c r="C320" s="118" t="s">
        <v>1212</v>
      </c>
      <c r="D320" s="118" t="s">
        <v>1492</v>
      </c>
    </row>
    <row r="321" spans="1:4" s="118" customFormat="1" x14ac:dyDescent="0.25">
      <c r="A321" s="210" t="str">
        <f>""""&amp;MaterialData!A503&amp;""""</f>
        <v>"Masonry Units Solid"</v>
      </c>
      <c r="B321" s="210" t="str">
        <f>""""&amp;MaterialData!B503&amp;""""</f>
        <v>"Concrete - Solid Grout - 115 lb/ft3 - 6 in."</v>
      </c>
      <c r="C321" s="118" t="s">
        <v>1212</v>
      </c>
      <c r="D321" s="118" t="s">
        <v>1493</v>
      </c>
    </row>
    <row r="322" spans="1:4" s="118" customFormat="1" x14ac:dyDescent="0.25">
      <c r="A322" s="210" t="str">
        <f>""""&amp;MaterialData!A504&amp;""""</f>
        <v>"Masonry Units Solid"</v>
      </c>
      <c r="B322" s="210" t="str">
        <f>""""&amp;MaterialData!B504&amp;""""</f>
        <v>"Concrete - Solid Grout - 115 lb/ft3 - 8 in."</v>
      </c>
      <c r="C322" s="118" t="s">
        <v>1212</v>
      </c>
      <c r="D322" s="118" t="s">
        <v>1494</v>
      </c>
    </row>
    <row r="323" spans="1:4" s="118" customFormat="1" x14ac:dyDescent="0.25">
      <c r="A323" s="210" t="str">
        <f>""""&amp;MaterialData!A505&amp;""""</f>
        <v>"Masonry Units Solid"</v>
      </c>
      <c r="B323" s="210" t="str">
        <f>""""&amp;MaterialData!B505&amp;""""</f>
        <v>"Concrete - Solid Grout - 115 lb/ft3 - 10 in."</v>
      </c>
      <c r="C323" s="118" t="s">
        <v>1212</v>
      </c>
      <c r="D323" s="118" t="s">
        <v>1495</v>
      </c>
    </row>
    <row r="324" spans="1:4" s="118" customFormat="1" x14ac:dyDescent="0.25">
      <c r="A324" s="210" t="str">
        <f>""""&amp;MaterialData!A506&amp;""""</f>
        <v>"Masonry Units Solid"</v>
      </c>
      <c r="B324" s="210" t="str">
        <f>""""&amp;MaterialData!B506&amp;""""</f>
        <v>"Concrete - Solid Grout - 115 lb/ft3 - 12 in."</v>
      </c>
      <c r="C324" s="118" t="s">
        <v>1212</v>
      </c>
      <c r="D324" s="118" t="s">
        <v>1496</v>
      </c>
    </row>
    <row r="325" spans="1:4" s="118" customFormat="1" x14ac:dyDescent="0.25">
      <c r="A325" s="210" t="str">
        <f>""""&amp;MaterialData!A507&amp;""""</f>
        <v>"Masonry Units Solid"</v>
      </c>
      <c r="B325" s="210" t="str">
        <f>""""&amp;MaterialData!B507&amp;""""</f>
        <v>"Concrete - Solid Grout - 125 lb/ft3 - 6 in."</v>
      </c>
      <c r="C325" s="118" t="s">
        <v>1212</v>
      </c>
      <c r="D325" s="118" t="s">
        <v>1497</v>
      </c>
    </row>
    <row r="326" spans="1:4" s="118" customFormat="1" x14ac:dyDescent="0.25">
      <c r="A326" s="210" t="str">
        <f>""""&amp;MaterialData!A508&amp;""""</f>
        <v>"Masonry Units Solid"</v>
      </c>
      <c r="B326" s="210" t="str">
        <f>""""&amp;MaterialData!B508&amp;""""</f>
        <v>"Concrete - Solid Grout - 125 lb/ft3 - 8 in."</v>
      </c>
      <c r="C326" s="118" t="s">
        <v>1212</v>
      </c>
      <c r="D326" s="118" t="s">
        <v>1498</v>
      </c>
    </row>
    <row r="327" spans="1:4" s="118" customFormat="1" x14ac:dyDescent="0.25">
      <c r="A327" s="210" t="str">
        <f>""""&amp;MaterialData!A509&amp;""""</f>
        <v>"Masonry Units Solid"</v>
      </c>
      <c r="B327" s="210" t="str">
        <f>""""&amp;MaterialData!B509&amp;""""</f>
        <v>"Concrete - Solid Grout - 125 lb/ft3 - 10 in."</v>
      </c>
      <c r="C327" s="118" t="s">
        <v>1212</v>
      </c>
      <c r="D327" s="118" t="s">
        <v>1499</v>
      </c>
    </row>
    <row r="328" spans="1:4" s="118" customFormat="1" x14ac:dyDescent="0.25">
      <c r="A328" s="210" t="str">
        <f>""""&amp;MaterialData!A510&amp;""""</f>
        <v>"Masonry Units Solid"</v>
      </c>
      <c r="B328" s="210" t="str">
        <f>""""&amp;MaterialData!B510&amp;""""</f>
        <v>"Concrete - Solid Grout - 125 lb/ft3 - 12 in."</v>
      </c>
      <c r="C328" s="118" t="s">
        <v>1212</v>
      </c>
      <c r="D328" s="118" t="s">
        <v>1500</v>
      </c>
    </row>
    <row r="329" spans="1:4" s="118" customFormat="1" x14ac:dyDescent="0.25">
      <c r="A329" s="210" t="str">
        <f>""""&amp;MaterialData!A511&amp;""""</f>
        <v>"Masonry Units with Fill"</v>
      </c>
      <c r="B329" s="210" t="str">
        <f>""""&amp;MaterialData!B511&amp;""""</f>
        <v>"Clay - Part Grouted and Insulated - 130 lb/ft3 - 6 in."</v>
      </c>
      <c r="C329" s="118" t="s">
        <v>1212</v>
      </c>
      <c r="D329" s="118" t="s">
        <v>1501</v>
      </c>
    </row>
    <row r="330" spans="1:4" s="118" customFormat="1" x14ac:dyDescent="0.25">
      <c r="A330" s="210" t="str">
        <f>""""&amp;MaterialData!A512&amp;""""</f>
        <v>"Masonry Units with Fill"</v>
      </c>
      <c r="B330" s="210" t="str">
        <f>""""&amp;MaterialData!B512&amp;""""</f>
        <v>"Clay - Part Grouted and Insulated - 130 lb/ft3 - 8 in."</v>
      </c>
      <c r="C330" s="118" t="s">
        <v>1212</v>
      </c>
      <c r="D330" s="118" t="s">
        <v>1502</v>
      </c>
    </row>
    <row r="331" spans="1:4" s="118" customFormat="1" x14ac:dyDescent="0.25">
      <c r="A331" s="210" t="str">
        <f>""""&amp;MaterialData!A513&amp;""""</f>
        <v>"Masonry Units with Fill"</v>
      </c>
      <c r="B331" s="210" t="str">
        <f>""""&amp;MaterialData!B513&amp;""""</f>
        <v>"Concrete - Part Grouted and Insulated - 105 lb/ft3 - 6 in."</v>
      </c>
      <c r="C331" s="118" t="s">
        <v>1212</v>
      </c>
      <c r="D331" s="118" t="s">
        <v>1503</v>
      </c>
    </row>
    <row r="332" spans="1:4" s="118" customFormat="1" x14ac:dyDescent="0.25">
      <c r="A332" s="210" t="str">
        <f>""""&amp;MaterialData!A514&amp;""""</f>
        <v>"Masonry Units with Fill"</v>
      </c>
      <c r="B332" s="210" t="str">
        <f>""""&amp;MaterialData!B514&amp;""""</f>
        <v>"Concrete - Part Grouted and Insulated - 105 lb/ft3 - 8 in."</v>
      </c>
      <c r="C332" s="118" t="s">
        <v>1212</v>
      </c>
      <c r="D332" s="118" t="s">
        <v>1504</v>
      </c>
    </row>
    <row r="333" spans="1:4" s="118" customFormat="1" x14ac:dyDescent="0.25">
      <c r="A333" s="210" t="str">
        <f>""""&amp;MaterialData!A515&amp;""""</f>
        <v>"Masonry Units with Fill"</v>
      </c>
      <c r="B333" s="210" t="str">
        <f>""""&amp;MaterialData!B515&amp;""""</f>
        <v>"Concrete - Part Grouted and Insulated - 105 lb/ft3 - 10 in."</v>
      </c>
      <c r="C333" s="118" t="s">
        <v>1212</v>
      </c>
      <c r="D333" s="118" t="s">
        <v>1505</v>
      </c>
    </row>
    <row r="334" spans="1:4" s="118" customFormat="1" x14ac:dyDescent="0.25">
      <c r="A334" s="210" t="str">
        <f>""""&amp;MaterialData!A516&amp;""""</f>
        <v>"Masonry Units with Fill"</v>
      </c>
      <c r="B334" s="210" t="str">
        <f>""""&amp;MaterialData!B516&amp;""""</f>
        <v>"Concrete - Part Grouted and Insulated - 105 lb/ft3 - 12 in."</v>
      </c>
      <c r="C334" s="118" t="s">
        <v>1212</v>
      </c>
      <c r="D334" s="118" t="s">
        <v>1506</v>
      </c>
    </row>
    <row r="335" spans="1:4" s="118" customFormat="1" x14ac:dyDescent="0.25">
      <c r="A335" s="210" t="str">
        <f>""""&amp;MaterialData!A517&amp;""""</f>
        <v>"Masonry Units with Fill"</v>
      </c>
      <c r="B335" s="210" t="str">
        <f>""""&amp;MaterialData!B517&amp;""""</f>
        <v>"Concrete - Part Grouted and Insulated - 115 lb/ft3 - 6 in."</v>
      </c>
      <c r="C335" s="118" t="s">
        <v>1212</v>
      </c>
      <c r="D335" s="118" t="s">
        <v>1507</v>
      </c>
    </row>
    <row r="336" spans="1:4" s="118" customFormat="1" x14ac:dyDescent="0.25">
      <c r="A336" s="210" t="str">
        <f>""""&amp;MaterialData!A518&amp;""""</f>
        <v>"Masonry Units with Fill"</v>
      </c>
      <c r="B336" s="210" t="str">
        <f>""""&amp;MaterialData!B518&amp;""""</f>
        <v>"Concrete - Part Grouted and Insulated - 115 lb/ft3 - 8 in."</v>
      </c>
      <c r="C336" s="118" t="s">
        <v>1212</v>
      </c>
      <c r="D336" s="118" t="s">
        <v>1508</v>
      </c>
    </row>
    <row r="337" spans="1:4" s="118" customFormat="1" x14ac:dyDescent="0.25">
      <c r="A337" s="210" t="str">
        <f>""""&amp;MaterialData!A519&amp;""""</f>
        <v>"Masonry Units with Fill"</v>
      </c>
      <c r="B337" s="210" t="str">
        <f>""""&amp;MaterialData!B519&amp;""""</f>
        <v>"Concrete - Part Grouted and Insulated - 115 lb/ft3 - 10 in."</v>
      </c>
      <c r="C337" s="118" t="s">
        <v>1212</v>
      </c>
      <c r="D337" s="118" t="s">
        <v>1509</v>
      </c>
    </row>
    <row r="338" spans="1:4" s="118" customFormat="1" x14ac:dyDescent="0.25">
      <c r="A338" s="210" t="str">
        <f>""""&amp;MaterialData!A520&amp;""""</f>
        <v>"Masonry Units with Fill"</v>
      </c>
      <c r="B338" s="210" t="str">
        <f>""""&amp;MaterialData!B520&amp;""""</f>
        <v>"Concrete - Part Grouted and Insulated - 115 lb/ft3 - 12 in."</v>
      </c>
      <c r="C338" s="118" t="s">
        <v>1212</v>
      </c>
      <c r="D338" s="118" t="s">
        <v>1510</v>
      </c>
    </row>
    <row r="339" spans="1:4" s="118" customFormat="1" x14ac:dyDescent="0.25">
      <c r="A339" s="210" t="str">
        <f>""""&amp;MaterialData!A521&amp;""""</f>
        <v>"Masonry Units with Fill"</v>
      </c>
      <c r="B339" s="210" t="str">
        <f>""""&amp;MaterialData!B521&amp;""""</f>
        <v>"Concrete - Part Grouted and Insulated - 125 lb/ft3 - 6 in."</v>
      </c>
      <c r="C339" s="118" t="s">
        <v>1212</v>
      </c>
      <c r="D339" s="118" t="s">
        <v>1511</v>
      </c>
    </row>
    <row r="340" spans="1:4" s="118" customFormat="1" x14ac:dyDescent="0.25">
      <c r="A340" s="210" t="str">
        <f>""""&amp;MaterialData!A522&amp;""""</f>
        <v>"Masonry Units with Fill"</v>
      </c>
      <c r="B340" s="210" t="str">
        <f>""""&amp;MaterialData!B522&amp;""""</f>
        <v>"Concrete - Part Grouted and Insulated - 125 lb/ft3 - 8 in."</v>
      </c>
      <c r="C340" s="118" t="s">
        <v>1212</v>
      </c>
      <c r="D340" s="118" t="s">
        <v>1512</v>
      </c>
    </row>
    <row r="341" spans="1:4" s="118" customFormat="1" x14ac:dyDescent="0.25">
      <c r="A341" s="210" t="str">
        <f>""""&amp;MaterialData!A523&amp;""""</f>
        <v>"Masonry Units with Fill"</v>
      </c>
      <c r="B341" s="210" t="str">
        <f>""""&amp;MaterialData!B523&amp;""""</f>
        <v>"Concrete - Part Grouted and Insulated - 125 lb/ft3 - 10 in."</v>
      </c>
      <c r="C341" s="118" t="s">
        <v>1212</v>
      </c>
      <c r="D341" s="118" t="s">
        <v>1513</v>
      </c>
    </row>
    <row r="342" spans="1:4" s="118" customFormat="1" x14ac:dyDescent="0.25">
      <c r="A342" s="210" t="str">
        <f>""""&amp;MaterialData!A524&amp;""""</f>
        <v>"Masonry Units with Fill"</v>
      </c>
      <c r="B342" s="210" t="str">
        <f>""""&amp;MaterialData!B524&amp;""""</f>
        <v>"Concrete - Part Grouted and Insulated - 125 lb/ft3 - 12 in."</v>
      </c>
      <c r="C342" s="118" t="s">
        <v>1212</v>
      </c>
      <c r="D342" s="118" t="s">
        <v>1514</v>
      </c>
    </row>
    <row r="343" spans="1:4" s="118" customFormat="1" x14ac:dyDescent="0.25">
      <c r="A343" s="210" t="str">
        <f>""""&amp;MaterialData!A525&amp;""""</f>
        <v>"Metal Insulated Panel Wall"</v>
      </c>
      <c r="B343" s="210" t="str">
        <f>""""&amp;MaterialData!B525&amp;""""</f>
        <v>"Metal Insulated Panels - 2 in."</v>
      </c>
      <c r="C343" s="118" t="s">
        <v>1212</v>
      </c>
      <c r="D343" s="118" t="s">
        <v>1515</v>
      </c>
    </row>
    <row r="344" spans="1:4" s="118" customFormat="1" x14ac:dyDescent="0.25">
      <c r="A344" s="210" t="str">
        <f>""""&amp;MaterialData!A526&amp;""""</f>
        <v>"Metal Insulated Panel Wall"</v>
      </c>
      <c r="B344" s="210" t="str">
        <f>""""&amp;MaterialData!B526&amp;""""</f>
        <v>"Metal Insulated Panels - 2 1/2 in."</v>
      </c>
      <c r="C344" s="118" t="s">
        <v>1212</v>
      </c>
      <c r="D344" s="118" t="s">
        <v>1269</v>
      </c>
    </row>
    <row r="345" spans="1:4" s="118" customFormat="1" x14ac:dyDescent="0.25">
      <c r="A345" s="210" t="str">
        <f>""""&amp;MaterialData!A528&amp;""""</f>
        <v>"Metal Insulated Panel Wall"</v>
      </c>
      <c r="B345" s="210" t="str">
        <f>""""&amp;MaterialData!B528&amp;""""</f>
        <v>"Metal Insulated Panels - 4 in."</v>
      </c>
      <c r="C345" s="118" t="s">
        <v>1213</v>
      </c>
      <c r="D345" s="118" t="s">
        <v>1516</v>
      </c>
    </row>
    <row r="346" spans="1:4" s="118" customFormat="1" x14ac:dyDescent="0.25">
      <c r="A346" s="210" t="str">
        <f>""""&amp;MaterialData!A529&amp;""""</f>
        <v>"Metal Insulated Panel Wall"</v>
      </c>
      <c r="B346" s="210" t="str">
        <f>""""&amp;MaterialData!B529&amp;""""</f>
        <v>"Metal Insulated Panels - 5 in."</v>
      </c>
      <c r="C346" s="118" t="s">
        <v>1213</v>
      </c>
      <c r="D346" s="118" t="s">
        <v>1517</v>
      </c>
    </row>
    <row r="347" spans="1:4" s="118" customFormat="1" x14ac:dyDescent="0.25">
      <c r="A347" s="210" t="str">
        <f>""""&amp;MaterialData!A530&amp;""""</f>
        <v>"Metal Insulated Panel Wall"</v>
      </c>
      <c r="B347" s="210" t="str">
        <f>""""&amp;MaterialData!B530&amp;""""</f>
        <v>"Metal Insulated Panels - 6 in."</v>
      </c>
      <c r="C347" s="118" t="s">
        <v>1213</v>
      </c>
      <c r="D347" s="118" t="s">
        <v>1518</v>
      </c>
    </row>
    <row r="348" spans="1:4" s="118" customFormat="1" x14ac:dyDescent="0.25">
      <c r="A348" s="210" t="str">
        <f>""""&amp;MaterialData!A527&amp;""""</f>
        <v>"Metal Insulated Panel Wall"</v>
      </c>
      <c r="B348" s="210" t="str">
        <f>""""&amp;MaterialData!B527&amp;""""</f>
        <v>"Metal Insulated Panels - 3 in."</v>
      </c>
      <c r="C348" s="118" t="s">
        <v>1213</v>
      </c>
      <c r="D348" s="118" t="s">
        <v>1519</v>
      </c>
    </row>
    <row r="349" spans="1:4" s="118" customFormat="1" x14ac:dyDescent="0.25">
      <c r="A349" s="210" t="str">
        <f>""""&amp;MaterialData!A531&amp;""""</f>
        <v>"Plastering Materials"</v>
      </c>
      <c r="B349" s="210" t="str">
        <f>""""&amp;MaterialData!B531&amp;""""</f>
        <v>"Aggregate - 45 lb/ft3 - 1/2 in."</v>
      </c>
      <c r="C349" s="118" t="s">
        <v>1213</v>
      </c>
      <c r="D349" s="118" t="s">
        <v>1520</v>
      </c>
    </row>
    <row r="350" spans="1:4" s="118" customFormat="1" x14ac:dyDescent="0.25">
      <c r="A350" s="210" t="str">
        <f>""""&amp;MaterialData!A532&amp;""""</f>
        <v>"Plastering Materials"</v>
      </c>
      <c r="B350" s="210" t="str">
        <f>""""&amp;MaterialData!B532&amp;""""</f>
        <v>"Aggregate - 45 lb/ft3 - 5/8 in."</v>
      </c>
      <c r="C350" s="118" t="s">
        <v>1213</v>
      </c>
      <c r="D350" s="118" t="s">
        <v>1521</v>
      </c>
    </row>
    <row r="351" spans="1:4" s="118" customFormat="1" x14ac:dyDescent="0.25">
      <c r="A351" s="210" t="str">
        <f>""""&amp;MaterialData!A533&amp;""""</f>
        <v>"Plastering Materials"</v>
      </c>
      <c r="B351" s="210" t="str">
        <f>""""&amp;MaterialData!B533&amp;""""</f>
        <v>"Aggregate - 45 lb/ft3 - on metal lath - 3/4 in."</v>
      </c>
      <c r="C351" s="118" t="s">
        <v>1213</v>
      </c>
      <c r="D351" s="118" t="s">
        <v>1522</v>
      </c>
    </row>
    <row r="352" spans="1:4" s="118" customFormat="1" x14ac:dyDescent="0.25">
      <c r="A352" s="210" t="str">
        <f>""""&amp;MaterialData!A534&amp;""""</f>
        <v>"Plastering Materials"</v>
      </c>
      <c r="B352" s="210" t="str">
        <f>""""&amp;MaterialData!B534&amp;""""</f>
        <v>"Aggregate - Perlite - 1/2 in."</v>
      </c>
      <c r="C352" s="118" t="s">
        <v>1213</v>
      </c>
      <c r="D352" s="118" t="s">
        <v>1523</v>
      </c>
    </row>
    <row r="353" spans="1:4" s="118" customFormat="1" x14ac:dyDescent="0.25">
      <c r="A353" s="210" t="str">
        <f>""""&amp;MaterialData!A535&amp;""""</f>
        <v>"Plastering Materials"</v>
      </c>
      <c r="B353" s="210" t="str">
        <f>""""&amp;MaterialData!B535&amp;""""</f>
        <v>"Aggregate - Perlite - 5/8 in."</v>
      </c>
      <c r="C353" s="118" t="s">
        <v>1213</v>
      </c>
      <c r="D353" s="118" t="s">
        <v>1524</v>
      </c>
    </row>
    <row r="354" spans="1:4" s="118" customFormat="1" x14ac:dyDescent="0.25">
      <c r="A354" s="210" t="str">
        <f>""""&amp;MaterialData!A536&amp;""""</f>
        <v>"Plastering Materials"</v>
      </c>
      <c r="B354" s="210" t="str">
        <f>""""&amp;MaterialData!B536&amp;""""</f>
        <v>"Aggregate - Perlite - on metal lath - 3/4 in."</v>
      </c>
      <c r="C354" s="118" t="s">
        <v>1213</v>
      </c>
      <c r="D354" s="118" t="s">
        <v>1525</v>
      </c>
    </row>
    <row r="355" spans="1:4" s="118" customFormat="1" x14ac:dyDescent="0.25">
      <c r="A355" s="210" t="str">
        <f>""""&amp;MaterialData!A537&amp;""""</f>
        <v>"Plastering Materials"</v>
      </c>
      <c r="B355" s="210" t="str">
        <f>""""&amp;MaterialData!B537&amp;""""</f>
        <v>"Concrete/Sand Aggregate - 6 in."</v>
      </c>
      <c r="C355" s="118" t="s">
        <v>1213</v>
      </c>
      <c r="D355" s="118" t="s">
        <v>1526</v>
      </c>
    </row>
    <row r="356" spans="1:4" s="118" customFormat="1" x14ac:dyDescent="0.25">
      <c r="A356" s="210" t="str">
        <f>""""&amp;MaterialData!A538&amp;""""</f>
        <v>"Plastering Materials"</v>
      </c>
      <c r="B356" s="210" t="str">
        <f>""""&amp;MaterialData!B538&amp;""""</f>
        <v>"Gypsum plaster - 80 lb/ft3 - 1/2 in."</v>
      </c>
      <c r="C356" s="118" t="s">
        <v>1213</v>
      </c>
      <c r="D356" s="118" t="s">
        <v>1527</v>
      </c>
    </row>
    <row r="357" spans="1:4" s="118" customFormat="1" x14ac:dyDescent="0.25">
      <c r="A357" s="210" t="str">
        <f>""""&amp;MaterialData!A539&amp;""""</f>
        <v>"Plastering Materials"</v>
      </c>
      <c r="B357" s="210" t="str">
        <f>""""&amp;MaterialData!B539&amp;""""</f>
        <v>"Gypsum plaster - 80 lb/ft3 - 5/8 in."</v>
      </c>
      <c r="C357" s="118" t="s">
        <v>1213</v>
      </c>
      <c r="D357" s="118" t="s">
        <v>1528</v>
      </c>
    </row>
    <row r="358" spans="1:4" s="118" customFormat="1" x14ac:dyDescent="0.25">
      <c r="A358" s="210" t="str">
        <f>""""&amp;MaterialData!A540&amp;""""</f>
        <v>"Plastering Materials"</v>
      </c>
      <c r="B358" s="210" t="str">
        <f>""""&amp;MaterialData!B540&amp;""""</f>
        <v>"Gypsum plaster - on metal lath 70 lb/ft3 - 3/4 in."</v>
      </c>
      <c r="C358" s="118" t="s">
        <v>1213</v>
      </c>
      <c r="D358" s="118" t="s">
        <v>1529</v>
      </c>
    </row>
    <row r="359" spans="1:4" s="118" customFormat="1" x14ac:dyDescent="0.25">
      <c r="A359" s="210" t="str">
        <f>""""&amp;MaterialData!A541&amp;""""</f>
        <v>"Plastering Materials"</v>
      </c>
      <c r="B359" s="210" t="str">
        <f>""""&amp;MaterialData!B541&amp;""""</f>
        <v>"Gypsum plaster - on metal lath 80 lb/ft3 - 3/4 in."</v>
      </c>
      <c r="C359" s="118" t="s">
        <v>1213</v>
      </c>
      <c r="D359" s="118" t="s">
        <v>1530</v>
      </c>
    </row>
    <row r="360" spans="1:4" s="118" customFormat="1" x14ac:dyDescent="0.25">
      <c r="A360" s="210" t="str">
        <f>""""&amp;MaterialData!A542&amp;""""</f>
        <v>"Plastering Materials"</v>
      </c>
      <c r="B360" s="210" t="str">
        <f>""""&amp;MaterialData!B542&amp;""""</f>
        <v>"Mortar - Cement - 1 in."</v>
      </c>
      <c r="C360" s="118" t="s">
        <v>1213</v>
      </c>
      <c r="D360" s="118" t="s">
        <v>1531</v>
      </c>
    </row>
    <row r="361" spans="1:4" s="118" customFormat="1" x14ac:dyDescent="0.25">
      <c r="A361" s="210" t="str">
        <f>""""&amp;MaterialData!A543&amp;""""</f>
        <v>"Plastering Materials"</v>
      </c>
      <c r="B361" s="210" t="str">
        <f>""""&amp;MaterialData!B543&amp;""""</f>
        <v>"Mortar - Cement - 1 3/4 in."</v>
      </c>
      <c r="C361" s="118" t="s">
        <v>1213</v>
      </c>
      <c r="D361" s="118" t="s">
        <v>1532</v>
      </c>
    </row>
    <row r="362" spans="1:4" s="118" customFormat="1" x14ac:dyDescent="0.25">
      <c r="A362" s="210" t="str">
        <f>""""&amp;MaterialData!A544&amp;""""</f>
        <v>"Plastering Materials"</v>
      </c>
      <c r="B362" s="210" t="str">
        <f>""""&amp;MaterialData!B544&amp;""""</f>
        <v>"Perlite plaster - 25 lb/ft3 - 1/2 in."</v>
      </c>
      <c r="C362" s="118" t="s">
        <v>1213</v>
      </c>
      <c r="D362" s="118" t="s">
        <v>1533</v>
      </c>
    </row>
    <row r="363" spans="1:4" s="118" customFormat="1" x14ac:dyDescent="0.25">
      <c r="A363" s="210" t="str">
        <f>""""&amp;MaterialData!A545&amp;""""</f>
        <v>"Plastering Materials"</v>
      </c>
      <c r="B363" s="210" t="str">
        <f>""""&amp;MaterialData!B545&amp;""""</f>
        <v>"Perlite plaster - 38 lb/ft3 - 1/2 in."</v>
      </c>
      <c r="C363" s="118" t="s">
        <v>1213</v>
      </c>
      <c r="D363" s="118" t="s">
        <v>1265</v>
      </c>
    </row>
    <row r="364" spans="1:4" s="118" customFormat="1" x14ac:dyDescent="0.25">
      <c r="A364" s="210" t="str">
        <f>""""&amp;MaterialData!A546&amp;""""</f>
        <v>"Plastering Materials"</v>
      </c>
      <c r="B364" s="210" t="str">
        <f>""""&amp;MaterialData!B546&amp;""""</f>
        <v>"Plaster/Sand Aggregate - 1 in."</v>
      </c>
      <c r="C364" s="118" t="s">
        <v>1213</v>
      </c>
      <c r="D364" s="118" t="s">
        <v>1266</v>
      </c>
    </row>
    <row r="365" spans="1:4" s="118" customFormat="1" x14ac:dyDescent="0.25">
      <c r="A365" s="210" t="str">
        <f>""""&amp;MaterialData!A547&amp;""""</f>
        <v>"Plastering Materials"</v>
      </c>
      <c r="B365" s="210" t="str">
        <f>""""&amp;MaterialData!B547&amp;""""</f>
        <v>"Pulpboard or paper plaster - 1/2 in."</v>
      </c>
      <c r="C365" s="118" t="s">
        <v>1214</v>
      </c>
      <c r="D365" s="118" t="s">
        <v>1534</v>
      </c>
    </row>
    <row r="366" spans="1:4" s="118" customFormat="1" x14ac:dyDescent="0.25">
      <c r="A366" s="210" t="str">
        <f>""""&amp;MaterialData!A548&amp;""""</f>
        <v>"Plastering Materials"</v>
      </c>
      <c r="B366" s="210" t="str">
        <f>""""&amp;MaterialData!B548&amp;""""</f>
        <v>"Sand aggregate - 3/8 in."</v>
      </c>
      <c r="C366" s="118" t="s">
        <v>1214</v>
      </c>
      <c r="D366" s="118" t="s">
        <v>1535</v>
      </c>
    </row>
    <row r="367" spans="1:4" s="118" customFormat="1" x14ac:dyDescent="0.25">
      <c r="A367" s="210" t="str">
        <f>""""&amp;MaterialData!A549&amp;""""</f>
        <v>"Plastering Materials"</v>
      </c>
      <c r="B367" s="210" t="str">
        <f>""""&amp;MaterialData!B549&amp;""""</f>
        <v>"Sand aggregate - 1/2 in."</v>
      </c>
      <c r="C367" s="118" t="s">
        <v>1214</v>
      </c>
      <c r="D367" s="118" t="s">
        <v>1536</v>
      </c>
    </row>
    <row r="368" spans="1:4" s="118" customFormat="1" x14ac:dyDescent="0.25">
      <c r="A368" s="210" t="str">
        <f>""""&amp;MaterialData!A550&amp;""""</f>
        <v>"Plastering Materials"</v>
      </c>
      <c r="B368" s="210" t="str">
        <f>""""&amp;MaterialData!B550&amp;""""</f>
        <v>"Sand aggregate - 5/8 in."</v>
      </c>
      <c r="C368" s="118" t="s">
        <v>1214</v>
      </c>
      <c r="D368" s="118" t="s">
        <v>1537</v>
      </c>
    </row>
    <row r="369" spans="1:4" s="118" customFormat="1" x14ac:dyDescent="0.25">
      <c r="A369" s="210" t="str">
        <f>""""&amp;MaterialData!A551&amp;""""</f>
        <v>"Plastering Materials"</v>
      </c>
      <c r="B369" s="210" t="str">
        <f>""""&amp;MaterialData!B551&amp;""""</f>
        <v>"Sand aggregate - 3/4 in."</v>
      </c>
      <c r="C369" s="118" t="s">
        <v>1214</v>
      </c>
      <c r="D369" s="118" t="s">
        <v>1538</v>
      </c>
    </row>
    <row r="370" spans="1:4" s="118" customFormat="1" x14ac:dyDescent="0.25">
      <c r="A370" s="210" t="str">
        <f>""""&amp;MaterialData!A552&amp;""""</f>
        <v>"Plastering Materials"</v>
      </c>
      <c r="B370" s="210" t="str">
        <f>""""&amp;MaterialData!B552&amp;""""</f>
        <v>"Sand aggregate on metal lath - 3/4 in."</v>
      </c>
      <c r="C370" s="118" t="s">
        <v>1214</v>
      </c>
      <c r="D370" s="118" t="s">
        <v>1539</v>
      </c>
    </row>
    <row r="371" spans="1:4" s="118" customFormat="1" x14ac:dyDescent="0.25">
      <c r="A371" s="210" t="str">
        <f>""""&amp;MaterialData!A553&amp;""""</f>
        <v>"Plastering Materials"</v>
      </c>
      <c r="B371" s="210" t="str">
        <f>""""&amp;MaterialData!B553&amp;""""</f>
        <v>"Vermiculite aggregate - 45 lb/ft3 - 1/2 in."</v>
      </c>
      <c r="C371" s="118" t="s">
        <v>1214</v>
      </c>
      <c r="D371" s="118" t="s">
        <v>1540</v>
      </c>
    </row>
    <row r="372" spans="1:4" s="118" customFormat="1" x14ac:dyDescent="0.25">
      <c r="A372" s="210" t="str">
        <f>""""&amp;MaterialData!A554&amp;""""</f>
        <v>"Plastering Materials"</v>
      </c>
      <c r="B372" s="210" t="str">
        <f>""""&amp;MaterialData!B554&amp;""""</f>
        <v>"Stucco - 3/8 in."</v>
      </c>
      <c r="C372" s="118" t="s">
        <v>1214</v>
      </c>
      <c r="D372" s="118" t="s">
        <v>1541</v>
      </c>
    </row>
    <row r="373" spans="1:4" s="118" customFormat="1" x14ac:dyDescent="0.25">
      <c r="A373" s="210" t="str">
        <f>""""&amp;MaterialData!A555&amp;""""</f>
        <v>"Plastering Materials"</v>
      </c>
      <c r="B373" s="210" t="str">
        <f>""""&amp;MaterialData!B555&amp;""""</f>
        <v>"Stucco - 7/8 in."</v>
      </c>
      <c r="C373" s="118" t="s">
        <v>1214</v>
      </c>
      <c r="D373" s="118" t="s">
        <v>1542</v>
      </c>
    </row>
    <row r="374" spans="1:4" s="118" customFormat="1" x14ac:dyDescent="0.25">
      <c r="A374" s="210" t="str">
        <f>""""&amp;MaterialData!A557&amp;""""</f>
        <v>"Roofing"</v>
      </c>
      <c r="B374" s="210" t="str">
        <f>""""&amp;MaterialData!B556&amp;""""</f>
        <v>"Synthetic Stucco - EIFS finish - 1 in."</v>
      </c>
      <c r="C374" s="118" t="s">
        <v>1214</v>
      </c>
      <c r="D374" s="118" t="s">
        <v>1544</v>
      </c>
    </row>
    <row r="375" spans="1:4" s="118" customFormat="1" x14ac:dyDescent="0.25">
      <c r="A375" s="210" t="str">
        <f>""""&amp;MaterialData!A556&amp;""""</f>
        <v>"Plastering Materials"</v>
      </c>
      <c r="B375" s="210" t="str">
        <f>""""&amp;MaterialData!B557&amp;""""</f>
        <v>"5 PSF Roof - 1/2 in."</v>
      </c>
      <c r="C375" s="118" t="s">
        <v>1214</v>
      </c>
      <c r="D375" s="118" t="s">
        <v>1543</v>
      </c>
    </row>
    <row r="376" spans="1:4" s="118" customFormat="1" x14ac:dyDescent="0.25">
      <c r="A376" s="210" t="str">
        <f>""""&amp;MaterialData!A558&amp;""""</f>
        <v>"Roofing"</v>
      </c>
      <c r="B376" s="210" t="str">
        <f>""""&amp;MaterialData!B558&amp;""""</f>
        <v>"10 PSF Roof - 1 in."</v>
      </c>
      <c r="C376" s="118" t="s">
        <v>1214</v>
      </c>
      <c r="D376" s="118" t="s">
        <v>1545</v>
      </c>
    </row>
    <row r="377" spans="1:4" s="118" customFormat="1" x14ac:dyDescent="0.25">
      <c r="A377" s="210" t="str">
        <f>""""&amp;MaterialData!A559&amp;""""</f>
        <v>"Roofing"</v>
      </c>
      <c r="B377" s="210" t="str">
        <f>""""&amp;MaterialData!B559&amp;""""</f>
        <v>"15 PSF Roof - 1 1/2 in."</v>
      </c>
      <c r="C377" s="118" t="s">
        <v>1214</v>
      </c>
      <c r="D377" s="118" t="s">
        <v>1546</v>
      </c>
    </row>
    <row r="378" spans="1:4" s="118" customFormat="1" x14ac:dyDescent="0.25">
      <c r="A378" s="210" t="str">
        <f>""""&amp;MaterialData!A560&amp;""""</f>
        <v>"Roofing"</v>
      </c>
      <c r="B378" s="210" t="str">
        <f>""""&amp;MaterialData!B560&amp;""""</f>
        <v>"25 PSF Roof - 2 1/2 in."</v>
      </c>
      <c r="C378" s="118" t="s">
        <v>1214</v>
      </c>
      <c r="D378" s="118" t="s">
        <v>1547</v>
      </c>
    </row>
    <row r="379" spans="1:4" s="118" customFormat="1" x14ac:dyDescent="0.25">
      <c r="A379" s="210" t="str">
        <f>""""&amp;MaterialData!A561&amp;""""</f>
        <v>"Roofing"</v>
      </c>
      <c r="B379" s="210" t="str">
        <f>""""&amp;MaterialData!B561&amp;""""</f>
        <v>"Asbestos or cement shingles - 3/8 in."</v>
      </c>
      <c r="C379" s="118" t="s">
        <v>1214</v>
      </c>
      <c r="D379" s="118" t="s">
        <v>1548</v>
      </c>
    </row>
    <row r="380" spans="1:4" s="118" customFormat="1" x14ac:dyDescent="0.25">
      <c r="A380" s="210" t="str">
        <f>""""&amp;MaterialData!A562&amp;""""</f>
        <v>"Roofing"</v>
      </c>
      <c r="B380" s="210" t="str">
        <f>""""&amp;MaterialData!B562&amp;""""</f>
        <v>"Asphalt - bitumen with inert fill - 100 lb/ft3 - 3/4 in."</v>
      </c>
      <c r="C380" s="118" t="s">
        <v>1214</v>
      </c>
      <c r="D380" s="118" t="s">
        <v>1549</v>
      </c>
    </row>
    <row r="381" spans="1:4" s="118" customFormat="1" x14ac:dyDescent="0.25">
      <c r="A381" s="210" t="str">
        <f>""""&amp;MaterialData!A563&amp;""""</f>
        <v>"Roofing"</v>
      </c>
      <c r="B381" s="210" t="str">
        <f>""""&amp;MaterialData!B563&amp;""""</f>
        <v>"Asphalt - bitumen with inert fill - 144 lb/ft3 - 3/4 in."</v>
      </c>
      <c r="C381" s="118" t="s">
        <v>1214</v>
      </c>
      <c r="D381" s="118" t="s">
        <v>1550</v>
      </c>
    </row>
    <row r="382" spans="1:4" s="118" customFormat="1" x14ac:dyDescent="0.25">
      <c r="A382" s="210" t="str">
        <f>""""&amp;MaterialData!A564&amp;""""</f>
        <v>"Roofing"</v>
      </c>
      <c r="B382" s="210" t="str">
        <f>""""&amp;MaterialData!B564&amp;""""</f>
        <v>"Asphalt roll roofing - 1/4 in."</v>
      </c>
      <c r="C382" s="118" t="s">
        <v>1214</v>
      </c>
      <c r="D382" s="118" t="s">
        <v>1551</v>
      </c>
    </row>
    <row r="383" spans="1:4" s="118" customFormat="1" x14ac:dyDescent="0.25">
      <c r="A383" s="210" t="str">
        <f>""""&amp;MaterialData!A565&amp;""""</f>
        <v>"Roofing"</v>
      </c>
      <c r="B383" s="210" t="str">
        <f>""""&amp;MaterialData!B565&amp;""""</f>
        <v>"Asphalt shingles - 1/4 in."</v>
      </c>
      <c r="C383" s="118" t="s">
        <v>1214</v>
      </c>
      <c r="D383" s="118" t="s">
        <v>1552</v>
      </c>
    </row>
    <row r="384" spans="1:4" s="118" customFormat="1" x14ac:dyDescent="0.25">
      <c r="A384" s="210" t="str">
        <f>""""&amp;MaterialData!A566&amp;""""</f>
        <v>"Roofing"</v>
      </c>
      <c r="B384" s="210" t="str">
        <f>""""&amp;MaterialData!B566&amp;""""</f>
        <v>"Built-up roofing - 3/8 in."</v>
      </c>
      <c r="C384" s="118" t="s">
        <v>1214</v>
      </c>
      <c r="D384" s="118" t="s">
        <v>1553</v>
      </c>
    </row>
    <row r="385" spans="1:4" s="118" customFormat="1" x14ac:dyDescent="0.25">
      <c r="A385" s="210" t="str">
        <f>""""&amp;MaterialData!A567&amp;""""</f>
        <v>"Roofing"</v>
      </c>
      <c r="B385" s="210" t="str">
        <f>""""&amp;MaterialData!B567&amp;""""</f>
        <v>"Clay tile - 1/2 in."</v>
      </c>
      <c r="C385" s="118" t="s">
        <v>1214</v>
      </c>
      <c r="D385" s="118" t="s">
        <v>1554</v>
      </c>
    </row>
    <row r="386" spans="1:4" s="118" customFormat="1" x14ac:dyDescent="0.25">
      <c r="A386" s="210" t="str">
        <f>""""&amp;MaterialData!A568&amp;""""</f>
        <v>"Roofing"</v>
      </c>
      <c r="B386" s="210" t="str">
        <f>""""&amp;MaterialData!B568&amp;""""</f>
        <v>"Light Roof - 2/5 in."</v>
      </c>
      <c r="C386" s="118" t="s">
        <v>1214</v>
      </c>
      <c r="D386" s="118" t="s">
        <v>1555</v>
      </c>
    </row>
    <row r="387" spans="1:4" s="118" customFormat="1" x14ac:dyDescent="0.25">
      <c r="A387" s="210" t="str">
        <f>""""&amp;MaterialData!A569&amp;""""</f>
        <v>"Roofing"</v>
      </c>
      <c r="B387" s="210" t="str">
        <f>""""&amp;MaterialData!B569&amp;""""</f>
        <v>"Mastic asphalt (heavy - 20% grit) - 1 in."</v>
      </c>
      <c r="C387" s="118" t="s">
        <v>1214</v>
      </c>
      <c r="D387" s="118" t="s">
        <v>1556</v>
      </c>
    </row>
    <row r="388" spans="1:4" s="118" customFormat="1" x14ac:dyDescent="0.25">
      <c r="A388" s="210" t="str">
        <f>""""&amp;MaterialData!A570&amp;""""</f>
        <v>"Roofing"</v>
      </c>
      <c r="B388" s="210" t="str">
        <f>""""&amp;MaterialData!B570&amp;""""</f>
        <v>"Metal Standing Seam - 1/16 in."</v>
      </c>
      <c r="C388" s="118" t="s">
        <v>1214</v>
      </c>
      <c r="D388" s="118" t="s">
        <v>1557</v>
      </c>
    </row>
    <row r="389" spans="1:4" s="118" customFormat="1" x14ac:dyDescent="0.25">
      <c r="A389" s="210" t="str">
        <f>""""&amp;MaterialData!A571&amp;""""</f>
        <v>"Roofing"</v>
      </c>
      <c r="B389" s="210" t="str">
        <f>""""&amp;MaterialData!B571&amp;""""</f>
        <v>"Roof Gravel - 1 in."</v>
      </c>
      <c r="C389" s="118" t="s">
        <v>1215</v>
      </c>
      <c r="D389" s="118" t="s">
        <v>1558</v>
      </c>
    </row>
    <row r="390" spans="1:4" s="118" customFormat="1" x14ac:dyDescent="0.25">
      <c r="A390" s="210" t="str">
        <f>""""&amp;MaterialData!A572&amp;""""</f>
        <v>"Roofing"</v>
      </c>
      <c r="B390" s="210" t="str">
        <f>""""&amp;MaterialData!B572&amp;""""</f>
        <v>"Roof Gravel - 1/2 in."</v>
      </c>
      <c r="C390" s="118" t="s">
        <v>1215</v>
      </c>
      <c r="D390" s="118" t="s">
        <v>1559</v>
      </c>
    </row>
    <row r="391" spans="1:4" s="118" customFormat="1" x14ac:dyDescent="0.25">
      <c r="A391" s="210" t="str">
        <f>""""&amp;MaterialData!A574&amp;""""</f>
        <v>"Roofing"</v>
      </c>
      <c r="B391" s="210" t="str">
        <f>""""&amp;MaterialData!B574&amp;""""</f>
        <v>"Slate - 1/2 in."</v>
      </c>
      <c r="C391" s="118" t="s">
        <v>1215</v>
      </c>
      <c r="D391" s="118" t="s">
        <v>1560</v>
      </c>
    </row>
    <row r="392" spans="1:4" s="118" customFormat="1" x14ac:dyDescent="0.25">
      <c r="A392" s="210" t="str">
        <f>""""&amp;MaterialData!A575&amp;""""</f>
        <v>"Roofing"</v>
      </c>
      <c r="B392" s="210" t="str">
        <f>""""&amp;MaterialData!B575&amp;""""</f>
        <v>"Tile Gap - 3/4 in."</v>
      </c>
      <c r="C392" s="118" t="s">
        <v>1215</v>
      </c>
      <c r="D392" s="118" t="s">
        <v>1561</v>
      </c>
    </row>
    <row r="393" spans="1:4" s="118" customFormat="1" x14ac:dyDescent="0.25">
      <c r="A393" s="210" t="str">
        <f>""""&amp;MaterialData!A576&amp;""""</f>
        <v>"Roofing"</v>
      </c>
      <c r="B393" s="210" t="str">
        <f>""""&amp;MaterialData!B576&amp;""""</f>
        <v>"Wood shingles - 3/4 in."</v>
      </c>
      <c r="C393" s="118" t="s">
        <v>1215</v>
      </c>
      <c r="D393" s="118" t="s">
        <v>1562</v>
      </c>
    </row>
    <row r="394" spans="1:4" s="118" customFormat="1" x14ac:dyDescent="0.25">
      <c r="A394" s="210" t="str">
        <f>""""&amp;MaterialData!A577&amp;""""</f>
        <v>"Roofing"</v>
      </c>
      <c r="B394" s="210" t="str">
        <f>""""&amp;MaterialData!B577&amp;""""</f>
        <v>"Wood shingles - plain and plastic film faced - 3/4 in."</v>
      </c>
      <c r="C394" s="118" t="s">
        <v>1215</v>
      </c>
      <c r="D394" s="118" t="s">
        <v>1563</v>
      </c>
    </row>
    <row r="395" spans="1:4" s="118" customFormat="1" x14ac:dyDescent="0.25">
      <c r="A395" s="210" t="str">
        <f>""""&amp;MaterialData!A578&amp;""""</f>
        <v>"SIPS Floor"</v>
      </c>
      <c r="B395" s="210" t="str">
        <f>""""&amp;MaterialData!B578&amp;""""</f>
        <v>"SIPS - Crawl Space - R22 - I Joist Spline - 6 1/2 in."</v>
      </c>
      <c r="C395" s="118" t="s">
        <v>1215</v>
      </c>
      <c r="D395" s="118" t="s">
        <v>1564</v>
      </c>
    </row>
    <row r="396" spans="1:4" s="118" customFormat="1" x14ac:dyDescent="0.25">
      <c r="A396" s="210" t="str">
        <f>""""&amp;MaterialData!A579&amp;""""</f>
        <v>"SIPS Floor"</v>
      </c>
      <c r="B396" s="210" t="str">
        <f>""""&amp;MaterialData!B579&amp;""""</f>
        <v>"SIPS - Crawl Space - R33 - I Joist Spline - 6 1/2 in."</v>
      </c>
      <c r="C396" s="118" t="s">
        <v>1215</v>
      </c>
      <c r="D396" s="118" t="s">
        <v>1565</v>
      </c>
    </row>
    <row r="397" spans="1:4" s="118" customFormat="1" x14ac:dyDescent="0.25">
      <c r="A397" s="210" t="str">
        <f>""""&amp;MaterialData!A580&amp;""""</f>
        <v>"SIPS Floor"</v>
      </c>
      <c r="B397" s="210" t="str">
        <f>""""&amp;MaterialData!B580&amp;""""</f>
        <v>"SIPS - Crawl Space - R28 - I Joist Spline - 8 1/4 in."</v>
      </c>
      <c r="C397" s="118" t="s">
        <v>1215</v>
      </c>
      <c r="D397" s="118" t="s">
        <v>1566</v>
      </c>
    </row>
    <row r="398" spans="1:4" s="118" customFormat="1" x14ac:dyDescent="0.25">
      <c r="A398" s="210" t="str">
        <f>""""&amp;MaterialData!A581&amp;""""</f>
        <v>"SIPS Floor"</v>
      </c>
      <c r="B398" s="210" t="str">
        <f>""""&amp;MaterialData!B581&amp;""""</f>
        <v>"SIPS - Crawl Space - R36 - I Joist Spline - 10 1/4 in."</v>
      </c>
      <c r="C398" s="118" t="s">
        <v>1215</v>
      </c>
      <c r="D398" s="118" t="s">
        <v>1567</v>
      </c>
    </row>
    <row r="399" spans="1:4" s="118" customFormat="1" x14ac:dyDescent="0.25">
      <c r="A399" s="210" t="str">
        <f>""""&amp;MaterialData!A582&amp;""""</f>
        <v>"SIPS Floor"</v>
      </c>
      <c r="B399" s="210" t="str">
        <f>""""&amp;MaterialData!B582&amp;""""</f>
        <v>"SIPS - Crawl Space - R22 - Single 2x Spline - 6 1/2 in."</v>
      </c>
      <c r="C399" s="118" t="s">
        <v>1215</v>
      </c>
      <c r="D399" s="118" t="s">
        <v>1568</v>
      </c>
    </row>
    <row r="400" spans="1:4" s="118" customFormat="1" x14ac:dyDescent="0.25">
      <c r="A400" s="210" t="str">
        <f>""""&amp;MaterialData!A583&amp;""""</f>
        <v>"SIPS Floor"</v>
      </c>
      <c r="B400" s="210" t="str">
        <f>""""&amp;MaterialData!B583&amp;""""</f>
        <v>"SIPS - Crawl Space - R33 - Single 2x Spline - 6 1/2 in."</v>
      </c>
      <c r="C400" s="118" t="s">
        <v>1215</v>
      </c>
      <c r="D400" s="118" t="s">
        <v>1569</v>
      </c>
    </row>
    <row r="401" spans="1:4" s="118" customFormat="1" x14ac:dyDescent="0.25">
      <c r="A401" s="210" t="str">
        <f>""""&amp;MaterialData!A584&amp;""""</f>
        <v>"SIPS Floor"</v>
      </c>
      <c r="B401" s="210" t="str">
        <f>""""&amp;MaterialData!B584&amp;""""</f>
        <v>"SIPS - Crawl Space - R28 - Single 2x Spline - 8 1/4 in."</v>
      </c>
      <c r="C401" s="118" t="s">
        <v>1215</v>
      </c>
      <c r="D401" s="118" t="s">
        <v>1570</v>
      </c>
    </row>
    <row r="402" spans="1:4" s="118" customFormat="1" x14ac:dyDescent="0.25">
      <c r="A402" s="210" t="str">
        <f>""""&amp;MaterialData!A585&amp;""""</f>
        <v>"SIPS Floor"</v>
      </c>
      <c r="B402" s="210" t="str">
        <f>""""&amp;MaterialData!B585&amp;""""</f>
        <v>"SIPS - Crawl Space - R36 - Single 2x Spline - 10 1/4 in."</v>
      </c>
      <c r="C402" s="118" t="s">
        <v>1215</v>
      </c>
      <c r="D402" s="118" t="s">
        <v>1571</v>
      </c>
    </row>
    <row r="403" spans="1:4" s="118" customFormat="1" x14ac:dyDescent="0.25">
      <c r="A403" s="210" t="str">
        <f>""""&amp;MaterialData!A586&amp;""""</f>
        <v>"SIPS Floor"</v>
      </c>
      <c r="B403" s="210" t="str">
        <f>""""&amp;MaterialData!B586&amp;""""</f>
        <v>"SIPS - Crawl Space - R22 - Double 2x Spline - 6 1/2 in."</v>
      </c>
      <c r="C403" s="118" t="s">
        <v>1215</v>
      </c>
      <c r="D403" s="118" t="s">
        <v>1572</v>
      </c>
    </row>
    <row r="404" spans="1:4" s="118" customFormat="1" x14ac:dyDescent="0.25">
      <c r="A404" s="210" t="str">
        <f>""""&amp;MaterialData!A587&amp;""""</f>
        <v>"SIPS Floor"</v>
      </c>
      <c r="B404" s="210" t="str">
        <f>""""&amp;MaterialData!B587&amp;""""</f>
        <v>"SIPS - Crawl Space - R33 - Double 2x Spline - 6 1/2 in."</v>
      </c>
      <c r="C404" s="118" t="s">
        <v>1215</v>
      </c>
      <c r="D404" s="118" t="s">
        <v>1573</v>
      </c>
    </row>
    <row r="405" spans="1:4" s="118" customFormat="1" x14ac:dyDescent="0.25">
      <c r="A405" s="210" t="str">
        <f>""""&amp;MaterialData!A588&amp;""""</f>
        <v>"SIPS Floor"</v>
      </c>
      <c r="B405" s="210" t="str">
        <f>""""&amp;MaterialData!B588&amp;""""</f>
        <v>"SIPS - Crawl Space - R28 - Double 2x Spline - 8 1/4 in."</v>
      </c>
      <c r="C405" s="118" t="s">
        <v>1215</v>
      </c>
      <c r="D405" s="118" t="s">
        <v>1574</v>
      </c>
    </row>
    <row r="406" spans="1:4" s="118" customFormat="1" x14ac:dyDescent="0.25">
      <c r="A406" s="210" t="str">
        <f>""""&amp;MaterialData!A589&amp;""""</f>
        <v>"SIPS Floor"</v>
      </c>
      <c r="B406" s="210" t="str">
        <f>""""&amp;MaterialData!B589&amp;""""</f>
        <v>"SIPS - Crawl Space - R36 - Double 2x Spline - 10 1/4 in."</v>
      </c>
      <c r="C406" s="118" t="s">
        <v>1215</v>
      </c>
      <c r="D406" s="118" t="s">
        <v>1575</v>
      </c>
    </row>
    <row r="407" spans="1:4" s="118" customFormat="1" x14ac:dyDescent="0.25">
      <c r="A407" s="210" t="str">
        <f>""""&amp;MaterialData!A590&amp;""""</f>
        <v>"SIPS Floor"</v>
      </c>
      <c r="B407" s="210" t="str">
        <f>""""&amp;MaterialData!B590&amp;""""</f>
        <v>"SIPS - No Crawl Space - R22 - I Joist Spline - 6 1/2 in."</v>
      </c>
      <c r="C407" s="118" t="s">
        <v>1215</v>
      </c>
      <c r="D407" s="118" t="s">
        <v>1576</v>
      </c>
    </row>
    <row r="408" spans="1:4" s="118" customFormat="1" x14ac:dyDescent="0.25">
      <c r="A408" s="210" t="str">
        <f>""""&amp;MaterialData!A591&amp;""""</f>
        <v>"SIPS Floor"</v>
      </c>
      <c r="B408" s="210" t="str">
        <f>""""&amp;MaterialData!B591&amp;""""</f>
        <v>"SIPS - No Crawl Space - R33 - I Joist Spline - 6 1/2 in."</v>
      </c>
      <c r="C408" s="118" t="s">
        <v>1215</v>
      </c>
      <c r="D408" s="118" t="s">
        <v>1577</v>
      </c>
    </row>
    <row r="409" spans="1:4" s="118" customFormat="1" x14ac:dyDescent="0.25">
      <c r="A409" s="210" t="str">
        <f>""""&amp;MaterialData!A592&amp;""""</f>
        <v>"SIPS Floor"</v>
      </c>
      <c r="B409" s="210" t="str">
        <f>""""&amp;MaterialData!B592&amp;""""</f>
        <v>"SIPS - No Crawl Space - R28 - I Joist Spline - 8 1/4 in."</v>
      </c>
      <c r="C409" s="118" t="s">
        <v>1215</v>
      </c>
      <c r="D409" s="118" t="s">
        <v>1578</v>
      </c>
    </row>
    <row r="410" spans="1:4" s="118" customFormat="1" x14ac:dyDescent="0.25">
      <c r="A410" s="210" t="str">
        <f>""""&amp;MaterialData!A593&amp;""""</f>
        <v>"SIPS Floor"</v>
      </c>
      <c r="B410" s="210" t="str">
        <f>""""&amp;MaterialData!B593&amp;""""</f>
        <v>"SIPS - No Crawl Space - R36 - I Joist Spline - 10 1/4 in."</v>
      </c>
      <c r="C410" s="118" t="s">
        <v>1215</v>
      </c>
      <c r="D410" s="118" t="s">
        <v>1579</v>
      </c>
    </row>
    <row r="411" spans="1:4" s="118" customFormat="1" x14ac:dyDescent="0.25">
      <c r="A411" s="210" t="str">
        <f>""""&amp;MaterialData!A594&amp;""""</f>
        <v>"SIPS Floor"</v>
      </c>
      <c r="B411" s="210" t="str">
        <f>""""&amp;MaterialData!B594&amp;""""</f>
        <v>"SIPS - No Crawl Space - R22 - Single 2x Spline - 6 1/2 in."</v>
      </c>
      <c r="C411" s="118" t="s">
        <v>1215</v>
      </c>
      <c r="D411" s="118" t="s">
        <v>1580</v>
      </c>
    </row>
    <row r="412" spans="1:4" s="118" customFormat="1" x14ac:dyDescent="0.25">
      <c r="A412" s="210" t="str">
        <f>""""&amp;MaterialData!A595&amp;""""</f>
        <v>"SIPS Floor"</v>
      </c>
      <c r="B412" s="210" t="str">
        <f>""""&amp;MaterialData!B595&amp;""""</f>
        <v>"SIPS - No Crawl Space - R33 - Single 2x Spline - 6 1/2 in."</v>
      </c>
      <c r="C412" s="118" t="s">
        <v>1215</v>
      </c>
      <c r="D412" s="118" t="s">
        <v>1581</v>
      </c>
    </row>
    <row r="413" spans="1:4" s="118" customFormat="1" x14ac:dyDescent="0.25">
      <c r="A413" s="210" t="str">
        <f>""""&amp;MaterialData!A596&amp;""""</f>
        <v>"SIPS Floor"</v>
      </c>
      <c r="B413" s="210" t="str">
        <f>""""&amp;MaterialData!B596&amp;""""</f>
        <v>"SIPS - No Crawl Space - R28 - Single 2x Spline - 8 1/4 in."</v>
      </c>
      <c r="C413" s="118" t="s">
        <v>1215</v>
      </c>
      <c r="D413" s="118" t="s">
        <v>1582</v>
      </c>
    </row>
    <row r="414" spans="1:4" s="118" customFormat="1" x14ac:dyDescent="0.25">
      <c r="A414" s="210" t="str">
        <f>""""&amp;MaterialData!A597&amp;""""</f>
        <v>"SIPS Floor"</v>
      </c>
      <c r="B414" s="210" t="str">
        <f>""""&amp;MaterialData!B597&amp;""""</f>
        <v>"SIPS - No Crawl Space - R36 - Single 2x Spline - 10 1/4 in."</v>
      </c>
      <c r="C414" s="118" t="s">
        <v>1215</v>
      </c>
      <c r="D414" s="118" t="s">
        <v>1583</v>
      </c>
    </row>
    <row r="415" spans="1:4" s="118" customFormat="1" x14ac:dyDescent="0.25">
      <c r="A415" s="210" t="str">
        <f>""""&amp;MaterialData!A598&amp;""""</f>
        <v>"SIPS Floor"</v>
      </c>
      <c r="B415" s="210" t="str">
        <f>""""&amp;MaterialData!B598&amp;""""</f>
        <v>"SIPS - No Crawl Space - R22 - Double 2x Spline - 6 1/2 in."</v>
      </c>
      <c r="C415" s="118" t="s">
        <v>1215</v>
      </c>
      <c r="D415" s="118" t="s">
        <v>1584</v>
      </c>
    </row>
    <row r="416" spans="1:4" s="118" customFormat="1" x14ac:dyDescent="0.25">
      <c r="A416" s="210" t="str">
        <f>""""&amp;MaterialData!A599&amp;""""</f>
        <v>"SIPS Floor"</v>
      </c>
      <c r="B416" s="210" t="str">
        <f>""""&amp;MaterialData!B599&amp;""""</f>
        <v>"SIPS - No Crawl Space - R33 - Double 2x Spline - 6 1/2 in."</v>
      </c>
      <c r="C416" s="118" t="s">
        <v>1215</v>
      </c>
      <c r="D416" s="118" t="s">
        <v>1585</v>
      </c>
    </row>
    <row r="417" spans="1:4" s="118" customFormat="1" x14ac:dyDescent="0.25">
      <c r="A417" s="210" t="str">
        <f>""""&amp;MaterialData!A600&amp;""""</f>
        <v>"SIPS Floor"</v>
      </c>
      <c r="B417" s="210" t="str">
        <f>""""&amp;MaterialData!B600&amp;""""</f>
        <v>"SIPS - No Crawl Space - R28 - Double 2x Spline - 8 1/4 in."</v>
      </c>
      <c r="C417" s="118" t="s">
        <v>1216</v>
      </c>
      <c r="D417" s="118" t="s">
        <v>1586</v>
      </c>
    </row>
    <row r="418" spans="1:4" s="118" customFormat="1" x14ac:dyDescent="0.25">
      <c r="A418" s="210" t="str">
        <f>""""&amp;MaterialData!A601&amp;""""</f>
        <v>"SIPS Floor"</v>
      </c>
      <c r="B418" s="210" t="str">
        <f>""""&amp;MaterialData!B601&amp;""""</f>
        <v>"SIPS - No Crawl Space - R36 - Double 2x Spline - 10 1/4 in."</v>
      </c>
      <c r="C418" s="118" t="s">
        <v>1216</v>
      </c>
      <c r="D418" s="118" t="s">
        <v>1587</v>
      </c>
    </row>
    <row r="419" spans="1:4" s="118" customFormat="1" x14ac:dyDescent="0.25">
      <c r="A419" s="210" t="str">
        <f>""""&amp;MaterialData!A602&amp;""""</f>
        <v>"SIPS Roof"</v>
      </c>
      <c r="B419" s="210" t="str">
        <f>""""&amp;MaterialData!B602&amp;""""</f>
        <v>"SIPS - R22 - I joist Spline - 6 1/2 in."</v>
      </c>
      <c r="C419" s="118" t="s">
        <v>1216</v>
      </c>
      <c r="D419" s="118" t="s">
        <v>1558</v>
      </c>
    </row>
    <row r="420" spans="1:4" s="118" customFormat="1" x14ac:dyDescent="0.25">
      <c r="A420" s="210" t="str">
        <f>""""&amp;MaterialData!A603&amp;""""</f>
        <v>"SIPS Roof"</v>
      </c>
      <c r="B420" s="210" t="str">
        <f>""""&amp;MaterialData!B603&amp;""""</f>
        <v>"SIPS - R33 - I joist Spline - 6 1/2 in."</v>
      </c>
      <c r="C420" s="118" t="s">
        <v>1216</v>
      </c>
      <c r="D420" s="118" t="s">
        <v>1559</v>
      </c>
    </row>
    <row r="421" spans="1:4" s="118" customFormat="1" x14ac:dyDescent="0.25">
      <c r="A421" s="210" t="str">
        <f>""""&amp;MaterialData!A604&amp;""""</f>
        <v>"SIPS Roof"</v>
      </c>
      <c r="B421" s="210" t="str">
        <f>""""&amp;MaterialData!B604&amp;""""</f>
        <v>"SIPS - R28 - I joist Spline - 8 1/2 in."</v>
      </c>
      <c r="C421" s="118" t="s">
        <v>1216</v>
      </c>
      <c r="D421" s="118" t="s">
        <v>1588</v>
      </c>
    </row>
    <row r="422" spans="1:4" s="118" customFormat="1" x14ac:dyDescent="0.25">
      <c r="A422" s="210" t="str">
        <f>""""&amp;MaterialData!A605&amp;""""</f>
        <v>"SIPS Roof"</v>
      </c>
      <c r="B422" s="210" t="str">
        <f>""""&amp;MaterialData!B605&amp;""""</f>
        <v>"SIPS - R36 - I joist Spline - 10 1/4 in."</v>
      </c>
      <c r="C422" s="118" t="s">
        <v>1216</v>
      </c>
      <c r="D422" s="118" t="s">
        <v>1561</v>
      </c>
    </row>
    <row r="423" spans="1:4" s="118" customFormat="1" x14ac:dyDescent="0.25">
      <c r="A423" s="210" t="str">
        <f>""""&amp;MaterialData!A606&amp;""""</f>
        <v>"SIPS Roof"</v>
      </c>
      <c r="B423" s="210" t="str">
        <f>""""&amp;MaterialData!B606&amp;""""</f>
        <v>"SIPS - R55 - I joist Spline - 10 1/4 in."</v>
      </c>
      <c r="C423" s="118" t="s">
        <v>1216</v>
      </c>
      <c r="D423" s="118" t="s">
        <v>1562</v>
      </c>
    </row>
    <row r="424" spans="1:4" s="118" customFormat="1" x14ac:dyDescent="0.25">
      <c r="A424" s="210" t="str">
        <f>""""&amp;MaterialData!A607&amp;""""</f>
        <v>"SIPS Roof"</v>
      </c>
      <c r="B424" s="210" t="str">
        <f>""""&amp;MaterialData!B607&amp;""""</f>
        <v>"SIPS - R44 - I joist Spline - 12 1/4 in."</v>
      </c>
      <c r="C424" s="118" t="s">
        <v>1216</v>
      </c>
      <c r="D424" s="118" t="s">
        <v>1563</v>
      </c>
    </row>
    <row r="425" spans="1:4" s="118" customFormat="1" x14ac:dyDescent="0.25">
      <c r="A425" s="210" t="str">
        <f>""""&amp;MaterialData!A608&amp;""""</f>
        <v>"SIPS Roof"</v>
      </c>
      <c r="B425" s="210" t="str">
        <f>""""&amp;MaterialData!B608&amp;""""</f>
        <v>"SIPS - R22 - Single 2x Spline - 6 1/2 in."</v>
      </c>
      <c r="C425" s="118" t="s">
        <v>1216</v>
      </c>
      <c r="D425" s="118" t="s">
        <v>1589</v>
      </c>
    </row>
    <row r="426" spans="1:4" s="118" customFormat="1" x14ac:dyDescent="0.25">
      <c r="A426" s="210" t="str">
        <f>""""&amp;MaterialData!A609&amp;""""</f>
        <v>"SIPS Roof"</v>
      </c>
      <c r="B426" s="210" t="str">
        <f>""""&amp;MaterialData!B609&amp;""""</f>
        <v>"SIPS - R33 - Single 2x Spline - 6 1/2 in."</v>
      </c>
      <c r="C426" s="118" t="s">
        <v>1216</v>
      </c>
      <c r="D426" s="118" t="s">
        <v>1590</v>
      </c>
    </row>
    <row r="427" spans="1:4" s="118" customFormat="1" x14ac:dyDescent="0.25">
      <c r="A427" s="210" t="str">
        <f>""""&amp;MaterialData!A610&amp;""""</f>
        <v>"SIPS Roof"</v>
      </c>
      <c r="B427" s="210" t="str">
        <f>""""&amp;MaterialData!B610&amp;""""</f>
        <v>"SIPS - R28 - Single 2x Spline - 8 1/2 in."</v>
      </c>
      <c r="C427" s="118" t="s">
        <v>1216</v>
      </c>
      <c r="D427" s="118" t="s">
        <v>1564</v>
      </c>
    </row>
    <row r="428" spans="1:4" s="118" customFormat="1" x14ac:dyDescent="0.25">
      <c r="A428" s="210" t="str">
        <f>""""&amp;MaterialData!A611&amp;""""</f>
        <v>"SIPS Roof"</v>
      </c>
      <c r="B428" s="210" t="str">
        <f>""""&amp;MaterialData!B611&amp;""""</f>
        <v>"SIPS - R36 - Single 2x Spline - 10 1/4 in."</v>
      </c>
      <c r="C428" s="118" t="s">
        <v>1216</v>
      </c>
      <c r="D428" s="118" t="s">
        <v>1565</v>
      </c>
    </row>
    <row r="429" spans="1:4" s="118" customFormat="1" x14ac:dyDescent="0.25">
      <c r="A429" s="210" t="str">
        <f>""""&amp;MaterialData!A612&amp;""""</f>
        <v>"SIPS Roof"</v>
      </c>
      <c r="B429" s="210" t="str">
        <f>""""&amp;MaterialData!B612&amp;""""</f>
        <v>"SIPS - R55 - Single 2x Spline - 10 1/4 in."</v>
      </c>
      <c r="C429" s="118" t="s">
        <v>1216</v>
      </c>
      <c r="D429" s="118" t="s">
        <v>1591</v>
      </c>
    </row>
    <row r="430" spans="1:4" s="118" customFormat="1" x14ac:dyDescent="0.25">
      <c r="A430" s="210" t="str">
        <f>""""&amp;MaterialData!A613&amp;""""</f>
        <v>"SIPS Roof"</v>
      </c>
      <c r="B430" s="210" t="str">
        <f>""""&amp;MaterialData!B613&amp;""""</f>
        <v>"SIPS - R44 - Single 2x Spline - 12 1/4 in."</v>
      </c>
      <c r="C430" s="118" t="s">
        <v>1216</v>
      </c>
      <c r="D430" s="118" t="s">
        <v>1567</v>
      </c>
    </row>
    <row r="431" spans="1:4" s="118" customFormat="1" x14ac:dyDescent="0.25">
      <c r="A431" s="210" t="str">
        <f>""""&amp;MaterialData!A614&amp;""""</f>
        <v>"SIPS Roof"</v>
      </c>
      <c r="B431" s="210" t="str">
        <f>""""&amp;MaterialData!B614&amp;""""</f>
        <v>"SIPS - R22 - Double 2x Spline - 6 1/2 in."</v>
      </c>
      <c r="C431" s="118" t="s">
        <v>1216</v>
      </c>
      <c r="D431" s="118" t="s">
        <v>1568</v>
      </c>
    </row>
    <row r="432" spans="1:4" s="118" customFormat="1" x14ac:dyDescent="0.25">
      <c r="A432" s="210" t="str">
        <f>""""&amp;MaterialData!A615&amp;""""</f>
        <v>"SIPS Roof"</v>
      </c>
      <c r="B432" s="210" t="str">
        <f>""""&amp;MaterialData!B615&amp;""""</f>
        <v>"SIPS - R33 - Double 2x Spline - 6 1/2 in."</v>
      </c>
      <c r="C432" s="118" t="s">
        <v>1216</v>
      </c>
      <c r="D432" s="118" t="s">
        <v>1569</v>
      </c>
    </row>
    <row r="433" spans="1:4" s="118" customFormat="1" x14ac:dyDescent="0.25">
      <c r="A433" s="210" t="str">
        <f>""""&amp;MaterialData!A616&amp;""""</f>
        <v>"SIPS Roof"</v>
      </c>
      <c r="B433" s="210" t="str">
        <f>""""&amp;MaterialData!B616&amp;""""</f>
        <v>"SIPS - R28 - Double 2x Spline - 8 1/2 in."</v>
      </c>
      <c r="C433" s="118" t="s">
        <v>1216</v>
      </c>
      <c r="D433" s="118" t="s">
        <v>1592</v>
      </c>
    </row>
    <row r="434" spans="1:4" s="118" customFormat="1" x14ac:dyDescent="0.25">
      <c r="A434" s="210" t="str">
        <f>""""&amp;MaterialData!A617&amp;""""</f>
        <v>"SIPS Roof"</v>
      </c>
      <c r="B434" s="210" t="str">
        <f>""""&amp;MaterialData!B617&amp;""""</f>
        <v>"SIPS - R36 - Double 2x Spline - 10 1/4 in."</v>
      </c>
      <c r="C434" s="118" t="s">
        <v>1216</v>
      </c>
      <c r="D434" s="118" t="s">
        <v>1593</v>
      </c>
    </row>
    <row r="435" spans="1:4" s="118" customFormat="1" x14ac:dyDescent="0.25">
      <c r="A435" s="210" t="str">
        <f>""""&amp;MaterialData!A618&amp;""""</f>
        <v>"SIPS Roof"</v>
      </c>
      <c r="B435" s="210" t="str">
        <f>""""&amp;MaterialData!B618&amp;""""</f>
        <v>"SIPS - R55 - Double 2x Spline - 10 1/4 in."</v>
      </c>
      <c r="C435" s="118" t="s">
        <v>1216</v>
      </c>
      <c r="D435" s="118" t="s">
        <v>1570</v>
      </c>
    </row>
    <row r="436" spans="1:4" s="118" customFormat="1" x14ac:dyDescent="0.25">
      <c r="A436" s="210" t="str">
        <f>""""&amp;MaterialData!A619&amp;""""</f>
        <v>"SIPS Roof"</v>
      </c>
      <c r="B436" s="210" t="str">
        <f>""""&amp;MaterialData!B619&amp;""""</f>
        <v>"SIPS - R44 - Double 2x Spline - 12 1/4 in."</v>
      </c>
      <c r="C436" s="118" t="s">
        <v>1216</v>
      </c>
      <c r="D436" s="118" t="s">
        <v>1571</v>
      </c>
    </row>
    <row r="437" spans="1:4" s="118" customFormat="1" x14ac:dyDescent="0.25">
      <c r="A437" s="210" t="str">
        <f>""""&amp;MaterialData!A620&amp;""""</f>
        <v>"SIPS Roof"</v>
      </c>
      <c r="B437" s="210" t="str">
        <f>""""&amp;MaterialData!B620&amp;""""</f>
        <v>"SIPS - R22 - OSB Spline - 6 1/2 in."</v>
      </c>
      <c r="C437" s="118" t="s">
        <v>1216</v>
      </c>
      <c r="D437" s="118" t="s">
        <v>1594</v>
      </c>
    </row>
    <row r="438" spans="1:4" s="118" customFormat="1" x14ac:dyDescent="0.25">
      <c r="A438" s="210" t="str">
        <f>""""&amp;MaterialData!A621&amp;""""</f>
        <v>"SIPS Roof"</v>
      </c>
      <c r="B438" s="210" t="str">
        <f>""""&amp;MaterialData!B621&amp;""""</f>
        <v>"SIPS - R33 - OSB Spline - 6 1/2 in."</v>
      </c>
      <c r="C438" s="118" t="s">
        <v>1216</v>
      </c>
      <c r="D438" s="118" t="s">
        <v>1573</v>
      </c>
    </row>
    <row r="439" spans="1:4" s="118" customFormat="1" x14ac:dyDescent="0.25">
      <c r="A439" s="210" t="str">
        <f>""""&amp;MaterialData!A622&amp;""""</f>
        <v>"SIPS Roof"</v>
      </c>
      <c r="B439" s="210" t="str">
        <f>""""&amp;MaterialData!B622&amp;""""</f>
        <v>"SIPS - R28 - OSB Spline - 8 1/2 in."</v>
      </c>
      <c r="C439" s="118" t="s">
        <v>1216</v>
      </c>
      <c r="D439" s="118" t="s">
        <v>1574</v>
      </c>
    </row>
    <row r="440" spans="1:4" s="118" customFormat="1" x14ac:dyDescent="0.25">
      <c r="A440" s="210" t="str">
        <f>""""&amp;MaterialData!A623&amp;""""</f>
        <v>"SIPS Roof"</v>
      </c>
      <c r="B440" s="210" t="str">
        <f>""""&amp;MaterialData!B623&amp;""""</f>
        <v>"SIPS - R36 - OSB Spline - 10 1/4 in."</v>
      </c>
      <c r="C440" s="118" t="s">
        <v>1216</v>
      </c>
      <c r="D440" s="118" t="s">
        <v>1575</v>
      </c>
    </row>
    <row r="441" spans="1:4" s="118" customFormat="1" x14ac:dyDescent="0.25">
      <c r="A441" s="210" t="str">
        <f>""""&amp;MaterialData!A624&amp;""""</f>
        <v>"SIPS Roof"</v>
      </c>
      <c r="B441" s="210" t="str">
        <f>""""&amp;MaterialData!B624&amp;""""</f>
        <v>"SIPS - R55 - OSB Spline - 10 1/4 in."</v>
      </c>
      <c r="C441" s="118" t="s">
        <v>1216</v>
      </c>
      <c r="D441" s="118" t="s">
        <v>1595</v>
      </c>
    </row>
    <row r="442" spans="1:4" s="118" customFormat="1" x14ac:dyDescent="0.25">
      <c r="A442" s="210" t="str">
        <f>""""&amp;MaterialData!A625&amp;""""</f>
        <v>"SIPS Roof"</v>
      </c>
      <c r="B442" s="210" t="str">
        <f>""""&amp;MaterialData!B625&amp;""""</f>
        <v>"SIPS - R44 - OSB Spline - 12 1/4 in."</v>
      </c>
      <c r="C442" s="118" t="s">
        <v>1216</v>
      </c>
      <c r="D442" s="118" t="s">
        <v>1596</v>
      </c>
    </row>
    <row r="443" spans="1:4" s="118" customFormat="1" x14ac:dyDescent="0.25">
      <c r="A443" s="210" t="str">
        <f>""""&amp;MaterialData!A626&amp;""""</f>
        <v>"SIPS Roof"</v>
      </c>
      <c r="B443" s="210" t="str">
        <f>""""&amp;MaterialData!B626&amp;""""</f>
        <v>"SIPS - R14 - Metal Spline - 48 in."</v>
      </c>
      <c r="C443" s="118" t="s">
        <v>1216</v>
      </c>
      <c r="D443" s="118" t="s">
        <v>1576</v>
      </c>
    </row>
    <row r="444" spans="1:4" s="118" customFormat="1" x14ac:dyDescent="0.25">
      <c r="A444" s="210" t="str">
        <f>""""&amp;MaterialData!A627&amp;""""</f>
        <v>"SIPS Roof"</v>
      </c>
      <c r="B444" s="210" t="str">
        <f>""""&amp;MaterialData!B627&amp;""""</f>
        <v>"SIPS - R22 - Metal Spline - 48 in."</v>
      </c>
      <c r="C444" s="118" t="s">
        <v>1216</v>
      </c>
      <c r="D444" s="118" t="s">
        <v>1577</v>
      </c>
    </row>
    <row r="445" spans="1:4" s="118" customFormat="1" x14ac:dyDescent="0.25">
      <c r="A445" s="210" t="str">
        <f>""""&amp;MaterialData!A628&amp;""""</f>
        <v>"SIPS Roof"</v>
      </c>
      <c r="B445" s="210" t="str">
        <f>""""&amp;MaterialData!B628&amp;""""</f>
        <v>"SIPS - R28 - Metal Spline - 48 in."</v>
      </c>
      <c r="C445" s="118" t="s">
        <v>1216</v>
      </c>
      <c r="D445" s="118" t="s">
        <v>1597</v>
      </c>
    </row>
    <row r="446" spans="1:4" s="118" customFormat="1" x14ac:dyDescent="0.25">
      <c r="A446" s="210" t="str">
        <f>""""&amp;MaterialData!A629&amp;""""</f>
        <v>"SIPS Roof"</v>
      </c>
      <c r="B446" s="210" t="str">
        <f>""""&amp;MaterialData!B629&amp;""""</f>
        <v>"SIPS - R36 - Metal Spline - 48 in."</v>
      </c>
      <c r="C446" s="118" t="s">
        <v>1216</v>
      </c>
      <c r="D446" s="118" t="s">
        <v>1579</v>
      </c>
    </row>
    <row r="447" spans="1:4" s="118" customFormat="1" x14ac:dyDescent="0.25">
      <c r="A447" s="210" t="str">
        <f>""""&amp;MaterialData!A630&amp;""""</f>
        <v>"SIPS Wall"</v>
      </c>
      <c r="B447" s="210" t="str">
        <f>""""&amp;MaterialData!B630&amp;""""</f>
        <v>"SIPS - R14 - I joist Spline - 4 1/2 in."</v>
      </c>
      <c r="C447" s="118" t="s">
        <v>1216</v>
      </c>
      <c r="D447" s="118" t="s">
        <v>1580</v>
      </c>
    </row>
    <row r="448" spans="1:4" s="118" customFormat="1" x14ac:dyDescent="0.25">
      <c r="A448" s="210" t="str">
        <f>""""&amp;MaterialData!A631&amp;""""</f>
        <v>"SIPS Wall"</v>
      </c>
      <c r="B448" s="210" t="str">
        <f>""""&amp;MaterialData!B631&amp;""""</f>
        <v>"SIPS - R18 - I joist Spline - 4 1/2 in."</v>
      </c>
      <c r="C448" s="118" t="s">
        <v>1216</v>
      </c>
      <c r="D448" s="118" t="s">
        <v>1581</v>
      </c>
    </row>
    <row r="449" spans="1:4" s="118" customFormat="1" x14ac:dyDescent="0.25">
      <c r="A449" s="210" t="str">
        <f>""""&amp;MaterialData!A632&amp;""""</f>
        <v>"SIPS Wall"</v>
      </c>
      <c r="B449" s="210" t="str">
        <f>""""&amp;MaterialData!B632&amp;""""</f>
        <v>"SIPS - R22 - I joist Spline - 6 1/2 in."</v>
      </c>
      <c r="C449" s="118" t="s">
        <v>1217</v>
      </c>
      <c r="D449" s="118" t="s">
        <v>1598</v>
      </c>
    </row>
    <row r="450" spans="1:4" s="118" customFormat="1" x14ac:dyDescent="0.25">
      <c r="A450" s="210" t="str">
        <f>""""&amp;MaterialData!A633&amp;""""</f>
        <v>"SIPS Wall"</v>
      </c>
      <c r="B450" s="210" t="str">
        <f>""""&amp;MaterialData!B633&amp;""""</f>
        <v>"SIPS - R33 - I joist Spline - 6 1/2 in."</v>
      </c>
      <c r="C450" s="118" t="s">
        <v>1217</v>
      </c>
      <c r="D450" s="118" t="s">
        <v>1599</v>
      </c>
    </row>
    <row r="451" spans="1:4" s="118" customFormat="1" x14ac:dyDescent="0.25">
      <c r="A451" s="210" t="str">
        <f>""""&amp;MaterialData!A634&amp;""""</f>
        <v>"SIPS Wall"</v>
      </c>
      <c r="B451" s="210" t="str">
        <f>""""&amp;MaterialData!B634&amp;""""</f>
        <v>"SIPS - R28 - I joist Spline - 8 1/4 in."</v>
      </c>
      <c r="C451" s="118" t="s">
        <v>1217</v>
      </c>
      <c r="D451" s="118" t="s">
        <v>1600</v>
      </c>
    </row>
    <row r="452" spans="1:4" s="118" customFormat="1" x14ac:dyDescent="0.25">
      <c r="A452" s="210" t="str">
        <f>""""&amp;MaterialData!A635&amp;""""</f>
        <v>"SIPS Wall"</v>
      </c>
      <c r="B452" s="210" t="str">
        <f>""""&amp;MaterialData!B635&amp;""""</f>
        <v>"SIPS - R36 - I joist Spline - 10 1/4 in."</v>
      </c>
      <c r="C452" s="118" t="s">
        <v>1217</v>
      </c>
      <c r="D452" s="118" t="s">
        <v>1601</v>
      </c>
    </row>
    <row r="453" spans="1:4" s="118" customFormat="1" x14ac:dyDescent="0.25">
      <c r="A453" s="210" t="str">
        <f>""""&amp;MaterialData!A636&amp;""""</f>
        <v>"SIPS Wall"</v>
      </c>
      <c r="B453" s="210" t="str">
        <f>""""&amp;MaterialData!B636&amp;""""</f>
        <v>"SIPS - R55 - I joist Spline - 10 1/4 in."</v>
      </c>
      <c r="C453" s="118" t="s">
        <v>1217</v>
      </c>
      <c r="D453" s="118" t="s">
        <v>1602</v>
      </c>
    </row>
    <row r="454" spans="1:4" s="118" customFormat="1" x14ac:dyDescent="0.25">
      <c r="A454" s="210" t="str">
        <f>""""&amp;MaterialData!A637&amp;""""</f>
        <v>"SIPS Wall"</v>
      </c>
      <c r="B454" s="210" t="str">
        <f>""""&amp;MaterialData!B637&amp;""""</f>
        <v>"SIPS - R44 - I joist Spline - 12 1/4 in."</v>
      </c>
      <c r="C454" s="118" t="s">
        <v>1217</v>
      </c>
      <c r="D454" s="118" t="s">
        <v>1603</v>
      </c>
    </row>
    <row r="455" spans="1:4" s="118" customFormat="1" x14ac:dyDescent="0.25">
      <c r="A455" s="210" t="str">
        <f>""""&amp;MaterialData!A638&amp;""""</f>
        <v>"SIPS Wall"</v>
      </c>
      <c r="B455" s="210" t="str">
        <f>""""&amp;MaterialData!B638&amp;""""</f>
        <v>"SIPS - R14 - Single 2x Spline - 4 1/2 in."</v>
      </c>
      <c r="C455" s="118" t="s">
        <v>1217</v>
      </c>
      <c r="D455" s="118" t="s">
        <v>1604</v>
      </c>
    </row>
    <row r="456" spans="1:4" s="118" customFormat="1" x14ac:dyDescent="0.25">
      <c r="A456" s="210" t="str">
        <f>""""&amp;MaterialData!A639&amp;""""</f>
        <v>"SIPS Wall"</v>
      </c>
      <c r="B456" s="210" t="str">
        <f>""""&amp;MaterialData!B639&amp;""""</f>
        <v>"SIPS - R18 - Single 2x Spline - 4 1/2 in."</v>
      </c>
      <c r="C456" s="118" t="s">
        <v>1217</v>
      </c>
      <c r="D456" s="118" t="s">
        <v>1605</v>
      </c>
    </row>
    <row r="457" spans="1:4" s="118" customFormat="1" x14ac:dyDescent="0.25">
      <c r="A457" s="210" t="str">
        <f>""""&amp;MaterialData!A640&amp;""""</f>
        <v>"SIPS Wall"</v>
      </c>
      <c r="B457" s="210" t="str">
        <f>""""&amp;MaterialData!B640&amp;""""</f>
        <v>"SIPS - R22 - Single 2x Spline - 6 1/2 in."</v>
      </c>
      <c r="C457" s="118" t="s">
        <v>1217</v>
      </c>
      <c r="D457" s="118" t="s">
        <v>1606</v>
      </c>
    </row>
    <row r="458" spans="1:4" s="118" customFormat="1" x14ac:dyDescent="0.25">
      <c r="A458" s="210" t="str">
        <f>""""&amp;MaterialData!A641&amp;""""</f>
        <v>"SIPS Wall"</v>
      </c>
      <c r="B458" s="210" t="str">
        <f>""""&amp;MaterialData!B641&amp;""""</f>
        <v>"SIPS - R33 - Single 2x Spline - 6 1/2 in."</v>
      </c>
      <c r="C458" s="118" t="s">
        <v>1217</v>
      </c>
      <c r="D458" s="118" t="s">
        <v>1607</v>
      </c>
    </row>
    <row r="459" spans="1:4" s="118" customFormat="1" x14ac:dyDescent="0.25">
      <c r="A459" s="210" t="str">
        <f>""""&amp;MaterialData!A642&amp;""""</f>
        <v>"SIPS Wall"</v>
      </c>
      <c r="B459" s="210" t="str">
        <f>""""&amp;MaterialData!B642&amp;""""</f>
        <v>"SIPS - R28 - Single 2x Spline - 8 1/4 in."</v>
      </c>
      <c r="C459" s="118" t="s">
        <v>1217</v>
      </c>
      <c r="D459" s="118" t="s">
        <v>1608</v>
      </c>
    </row>
    <row r="460" spans="1:4" s="118" customFormat="1" x14ac:dyDescent="0.25">
      <c r="A460" s="210" t="str">
        <f>""""&amp;MaterialData!A643&amp;""""</f>
        <v>"SIPS Wall"</v>
      </c>
      <c r="B460" s="210" t="str">
        <f>""""&amp;MaterialData!B643&amp;""""</f>
        <v>"SIPS - R36 - Single 2x Spline - 10 1/4 in."</v>
      </c>
      <c r="C460" s="118" t="s">
        <v>1217</v>
      </c>
      <c r="D460" s="118" t="s">
        <v>1609</v>
      </c>
    </row>
    <row r="461" spans="1:4" s="118" customFormat="1" x14ac:dyDescent="0.25">
      <c r="A461" s="210" t="str">
        <f>""""&amp;MaterialData!A644&amp;""""</f>
        <v>"SIPS Wall"</v>
      </c>
      <c r="B461" s="210" t="str">
        <f>""""&amp;MaterialData!B644&amp;""""</f>
        <v>"SIPS - R55 - Single 2x Spline - 10 1/4 in."</v>
      </c>
      <c r="C461" s="118" t="s">
        <v>1217</v>
      </c>
      <c r="D461" s="118" t="s">
        <v>1610</v>
      </c>
    </row>
    <row r="462" spans="1:4" s="118" customFormat="1" x14ac:dyDescent="0.25">
      <c r="A462" s="210" t="str">
        <f>""""&amp;MaterialData!A645&amp;""""</f>
        <v>"SIPS Wall"</v>
      </c>
      <c r="B462" s="210" t="str">
        <f>""""&amp;MaterialData!B645&amp;""""</f>
        <v>"SIPS - R44 - Single 2x Spline - 12 1/4 in."</v>
      </c>
      <c r="C462" s="118" t="s">
        <v>1217</v>
      </c>
      <c r="D462" s="118" t="s">
        <v>1611</v>
      </c>
    </row>
    <row r="463" spans="1:4" s="118" customFormat="1" x14ac:dyDescent="0.25">
      <c r="A463" s="210" t="str">
        <f>""""&amp;MaterialData!A646&amp;""""</f>
        <v>"SIPS Wall"</v>
      </c>
      <c r="B463" s="210" t="str">
        <f>""""&amp;MaterialData!B646&amp;""""</f>
        <v>"SIPS - R14 - Double 2x Spline - 4 1/2 in."</v>
      </c>
      <c r="C463" s="118" t="s">
        <v>1217</v>
      </c>
      <c r="D463" s="118" t="s">
        <v>1612</v>
      </c>
    </row>
    <row r="464" spans="1:4" s="118" customFormat="1" x14ac:dyDescent="0.25">
      <c r="A464" s="210" t="str">
        <f>""""&amp;MaterialData!A647&amp;""""</f>
        <v>"SIPS Wall"</v>
      </c>
      <c r="B464" s="210" t="str">
        <f>""""&amp;MaterialData!B647&amp;""""</f>
        <v>"SIPS - R18 - Double 2x Spline - 4 1/2 in."</v>
      </c>
      <c r="C464" s="118" t="s">
        <v>1217</v>
      </c>
      <c r="D464" s="118" t="s">
        <v>1613</v>
      </c>
    </row>
    <row r="465" spans="1:4" s="118" customFormat="1" x14ac:dyDescent="0.25">
      <c r="A465" s="210" t="str">
        <f>""""&amp;MaterialData!A648&amp;""""</f>
        <v>"SIPS Wall"</v>
      </c>
      <c r="B465" s="210" t="str">
        <f>""""&amp;MaterialData!B648&amp;""""</f>
        <v>"SIPS - R22 - Double 2x Spline - 6 1/2 in."</v>
      </c>
      <c r="C465" s="118" t="s">
        <v>1217</v>
      </c>
      <c r="D465" s="118" t="s">
        <v>1614</v>
      </c>
    </row>
    <row r="466" spans="1:4" s="118" customFormat="1" x14ac:dyDescent="0.25">
      <c r="A466" s="210" t="str">
        <f>""""&amp;MaterialData!A649&amp;""""</f>
        <v>"SIPS Wall"</v>
      </c>
      <c r="B466" s="210" t="str">
        <f>""""&amp;MaterialData!B649&amp;""""</f>
        <v>"SIPS - R33 - Double 2x Spline - 6 1/2 in."</v>
      </c>
      <c r="C466" s="118" t="s">
        <v>1217</v>
      </c>
      <c r="D466" s="118" t="s">
        <v>1615</v>
      </c>
    </row>
    <row r="467" spans="1:4" s="118" customFormat="1" x14ac:dyDescent="0.25">
      <c r="A467" s="210" t="str">
        <f>""""&amp;MaterialData!A650&amp;""""</f>
        <v>"SIPS Wall"</v>
      </c>
      <c r="B467" s="210" t="str">
        <f>""""&amp;MaterialData!B650&amp;""""</f>
        <v>"SIPS - R28 - Double 2x Spline - 8 1/4 in."</v>
      </c>
      <c r="C467" s="118" t="s">
        <v>1217</v>
      </c>
      <c r="D467" s="118" t="s">
        <v>1616</v>
      </c>
    </row>
    <row r="468" spans="1:4" s="118" customFormat="1" x14ac:dyDescent="0.25">
      <c r="A468" s="210" t="str">
        <f>""""&amp;MaterialData!A651&amp;""""</f>
        <v>"SIPS Wall"</v>
      </c>
      <c r="B468" s="210" t="str">
        <f>""""&amp;MaterialData!B651&amp;""""</f>
        <v>"SIPS - R36 - Double 2x Spline - 10 1/4 in."</v>
      </c>
      <c r="C468" s="118" t="s">
        <v>1217</v>
      </c>
      <c r="D468" s="118" t="s">
        <v>1617</v>
      </c>
    </row>
    <row r="469" spans="1:4" s="118" customFormat="1" x14ac:dyDescent="0.25">
      <c r="A469" s="210" t="str">
        <f>""""&amp;MaterialData!A652&amp;""""</f>
        <v>"SIPS Wall"</v>
      </c>
      <c r="B469" s="210" t="str">
        <f>""""&amp;MaterialData!B652&amp;""""</f>
        <v>"SIPS - R55 - Double 2x Spline - 10 1/4 in."</v>
      </c>
      <c r="C469" s="118" t="s">
        <v>1217</v>
      </c>
      <c r="D469" s="118" t="s">
        <v>1618</v>
      </c>
    </row>
    <row r="470" spans="1:4" s="118" customFormat="1" x14ac:dyDescent="0.25">
      <c r="A470" s="210" t="str">
        <f>""""&amp;MaterialData!A653&amp;""""</f>
        <v>"SIPS Wall"</v>
      </c>
      <c r="B470" s="210" t="str">
        <f>""""&amp;MaterialData!B653&amp;""""</f>
        <v>"SIPS - R44 - Double 2x Spline - 12 1/4 in."</v>
      </c>
      <c r="C470" s="118" t="s">
        <v>1217</v>
      </c>
      <c r="D470" s="118" t="s">
        <v>1619</v>
      </c>
    </row>
    <row r="471" spans="1:4" s="118" customFormat="1" x14ac:dyDescent="0.25">
      <c r="A471" s="210" t="str">
        <f>""""&amp;MaterialData!A654&amp;""""</f>
        <v>"SIPS Wall"</v>
      </c>
      <c r="B471" s="210" t="str">
        <f>""""&amp;MaterialData!B654&amp;""""</f>
        <v>"SIPS - R14 - OSB Spline - 4 1/2 in."</v>
      </c>
      <c r="C471" s="118" t="s">
        <v>1217</v>
      </c>
      <c r="D471" s="118" t="s">
        <v>1620</v>
      </c>
    </row>
    <row r="472" spans="1:4" s="118" customFormat="1" x14ac:dyDescent="0.25">
      <c r="A472" s="210" t="str">
        <f>""""&amp;MaterialData!A655&amp;""""</f>
        <v>"SIPS Wall"</v>
      </c>
      <c r="B472" s="210" t="str">
        <f>""""&amp;MaterialData!B655&amp;""""</f>
        <v>"SIPS - R18 - OSB Spline - 4 1/2 in."</v>
      </c>
      <c r="C472" s="118" t="s">
        <v>1217</v>
      </c>
      <c r="D472" s="118" t="s">
        <v>1621</v>
      </c>
    </row>
    <row r="473" spans="1:4" s="118" customFormat="1" x14ac:dyDescent="0.25">
      <c r="A473" s="210" t="str">
        <f>""""&amp;MaterialData!A656&amp;""""</f>
        <v>"SIPS Wall"</v>
      </c>
      <c r="B473" s="210" t="str">
        <f>""""&amp;MaterialData!B656&amp;""""</f>
        <v>"SIPS - R22 - OSB Spline - 6 1/2 in."</v>
      </c>
      <c r="C473" s="118" t="s">
        <v>1217</v>
      </c>
      <c r="D473" s="118" t="s">
        <v>1622</v>
      </c>
    </row>
    <row r="474" spans="1:4" s="118" customFormat="1" x14ac:dyDescent="0.25">
      <c r="A474" s="210" t="str">
        <f>""""&amp;MaterialData!A657&amp;""""</f>
        <v>"SIPS Wall"</v>
      </c>
      <c r="B474" s="210" t="str">
        <f>""""&amp;MaterialData!B657&amp;""""</f>
        <v>"SIPS - R33 - OSB Spline - 6 1/2 in."</v>
      </c>
      <c r="C474" s="118" t="s">
        <v>1217</v>
      </c>
      <c r="D474" s="118" t="s">
        <v>1623</v>
      </c>
    </row>
    <row r="475" spans="1:4" s="118" customFormat="1" x14ac:dyDescent="0.25">
      <c r="A475" s="210" t="str">
        <f>""""&amp;MaterialData!A658&amp;""""</f>
        <v>"SIPS Wall"</v>
      </c>
      <c r="B475" s="210" t="str">
        <f>""""&amp;MaterialData!B658&amp;""""</f>
        <v>"SIPS - R28 - OSB Spline - 8 1/4 in."</v>
      </c>
      <c r="C475" s="118" t="s">
        <v>1217</v>
      </c>
      <c r="D475" s="118" t="s">
        <v>1624</v>
      </c>
    </row>
    <row r="476" spans="1:4" s="118" customFormat="1" x14ac:dyDescent="0.25">
      <c r="A476" s="210" t="str">
        <f>""""&amp;MaterialData!A659&amp;""""</f>
        <v>"SIPS Wall"</v>
      </c>
      <c r="B476" s="210" t="str">
        <f>""""&amp;MaterialData!B659&amp;""""</f>
        <v>"SIPS - R36 - OSB Spline - 10 1/4 in."</v>
      </c>
      <c r="C476" s="118" t="s">
        <v>1217</v>
      </c>
      <c r="D476" s="118" t="s">
        <v>1625</v>
      </c>
    </row>
    <row r="477" spans="1:4" s="118" customFormat="1" x14ac:dyDescent="0.25">
      <c r="A477" s="210" t="str">
        <f>""""&amp;MaterialData!A660&amp;""""</f>
        <v>"SIPS Wall"</v>
      </c>
      <c r="B477" s="210" t="str">
        <f>""""&amp;MaterialData!B660&amp;""""</f>
        <v>"SIPS - R55 - OSB Spline - 10 1/4 in."</v>
      </c>
      <c r="C477" s="118" t="s">
        <v>1217</v>
      </c>
      <c r="D477" s="118" t="s">
        <v>1626</v>
      </c>
    </row>
    <row r="478" spans="1:4" s="118" customFormat="1" x14ac:dyDescent="0.25">
      <c r="A478" s="210" t="str">
        <f>""""&amp;MaterialData!A661&amp;""""</f>
        <v>"SIPS Wall"</v>
      </c>
      <c r="B478" s="210" t="str">
        <f>""""&amp;MaterialData!B661&amp;""""</f>
        <v>"SIPS - R44 - OSB Spline - 12 1/4 in."</v>
      </c>
      <c r="C478" s="118" t="s">
        <v>1217</v>
      </c>
      <c r="D478" s="118" t="s">
        <v>1627</v>
      </c>
    </row>
    <row r="479" spans="1:4" s="118" customFormat="1" x14ac:dyDescent="0.25">
      <c r="A479" s="210" t="str">
        <f>""""&amp;MaterialData!A662&amp;""""</f>
        <v>"Spandrel Panels"</v>
      </c>
      <c r="B479" s="210" t="str">
        <f>""""&amp;MaterialData!B662&amp;""""</f>
        <v>"Aluminum w/out Thrml Break - Single glass pane. stone. or metal pane - No Ins."</v>
      </c>
      <c r="C479" s="118" t="s">
        <v>1217</v>
      </c>
      <c r="D479" s="118" t="s">
        <v>1628</v>
      </c>
    </row>
    <row r="480" spans="1:4" s="118" customFormat="1" x14ac:dyDescent="0.25">
      <c r="A480" s="210" t="str">
        <f>""""&amp;MaterialData!A663&amp;""""</f>
        <v>"Spandrel Panels"</v>
      </c>
      <c r="B480" s="210" t="str">
        <f>""""&amp;MaterialData!B663&amp;""""</f>
        <v>"Aluminum w/out Thrml Break - Single glass pane. stone. or metal pane - R4 Ins."</v>
      </c>
      <c r="C480" s="118" t="s">
        <v>1217</v>
      </c>
      <c r="D480" s="118" t="s">
        <v>1629</v>
      </c>
    </row>
    <row r="481" spans="1:4" s="118" customFormat="1" x14ac:dyDescent="0.25">
      <c r="A481" s="210" t="str">
        <f>""""&amp;MaterialData!A664&amp;""""</f>
        <v>"Spandrel Panels"</v>
      </c>
      <c r="B481" s="210" t="str">
        <f>""""&amp;MaterialData!B664&amp;""""</f>
        <v>"Aluminum w/out Thrml Break - Single glass pane. stone. or metal pane - R7 Ins."</v>
      </c>
      <c r="C481" s="118" t="s">
        <v>1217</v>
      </c>
      <c r="D481" s="118" t="s">
        <v>1630</v>
      </c>
    </row>
    <row r="482" spans="1:4" s="118" customFormat="1" x14ac:dyDescent="0.25">
      <c r="A482" s="210" t="str">
        <f>""""&amp;MaterialData!A665&amp;""""</f>
        <v>"Spandrel Panels"</v>
      </c>
      <c r="B482" s="210" t="str">
        <f>""""&amp;MaterialData!B665&amp;""""</f>
        <v>"Aluminum w/out Thrml Break - Single glass pane. stone. or metal pane - R10 Ins."</v>
      </c>
      <c r="C482" s="118" t="s">
        <v>1217</v>
      </c>
      <c r="D482" s="118" t="s">
        <v>1631</v>
      </c>
    </row>
    <row r="483" spans="1:4" s="118" customFormat="1" x14ac:dyDescent="0.25">
      <c r="A483" s="210" t="str">
        <f>""""&amp;MaterialData!A666&amp;""""</f>
        <v>"Spandrel Panels"</v>
      </c>
      <c r="B483" s="210" t="str">
        <f>""""&amp;MaterialData!B666&amp;""""</f>
        <v>"Aluminum w/out Thrml Break - Single glass pane. stone. or metal pane - R15 Ins."</v>
      </c>
      <c r="C483" s="118" t="s">
        <v>1217</v>
      </c>
      <c r="D483" s="118" t="s">
        <v>1632</v>
      </c>
    </row>
    <row r="484" spans="1:4" s="118" customFormat="1" x14ac:dyDescent="0.25">
      <c r="A484" s="210" t="str">
        <f>""""&amp;MaterialData!A667&amp;""""</f>
        <v>"Spandrel Panels"</v>
      </c>
      <c r="B484" s="210" t="str">
        <f>""""&amp;MaterialData!B667&amp;""""</f>
        <v>"Aluminum w/out Thrml Break - Single glass pane. stone. or metal pane - R20 Ins."</v>
      </c>
      <c r="C484" s="118" t="s">
        <v>1217</v>
      </c>
      <c r="D484" s="118" t="s">
        <v>1633</v>
      </c>
    </row>
    <row r="485" spans="1:4" s="118" customFormat="1" x14ac:dyDescent="0.25">
      <c r="A485" s="210" t="str">
        <f>""""&amp;MaterialData!A668&amp;""""</f>
        <v>"Spandrel Panels"</v>
      </c>
      <c r="B485" s="210" t="str">
        <f>""""&amp;MaterialData!B668&amp;""""</f>
        <v>"Aluminum w/out Thrml Break - Single glass pane. stone. or metal pane - R25 Ins."</v>
      </c>
      <c r="C485" s="118" t="s">
        <v>1217</v>
      </c>
      <c r="D485" s="118" t="s">
        <v>1634</v>
      </c>
    </row>
    <row r="486" spans="1:4" s="118" customFormat="1" x14ac:dyDescent="0.25">
      <c r="A486" s="210" t="str">
        <f>""""&amp;MaterialData!A669&amp;""""</f>
        <v>"Spandrel Panels"</v>
      </c>
      <c r="B486" s="210" t="str">
        <f>""""&amp;MaterialData!B669&amp;""""</f>
        <v>"Aluminum w/out Thrml Break - Single glass pane. stone. or metal pane - R30 Ins."</v>
      </c>
      <c r="C486" s="118" t="s">
        <v>1217</v>
      </c>
      <c r="D486" s="118" t="s">
        <v>1635</v>
      </c>
    </row>
    <row r="487" spans="1:4" s="118" customFormat="1" x14ac:dyDescent="0.25">
      <c r="A487" s="210" t="str">
        <f>""""&amp;MaterialData!A670&amp;""""</f>
        <v>"Spandrel Panels"</v>
      </c>
      <c r="B487" s="210" t="str">
        <f>""""&amp;MaterialData!B670&amp;""""</f>
        <v>"Aluminum w/out Thrml Break - Double glass with no low e coatings - No Ins."</v>
      </c>
      <c r="C487" s="118" t="s">
        <v>1217</v>
      </c>
      <c r="D487" s="118" t="s">
        <v>1636</v>
      </c>
    </row>
    <row r="488" spans="1:4" s="118" customFormat="1" x14ac:dyDescent="0.25">
      <c r="A488" s="210" t="str">
        <f>""""&amp;MaterialData!A671&amp;""""</f>
        <v>"Spandrel Panels"</v>
      </c>
      <c r="B488" s="210" t="str">
        <f>""""&amp;MaterialData!B671&amp;""""</f>
        <v>"Aluminum w/out Thrml Break - Double glass with no low e coatings - R4 Ins."</v>
      </c>
      <c r="C488" s="118" t="s">
        <v>1217</v>
      </c>
      <c r="D488" s="118" t="s">
        <v>1637</v>
      </c>
    </row>
    <row r="489" spans="1:4" s="118" customFormat="1" x14ac:dyDescent="0.25">
      <c r="A489" s="210" t="str">
        <f>""""&amp;MaterialData!A672&amp;""""</f>
        <v>"Spandrel Panels"</v>
      </c>
      <c r="B489" s="210" t="str">
        <f>""""&amp;MaterialData!B672&amp;""""</f>
        <v>"Aluminum w/out Thrml Break - Double glass with no low e coatings - R7 Ins."</v>
      </c>
      <c r="C489" s="118" t="s">
        <v>1217</v>
      </c>
      <c r="D489" s="118" t="s">
        <v>1638</v>
      </c>
    </row>
    <row r="490" spans="1:4" s="118" customFormat="1" x14ac:dyDescent="0.25">
      <c r="A490" s="210" t="str">
        <f>""""&amp;MaterialData!A673&amp;""""</f>
        <v>"Spandrel Panels"</v>
      </c>
      <c r="B490" s="210" t="str">
        <f>""""&amp;MaterialData!B673&amp;""""</f>
        <v>"Aluminum w/out Thrml Break - Double glass with no low e coatings - R10 Ins."</v>
      </c>
      <c r="C490" s="118" t="s">
        <v>1217</v>
      </c>
      <c r="D490" s="118" t="s">
        <v>1639</v>
      </c>
    </row>
    <row r="491" spans="1:4" s="118" customFormat="1" x14ac:dyDescent="0.25">
      <c r="A491" s="210" t="str">
        <f>""""&amp;MaterialData!A674&amp;""""</f>
        <v>"Spandrel Panels"</v>
      </c>
      <c r="B491" s="210" t="str">
        <f>""""&amp;MaterialData!B674&amp;""""</f>
        <v>"Aluminum w/out Thrml Break - Double glass with no low e coatings - R15 Ins."</v>
      </c>
      <c r="C491" s="118" t="s">
        <v>1217</v>
      </c>
      <c r="D491" s="118" t="s">
        <v>1640</v>
      </c>
    </row>
    <row r="492" spans="1:4" s="118" customFormat="1" x14ac:dyDescent="0.25">
      <c r="A492" s="210" t="str">
        <f>""""&amp;MaterialData!A675&amp;""""</f>
        <v>"Spandrel Panels"</v>
      </c>
      <c r="B492" s="210" t="str">
        <f>""""&amp;MaterialData!B675&amp;""""</f>
        <v>"Aluminum w/out Thrml Break - Double glass with no low e coatings - R20 Ins."</v>
      </c>
      <c r="C492" s="118" t="s">
        <v>1217</v>
      </c>
      <c r="D492" s="118" t="s">
        <v>1641</v>
      </c>
    </row>
    <row r="493" spans="1:4" s="118" customFormat="1" x14ac:dyDescent="0.25">
      <c r="A493" s="210" t="str">
        <f>""""&amp;MaterialData!A676&amp;""""</f>
        <v>"Spandrel Panels"</v>
      </c>
      <c r="B493" s="210" t="str">
        <f>""""&amp;MaterialData!B676&amp;""""</f>
        <v>"Aluminum w/out Thrml Break - Double glass with no low e coatings - R25 Ins."</v>
      </c>
      <c r="C493" s="118" t="s">
        <v>1217</v>
      </c>
      <c r="D493" s="118" t="s">
        <v>1642</v>
      </c>
    </row>
    <row r="494" spans="1:4" s="118" customFormat="1" x14ac:dyDescent="0.25">
      <c r="A494" s="210" t="str">
        <f>""""&amp;MaterialData!A677&amp;""""</f>
        <v>"Spandrel Panels"</v>
      </c>
      <c r="B494" s="210" t="str">
        <f>""""&amp;MaterialData!B677&amp;""""</f>
        <v>"Aluminum w/out Thrml Break - Double glass with no low e coatings - R30 Ins."</v>
      </c>
      <c r="C494" s="118" t="s">
        <v>1217</v>
      </c>
      <c r="D494" s="118" t="s">
        <v>1643</v>
      </c>
    </row>
    <row r="495" spans="1:4" s="118" customFormat="1" x14ac:dyDescent="0.25">
      <c r="A495" s="210" t="str">
        <f>""""&amp;MaterialData!A678&amp;""""</f>
        <v>"Spandrel Panels"</v>
      </c>
      <c r="B495" s="210" t="str">
        <f>""""&amp;MaterialData!B678&amp;""""</f>
        <v>"Aluminum w/out Thrml Break - Triple or low e glass - No Ins."</v>
      </c>
      <c r="C495" s="118" t="s">
        <v>1217</v>
      </c>
      <c r="D495" s="118" t="s">
        <v>1644</v>
      </c>
    </row>
    <row r="496" spans="1:4" s="118" customFormat="1" x14ac:dyDescent="0.25">
      <c r="A496" s="210" t="str">
        <f>""""&amp;MaterialData!A679&amp;""""</f>
        <v>"Spandrel Panels"</v>
      </c>
      <c r="B496" s="210" t="str">
        <f>""""&amp;MaterialData!B679&amp;""""</f>
        <v>"Aluminum w/out Thrml Break - Triple or low e glass - R4 Ins."</v>
      </c>
      <c r="C496" s="118" t="s">
        <v>1217</v>
      </c>
      <c r="D496" s="118" t="s">
        <v>1645</v>
      </c>
    </row>
    <row r="497" spans="1:4" s="118" customFormat="1" x14ac:dyDescent="0.25">
      <c r="A497" s="210" t="str">
        <f>""""&amp;MaterialData!A680&amp;""""</f>
        <v>"Spandrel Panels"</v>
      </c>
      <c r="B497" s="210" t="str">
        <f>""""&amp;MaterialData!B680&amp;""""</f>
        <v>"Aluminum w/out Thrml Break - Triple or low e glass - R7 Ins."</v>
      </c>
      <c r="C497" s="118" t="s">
        <v>1217</v>
      </c>
      <c r="D497" s="118" t="s">
        <v>1646</v>
      </c>
    </row>
    <row r="498" spans="1:4" s="118" customFormat="1" x14ac:dyDescent="0.25">
      <c r="A498" s="210" t="str">
        <f>""""&amp;MaterialData!A681&amp;""""</f>
        <v>"Spandrel Panels"</v>
      </c>
      <c r="B498" s="210" t="str">
        <f>""""&amp;MaterialData!B681&amp;""""</f>
        <v>"Aluminum w/out Thrml Break - Triple or low e glass - R10 Ins."</v>
      </c>
      <c r="C498" s="118" t="s">
        <v>1217</v>
      </c>
      <c r="D498" s="118" t="s">
        <v>1647</v>
      </c>
    </row>
    <row r="499" spans="1:4" s="118" customFormat="1" x14ac:dyDescent="0.25">
      <c r="A499" s="210" t="str">
        <f>""""&amp;MaterialData!A682&amp;""""</f>
        <v>"Spandrel Panels"</v>
      </c>
      <c r="B499" s="210" t="str">
        <f>""""&amp;MaterialData!B682&amp;""""</f>
        <v>"Aluminum w/out Thrml Break - Triple or low e glass - R15 Ins."</v>
      </c>
      <c r="C499" s="118" t="s">
        <v>1217</v>
      </c>
      <c r="D499" s="118" t="s">
        <v>1648</v>
      </c>
    </row>
    <row r="500" spans="1:4" s="118" customFormat="1" x14ac:dyDescent="0.25">
      <c r="A500" s="210" t="str">
        <f>""""&amp;MaterialData!A683&amp;""""</f>
        <v>"Spandrel Panels"</v>
      </c>
      <c r="B500" s="210" t="str">
        <f>""""&amp;MaterialData!B683&amp;""""</f>
        <v>"Aluminum w/out Thrml Break - Triple or low e glass - R20 Ins."</v>
      </c>
      <c r="C500" s="118" t="s">
        <v>1217</v>
      </c>
      <c r="D500" s="118" t="s">
        <v>1649</v>
      </c>
    </row>
    <row r="501" spans="1:4" s="118" customFormat="1" x14ac:dyDescent="0.25">
      <c r="A501" s="210" t="str">
        <f>""""&amp;MaterialData!A684&amp;""""</f>
        <v>"Spandrel Panels"</v>
      </c>
      <c r="B501" s="210" t="str">
        <f>""""&amp;MaterialData!B684&amp;""""</f>
        <v>"Aluminum w/out Thrml Break - Triple or low e glass - R25 Ins."</v>
      </c>
      <c r="C501" s="118" t="s">
        <v>1217</v>
      </c>
      <c r="D501" s="118" t="s">
        <v>1650</v>
      </c>
    </row>
    <row r="502" spans="1:4" s="118" customFormat="1" x14ac:dyDescent="0.25">
      <c r="A502" s="210" t="str">
        <f>""""&amp;MaterialData!A685&amp;""""</f>
        <v>"Spandrel Panels"</v>
      </c>
      <c r="B502" s="210" t="str">
        <f>""""&amp;MaterialData!B685&amp;""""</f>
        <v>"Aluminum w/out Thrml Break - Triple or low e glass - R30 Ins."</v>
      </c>
      <c r="C502" s="118" t="s">
        <v>1217</v>
      </c>
      <c r="D502" s="118" t="s">
        <v>1651</v>
      </c>
    </row>
    <row r="503" spans="1:4" s="118" customFormat="1" x14ac:dyDescent="0.25">
      <c r="A503" s="210" t="str">
        <f>""""&amp;MaterialData!A686&amp;""""</f>
        <v>"Spandrel Panels"</v>
      </c>
      <c r="B503" s="210" t="str">
        <f>""""&amp;MaterialData!B686&amp;""""</f>
        <v>"Aluminum w/ Thrml Break - Single glass pane. stone. or metal pane - No Ins."</v>
      </c>
      <c r="C503" s="118" t="s">
        <v>1217</v>
      </c>
      <c r="D503" s="118" t="s">
        <v>1652</v>
      </c>
    </row>
    <row r="504" spans="1:4" s="118" customFormat="1" x14ac:dyDescent="0.25">
      <c r="A504" s="210" t="str">
        <f>""""&amp;MaterialData!A687&amp;""""</f>
        <v>"Spandrel Panels"</v>
      </c>
      <c r="B504" s="210" t="str">
        <f>""""&amp;MaterialData!B687&amp;""""</f>
        <v>"Aluminum w/ Thrml Break - Single glass pane. stone. or metal pane - R4 Ins."</v>
      </c>
      <c r="C504" s="118" t="s">
        <v>1217</v>
      </c>
      <c r="D504" s="118" t="s">
        <v>1653</v>
      </c>
    </row>
    <row r="505" spans="1:4" s="118" customFormat="1" x14ac:dyDescent="0.25">
      <c r="A505" s="210" t="str">
        <f>""""&amp;MaterialData!A688&amp;""""</f>
        <v>"Spandrel Panels"</v>
      </c>
      <c r="B505" s="210" t="str">
        <f>""""&amp;MaterialData!B688&amp;""""</f>
        <v>"Aluminum w/ Thrml Break - Single glass pane. stone. or metal pane - R7 Ins."</v>
      </c>
      <c r="C505" s="118" t="s">
        <v>1217</v>
      </c>
      <c r="D505" s="118" t="s">
        <v>1654</v>
      </c>
    </row>
    <row r="506" spans="1:4" s="118" customFormat="1" x14ac:dyDescent="0.25">
      <c r="A506" s="210" t="str">
        <f>""""&amp;MaterialData!A689&amp;""""</f>
        <v>"Spandrel Panels"</v>
      </c>
      <c r="B506" s="210" t="str">
        <f>""""&amp;MaterialData!B689&amp;""""</f>
        <v>"Aluminum w/ Thrml Break - Single glass pane. stone. or metal pane - R10 Ins."</v>
      </c>
      <c r="C506" s="118" t="s">
        <v>1217</v>
      </c>
      <c r="D506" s="118" t="s">
        <v>1655</v>
      </c>
    </row>
    <row r="507" spans="1:4" s="118" customFormat="1" x14ac:dyDescent="0.25">
      <c r="A507" s="210" t="str">
        <f>""""&amp;MaterialData!A690&amp;""""</f>
        <v>"Spandrel Panels"</v>
      </c>
      <c r="B507" s="210" t="str">
        <f>""""&amp;MaterialData!B690&amp;""""</f>
        <v>"Aluminum w/ Thrml Break - Single glass pane. stone. or metal pane - R15 Ins."</v>
      </c>
      <c r="C507" s="118" t="s">
        <v>1217</v>
      </c>
      <c r="D507" s="118" t="s">
        <v>1656</v>
      </c>
    </row>
    <row r="508" spans="1:4" s="118" customFormat="1" x14ac:dyDescent="0.25">
      <c r="A508" s="210" t="str">
        <f>""""&amp;MaterialData!A691&amp;""""</f>
        <v>"Spandrel Panels"</v>
      </c>
      <c r="B508" s="210" t="str">
        <f>""""&amp;MaterialData!B691&amp;""""</f>
        <v>"Aluminum w/ Thrml Break - Single glass pane. stone. or metal pane - R20 Ins."</v>
      </c>
      <c r="C508" s="118" t="s">
        <v>1217</v>
      </c>
      <c r="D508" s="118" t="s">
        <v>1657</v>
      </c>
    </row>
    <row r="509" spans="1:4" s="118" customFormat="1" x14ac:dyDescent="0.25">
      <c r="A509" s="210" t="str">
        <f>""""&amp;MaterialData!A692&amp;""""</f>
        <v>"Spandrel Panels"</v>
      </c>
      <c r="B509" s="210" t="str">
        <f>""""&amp;MaterialData!B692&amp;""""</f>
        <v>"Aluminum w/ Thrml Break - Single glass pane. stone. or metal pane - R25 Ins."</v>
      </c>
      <c r="C509" s="118" t="s">
        <v>1217</v>
      </c>
      <c r="D509" s="118" t="s">
        <v>1658</v>
      </c>
    </row>
    <row r="510" spans="1:4" s="118" customFormat="1" x14ac:dyDescent="0.25">
      <c r="A510" s="210" t="str">
        <f>""""&amp;MaterialData!A693&amp;""""</f>
        <v>"Spandrel Panels"</v>
      </c>
      <c r="B510" s="210" t="str">
        <f>""""&amp;MaterialData!B693&amp;""""</f>
        <v>"Aluminum w/ Thrml Break - Single glass pane. stone. or metal pane - R30 Ins."</v>
      </c>
      <c r="C510" s="118" t="s">
        <v>1217</v>
      </c>
      <c r="D510" s="118" t="s">
        <v>1659</v>
      </c>
    </row>
    <row r="511" spans="1:4" s="118" customFormat="1" x14ac:dyDescent="0.25">
      <c r="A511" s="210" t="str">
        <f>""""&amp;MaterialData!A694&amp;""""</f>
        <v>"Spandrel Panels"</v>
      </c>
      <c r="B511" s="210" t="str">
        <f>""""&amp;MaterialData!B694&amp;""""</f>
        <v>"Aluminum w/ Thrml Break - Double glass with no low e - No Ins."</v>
      </c>
      <c r="C511" s="118" t="s">
        <v>1217</v>
      </c>
      <c r="D511" s="118" t="s">
        <v>1660</v>
      </c>
    </row>
    <row r="512" spans="1:4" s="118" customFormat="1" x14ac:dyDescent="0.25">
      <c r="A512" s="210" t="str">
        <f>""""&amp;MaterialData!A695&amp;""""</f>
        <v>"Spandrel Panels"</v>
      </c>
      <c r="B512" s="210" t="str">
        <f>""""&amp;MaterialData!B695&amp;""""</f>
        <v>"Aluminum w/ Thrml Break - Double glass with no low e - R4 Ins."</v>
      </c>
      <c r="C512" s="118" t="s">
        <v>1217</v>
      </c>
      <c r="D512" s="118" t="s">
        <v>1661</v>
      </c>
    </row>
    <row r="513" spans="1:4" s="118" customFormat="1" x14ac:dyDescent="0.25">
      <c r="A513" s="210" t="str">
        <f>""""&amp;MaterialData!A696&amp;""""</f>
        <v>"Spandrel Panels"</v>
      </c>
      <c r="B513" s="210" t="str">
        <f>""""&amp;MaterialData!B696&amp;""""</f>
        <v>"Aluminum w/ Thrml Break - Double glass with no low e - R7 Ins."</v>
      </c>
      <c r="C513" s="118" t="s">
        <v>1217</v>
      </c>
      <c r="D513" s="118" t="s">
        <v>1662</v>
      </c>
    </row>
    <row r="514" spans="1:4" s="118" customFormat="1" x14ac:dyDescent="0.25">
      <c r="A514" s="210" t="str">
        <f>""""&amp;MaterialData!A697&amp;""""</f>
        <v>"Spandrel Panels"</v>
      </c>
      <c r="B514" s="210" t="str">
        <f>""""&amp;MaterialData!B697&amp;""""</f>
        <v>"Aluminum w/ Thrml Break - Double glass with no low e - R10 Ins."</v>
      </c>
      <c r="C514" s="118" t="s">
        <v>1217</v>
      </c>
      <c r="D514" s="118" t="s">
        <v>1663</v>
      </c>
    </row>
    <row r="515" spans="1:4" s="118" customFormat="1" x14ac:dyDescent="0.25">
      <c r="A515" s="210" t="str">
        <f>""""&amp;MaterialData!A698&amp;""""</f>
        <v>"Spandrel Panels"</v>
      </c>
      <c r="B515" s="210" t="str">
        <f>""""&amp;MaterialData!B698&amp;""""</f>
        <v>"Aluminum w/ Thrml Break - Double glass with no low e - R15 Ins."</v>
      </c>
      <c r="C515" s="118" t="s">
        <v>1217</v>
      </c>
      <c r="D515" s="118" t="s">
        <v>1664</v>
      </c>
    </row>
    <row r="516" spans="1:4" s="118" customFormat="1" x14ac:dyDescent="0.25">
      <c r="A516" s="210" t="str">
        <f>""""&amp;MaterialData!A699&amp;""""</f>
        <v>"Spandrel Panels"</v>
      </c>
      <c r="B516" s="210" t="str">
        <f>""""&amp;MaterialData!B699&amp;""""</f>
        <v>"Aluminum w/ Thrml Break - Double glass with no low e - R20 Ins."</v>
      </c>
      <c r="C516" s="118" t="s">
        <v>1217</v>
      </c>
      <c r="D516" s="118" t="s">
        <v>1665</v>
      </c>
    </row>
    <row r="517" spans="1:4" s="118" customFormat="1" x14ac:dyDescent="0.25">
      <c r="A517" s="210" t="str">
        <f>""""&amp;MaterialData!A700&amp;""""</f>
        <v>"Spandrel Panels"</v>
      </c>
      <c r="B517" s="210" t="str">
        <f>""""&amp;MaterialData!B700&amp;""""</f>
        <v>"Aluminum w/ Thrml Break - Double glass with no low e - R25 Ins."</v>
      </c>
      <c r="C517" s="118" t="s">
        <v>1217</v>
      </c>
      <c r="D517" s="118" t="s">
        <v>1666</v>
      </c>
    </row>
    <row r="518" spans="1:4" s="118" customFormat="1" x14ac:dyDescent="0.25">
      <c r="A518" s="210" t="str">
        <f>""""&amp;MaterialData!A701&amp;""""</f>
        <v>"Spandrel Panels"</v>
      </c>
      <c r="B518" s="210" t="str">
        <f>""""&amp;MaterialData!B701&amp;""""</f>
        <v>"Aluminum w/ Thrml Break - Double glass with no low e - R30 Ins."</v>
      </c>
      <c r="C518" s="118" t="s">
        <v>1217</v>
      </c>
      <c r="D518" s="118" t="s">
        <v>1667</v>
      </c>
    </row>
    <row r="519" spans="1:4" s="118" customFormat="1" x14ac:dyDescent="0.25">
      <c r="A519" s="210" t="str">
        <f>""""&amp;MaterialData!A702&amp;""""</f>
        <v>"Spandrel Panels"</v>
      </c>
      <c r="B519" s="210" t="str">
        <f>""""&amp;MaterialData!B702&amp;""""</f>
        <v>"Aluminum w/ Thrml Break - Triple or low e glass - No Ins."</v>
      </c>
      <c r="C519" s="118" t="s">
        <v>1217</v>
      </c>
      <c r="D519" s="118" t="s">
        <v>1668</v>
      </c>
    </row>
    <row r="520" spans="1:4" s="118" customFormat="1" x14ac:dyDescent="0.25">
      <c r="A520" s="210" t="str">
        <f>""""&amp;MaterialData!A703&amp;""""</f>
        <v>"Spandrel Panels"</v>
      </c>
      <c r="B520" s="210" t="str">
        <f>""""&amp;MaterialData!B703&amp;""""</f>
        <v>"Aluminum w/ Thrml Break - Triple or low e glass - R4 Ins."</v>
      </c>
      <c r="C520" s="118" t="s">
        <v>1217</v>
      </c>
      <c r="D520" s="118" t="s">
        <v>1669</v>
      </c>
    </row>
    <row r="521" spans="1:4" s="118" customFormat="1" x14ac:dyDescent="0.25">
      <c r="A521" s="210" t="str">
        <f>""""&amp;MaterialData!A704&amp;""""</f>
        <v>"Spandrel Panels"</v>
      </c>
      <c r="B521" s="210" t="str">
        <f>""""&amp;MaterialData!B704&amp;""""</f>
        <v>"Aluminum w/ Thrml Break - Triple or low e glass - R7 Ins."</v>
      </c>
      <c r="C521" s="118" t="s">
        <v>1217</v>
      </c>
      <c r="D521" s="118" t="s">
        <v>1670</v>
      </c>
    </row>
    <row r="522" spans="1:4" s="118" customFormat="1" x14ac:dyDescent="0.25">
      <c r="A522" s="210" t="str">
        <f>""""&amp;MaterialData!A705&amp;""""</f>
        <v>"Spandrel Panels"</v>
      </c>
      <c r="B522" s="210" t="str">
        <f>""""&amp;MaterialData!B705&amp;""""</f>
        <v>"Aluminum w/ Thrml Break - Triple or low e glass - R10 Ins."</v>
      </c>
      <c r="C522" s="118" t="s">
        <v>1217</v>
      </c>
      <c r="D522" s="118" t="s">
        <v>1671</v>
      </c>
    </row>
    <row r="523" spans="1:4" s="118" customFormat="1" x14ac:dyDescent="0.25">
      <c r="A523" s="210" t="str">
        <f>""""&amp;MaterialData!A706&amp;""""</f>
        <v>"Spandrel Panels"</v>
      </c>
      <c r="B523" s="210" t="str">
        <f>""""&amp;MaterialData!B706&amp;""""</f>
        <v>"Aluminum w/ Thrml Break - Triple or low e glass - R15 Ins."</v>
      </c>
      <c r="C523" s="118" t="s">
        <v>1217</v>
      </c>
      <c r="D523" s="118" t="s">
        <v>1672</v>
      </c>
    </row>
    <row r="524" spans="1:4" s="118" customFormat="1" x14ac:dyDescent="0.25">
      <c r="A524" s="210" t="str">
        <f>""""&amp;MaterialData!A707&amp;""""</f>
        <v>"Spandrel Panels"</v>
      </c>
      <c r="B524" s="210" t="str">
        <f>""""&amp;MaterialData!B707&amp;""""</f>
        <v>"Aluminum w/ Thrml Break - Triple or low e glass - R20 Ins."</v>
      </c>
      <c r="C524" s="118" t="s">
        <v>1217</v>
      </c>
      <c r="D524" s="118" t="s">
        <v>1673</v>
      </c>
    </row>
    <row r="525" spans="1:4" s="118" customFormat="1" x14ac:dyDescent="0.25">
      <c r="A525" s="210" t="str">
        <f>""""&amp;MaterialData!A708&amp;""""</f>
        <v>"Spandrel Panels"</v>
      </c>
      <c r="B525" s="210" t="str">
        <f>""""&amp;MaterialData!B708&amp;""""</f>
        <v>"Aluminum w/ Thrml Break - Triple or low e glass - R25 Ins."</v>
      </c>
      <c r="C525" s="118" t="s">
        <v>1217</v>
      </c>
      <c r="D525" s="118" t="s">
        <v>1674</v>
      </c>
    </row>
    <row r="526" spans="1:4" s="118" customFormat="1" x14ac:dyDescent="0.25">
      <c r="A526" s="210" t="str">
        <f>""""&amp;MaterialData!A709&amp;""""</f>
        <v>"Spandrel Panels"</v>
      </c>
      <c r="B526" s="210" t="str">
        <f>""""&amp;MaterialData!B709&amp;""""</f>
        <v>"Aluminum w/ Thrml Break - Triple or low e glass - R30 Ins."</v>
      </c>
      <c r="C526" s="118" t="s">
        <v>1217</v>
      </c>
      <c r="D526" s="118" t="s">
        <v>1675</v>
      </c>
    </row>
    <row r="527" spans="1:4" s="118" customFormat="1" x14ac:dyDescent="0.25">
      <c r="A527" s="210" t="str">
        <f>""""&amp;MaterialData!A710&amp;""""</f>
        <v>"Spandrel Panels"</v>
      </c>
      <c r="B527" s="210" t="str">
        <f>""""&amp;MaterialData!B710&amp;""""</f>
        <v>"Continuous Ins. - Single glass pane. stone. or metal pane - No Ins."</v>
      </c>
      <c r="C527" s="118" t="s">
        <v>1217</v>
      </c>
      <c r="D527" s="118" t="s">
        <v>1676</v>
      </c>
    </row>
    <row r="528" spans="1:4" s="118" customFormat="1" x14ac:dyDescent="0.25">
      <c r="A528" s="210" t="str">
        <f>""""&amp;MaterialData!A711&amp;""""</f>
        <v>"Spandrel Panels"</v>
      </c>
      <c r="B528" s="210" t="str">
        <f>""""&amp;MaterialData!B711&amp;""""</f>
        <v>"Continuous Ins. - Single glass pane. stone. or metal pane - R4 Ins."</v>
      </c>
      <c r="C528" s="118" t="s">
        <v>1217</v>
      </c>
      <c r="D528" s="118" t="s">
        <v>1677</v>
      </c>
    </row>
    <row r="529" spans="1:4" s="118" customFormat="1" x14ac:dyDescent="0.25">
      <c r="A529" s="210" t="str">
        <f>""""&amp;MaterialData!A712&amp;""""</f>
        <v>"Spandrel Panels"</v>
      </c>
      <c r="B529" s="210" t="str">
        <f>""""&amp;MaterialData!B712&amp;""""</f>
        <v>"Continuous Ins. - Single glass pane. stone. or metal pane - R7 Ins."</v>
      </c>
      <c r="C529" s="118" t="s">
        <v>1217</v>
      </c>
      <c r="D529" s="118" t="s">
        <v>1678</v>
      </c>
    </row>
    <row r="530" spans="1:4" s="118" customFormat="1" x14ac:dyDescent="0.25">
      <c r="A530" s="210" t="str">
        <f>""""&amp;MaterialData!A713&amp;""""</f>
        <v>"Spandrel Panels"</v>
      </c>
      <c r="B530" s="210" t="str">
        <f>""""&amp;MaterialData!B713&amp;""""</f>
        <v>"Continuous Ins. - Single glass pane. stone. or metal pane - R10 Ins."</v>
      </c>
      <c r="C530" s="118" t="s">
        <v>1217</v>
      </c>
      <c r="D530" s="118" t="s">
        <v>1679</v>
      </c>
    </row>
    <row r="531" spans="1:4" s="118" customFormat="1" x14ac:dyDescent="0.25">
      <c r="A531" s="210" t="str">
        <f>""""&amp;MaterialData!A714&amp;""""</f>
        <v>"Spandrel Panels"</v>
      </c>
      <c r="B531" s="210" t="str">
        <f>""""&amp;MaterialData!B714&amp;""""</f>
        <v>"Continuous Ins. - Single glass pane. stone. or metal pane - R15 Ins."</v>
      </c>
      <c r="C531" s="118" t="s">
        <v>1217</v>
      </c>
      <c r="D531" s="118" t="s">
        <v>1680</v>
      </c>
    </row>
    <row r="532" spans="1:4" s="118" customFormat="1" x14ac:dyDescent="0.25">
      <c r="A532" s="210" t="str">
        <f>""""&amp;MaterialData!A715&amp;""""</f>
        <v>"Spandrel Panels"</v>
      </c>
      <c r="B532" s="210" t="str">
        <f>""""&amp;MaterialData!B715&amp;""""</f>
        <v>"Continuous Ins. - Single glass pane. stone. or metal pane - R20 Ins."</v>
      </c>
      <c r="C532" s="118" t="s">
        <v>1217</v>
      </c>
      <c r="D532" s="118" t="s">
        <v>1681</v>
      </c>
    </row>
    <row r="533" spans="1:4" s="118" customFormat="1" x14ac:dyDescent="0.25">
      <c r="A533" s="210" t="str">
        <f>""""&amp;MaterialData!A716&amp;""""</f>
        <v>"Spandrel Panels"</v>
      </c>
      <c r="B533" s="210" t="str">
        <f>""""&amp;MaterialData!B716&amp;""""</f>
        <v>"Continuous Ins. - Single glass pane. stone. or metal pane - R25 Ins."</v>
      </c>
      <c r="C533" s="118" t="s">
        <v>1217</v>
      </c>
      <c r="D533" s="118" t="s">
        <v>1682</v>
      </c>
    </row>
    <row r="534" spans="1:4" s="118" customFormat="1" x14ac:dyDescent="0.25">
      <c r="A534" s="210" t="str">
        <f>""""&amp;MaterialData!A717&amp;""""</f>
        <v>"Spandrel Panels"</v>
      </c>
      <c r="B534" s="210" t="str">
        <f>""""&amp;MaterialData!B717&amp;""""</f>
        <v>"Continuous Ins. - Single glass pane. stone. or metal pane - R30 Ins."</v>
      </c>
      <c r="C534" s="118" t="s">
        <v>1217</v>
      </c>
      <c r="D534" s="118" t="s">
        <v>1683</v>
      </c>
    </row>
    <row r="535" spans="1:4" s="118" customFormat="1" x14ac:dyDescent="0.25">
      <c r="A535" s="210" t="str">
        <f>""""&amp;MaterialData!A718&amp;""""</f>
        <v>"Spandrel Panels"</v>
      </c>
      <c r="B535" s="210" t="str">
        <f>""""&amp;MaterialData!B718&amp;""""</f>
        <v>"Continuous Ins. - Double glass with no low e coatings - No Ins."</v>
      </c>
      <c r="C535" s="118" t="s">
        <v>1217</v>
      </c>
      <c r="D535" s="118" t="s">
        <v>1684</v>
      </c>
    </row>
    <row r="536" spans="1:4" s="118" customFormat="1" x14ac:dyDescent="0.25">
      <c r="A536" s="210" t="str">
        <f>""""&amp;MaterialData!A719&amp;""""</f>
        <v>"Spandrel Panels"</v>
      </c>
      <c r="B536" s="210" t="str">
        <f>""""&amp;MaterialData!B719&amp;""""</f>
        <v>"Continuous Ins. - Double glass with no low e coatings - R4 Ins."</v>
      </c>
      <c r="C536" s="118" t="s">
        <v>1217</v>
      </c>
      <c r="D536" s="118" t="s">
        <v>1685</v>
      </c>
    </row>
    <row r="537" spans="1:4" s="118" customFormat="1" x14ac:dyDescent="0.25">
      <c r="A537" s="210" t="str">
        <f>""""&amp;MaterialData!A720&amp;""""</f>
        <v>"Spandrel Panels"</v>
      </c>
      <c r="B537" s="210" t="str">
        <f>""""&amp;MaterialData!B720&amp;""""</f>
        <v>"Continuous Ins. - Double glass with no low e coatings - R7 Ins."</v>
      </c>
      <c r="C537" s="118" t="s">
        <v>1217</v>
      </c>
      <c r="D537" s="118" t="s">
        <v>1686</v>
      </c>
    </row>
    <row r="538" spans="1:4" s="118" customFormat="1" x14ac:dyDescent="0.25">
      <c r="A538" s="210" t="str">
        <f>""""&amp;MaterialData!A721&amp;""""</f>
        <v>"Spandrel Panels"</v>
      </c>
      <c r="B538" s="210" t="str">
        <f>""""&amp;MaterialData!B721&amp;""""</f>
        <v>"Continuous Ins. - Double glass with no low e coatings - R10 Ins."</v>
      </c>
      <c r="C538" s="118" t="s">
        <v>1217</v>
      </c>
      <c r="D538" s="118" t="s">
        <v>1687</v>
      </c>
    </row>
    <row r="539" spans="1:4" s="118" customFormat="1" x14ac:dyDescent="0.25">
      <c r="A539" s="210" t="str">
        <f>""""&amp;MaterialData!A722&amp;""""</f>
        <v>"Spandrel Panels"</v>
      </c>
      <c r="B539" s="210" t="str">
        <f>""""&amp;MaterialData!B722&amp;""""</f>
        <v>"Continuous Ins. - Double glass with no low e coatings - R15 Ins."</v>
      </c>
      <c r="C539" s="118" t="s">
        <v>1217</v>
      </c>
      <c r="D539" s="118" t="s">
        <v>1688</v>
      </c>
    </row>
    <row r="540" spans="1:4" s="118" customFormat="1" x14ac:dyDescent="0.25">
      <c r="A540" s="210" t="str">
        <f>""""&amp;MaterialData!A723&amp;""""</f>
        <v>"Spandrel Panels"</v>
      </c>
      <c r="B540" s="210" t="str">
        <f>""""&amp;MaterialData!B723&amp;""""</f>
        <v>"Continuous Ins. - Double glass with no low e coatings - R20 Ins."</v>
      </c>
      <c r="C540" s="118" t="s">
        <v>1217</v>
      </c>
      <c r="D540" s="118" t="s">
        <v>1689</v>
      </c>
    </row>
    <row r="541" spans="1:4" s="118" customFormat="1" x14ac:dyDescent="0.25">
      <c r="A541" s="210" t="str">
        <f>""""&amp;MaterialData!A724&amp;""""</f>
        <v>"Spandrel Panels"</v>
      </c>
      <c r="B541" s="210" t="str">
        <f>""""&amp;MaterialData!B724&amp;""""</f>
        <v>"Continuous Ins. - Double glass with no low e coatings - R25 Ins."</v>
      </c>
      <c r="C541" s="118" t="s">
        <v>1217</v>
      </c>
      <c r="D541" s="118" t="s">
        <v>1690</v>
      </c>
    </row>
    <row r="542" spans="1:4" s="118" customFormat="1" x14ac:dyDescent="0.25">
      <c r="A542" s="210" t="str">
        <f>""""&amp;MaterialData!A725&amp;""""</f>
        <v>"Spandrel Panels"</v>
      </c>
      <c r="B542" s="210" t="str">
        <f>""""&amp;MaterialData!B725&amp;""""</f>
        <v>"Continuous Ins. - Double glass with no low e coatings - R30 Ins."</v>
      </c>
      <c r="C542" s="118" t="s">
        <v>1217</v>
      </c>
      <c r="D542" s="118" t="s">
        <v>1691</v>
      </c>
    </row>
    <row r="543" spans="1:4" s="118" customFormat="1" x14ac:dyDescent="0.25">
      <c r="A543" s="210" t="str">
        <f>""""&amp;MaterialData!A726&amp;""""</f>
        <v>"Spandrel Panels"</v>
      </c>
      <c r="B543" s="210" t="str">
        <f>""""&amp;MaterialData!B726&amp;""""</f>
        <v>"Continuous Ins. - Triple or low e glass - No Ins."</v>
      </c>
      <c r="C543" s="118" t="s">
        <v>1217</v>
      </c>
      <c r="D543" s="118" t="s">
        <v>1692</v>
      </c>
    </row>
    <row r="544" spans="1:4" s="118" customFormat="1" x14ac:dyDescent="0.25">
      <c r="A544" s="210" t="str">
        <f>""""&amp;MaterialData!A727&amp;""""</f>
        <v>"Spandrel Panels"</v>
      </c>
      <c r="B544" s="210" t="str">
        <f>""""&amp;MaterialData!B727&amp;""""</f>
        <v>"Continuous Ins. - Triple or low e glass - R4 Ins."</v>
      </c>
      <c r="C544" s="118" t="s">
        <v>1217</v>
      </c>
      <c r="D544" s="118" t="s">
        <v>1693</v>
      </c>
    </row>
    <row r="545" spans="1:4" s="118" customFormat="1" x14ac:dyDescent="0.25">
      <c r="A545" s="210" t="str">
        <f>""""&amp;MaterialData!A728&amp;""""</f>
        <v>"Spandrel Panels"</v>
      </c>
      <c r="B545" s="210" t="str">
        <f>""""&amp;MaterialData!B728&amp;""""</f>
        <v>"Continuous Ins. - Triple or low e glass - R7 Ins."</v>
      </c>
      <c r="C545" s="118" t="s">
        <v>1218</v>
      </c>
      <c r="D545" s="118" t="s">
        <v>1694</v>
      </c>
    </row>
    <row r="546" spans="1:4" s="118" customFormat="1" x14ac:dyDescent="0.25">
      <c r="A546" s="210" t="str">
        <f>""""&amp;MaterialData!A729&amp;""""</f>
        <v>"Spandrel Panels"</v>
      </c>
      <c r="B546" s="210" t="str">
        <f>""""&amp;MaterialData!B729&amp;""""</f>
        <v>"Continuous Ins. - Triple or low e glass - R10 Ins."</v>
      </c>
      <c r="C546" s="118" t="s">
        <v>1219</v>
      </c>
      <c r="D546" s="118" t="s">
        <v>1695</v>
      </c>
    </row>
    <row r="547" spans="1:4" s="118" customFormat="1" x14ac:dyDescent="0.25">
      <c r="A547" s="210" t="str">
        <f>""""&amp;MaterialData!A730&amp;""""</f>
        <v>"Spandrel Panels"</v>
      </c>
      <c r="B547" s="210" t="str">
        <f>""""&amp;MaterialData!B730&amp;""""</f>
        <v>"Continuous Ins. - Triple or low e glass - R15 Ins."</v>
      </c>
      <c r="C547" s="118" t="s">
        <v>1219</v>
      </c>
      <c r="D547" s="118" t="s">
        <v>1696</v>
      </c>
    </row>
    <row r="548" spans="1:4" s="118" customFormat="1" x14ac:dyDescent="0.25">
      <c r="A548" s="210" t="str">
        <f>""""&amp;MaterialData!A731&amp;""""</f>
        <v>"Spandrel Panels"</v>
      </c>
      <c r="B548" s="210" t="str">
        <f>""""&amp;MaterialData!B731&amp;""""</f>
        <v>"Continuous Ins. - Triple or low e glass - R20 Ins."</v>
      </c>
      <c r="C548" s="118" t="s">
        <v>1219</v>
      </c>
      <c r="D548" s="118" t="s">
        <v>1697</v>
      </c>
    </row>
    <row r="549" spans="1:4" s="118" customFormat="1" x14ac:dyDescent="0.25">
      <c r="A549" s="210" t="str">
        <f>""""&amp;MaterialData!A732&amp;""""</f>
        <v>"Spandrel Panels"</v>
      </c>
      <c r="B549" s="210" t="str">
        <f>""""&amp;MaterialData!B732&amp;""""</f>
        <v>"Continuous Ins. - Triple or low e glass - R25 Ins."</v>
      </c>
      <c r="C549" s="118" t="s">
        <v>1219</v>
      </c>
      <c r="D549" s="118" t="s">
        <v>1698</v>
      </c>
    </row>
    <row r="550" spans="1:4" s="118" customFormat="1" x14ac:dyDescent="0.25">
      <c r="A550" s="210" t="str">
        <f>""""&amp;MaterialData!A733&amp;""""</f>
        <v>"Spandrel Panels"</v>
      </c>
      <c r="B550" s="210" t="str">
        <f>""""&amp;MaterialData!B733&amp;""""</f>
        <v>"Continuous Ins. - Triple or low e glass - R30 Ins."</v>
      </c>
      <c r="C550" s="118" t="s">
        <v>1219</v>
      </c>
      <c r="D550" s="118" t="s">
        <v>1699</v>
      </c>
    </row>
    <row r="551" spans="1:4" s="118" customFormat="1" x14ac:dyDescent="0.25">
      <c r="A551" s="210" t="str">
        <f>""""&amp;MaterialData!A734&amp;""""</f>
        <v>"Spandrel Panels"</v>
      </c>
      <c r="B551" s="210" t="str">
        <f>""""&amp;MaterialData!B734&amp;""""</f>
        <v>"Structural Glazing - Single glass pane. stone. or metal pane - No Ins."</v>
      </c>
      <c r="C551" s="118" t="s">
        <v>1219</v>
      </c>
      <c r="D551" s="118" t="s">
        <v>1700</v>
      </c>
    </row>
    <row r="552" spans="1:4" s="118" customFormat="1" x14ac:dyDescent="0.25">
      <c r="A552" s="210" t="str">
        <f>""""&amp;MaterialData!A735&amp;""""</f>
        <v>"Spandrel Panels"</v>
      </c>
      <c r="B552" s="210" t="str">
        <f>""""&amp;MaterialData!B735&amp;""""</f>
        <v>"Structural Glazing - Single glass pane. stone. or metal pane - R4 Ins."</v>
      </c>
      <c r="C552" s="118" t="s">
        <v>1219</v>
      </c>
      <c r="D552" s="118" t="s">
        <v>1701</v>
      </c>
    </row>
    <row r="553" spans="1:4" s="118" customFormat="1" x14ac:dyDescent="0.25">
      <c r="A553" s="210" t="str">
        <f>""""&amp;MaterialData!A736&amp;""""</f>
        <v>"Spandrel Panels"</v>
      </c>
      <c r="B553" s="210" t="str">
        <f>""""&amp;MaterialData!B736&amp;""""</f>
        <v>"Structural Glazing - Single glass pane. stone. or metal pane - R7 Ins."</v>
      </c>
      <c r="C553" s="118" t="s">
        <v>1219</v>
      </c>
      <c r="D553" s="118" t="s">
        <v>1702</v>
      </c>
    </row>
    <row r="554" spans="1:4" s="118" customFormat="1" x14ac:dyDescent="0.25">
      <c r="A554" s="210" t="str">
        <f>""""&amp;MaterialData!A737&amp;""""</f>
        <v>"Spandrel Panels"</v>
      </c>
      <c r="B554" s="210" t="str">
        <f>""""&amp;MaterialData!B737&amp;""""</f>
        <v>"Structural Glazing - Single glass pane. stone. or metal pane - R10 Ins."</v>
      </c>
      <c r="C554" s="118" t="s">
        <v>1219</v>
      </c>
      <c r="D554" s="118" t="s">
        <v>1703</v>
      </c>
    </row>
    <row r="555" spans="1:4" s="118" customFormat="1" x14ac:dyDescent="0.25">
      <c r="A555" s="210" t="str">
        <f>""""&amp;MaterialData!A738&amp;""""</f>
        <v>"Spandrel Panels"</v>
      </c>
      <c r="B555" s="210" t="str">
        <f>""""&amp;MaterialData!B738&amp;""""</f>
        <v>"Structural Glazing - Single glass pane. stone. or metal pane - R15 Ins."</v>
      </c>
      <c r="C555" s="118" t="s">
        <v>1219</v>
      </c>
      <c r="D555" s="118" t="s">
        <v>1704</v>
      </c>
    </row>
    <row r="556" spans="1:4" s="118" customFormat="1" x14ac:dyDescent="0.25">
      <c r="A556" s="210" t="str">
        <f>""""&amp;MaterialData!A739&amp;""""</f>
        <v>"Spandrel Panels"</v>
      </c>
      <c r="B556" s="210" t="str">
        <f>""""&amp;MaterialData!B739&amp;""""</f>
        <v>"Structural Glazing - Single glass pane. stone. or metal pane - R20 Ins."</v>
      </c>
      <c r="C556" s="118" t="s">
        <v>1219</v>
      </c>
      <c r="D556" s="118" t="s">
        <v>1705</v>
      </c>
    </row>
    <row r="557" spans="1:4" s="118" customFormat="1" x14ac:dyDescent="0.25">
      <c r="A557" s="210" t="str">
        <f>""""&amp;MaterialData!A740&amp;""""</f>
        <v>"Spandrel Panels"</v>
      </c>
      <c r="B557" s="210" t="str">
        <f>""""&amp;MaterialData!B740&amp;""""</f>
        <v>"Structural Glazing - Single glass pane. stone. or metal pane - R25 Ins."</v>
      </c>
      <c r="C557" s="118" t="s">
        <v>1219</v>
      </c>
      <c r="D557" s="118" t="s">
        <v>1706</v>
      </c>
    </row>
    <row r="558" spans="1:4" s="118" customFormat="1" x14ac:dyDescent="0.25">
      <c r="A558" s="210" t="str">
        <f>""""&amp;MaterialData!A741&amp;""""</f>
        <v>"Spandrel Panels"</v>
      </c>
      <c r="B558" s="210" t="str">
        <f>""""&amp;MaterialData!B741&amp;""""</f>
        <v>"Structural Glazing - Single glass pane. stone. or metal pane - R30 Ins."</v>
      </c>
      <c r="C558" s="118" t="s">
        <v>1219</v>
      </c>
      <c r="D558" s="118" t="s">
        <v>1707</v>
      </c>
    </row>
    <row r="559" spans="1:4" s="118" customFormat="1" x14ac:dyDescent="0.25">
      <c r="A559" s="210" t="str">
        <f>""""&amp;MaterialData!A742&amp;""""</f>
        <v>"Spandrel Panels"</v>
      </c>
      <c r="B559" s="210" t="str">
        <f>""""&amp;MaterialData!B742&amp;""""</f>
        <v>"Structural Glazing - Double glass with no low e coatings - No Ins."</v>
      </c>
      <c r="C559" s="118" t="s">
        <v>1219</v>
      </c>
      <c r="D559" s="118" t="s">
        <v>1708</v>
      </c>
    </row>
    <row r="560" spans="1:4" s="118" customFormat="1" x14ac:dyDescent="0.25">
      <c r="A560" s="210" t="str">
        <f>""""&amp;MaterialData!A743&amp;""""</f>
        <v>"Spandrel Panels"</v>
      </c>
      <c r="B560" s="210" t="str">
        <f>""""&amp;MaterialData!B743&amp;""""</f>
        <v>"Structural Glazing - Double glass with no low e coatings - R4 Ins."</v>
      </c>
      <c r="C560" s="118" t="s">
        <v>1219</v>
      </c>
      <c r="D560" s="118" t="s">
        <v>1709</v>
      </c>
    </row>
    <row r="561" spans="1:2" x14ac:dyDescent="0.25">
      <c r="A561" s="210"/>
      <c r="B561" s="2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27"/>
  <sheetViews>
    <sheetView zoomScaleNormal="100" workbookViewId="0">
      <pane xSplit="2" ySplit="4" topLeftCell="C262" activePane="bottomRight" state="frozen"/>
      <selection pane="topRight" activeCell="C1" sqref="C1"/>
      <selection pane="bottomLeft" activeCell="A6" sqref="A6"/>
      <selection pane="bottomRight" activeCell="B284" sqref="B284"/>
    </sheetView>
  </sheetViews>
  <sheetFormatPr defaultColWidth="9.140625" defaultRowHeight="15" x14ac:dyDescent="0.25"/>
  <cols>
    <col min="1" max="1" width="28.7109375" style="159" customWidth="1"/>
    <col min="2" max="2" width="71.85546875" style="159" customWidth="1"/>
    <col min="3" max="3" width="13.140625" style="159" customWidth="1"/>
    <col min="4" max="4" width="13.28515625" style="159" customWidth="1"/>
    <col min="5" max="5" width="16.28515625" style="159" customWidth="1"/>
    <col min="6" max="6" width="8.85546875" style="159" customWidth="1"/>
    <col min="7" max="7" width="14.140625" style="159" customWidth="1"/>
    <col min="8" max="8" width="16.140625" style="159" customWidth="1"/>
    <col min="9" max="9" width="19.140625" style="159" customWidth="1"/>
    <col min="10" max="16384" width="9.140625" style="159"/>
  </cols>
  <sheetData>
    <row r="1" spans="1:11" x14ac:dyDescent="0.25">
      <c r="A1" s="144" t="s">
        <v>91</v>
      </c>
      <c r="B1" s="158"/>
      <c r="C1" s="158"/>
      <c r="D1" s="158"/>
      <c r="E1" s="158"/>
      <c r="F1" s="158"/>
      <c r="G1" s="158"/>
      <c r="H1" s="158"/>
      <c r="I1" s="158"/>
    </row>
    <row r="2" spans="1:11" x14ac:dyDescent="0.25">
      <c r="A2" s="144" t="s">
        <v>92</v>
      </c>
      <c r="B2" s="144" t="s">
        <v>93</v>
      </c>
      <c r="C2" s="142" t="s">
        <v>94</v>
      </c>
      <c r="D2" s="142" t="s">
        <v>95</v>
      </c>
      <c r="E2" s="142" t="s">
        <v>96</v>
      </c>
      <c r="F2" s="142" t="s">
        <v>97</v>
      </c>
      <c r="G2" s="142" t="s">
        <v>98</v>
      </c>
      <c r="H2" s="144" t="s">
        <v>99</v>
      </c>
      <c r="I2" s="147" t="s">
        <v>100</v>
      </c>
    </row>
    <row r="3" spans="1:11" x14ac:dyDescent="0.25">
      <c r="A3" s="144" t="s">
        <v>101</v>
      </c>
      <c r="B3" s="144" t="s">
        <v>0</v>
      </c>
      <c r="C3" s="142" t="s">
        <v>1118</v>
      </c>
      <c r="D3" s="142" t="s">
        <v>1120</v>
      </c>
      <c r="E3" s="142" t="s">
        <v>1121</v>
      </c>
      <c r="F3" s="142" t="s">
        <v>1122</v>
      </c>
      <c r="G3" s="142" t="s">
        <v>1124</v>
      </c>
      <c r="H3" s="144" t="s">
        <v>5</v>
      </c>
      <c r="I3" s="147" t="s">
        <v>103</v>
      </c>
    </row>
    <row r="4" spans="1:11" x14ac:dyDescent="0.25">
      <c r="A4" s="144" t="s">
        <v>961</v>
      </c>
      <c r="B4" s="144"/>
      <c r="C4" s="142" t="s">
        <v>1117</v>
      </c>
      <c r="D4" s="142" t="s">
        <v>1119</v>
      </c>
      <c r="E4" s="142" t="s">
        <v>1150</v>
      </c>
      <c r="F4" s="142" t="s">
        <v>102</v>
      </c>
      <c r="G4" s="142" t="s">
        <v>1123</v>
      </c>
      <c r="H4" s="144"/>
      <c r="I4" s="147"/>
    </row>
    <row r="5" spans="1:11" x14ac:dyDescent="0.25">
      <c r="A5" s="88" t="s">
        <v>55</v>
      </c>
      <c r="B5" s="88" t="s">
        <v>653</v>
      </c>
      <c r="C5" s="88">
        <v>1</v>
      </c>
      <c r="D5" s="88">
        <v>8.3299999999999999E-2</v>
      </c>
      <c r="E5" s="147">
        <v>1.0004</v>
      </c>
      <c r="F5" s="88">
        <v>120</v>
      </c>
      <c r="G5" s="88">
        <v>0.2</v>
      </c>
      <c r="H5" s="144" t="s">
        <v>119</v>
      </c>
      <c r="I5" s="84" t="s">
        <v>662</v>
      </c>
      <c r="K5" s="205"/>
    </row>
    <row r="6" spans="1:11" x14ac:dyDescent="0.25">
      <c r="A6" s="88" t="s">
        <v>55</v>
      </c>
      <c r="B6" s="88" t="s">
        <v>654</v>
      </c>
      <c r="C6" s="88">
        <v>1.5</v>
      </c>
      <c r="D6" s="88">
        <v>8.3299999999999999E-2</v>
      </c>
      <c r="E6" s="147">
        <v>1.5005999999999999</v>
      </c>
      <c r="F6" s="88">
        <v>120</v>
      </c>
      <c r="G6" s="88">
        <v>0.2</v>
      </c>
      <c r="H6" s="144" t="s">
        <v>119</v>
      </c>
      <c r="I6" s="84" t="s">
        <v>662</v>
      </c>
      <c r="K6" s="205"/>
    </row>
    <row r="7" spans="1:11" x14ac:dyDescent="0.25">
      <c r="A7" s="88" t="s">
        <v>55</v>
      </c>
      <c r="B7" s="88" t="s">
        <v>655</v>
      </c>
      <c r="C7" s="88">
        <v>2.5</v>
      </c>
      <c r="D7" s="88">
        <v>8.3299999999999999E-2</v>
      </c>
      <c r="E7" s="147">
        <v>2.5009999999999999</v>
      </c>
      <c r="F7" s="88">
        <v>120</v>
      </c>
      <c r="G7" s="88">
        <v>0.2</v>
      </c>
      <c r="H7" s="144" t="s">
        <v>119</v>
      </c>
      <c r="I7" s="84" t="s">
        <v>662</v>
      </c>
      <c r="K7" s="205"/>
    </row>
    <row r="8" spans="1:11" x14ac:dyDescent="0.25">
      <c r="A8" s="88" t="s">
        <v>38</v>
      </c>
      <c r="B8" s="98" t="s">
        <v>641</v>
      </c>
      <c r="C8" s="88">
        <v>0.875</v>
      </c>
      <c r="D8" s="88">
        <v>0.2</v>
      </c>
      <c r="E8" s="207">
        <v>0.36459999999999998</v>
      </c>
      <c r="F8" s="88">
        <v>0.2</v>
      </c>
      <c r="G8" s="88">
        <v>116</v>
      </c>
      <c r="H8" s="144" t="s">
        <v>105</v>
      </c>
      <c r="I8" s="84" t="s">
        <v>662</v>
      </c>
      <c r="K8" s="205"/>
    </row>
    <row r="9" spans="1:11" x14ac:dyDescent="0.25">
      <c r="A9" s="88" t="s">
        <v>55</v>
      </c>
      <c r="B9" s="88" t="s">
        <v>652</v>
      </c>
      <c r="C9" s="88">
        <v>0.5</v>
      </c>
      <c r="D9" s="88">
        <v>8.3299999999999999E-2</v>
      </c>
      <c r="E9" s="147">
        <v>0.50019999999999998</v>
      </c>
      <c r="F9" s="88">
        <v>120</v>
      </c>
      <c r="G9" s="88">
        <v>0.2</v>
      </c>
      <c r="H9" s="144" t="s">
        <v>119</v>
      </c>
      <c r="I9" s="84" t="s">
        <v>662</v>
      </c>
      <c r="K9" s="205"/>
    </row>
    <row r="10" spans="1:11" x14ac:dyDescent="0.25">
      <c r="A10" s="143" t="s">
        <v>960</v>
      </c>
      <c r="B10" s="143" t="s">
        <v>155</v>
      </c>
      <c r="C10" s="145">
        <v>0.5</v>
      </c>
      <c r="D10" s="145">
        <v>1.26</v>
      </c>
      <c r="E10" s="146">
        <v>3.3300000000000003E-2</v>
      </c>
      <c r="F10" s="153">
        <v>18</v>
      </c>
      <c r="G10" s="153">
        <v>0.19</v>
      </c>
      <c r="H10" s="144" t="s">
        <v>9</v>
      </c>
      <c r="I10" s="147" t="s">
        <v>6</v>
      </c>
      <c r="K10" s="205"/>
    </row>
    <row r="11" spans="1:11" x14ac:dyDescent="0.25">
      <c r="A11" s="143" t="s">
        <v>960</v>
      </c>
      <c r="B11" s="143" t="s">
        <v>156</v>
      </c>
      <c r="C11" s="145">
        <v>0.75</v>
      </c>
      <c r="D11" s="145">
        <v>1.89</v>
      </c>
      <c r="E11" s="146">
        <v>3.3300000000000003E-2</v>
      </c>
      <c r="F11" s="153">
        <v>18</v>
      </c>
      <c r="G11" s="153">
        <v>0.19</v>
      </c>
      <c r="H11" s="144" t="s">
        <v>9</v>
      </c>
      <c r="I11" s="147" t="s">
        <v>6</v>
      </c>
      <c r="K11" s="205"/>
    </row>
    <row r="12" spans="1:11" x14ac:dyDescent="0.25">
      <c r="A12" s="143" t="s">
        <v>960</v>
      </c>
      <c r="B12" s="143" t="s">
        <v>157</v>
      </c>
      <c r="C12" s="145">
        <v>0.375</v>
      </c>
      <c r="D12" s="145">
        <v>0.95</v>
      </c>
      <c r="E12" s="146">
        <v>3.2500000000000001E-2</v>
      </c>
      <c r="F12" s="153">
        <v>18</v>
      </c>
      <c r="G12" s="153">
        <v>0.19</v>
      </c>
      <c r="H12" s="144" t="s">
        <v>9</v>
      </c>
      <c r="I12" s="147" t="s">
        <v>6</v>
      </c>
      <c r="K12" s="205"/>
    </row>
    <row r="13" spans="1:11" x14ac:dyDescent="0.25">
      <c r="A13" s="88" t="s">
        <v>46</v>
      </c>
      <c r="B13" s="152" t="s">
        <v>132</v>
      </c>
      <c r="C13" s="153">
        <v>0.5</v>
      </c>
      <c r="D13" s="153">
        <v>0.32</v>
      </c>
      <c r="E13" s="146">
        <v>0.13</v>
      </c>
      <c r="F13" s="153">
        <v>45</v>
      </c>
      <c r="G13" s="153">
        <v>0.32</v>
      </c>
      <c r="H13" s="144" t="s">
        <v>9</v>
      </c>
      <c r="I13" s="147" t="s">
        <v>6</v>
      </c>
      <c r="K13" s="205"/>
    </row>
    <row r="14" spans="1:11" x14ac:dyDescent="0.25">
      <c r="A14" s="88" t="s">
        <v>46</v>
      </c>
      <c r="B14" s="152" t="s">
        <v>133</v>
      </c>
      <c r="C14" s="153">
        <v>0.625</v>
      </c>
      <c r="D14" s="153">
        <v>0.39</v>
      </c>
      <c r="E14" s="146">
        <v>0.1333</v>
      </c>
      <c r="F14" s="153">
        <v>45</v>
      </c>
      <c r="G14" s="153">
        <v>0.32</v>
      </c>
      <c r="H14" s="144" t="s">
        <v>9</v>
      </c>
      <c r="I14" s="147" t="s">
        <v>6</v>
      </c>
      <c r="K14" s="205"/>
    </row>
    <row r="15" spans="1:11" x14ac:dyDescent="0.25">
      <c r="A15" s="88" t="s">
        <v>46</v>
      </c>
      <c r="B15" s="152" t="s">
        <v>134</v>
      </c>
      <c r="C15" s="153">
        <v>0.75</v>
      </c>
      <c r="D15" s="153">
        <v>0.47</v>
      </c>
      <c r="E15" s="146">
        <v>0.1333</v>
      </c>
      <c r="F15" s="153">
        <v>45</v>
      </c>
      <c r="G15" s="153">
        <v>0.32</v>
      </c>
      <c r="H15" s="144" t="s">
        <v>9</v>
      </c>
      <c r="I15" s="147" t="s">
        <v>6</v>
      </c>
      <c r="K15" s="205"/>
    </row>
    <row r="16" spans="1:11" x14ac:dyDescent="0.25">
      <c r="A16" s="88" t="s">
        <v>46</v>
      </c>
      <c r="B16" s="144" t="s">
        <v>135</v>
      </c>
      <c r="C16" s="142">
        <v>0.5</v>
      </c>
      <c r="D16" s="142">
        <v>0.3846</v>
      </c>
      <c r="E16" s="146">
        <v>0.10829999999999999</v>
      </c>
      <c r="F16" s="153">
        <v>45</v>
      </c>
      <c r="G16" s="153">
        <v>0.32</v>
      </c>
      <c r="H16" s="144" t="s">
        <v>128</v>
      </c>
      <c r="I16" s="147" t="s">
        <v>6</v>
      </c>
      <c r="K16" s="205"/>
    </row>
    <row r="17" spans="1:11" x14ac:dyDescent="0.25">
      <c r="A17" s="88" t="s">
        <v>46</v>
      </c>
      <c r="B17" s="144" t="s">
        <v>136</v>
      </c>
      <c r="C17" s="142">
        <v>0.625</v>
      </c>
      <c r="D17" s="142">
        <v>0.41670000000000001</v>
      </c>
      <c r="E17" s="146">
        <v>0.125</v>
      </c>
      <c r="F17" s="153">
        <v>45</v>
      </c>
      <c r="G17" s="153">
        <v>0.32</v>
      </c>
      <c r="H17" s="144" t="s">
        <v>128</v>
      </c>
      <c r="I17" s="147" t="s">
        <v>6</v>
      </c>
      <c r="K17" s="205"/>
    </row>
    <row r="18" spans="1:11" x14ac:dyDescent="0.25">
      <c r="A18" s="88" t="s">
        <v>46</v>
      </c>
      <c r="B18" s="144" t="s">
        <v>137</v>
      </c>
      <c r="C18" s="142">
        <v>0.75</v>
      </c>
      <c r="D18" s="142">
        <v>0.44119999999999998</v>
      </c>
      <c r="E18" s="146">
        <v>0.14169999999999999</v>
      </c>
      <c r="F18" s="153">
        <v>45</v>
      </c>
      <c r="G18" s="153">
        <v>0.32</v>
      </c>
      <c r="H18" s="144" t="s">
        <v>128</v>
      </c>
      <c r="I18" s="147" t="s">
        <v>6</v>
      </c>
      <c r="K18" s="205"/>
    </row>
    <row r="19" spans="1:11" x14ac:dyDescent="0.25">
      <c r="A19" s="156" t="s">
        <v>7</v>
      </c>
      <c r="B19" s="156" t="s">
        <v>950</v>
      </c>
      <c r="C19" s="157">
        <v>6</v>
      </c>
      <c r="D19" s="157">
        <v>0.92</v>
      </c>
      <c r="E19" s="146">
        <v>0.54330000000000001</v>
      </c>
      <c r="F19" s="157">
        <v>7.4999999999999997E-2</v>
      </c>
      <c r="G19" s="157">
        <v>0.24</v>
      </c>
      <c r="H19" s="106" t="s">
        <v>126</v>
      </c>
      <c r="I19" s="156" t="s">
        <v>670</v>
      </c>
      <c r="K19" s="205"/>
    </row>
    <row r="20" spans="1:11" x14ac:dyDescent="0.25">
      <c r="A20" s="148" t="s">
        <v>7</v>
      </c>
      <c r="B20" s="148" t="s">
        <v>669</v>
      </c>
      <c r="C20" s="151">
        <v>1.5</v>
      </c>
      <c r="D20" s="151">
        <v>0.77</v>
      </c>
      <c r="E20" s="146">
        <v>0.16250000000000001</v>
      </c>
      <c r="F20" s="151">
        <v>7.4999999999999997E-2</v>
      </c>
      <c r="G20" s="157">
        <v>0.24</v>
      </c>
      <c r="H20" s="106" t="s">
        <v>126</v>
      </c>
      <c r="I20" s="156" t="s">
        <v>660</v>
      </c>
      <c r="K20" s="205"/>
    </row>
    <row r="21" spans="1:11" x14ac:dyDescent="0.25">
      <c r="A21" s="148" t="s">
        <v>7</v>
      </c>
      <c r="B21" s="148" t="s">
        <v>624</v>
      </c>
      <c r="C21" s="151">
        <v>0.5</v>
      </c>
      <c r="D21" s="151">
        <v>0.73</v>
      </c>
      <c r="E21" s="146">
        <v>5.67E-2</v>
      </c>
      <c r="F21" s="151">
        <v>7.4999999999999997E-2</v>
      </c>
      <c r="G21" s="157">
        <v>0.24</v>
      </c>
      <c r="H21" s="106" t="s">
        <v>126</v>
      </c>
      <c r="I21" s="156" t="s">
        <v>660</v>
      </c>
      <c r="K21" s="205"/>
    </row>
    <row r="22" spans="1:11" x14ac:dyDescent="0.25">
      <c r="A22" s="148" t="s">
        <v>7</v>
      </c>
      <c r="B22" s="148" t="s">
        <v>625</v>
      </c>
      <c r="C22" s="151">
        <v>3.5</v>
      </c>
      <c r="D22" s="151">
        <v>0.8</v>
      </c>
      <c r="E22" s="146">
        <v>0.36499999999999999</v>
      </c>
      <c r="F22" s="151">
        <v>7.4999999999999997E-2</v>
      </c>
      <c r="G22" s="157">
        <v>0.24</v>
      </c>
      <c r="H22" s="106" t="s">
        <v>126</v>
      </c>
      <c r="I22" s="156" t="s">
        <v>660</v>
      </c>
      <c r="K22" s="205"/>
    </row>
    <row r="23" spans="1:11" x14ac:dyDescent="0.25">
      <c r="A23" s="148" t="s">
        <v>7</v>
      </c>
      <c r="B23" s="148" t="s">
        <v>626</v>
      </c>
      <c r="C23" s="151">
        <v>0.75</v>
      </c>
      <c r="D23" s="151">
        <v>0.75</v>
      </c>
      <c r="E23" s="146">
        <v>8.3299999999999999E-2</v>
      </c>
      <c r="F23" s="151">
        <v>7.4999999999999997E-2</v>
      </c>
      <c r="G23" s="157">
        <v>0.24</v>
      </c>
      <c r="H23" s="106" t="s">
        <v>126</v>
      </c>
      <c r="I23" s="156" t="s">
        <v>660</v>
      </c>
      <c r="K23" s="205"/>
    </row>
    <row r="24" spans="1:11" x14ac:dyDescent="0.25">
      <c r="A24" s="148" t="s">
        <v>7</v>
      </c>
      <c r="B24" s="148" t="s">
        <v>627</v>
      </c>
      <c r="C24" s="151">
        <v>1.5</v>
      </c>
      <c r="D24" s="151">
        <v>0.94</v>
      </c>
      <c r="E24" s="146">
        <v>0.1333</v>
      </c>
      <c r="F24" s="151">
        <v>7.4999999999999997E-2</v>
      </c>
      <c r="G24" s="157">
        <v>0.24</v>
      </c>
      <c r="H24" s="106" t="s">
        <v>126</v>
      </c>
      <c r="I24" s="156" t="s">
        <v>660</v>
      </c>
      <c r="K24" s="205"/>
    </row>
    <row r="25" spans="1:11" x14ac:dyDescent="0.25">
      <c r="A25" s="148" t="s">
        <v>7</v>
      </c>
      <c r="B25" s="148" t="s">
        <v>628</v>
      </c>
      <c r="C25" s="151">
        <v>0.5</v>
      </c>
      <c r="D25" s="151">
        <v>0.77</v>
      </c>
      <c r="E25" s="146">
        <v>5.4199999999999998E-2</v>
      </c>
      <c r="F25" s="151">
        <v>7.4999999999999997E-2</v>
      </c>
      <c r="G25" s="157">
        <v>0.24</v>
      </c>
      <c r="H25" s="106" t="s">
        <v>126</v>
      </c>
      <c r="I25" s="156" t="s">
        <v>660</v>
      </c>
      <c r="K25" s="205"/>
    </row>
    <row r="26" spans="1:11" x14ac:dyDescent="0.25">
      <c r="A26" s="148" t="s">
        <v>7</v>
      </c>
      <c r="B26" s="148" t="s">
        <v>629</v>
      </c>
      <c r="C26" s="151">
        <v>3.5</v>
      </c>
      <c r="D26" s="151">
        <v>1</v>
      </c>
      <c r="E26" s="146">
        <v>0.29170000000000001</v>
      </c>
      <c r="F26" s="151">
        <v>7.4999999999999997E-2</v>
      </c>
      <c r="G26" s="157">
        <v>0.24</v>
      </c>
      <c r="H26" s="106" t="s">
        <v>126</v>
      </c>
      <c r="I26" s="156" t="s">
        <v>660</v>
      </c>
      <c r="K26" s="205"/>
    </row>
    <row r="27" spans="1:11" x14ac:dyDescent="0.25">
      <c r="A27" s="148" t="s">
        <v>7</v>
      </c>
      <c r="B27" s="148" t="s">
        <v>630</v>
      </c>
      <c r="C27" s="151">
        <v>0.75</v>
      </c>
      <c r="D27" s="151">
        <v>0.85</v>
      </c>
      <c r="E27" s="146">
        <v>7.3300000000000004E-2</v>
      </c>
      <c r="F27" s="151">
        <v>7.4999999999999997E-2</v>
      </c>
      <c r="G27" s="157">
        <v>0.24</v>
      </c>
      <c r="H27" s="106" t="s">
        <v>126</v>
      </c>
      <c r="I27" s="156" t="s">
        <v>660</v>
      </c>
      <c r="K27" s="205"/>
    </row>
    <row r="28" spans="1:11" x14ac:dyDescent="0.25">
      <c r="A28" s="156" t="s">
        <v>7</v>
      </c>
      <c r="B28" s="156" t="s">
        <v>949</v>
      </c>
      <c r="C28" s="157">
        <v>5.5</v>
      </c>
      <c r="D28" s="157">
        <v>0.65</v>
      </c>
      <c r="E28" s="146">
        <v>0.70499999999999996</v>
      </c>
      <c r="F28" s="151">
        <v>7.4999999999999997E-2</v>
      </c>
      <c r="G28" s="157">
        <v>0.24</v>
      </c>
      <c r="H28" s="106" t="s">
        <v>126</v>
      </c>
      <c r="I28" s="156" t="s">
        <v>670</v>
      </c>
      <c r="K28" s="205"/>
    </row>
    <row r="29" spans="1:11" x14ac:dyDescent="0.25">
      <c r="A29" s="148" t="s">
        <v>7</v>
      </c>
      <c r="B29" s="148" t="s">
        <v>631</v>
      </c>
      <c r="C29" s="151">
        <v>1.5</v>
      </c>
      <c r="D29" s="151">
        <v>0.8</v>
      </c>
      <c r="E29" s="146">
        <v>0.15670000000000001</v>
      </c>
      <c r="F29" s="151">
        <v>7.4999999999999997E-2</v>
      </c>
      <c r="G29" s="157">
        <v>0.24</v>
      </c>
      <c r="H29" s="106" t="s">
        <v>126</v>
      </c>
      <c r="I29" s="156" t="s">
        <v>660</v>
      </c>
      <c r="K29" s="205"/>
    </row>
    <row r="30" spans="1:11" x14ac:dyDescent="0.25">
      <c r="A30" s="148" t="s">
        <v>7</v>
      </c>
      <c r="B30" s="148" t="s">
        <v>632</v>
      </c>
      <c r="C30" s="151">
        <v>0.5</v>
      </c>
      <c r="D30" s="151">
        <v>0.76</v>
      </c>
      <c r="E30" s="146">
        <v>5.5E-2</v>
      </c>
      <c r="F30" s="151">
        <v>7.4999999999999997E-2</v>
      </c>
      <c r="G30" s="157">
        <v>0.24</v>
      </c>
      <c r="H30" s="106" t="s">
        <v>126</v>
      </c>
      <c r="I30" s="156" t="s">
        <v>660</v>
      </c>
      <c r="K30" s="205"/>
    </row>
    <row r="31" spans="1:11" x14ac:dyDescent="0.25">
      <c r="A31" s="148" t="s">
        <v>7</v>
      </c>
      <c r="B31" s="148" t="s">
        <v>633</v>
      </c>
      <c r="C31" s="151">
        <v>3.5</v>
      </c>
      <c r="D31" s="151">
        <v>0.82</v>
      </c>
      <c r="E31" s="146">
        <v>0.35580000000000001</v>
      </c>
      <c r="F31" s="151">
        <v>7.4999999999999997E-2</v>
      </c>
      <c r="G31" s="157">
        <v>0.24</v>
      </c>
      <c r="H31" s="106" t="s">
        <v>126</v>
      </c>
      <c r="I31" s="156" t="s">
        <v>660</v>
      </c>
      <c r="K31" s="205"/>
    </row>
    <row r="32" spans="1:11" x14ac:dyDescent="0.25">
      <c r="A32" s="148" t="s">
        <v>7</v>
      </c>
      <c r="B32" s="148" t="s">
        <v>634</v>
      </c>
      <c r="C32" s="151">
        <v>0.75</v>
      </c>
      <c r="D32" s="151">
        <v>0.81</v>
      </c>
      <c r="E32" s="146">
        <v>7.7499999999999999E-2</v>
      </c>
      <c r="F32" s="151">
        <v>7.4999999999999997E-2</v>
      </c>
      <c r="G32" s="157">
        <v>0.24</v>
      </c>
      <c r="H32" s="106" t="s">
        <v>126</v>
      </c>
      <c r="I32" s="156" t="s">
        <v>660</v>
      </c>
      <c r="K32" s="205"/>
    </row>
    <row r="33" spans="1:11" x14ac:dyDescent="0.25">
      <c r="A33" s="148" t="s">
        <v>7</v>
      </c>
      <c r="B33" s="148" t="s">
        <v>635</v>
      </c>
      <c r="C33" s="151">
        <v>1.5</v>
      </c>
      <c r="D33" s="151">
        <v>0.87</v>
      </c>
      <c r="E33" s="146">
        <v>0.14330000000000001</v>
      </c>
      <c r="F33" s="151">
        <v>7.4999999999999997E-2</v>
      </c>
      <c r="G33" s="157">
        <v>0.24</v>
      </c>
      <c r="H33" s="106" t="s">
        <v>126</v>
      </c>
      <c r="I33" s="156" t="s">
        <v>660</v>
      </c>
      <c r="K33" s="205"/>
    </row>
    <row r="34" spans="1:11" x14ac:dyDescent="0.25">
      <c r="A34" s="148" t="s">
        <v>7</v>
      </c>
      <c r="B34" s="148" t="s">
        <v>636</v>
      </c>
      <c r="C34" s="151">
        <v>0.5</v>
      </c>
      <c r="D34" s="151">
        <v>0.77</v>
      </c>
      <c r="E34" s="146">
        <v>5.4199999999999998E-2</v>
      </c>
      <c r="F34" s="151">
        <v>7.4999999999999997E-2</v>
      </c>
      <c r="G34" s="157">
        <v>0.24</v>
      </c>
      <c r="H34" s="106" t="s">
        <v>126</v>
      </c>
      <c r="I34" s="156" t="s">
        <v>660</v>
      </c>
      <c r="K34" s="205"/>
    </row>
    <row r="35" spans="1:11" x14ac:dyDescent="0.25">
      <c r="A35" s="148" t="s">
        <v>7</v>
      </c>
      <c r="B35" s="148" t="s">
        <v>637</v>
      </c>
      <c r="C35" s="151">
        <v>3.5</v>
      </c>
      <c r="D35" s="151">
        <v>0.85</v>
      </c>
      <c r="E35" s="146">
        <v>0.34329999999999999</v>
      </c>
      <c r="F35" s="151">
        <v>7.4999999999999997E-2</v>
      </c>
      <c r="G35" s="157">
        <v>0.24</v>
      </c>
      <c r="H35" s="106" t="s">
        <v>126</v>
      </c>
      <c r="I35" s="156" t="s">
        <v>660</v>
      </c>
      <c r="K35" s="205"/>
    </row>
    <row r="36" spans="1:11" x14ac:dyDescent="0.25">
      <c r="A36" s="148" t="s">
        <v>7</v>
      </c>
      <c r="B36" s="148" t="s">
        <v>638</v>
      </c>
      <c r="C36" s="151">
        <v>0.75</v>
      </c>
      <c r="D36" s="151">
        <v>0.84</v>
      </c>
      <c r="E36" s="146">
        <v>7.4200000000000002E-2</v>
      </c>
      <c r="F36" s="151">
        <v>7.4999999999999997E-2</v>
      </c>
      <c r="G36" s="157">
        <v>0.24</v>
      </c>
      <c r="H36" s="106" t="s">
        <v>126</v>
      </c>
      <c r="I36" s="156" t="s">
        <v>660</v>
      </c>
      <c r="K36" s="205"/>
    </row>
    <row r="37" spans="1:11" x14ac:dyDescent="0.25">
      <c r="A37" s="147" t="s">
        <v>717</v>
      </c>
      <c r="B37" s="147" t="s">
        <v>812</v>
      </c>
      <c r="C37" s="147">
        <v>2.27</v>
      </c>
      <c r="D37" s="147">
        <v>2.5169999999999999</v>
      </c>
      <c r="E37" s="146">
        <v>7.4999999999999997E-2</v>
      </c>
      <c r="F37" s="147">
        <v>29.09</v>
      </c>
      <c r="G37" s="147">
        <v>0.26</v>
      </c>
      <c r="H37" s="147" t="s">
        <v>128</v>
      </c>
      <c r="I37" s="147" t="s">
        <v>671</v>
      </c>
      <c r="K37" s="205"/>
    </row>
    <row r="38" spans="1:11" x14ac:dyDescent="0.25">
      <c r="A38" s="147" t="s">
        <v>717</v>
      </c>
      <c r="B38" s="147" t="s">
        <v>811</v>
      </c>
      <c r="C38" s="147">
        <v>3.27</v>
      </c>
      <c r="D38" s="147">
        <v>3.9809999999999999</v>
      </c>
      <c r="E38" s="146">
        <v>6.83E-2</v>
      </c>
      <c r="F38" s="147">
        <v>20.440000000000001</v>
      </c>
      <c r="G38" s="147">
        <v>0.26</v>
      </c>
      <c r="H38" s="147" t="s">
        <v>128</v>
      </c>
      <c r="I38" s="147" t="s">
        <v>671</v>
      </c>
      <c r="K38" s="205"/>
    </row>
    <row r="39" spans="1:11" x14ac:dyDescent="0.25">
      <c r="A39" s="147" t="s">
        <v>717</v>
      </c>
      <c r="B39" s="147" t="s">
        <v>810</v>
      </c>
      <c r="C39" s="147">
        <v>4.47</v>
      </c>
      <c r="D39" s="147">
        <v>4.1500000000000004</v>
      </c>
      <c r="E39" s="146">
        <v>0.09</v>
      </c>
      <c r="F39" s="147">
        <v>15.23</v>
      </c>
      <c r="G39" s="147">
        <v>0.27</v>
      </c>
      <c r="H39" s="147" t="s">
        <v>128</v>
      </c>
      <c r="I39" s="147" t="s">
        <v>671</v>
      </c>
      <c r="K39" s="205"/>
    </row>
    <row r="40" spans="1:11" x14ac:dyDescent="0.25">
      <c r="A40" s="147" t="s">
        <v>717</v>
      </c>
      <c r="B40" s="147" t="s">
        <v>809</v>
      </c>
      <c r="C40" s="147">
        <v>5.67</v>
      </c>
      <c r="D40" s="147">
        <v>4.2519999999999998</v>
      </c>
      <c r="E40" s="146">
        <v>0.1108</v>
      </c>
      <c r="F40" s="147">
        <v>12.22</v>
      </c>
      <c r="G40" s="147">
        <v>0.27</v>
      </c>
      <c r="H40" s="147" t="s">
        <v>128</v>
      </c>
      <c r="I40" s="147" t="s">
        <v>671</v>
      </c>
      <c r="K40" s="205"/>
    </row>
    <row r="41" spans="1:11" x14ac:dyDescent="0.25">
      <c r="A41" s="147" t="s">
        <v>717</v>
      </c>
      <c r="B41" s="147" t="s">
        <v>808</v>
      </c>
      <c r="C41" s="147">
        <v>6.87</v>
      </c>
      <c r="D41" s="147">
        <v>4.3049999999999997</v>
      </c>
      <c r="E41" s="146">
        <v>0.1333</v>
      </c>
      <c r="F41" s="147">
        <v>10.26</v>
      </c>
      <c r="G41" s="147">
        <v>0.27</v>
      </c>
      <c r="H41" s="147" t="s">
        <v>128</v>
      </c>
      <c r="I41" s="147" t="s">
        <v>671</v>
      </c>
      <c r="K41" s="205"/>
    </row>
    <row r="42" spans="1:11" x14ac:dyDescent="0.25">
      <c r="A42" s="147" t="s">
        <v>717</v>
      </c>
      <c r="B42" s="147" t="s">
        <v>807</v>
      </c>
      <c r="C42" s="147">
        <v>8.07</v>
      </c>
      <c r="D42" s="147">
        <v>4.3579999999999997</v>
      </c>
      <c r="E42" s="146">
        <v>0.1542</v>
      </c>
      <c r="F42" s="147">
        <v>8.8800000000000008</v>
      </c>
      <c r="G42" s="147">
        <v>0.27</v>
      </c>
      <c r="H42" s="147" t="s">
        <v>128</v>
      </c>
      <c r="I42" s="147" t="s">
        <v>671</v>
      </c>
      <c r="K42" s="205"/>
    </row>
    <row r="43" spans="1:11" x14ac:dyDescent="0.25">
      <c r="A43" s="147" t="s">
        <v>717</v>
      </c>
      <c r="B43" s="147" t="s">
        <v>806</v>
      </c>
      <c r="C43" s="147">
        <v>1.83</v>
      </c>
      <c r="D43" s="147">
        <v>3.4420000000000002</v>
      </c>
      <c r="E43" s="146">
        <v>4.4200000000000003E-2</v>
      </c>
      <c r="F43" s="147">
        <v>35.69</v>
      </c>
      <c r="G43" s="147">
        <v>0.26</v>
      </c>
      <c r="H43" s="147" t="s">
        <v>128</v>
      </c>
      <c r="I43" s="147" t="s">
        <v>671</v>
      </c>
      <c r="K43" s="205"/>
    </row>
    <row r="44" spans="1:11" x14ac:dyDescent="0.25">
      <c r="A44" s="147" t="s">
        <v>717</v>
      </c>
      <c r="B44" s="147" t="s">
        <v>805</v>
      </c>
      <c r="C44" s="147">
        <v>2.5499999999999998</v>
      </c>
      <c r="D44" s="147">
        <v>3.823</v>
      </c>
      <c r="E44" s="146">
        <v>5.5800000000000002E-2</v>
      </c>
      <c r="F44" s="147">
        <v>25.92</v>
      </c>
      <c r="G44" s="147">
        <v>0.26</v>
      </c>
      <c r="H44" s="147" t="s">
        <v>128</v>
      </c>
      <c r="I44" s="147" t="s">
        <v>671</v>
      </c>
      <c r="K44" s="205"/>
    </row>
    <row r="45" spans="1:11" x14ac:dyDescent="0.25">
      <c r="A45" s="147" t="s">
        <v>717</v>
      </c>
      <c r="B45" s="147" t="s">
        <v>804</v>
      </c>
      <c r="C45" s="147">
        <v>2.27</v>
      </c>
      <c r="D45" s="147">
        <v>1.9279999999999999</v>
      </c>
      <c r="E45" s="146">
        <v>9.8299999999999998E-2</v>
      </c>
      <c r="F45" s="147">
        <v>29.09</v>
      </c>
      <c r="G45" s="147">
        <v>0.26</v>
      </c>
      <c r="H45" s="147" t="s">
        <v>128</v>
      </c>
      <c r="I45" s="147" t="s">
        <v>671</v>
      </c>
      <c r="K45" s="205"/>
    </row>
    <row r="46" spans="1:11" x14ac:dyDescent="0.25">
      <c r="A46" s="147" t="s">
        <v>717</v>
      </c>
      <c r="B46" s="147" t="s">
        <v>803</v>
      </c>
      <c r="C46" s="147">
        <v>3.27</v>
      </c>
      <c r="D46" s="147">
        <v>3.867</v>
      </c>
      <c r="E46" s="146">
        <v>7.0800000000000002E-2</v>
      </c>
      <c r="F46" s="147">
        <v>20.440000000000001</v>
      </c>
      <c r="G46" s="147">
        <v>0.26</v>
      </c>
      <c r="H46" s="147" t="s">
        <v>128</v>
      </c>
      <c r="I46" s="147" t="s">
        <v>671</v>
      </c>
      <c r="K46" s="205"/>
    </row>
    <row r="47" spans="1:11" x14ac:dyDescent="0.25">
      <c r="A47" s="147" t="s">
        <v>717</v>
      </c>
      <c r="B47" s="147" t="s">
        <v>802</v>
      </c>
      <c r="C47" s="147">
        <v>4.47</v>
      </c>
      <c r="D47" s="147">
        <v>4.0759999999999996</v>
      </c>
      <c r="E47" s="146">
        <v>9.1700000000000004E-2</v>
      </c>
      <c r="F47" s="147">
        <v>15.23</v>
      </c>
      <c r="G47" s="147">
        <v>0.27</v>
      </c>
      <c r="H47" s="147" t="s">
        <v>128</v>
      </c>
      <c r="I47" s="147" t="s">
        <v>671</v>
      </c>
      <c r="K47" s="205"/>
    </row>
    <row r="48" spans="1:11" x14ac:dyDescent="0.25">
      <c r="A48" s="147" t="s">
        <v>717</v>
      </c>
      <c r="B48" s="147" t="s">
        <v>801</v>
      </c>
      <c r="C48" s="147">
        <v>5.67</v>
      </c>
      <c r="D48" s="147">
        <v>4.2009999999999996</v>
      </c>
      <c r="E48" s="146">
        <v>0.1125</v>
      </c>
      <c r="F48" s="147">
        <v>12.22</v>
      </c>
      <c r="G48" s="147">
        <v>0.27</v>
      </c>
      <c r="H48" s="147" t="s">
        <v>128</v>
      </c>
      <c r="I48" s="147" t="s">
        <v>671</v>
      </c>
      <c r="K48" s="205"/>
    </row>
    <row r="49" spans="1:11" x14ac:dyDescent="0.25">
      <c r="A49" s="147" t="s">
        <v>717</v>
      </c>
      <c r="B49" s="147" t="s">
        <v>800</v>
      </c>
      <c r="C49" s="147">
        <v>6.87</v>
      </c>
      <c r="D49" s="147">
        <v>4.2779999999999996</v>
      </c>
      <c r="E49" s="146">
        <v>0.13420000000000001</v>
      </c>
      <c r="F49" s="147">
        <v>10.26</v>
      </c>
      <c r="G49" s="147">
        <v>0.27</v>
      </c>
      <c r="H49" s="147" t="s">
        <v>128</v>
      </c>
      <c r="I49" s="147" t="s">
        <v>671</v>
      </c>
      <c r="K49" s="205"/>
    </row>
    <row r="50" spans="1:11" x14ac:dyDescent="0.25">
      <c r="A50" s="147" t="s">
        <v>717</v>
      </c>
      <c r="B50" s="147" t="s">
        <v>799</v>
      </c>
      <c r="C50" s="147">
        <v>8.07</v>
      </c>
      <c r="D50" s="147">
        <v>4.3310000000000004</v>
      </c>
      <c r="E50" s="146">
        <v>0.155</v>
      </c>
      <c r="F50" s="147">
        <v>8.8800000000000008</v>
      </c>
      <c r="G50" s="147">
        <v>0.27</v>
      </c>
      <c r="H50" s="147" t="s">
        <v>128</v>
      </c>
      <c r="I50" s="147" t="s">
        <v>671</v>
      </c>
      <c r="K50" s="205"/>
    </row>
    <row r="51" spans="1:11" x14ac:dyDescent="0.25">
      <c r="A51" s="147" t="s">
        <v>717</v>
      </c>
      <c r="B51" s="147" t="s">
        <v>798</v>
      </c>
      <c r="C51" s="147">
        <v>1.83</v>
      </c>
      <c r="D51" s="147">
        <v>3.282</v>
      </c>
      <c r="E51" s="146">
        <v>4.6699999999999998E-2</v>
      </c>
      <c r="F51" s="147">
        <v>35.69</v>
      </c>
      <c r="G51" s="147">
        <v>0.26</v>
      </c>
      <c r="H51" s="147" t="s">
        <v>128</v>
      </c>
      <c r="I51" s="147" t="s">
        <v>671</v>
      </c>
      <c r="K51" s="205"/>
    </row>
    <row r="52" spans="1:11" x14ac:dyDescent="0.25">
      <c r="A52" s="147" t="s">
        <v>717</v>
      </c>
      <c r="B52" s="147" t="s">
        <v>797</v>
      </c>
      <c r="C52" s="147">
        <v>2.5499999999999998</v>
      </c>
      <c r="D52" s="147">
        <v>3.6549999999999998</v>
      </c>
      <c r="E52" s="146">
        <v>5.8299999999999998E-2</v>
      </c>
      <c r="F52" s="147">
        <v>25.92</v>
      </c>
      <c r="G52" s="147">
        <v>0.26</v>
      </c>
      <c r="H52" s="147" t="s">
        <v>128</v>
      </c>
      <c r="I52" s="147" t="s">
        <v>671</v>
      </c>
      <c r="K52" s="205"/>
    </row>
    <row r="53" spans="1:11" x14ac:dyDescent="0.25">
      <c r="A53" s="147" t="s">
        <v>717</v>
      </c>
      <c r="B53" s="147" t="s">
        <v>796</v>
      </c>
      <c r="C53" s="147">
        <v>2.27</v>
      </c>
      <c r="D53" s="147">
        <v>2.895</v>
      </c>
      <c r="E53" s="146">
        <v>6.5000000000000002E-2</v>
      </c>
      <c r="F53" s="147">
        <v>29.09</v>
      </c>
      <c r="G53" s="147">
        <v>0.26</v>
      </c>
      <c r="H53" s="147" t="s">
        <v>128</v>
      </c>
      <c r="I53" s="147" t="s">
        <v>671</v>
      </c>
      <c r="K53" s="205"/>
    </row>
    <row r="54" spans="1:11" x14ac:dyDescent="0.25">
      <c r="A54" s="147" t="s">
        <v>717</v>
      </c>
      <c r="B54" s="147" t="s">
        <v>795</v>
      </c>
      <c r="C54" s="147">
        <v>3.27</v>
      </c>
      <c r="D54" s="147">
        <v>3.9809999999999999</v>
      </c>
      <c r="E54" s="146">
        <v>6.83E-2</v>
      </c>
      <c r="F54" s="147">
        <v>20.440000000000001</v>
      </c>
      <c r="G54" s="147">
        <v>0.26</v>
      </c>
      <c r="H54" s="147" t="s">
        <v>128</v>
      </c>
      <c r="I54" s="147" t="s">
        <v>671</v>
      </c>
      <c r="K54" s="205"/>
    </row>
    <row r="55" spans="1:11" x14ac:dyDescent="0.25">
      <c r="A55" s="147" t="s">
        <v>717</v>
      </c>
      <c r="B55" s="147" t="s">
        <v>794</v>
      </c>
      <c r="C55" s="147">
        <v>4.47</v>
      </c>
      <c r="D55" s="147">
        <v>4.1500000000000004</v>
      </c>
      <c r="E55" s="146">
        <v>0.09</v>
      </c>
      <c r="F55" s="147">
        <v>15.23</v>
      </c>
      <c r="G55" s="147">
        <v>0.27</v>
      </c>
      <c r="H55" s="147" t="s">
        <v>128</v>
      </c>
      <c r="I55" s="147" t="s">
        <v>671</v>
      </c>
      <c r="K55" s="205"/>
    </row>
    <row r="56" spans="1:11" x14ac:dyDescent="0.25">
      <c r="A56" s="147" t="s">
        <v>717</v>
      </c>
      <c r="B56" s="147" t="s">
        <v>793</v>
      </c>
      <c r="C56" s="147">
        <v>5.67</v>
      </c>
      <c r="D56" s="147">
        <v>4.2519999999999998</v>
      </c>
      <c r="E56" s="146">
        <v>0.1108</v>
      </c>
      <c r="F56" s="147">
        <v>12.22</v>
      </c>
      <c r="G56" s="147">
        <v>0.27</v>
      </c>
      <c r="H56" s="147" t="s">
        <v>128</v>
      </c>
      <c r="I56" s="147" t="s">
        <v>671</v>
      </c>
      <c r="K56" s="205"/>
    </row>
    <row r="57" spans="1:11" x14ac:dyDescent="0.25">
      <c r="A57" s="147" t="s">
        <v>717</v>
      </c>
      <c r="B57" s="147" t="s">
        <v>792</v>
      </c>
      <c r="C57" s="147">
        <v>6.87</v>
      </c>
      <c r="D57" s="147">
        <v>4.3049999999999997</v>
      </c>
      <c r="E57" s="146">
        <v>0.1333</v>
      </c>
      <c r="F57" s="147">
        <v>10.26</v>
      </c>
      <c r="G57" s="147">
        <v>0.27</v>
      </c>
      <c r="H57" s="147" t="s">
        <v>128</v>
      </c>
      <c r="I57" s="147" t="s">
        <v>671</v>
      </c>
      <c r="K57" s="205"/>
    </row>
    <row r="58" spans="1:11" x14ac:dyDescent="0.25">
      <c r="A58" s="147" t="s">
        <v>717</v>
      </c>
      <c r="B58" s="147" t="s">
        <v>791</v>
      </c>
      <c r="C58" s="147">
        <v>8.07</v>
      </c>
      <c r="D58" s="147">
        <v>4.3579999999999997</v>
      </c>
      <c r="E58" s="146">
        <v>0.1542</v>
      </c>
      <c r="F58" s="147">
        <v>8.8800000000000008</v>
      </c>
      <c r="G58" s="147">
        <v>0.27</v>
      </c>
      <c r="H58" s="147" t="s">
        <v>128</v>
      </c>
      <c r="I58" s="147" t="s">
        <v>671</v>
      </c>
      <c r="K58" s="205"/>
    </row>
    <row r="59" spans="1:11" x14ac:dyDescent="0.25">
      <c r="A59" s="147" t="s">
        <v>717</v>
      </c>
      <c r="B59" s="147" t="s">
        <v>790</v>
      </c>
      <c r="C59" s="147">
        <v>1.83</v>
      </c>
      <c r="D59" s="147">
        <v>3.5750000000000002</v>
      </c>
      <c r="E59" s="146">
        <v>4.2500000000000003E-2</v>
      </c>
      <c r="F59" s="147">
        <v>35.69</v>
      </c>
      <c r="G59" s="147">
        <v>0.26</v>
      </c>
      <c r="H59" s="147" t="s">
        <v>128</v>
      </c>
      <c r="I59" s="147" t="s">
        <v>671</v>
      </c>
      <c r="K59" s="205"/>
    </row>
    <row r="60" spans="1:11" x14ac:dyDescent="0.25">
      <c r="A60" s="147" t="s">
        <v>717</v>
      </c>
      <c r="B60" s="147" t="s">
        <v>789</v>
      </c>
      <c r="C60" s="147">
        <v>2.5499999999999998</v>
      </c>
      <c r="D60" s="147">
        <v>3.823</v>
      </c>
      <c r="E60" s="146">
        <v>5.5800000000000002E-2</v>
      </c>
      <c r="F60" s="147">
        <v>25.92</v>
      </c>
      <c r="G60" s="147">
        <v>0.26</v>
      </c>
      <c r="H60" s="147" t="s">
        <v>128</v>
      </c>
      <c r="I60" s="147" t="s">
        <v>671</v>
      </c>
      <c r="K60" s="205"/>
    </row>
    <row r="61" spans="1:11" x14ac:dyDescent="0.25">
      <c r="A61" s="147" t="s">
        <v>717</v>
      </c>
      <c r="B61" s="147" t="s">
        <v>788</v>
      </c>
      <c r="C61" s="147">
        <v>2.27</v>
      </c>
      <c r="D61" s="147">
        <v>2.7210000000000001</v>
      </c>
      <c r="E61" s="146">
        <v>6.9199999999999998E-2</v>
      </c>
      <c r="F61" s="147">
        <v>29.09</v>
      </c>
      <c r="G61" s="147">
        <v>0.26</v>
      </c>
      <c r="H61" s="147" t="s">
        <v>128</v>
      </c>
      <c r="I61" s="147" t="s">
        <v>671</v>
      </c>
      <c r="K61" s="205"/>
    </row>
    <row r="62" spans="1:11" x14ac:dyDescent="0.25">
      <c r="A62" s="147" t="s">
        <v>717</v>
      </c>
      <c r="B62" s="147" t="s">
        <v>787</v>
      </c>
      <c r="C62" s="147">
        <v>3.27</v>
      </c>
      <c r="D62" s="147">
        <v>5.032</v>
      </c>
      <c r="E62" s="146">
        <v>5.4199999999999998E-2</v>
      </c>
      <c r="F62" s="147">
        <v>20.440000000000001</v>
      </c>
      <c r="G62" s="147">
        <v>0.26</v>
      </c>
      <c r="H62" s="147" t="s">
        <v>128</v>
      </c>
      <c r="I62" s="147" t="s">
        <v>671</v>
      </c>
      <c r="K62" s="205"/>
    </row>
    <row r="63" spans="1:11" x14ac:dyDescent="0.25">
      <c r="A63" s="147" t="s">
        <v>717</v>
      </c>
      <c r="B63" s="147" t="s">
        <v>786</v>
      </c>
      <c r="C63" s="147">
        <v>4.47</v>
      </c>
      <c r="D63" s="147">
        <v>5.4</v>
      </c>
      <c r="E63" s="146">
        <v>6.9199999999999998E-2</v>
      </c>
      <c r="F63" s="147">
        <v>15.23</v>
      </c>
      <c r="G63" s="147">
        <v>0.27</v>
      </c>
      <c r="H63" s="147" t="s">
        <v>128</v>
      </c>
      <c r="I63" s="147" t="s">
        <v>671</v>
      </c>
      <c r="K63" s="205"/>
    </row>
    <row r="64" spans="1:11" x14ac:dyDescent="0.25">
      <c r="A64" s="147" t="s">
        <v>717</v>
      </c>
      <c r="B64" s="147" t="s">
        <v>785</v>
      </c>
      <c r="C64" s="147">
        <v>5.67</v>
      </c>
      <c r="D64" s="147">
        <v>5.6440000000000001</v>
      </c>
      <c r="E64" s="147">
        <v>8.3720000000000003E-2</v>
      </c>
      <c r="F64" s="147">
        <v>12.22</v>
      </c>
      <c r="G64" s="147">
        <v>0.27</v>
      </c>
      <c r="H64" s="147" t="s">
        <v>128</v>
      </c>
      <c r="I64" s="147" t="s">
        <v>671</v>
      </c>
      <c r="K64" s="205"/>
    </row>
    <row r="65" spans="1:11" x14ac:dyDescent="0.25">
      <c r="A65" s="147" t="s">
        <v>717</v>
      </c>
      <c r="B65" s="147" t="s">
        <v>784</v>
      </c>
      <c r="C65" s="147">
        <v>6.87</v>
      </c>
      <c r="D65" s="147">
        <v>5.7729999999999997</v>
      </c>
      <c r="E65" s="147">
        <v>9.9199999999999997E-2</v>
      </c>
      <c r="F65" s="147">
        <v>10.26</v>
      </c>
      <c r="G65" s="147">
        <v>0.27</v>
      </c>
      <c r="H65" s="147" t="s">
        <v>128</v>
      </c>
      <c r="I65" s="147" t="s">
        <v>671</v>
      </c>
      <c r="K65" s="205"/>
    </row>
    <row r="66" spans="1:11" x14ac:dyDescent="0.25">
      <c r="A66" s="147" t="s">
        <v>717</v>
      </c>
      <c r="B66" s="147" t="s">
        <v>783</v>
      </c>
      <c r="C66" s="147">
        <v>8.07</v>
      </c>
      <c r="D66" s="147">
        <v>5.907</v>
      </c>
      <c r="E66" s="147">
        <v>0.1142</v>
      </c>
      <c r="F66" s="147">
        <v>8.8800000000000008</v>
      </c>
      <c r="G66" s="147">
        <v>0.27</v>
      </c>
      <c r="H66" s="147" t="s">
        <v>128</v>
      </c>
      <c r="I66" s="147" t="s">
        <v>671</v>
      </c>
      <c r="K66" s="205"/>
    </row>
    <row r="67" spans="1:11" x14ac:dyDescent="0.25">
      <c r="A67" s="147" t="s">
        <v>717</v>
      </c>
      <c r="B67" s="147" t="s">
        <v>782</v>
      </c>
      <c r="C67" s="147">
        <v>1.83</v>
      </c>
      <c r="D67" s="147">
        <v>4.1500000000000004</v>
      </c>
      <c r="E67" s="147">
        <v>3.6700000000000003E-2</v>
      </c>
      <c r="F67" s="147">
        <v>35.69</v>
      </c>
      <c r="G67" s="147">
        <v>0.26</v>
      </c>
      <c r="H67" s="147" t="s">
        <v>128</v>
      </c>
      <c r="I67" s="147" t="s">
        <v>671</v>
      </c>
      <c r="K67" s="205"/>
    </row>
    <row r="68" spans="1:11" x14ac:dyDescent="0.25">
      <c r="A68" s="147" t="s">
        <v>717</v>
      </c>
      <c r="B68" s="147" t="s">
        <v>781</v>
      </c>
      <c r="C68" s="147">
        <v>2.5499999999999998</v>
      </c>
      <c r="D68" s="147">
        <v>4.7060000000000004</v>
      </c>
      <c r="E68" s="147">
        <v>4.4999999999999998E-2</v>
      </c>
      <c r="F68" s="147">
        <v>25.92</v>
      </c>
      <c r="G68" s="147">
        <v>0.26</v>
      </c>
      <c r="H68" s="147" t="s">
        <v>128</v>
      </c>
      <c r="I68" s="147" t="s">
        <v>671</v>
      </c>
      <c r="K68" s="205"/>
    </row>
    <row r="69" spans="1:11" x14ac:dyDescent="0.25">
      <c r="A69" s="147" t="s">
        <v>717</v>
      </c>
      <c r="B69" s="147" t="s">
        <v>780</v>
      </c>
      <c r="C69" s="147">
        <v>2.27</v>
      </c>
      <c r="D69" s="147">
        <v>2.0070000000000001</v>
      </c>
      <c r="E69" s="147">
        <v>9.4200000000000006E-2</v>
      </c>
      <c r="F69" s="147">
        <v>29.09</v>
      </c>
      <c r="G69" s="147">
        <v>0.26</v>
      </c>
      <c r="H69" s="147" t="s">
        <v>128</v>
      </c>
      <c r="I69" s="147" t="s">
        <v>671</v>
      </c>
      <c r="K69" s="205"/>
    </row>
    <row r="70" spans="1:11" x14ac:dyDescent="0.25">
      <c r="A70" s="147" t="s">
        <v>717</v>
      </c>
      <c r="B70" s="147" t="s">
        <v>779</v>
      </c>
      <c r="C70" s="147">
        <v>3.27</v>
      </c>
      <c r="D70" s="147">
        <v>4.93</v>
      </c>
      <c r="E70" s="147">
        <v>5.5E-2</v>
      </c>
      <c r="F70" s="147">
        <v>20.440000000000001</v>
      </c>
      <c r="G70" s="147">
        <v>0.26</v>
      </c>
      <c r="H70" s="147" t="s">
        <v>128</v>
      </c>
      <c r="I70" s="147" t="s">
        <v>671</v>
      </c>
      <c r="K70" s="205"/>
    </row>
    <row r="71" spans="1:11" x14ac:dyDescent="0.25">
      <c r="A71" s="147" t="s">
        <v>717</v>
      </c>
      <c r="B71" s="147" t="s">
        <v>778</v>
      </c>
      <c r="C71" s="147">
        <v>4.47</v>
      </c>
      <c r="D71" s="147">
        <v>5.3230000000000004</v>
      </c>
      <c r="E71" s="147">
        <v>7.0000000000000007E-2</v>
      </c>
      <c r="F71" s="147">
        <v>15.23</v>
      </c>
      <c r="G71" s="147">
        <v>0.27</v>
      </c>
      <c r="H71" s="147" t="s">
        <v>128</v>
      </c>
      <c r="I71" s="147" t="s">
        <v>671</v>
      </c>
      <c r="K71" s="205"/>
    </row>
    <row r="72" spans="1:11" x14ac:dyDescent="0.25">
      <c r="A72" s="147" t="s">
        <v>717</v>
      </c>
      <c r="B72" s="147" t="s">
        <v>777</v>
      </c>
      <c r="C72" s="147">
        <v>5.67</v>
      </c>
      <c r="D72" s="147">
        <v>5.6020000000000003</v>
      </c>
      <c r="E72" s="147">
        <v>8.4199999999999997E-2</v>
      </c>
      <c r="F72" s="147">
        <v>12.22</v>
      </c>
      <c r="G72" s="147">
        <v>0.27</v>
      </c>
      <c r="H72" s="147" t="s">
        <v>128</v>
      </c>
      <c r="I72" s="147" t="s">
        <v>671</v>
      </c>
      <c r="K72" s="205"/>
    </row>
    <row r="73" spans="1:11" x14ac:dyDescent="0.25">
      <c r="A73" s="147" t="s">
        <v>717</v>
      </c>
      <c r="B73" s="147" t="s">
        <v>776</v>
      </c>
      <c r="C73" s="147">
        <v>6.87</v>
      </c>
      <c r="D73" s="147">
        <v>5.7729999999999997</v>
      </c>
      <c r="E73" s="147">
        <v>9.9199999999999997E-2</v>
      </c>
      <c r="F73" s="147">
        <v>10.26</v>
      </c>
      <c r="G73" s="147">
        <v>0.27</v>
      </c>
      <c r="H73" s="147" t="s">
        <v>128</v>
      </c>
      <c r="I73" s="147" t="s">
        <v>671</v>
      </c>
      <c r="K73" s="205"/>
    </row>
    <row r="74" spans="1:11" x14ac:dyDescent="0.25">
      <c r="A74" s="147" t="s">
        <v>717</v>
      </c>
      <c r="B74" s="147" t="s">
        <v>775</v>
      </c>
      <c r="C74" s="147">
        <v>8.07</v>
      </c>
      <c r="D74" s="147">
        <v>5.8609999999999998</v>
      </c>
      <c r="E74" s="147">
        <v>0.115</v>
      </c>
      <c r="F74" s="147">
        <v>8.8800000000000008</v>
      </c>
      <c r="G74" s="147">
        <v>0.27</v>
      </c>
      <c r="H74" s="147" t="s">
        <v>128</v>
      </c>
      <c r="I74" s="147" t="s">
        <v>671</v>
      </c>
      <c r="K74" s="205"/>
    </row>
    <row r="75" spans="1:11" x14ac:dyDescent="0.25">
      <c r="A75" s="147" t="s">
        <v>717</v>
      </c>
      <c r="B75" s="147" t="s">
        <v>774</v>
      </c>
      <c r="C75" s="147">
        <v>1.83</v>
      </c>
      <c r="D75" s="147">
        <v>3.8889999999999998</v>
      </c>
      <c r="E75" s="147">
        <v>3.9199999999999999E-2</v>
      </c>
      <c r="F75" s="147">
        <v>35.69</v>
      </c>
      <c r="G75" s="147">
        <v>0.26</v>
      </c>
      <c r="H75" s="147" t="s">
        <v>128</v>
      </c>
      <c r="I75" s="147" t="s">
        <v>671</v>
      </c>
      <c r="K75" s="205"/>
    </row>
    <row r="76" spans="1:11" x14ac:dyDescent="0.25">
      <c r="A76" s="147" t="s">
        <v>717</v>
      </c>
      <c r="B76" s="147" t="s">
        <v>773</v>
      </c>
      <c r="C76" s="147">
        <v>2.5499999999999998</v>
      </c>
      <c r="D76" s="147">
        <v>4.5259999999999998</v>
      </c>
      <c r="E76" s="147">
        <v>4.6699999999999998E-2</v>
      </c>
      <c r="F76" s="147">
        <v>25.92</v>
      </c>
      <c r="G76" s="147">
        <v>0.26</v>
      </c>
      <c r="H76" s="147" t="s">
        <v>128</v>
      </c>
      <c r="I76" s="147" t="s">
        <v>671</v>
      </c>
      <c r="K76" s="205"/>
    </row>
    <row r="77" spans="1:11" x14ac:dyDescent="0.25">
      <c r="A77" s="147" t="s">
        <v>717</v>
      </c>
      <c r="B77" s="147" t="s">
        <v>772</v>
      </c>
      <c r="C77" s="147">
        <v>2.27</v>
      </c>
      <c r="D77" s="147">
        <v>3.2989999999999999</v>
      </c>
      <c r="E77" s="147">
        <v>5.7500000000000002E-2</v>
      </c>
      <c r="F77" s="147">
        <v>29.09</v>
      </c>
      <c r="G77" s="147">
        <v>0.26</v>
      </c>
      <c r="H77" s="147" t="s">
        <v>128</v>
      </c>
      <c r="I77" s="147" t="s">
        <v>671</v>
      </c>
      <c r="K77" s="205"/>
    </row>
    <row r="78" spans="1:11" x14ac:dyDescent="0.25">
      <c r="A78" s="146" t="s">
        <v>717</v>
      </c>
      <c r="B78" s="146" t="s">
        <v>771</v>
      </c>
      <c r="C78" s="146">
        <v>3.27</v>
      </c>
      <c r="D78" s="146">
        <v>5.1379999999999999</v>
      </c>
      <c r="E78" s="147">
        <v>5.3039999999999997E-2</v>
      </c>
      <c r="F78" s="146">
        <v>20.440000000000001</v>
      </c>
      <c r="G78" s="146">
        <v>0.26</v>
      </c>
      <c r="H78" s="146" t="s">
        <v>128</v>
      </c>
      <c r="I78" s="146" t="s">
        <v>671</v>
      </c>
      <c r="K78" s="205"/>
    </row>
    <row r="79" spans="1:11" x14ac:dyDescent="0.25">
      <c r="A79" s="146" t="s">
        <v>717</v>
      </c>
      <c r="B79" s="146" t="s">
        <v>770</v>
      </c>
      <c r="C79" s="146">
        <v>4.47</v>
      </c>
      <c r="D79" s="146">
        <v>5.4390000000000001</v>
      </c>
      <c r="E79" s="147">
        <v>6.83E-2</v>
      </c>
      <c r="F79" s="146">
        <v>15.23</v>
      </c>
      <c r="G79" s="146">
        <v>0.27</v>
      </c>
      <c r="H79" s="146" t="s">
        <v>128</v>
      </c>
      <c r="I79" s="146" t="s">
        <v>671</v>
      </c>
      <c r="K79" s="205"/>
    </row>
    <row r="80" spans="1:11" x14ac:dyDescent="0.25">
      <c r="A80" s="146" t="s">
        <v>717</v>
      </c>
      <c r="B80" s="146" t="s">
        <v>769</v>
      </c>
      <c r="C80" s="146">
        <v>5.67</v>
      </c>
      <c r="D80" s="146">
        <v>5.6859999999999999</v>
      </c>
      <c r="E80" s="147">
        <v>8.3299999999999999E-2</v>
      </c>
      <c r="F80" s="146">
        <v>12.22</v>
      </c>
      <c r="G80" s="146">
        <v>0.27</v>
      </c>
      <c r="H80" s="146" t="s">
        <v>128</v>
      </c>
      <c r="I80" s="146" t="s">
        <v>671</v>
      </c>
      <c r="K80" s="205"/>
    </row>
    <row r="81" spans="1:11" x14ac:dyDescent="0.25">
      <c r="A81" s="146" t="s">
        <v>717</v>
      </c>
      <c r="B81" s="146" t="s">
        <v>768</v>
      </c>
      <c r="C81" s="146">
        <v>6.87</v>
      </c>
      <c r="D81" s="146">
        <v>5.8170000000000002</v>
      </c>
      <c r="E81" s="147">
        <v>9.8299999999999998E-2</v>
      </c>
      <c r="F81" s="146">
        <v>10.26</v>
      </c>
      <c r="G81" s="146">
        <v>0.27</v>
      </c>
      <c r="H81" s="146" t="s">
        <v>128</v>
      </c>
      <c r="I81" s="146" t="s">
        <v>671</v>
      </c>
      <c r="K81" s="205"/>
    </row>
    <row r="82" spans="1:11" x14ac:dyDescent="0.25">
      <c r="A82" s="146" t="s">
        <v>717</v>
      </c>
      <c r="B82" s="146" t="s">
        <v>767</v>
      </c>
      <c r="C82" s="146">
        <v>8.07</v>
      </c>
      <c r="D82" s="146">
        <v>5.907</v>
      </c>
      <c r="E82" s="147">
        <v>0.1142</v>
      </c>
      <c r="F82" s="146">
        <v>8.8800000000000008</v>
      </c>
      <c r="G82" s="146">
        <v>0.27</v>
      </c>
      <c r="H82" s="146" t="s">
        <v>128</v>
      </c>
      <c r="I82" s="146" t="s">
        <v>671</v>
      </c>
      <c r="K82" s="205"/>
    </row>
    <row r="83" spans="1:11" x14ac:dyDescent="0.25">
      <c r="A83" s="146" t="s">
        <v>717</v>
      </c>
      <c r="B83" s="146" t="s">
        <v>766</v>
      </c>
      <c r="C83" s="146">
        <v>1.83</v>
      </c>
      <c r="D83" s="146">
        <v>4.3860000000000001</v>
      </c>
      <c r="E83" s="147">
        <v>3.4770000000000002E-2</v>
      </c>
      <c r="F83" s="146">
        <v>35.69</v>
      </c>
      <c r="G83" s="146">
        <v>0.26</v>
      </c>
      <c r="H83" s="146" t="s">
        <v>128</v>
      </c>
      <c r="I83" s="146" t="s">
        <v>671</v>
      </c>
      <c r="K83" s="205"/>
    </row>
    <row r="84" spans="1:11" x14ac:dyDescent="0.25">
      <c r="A84" s="146" t="s">
        <v>717</v>
      </c>
      <c r="B84" s="146" t="s">
        <v>765</v>
      </c>
      <c r="C84" s="146">
        <v>2.5499999999999998</v>
      </c>
      <c r="D84" s="146">
        <v>4.8319999999999999</v>
      </c>
      <c r="E84" s="147">
        <v>4.4200000000000003E-2</v>
      </c>
      <c r="F84" s="146">
        <v>25.92</v>
      </c>
      <c r="G84" s="146">
        <v>0.26</v>
      </c>
      <c r="H84" s="146" t="s">
        <v>128</v>
      </c>
      <c r="I84" s="146" t="s">
        <v>671</v>
      </c>
      <c r="K84" s="205"/>
    </row>
    <row r="85" spans="1:11" x14ac:dyDescent="0.25">
      <c r="A85" s="144" t="s">
        <v>55</v>
      </c>
      <c r="B85" s="144" t="s">
        <v>118</v>
      </c>
      <c r="C85" s="142">
        <v>0.375</v>
      </c>
      <c r="D85" s="142">
        <v>0.21</v>
      </c>
      <c r="E85" s="146">
        <v>0.1492</v>
      </c>
      <c r="F85" s="153">
        <v>120</v>
      </c>
      <c r="G85" s="153">
        <v>0.24</v>
      </c>
      <c r="H85" s="144" t="s">
        <v>119</v>
      </c>
      <c r="I85" s="147" t="s">
        <v>6</v>
      </c>
      <c r="K85" s="205"/>
    </row>
    <row r="86" spans="1:11" x14ac:dyDescent="0.25">
      <c r="A86" s="144" t="s">
        <v>59</v>
      </c>
      <c r="B86" s="144" t="s">
        <v>71</v>
      </c>
      <c r="C86" s="142">
        <v>1</v>
      </c>
      <c r="D86" s="142">
        <v>0.91</v>
      </c>
      <c r="E86" s="146">
        <v>9.1700000000000004E-2</v>
      </c>
      <c r="F86" s="142">
        <v>40.0608</v>
      </c>
      <c r="G86" s="142">
        <v>0.38957000000000003</v>
      </c>
      <c r="H86" s="144" t="s">
        <v>9</v>
      </c>
      <c r="I86" s="147" t="s">
        <v>6</v>
      </c>
      <c r="K86" s="205"/>
    </row>
    <row r="87" spans="1:11" x14ac:dyDescent="0.25">
      <c r="A87" s="144" t="s">
        <v>55</v>
      </c>
      <c r="B87" s="152" t="s">
        <v>120</v>
      </c>
      <c r="C87" s="153">
        <v>0.75</v>
      </c>
      <c r="D87" s="153">
        <v>0.25</v>
      </c>
      <c r="E87" s="146">
        <v>0.25</v>
      </c>
      <c r="F87" s="153">
        <v>100</v>
      </c>
      <c r="G87" s="142">
        <v>0.3</v>
      </c>
      <c r="H87" s="144" t="s">
        <v>119</v>
      </c>
      <c r="I87" s="147" t="s">
        <v>6</v>
      </c>
      <c r="K87" s="205"/>
    </row>
    <row r="88" spans="1:11" x14ac:dyDescent="0.25">
      <c r="A88" s="144" t="s">
        <v>55</v>
      </c>
      <c r="B88" s="152" t="s">
        <v>121</v>
      </c>
      <c r="C88" s="153">
        <v>0.75</v>
      </c>
      <c r="D88" s="153">
        <v>9.3799999999999994E-2</v>
      </c>
      <c r="E88" s="146">
        <v>0.66669999999999996</v>
      </c>
      <c r="F88" s="153">
        <v>144</v>
      </c>
      <c r="G88" s="142">
        <v>0.3</v>
      </c>
      <c r="H88" s="144" t="s">
        <v>119</v>
      </c>
      <c r="I88" s="147" t="s">
        <v>6</v>
      </c>
      <c r="K88" s="205"/>
    </row>
    <row r="89" spans="1:11" x14ac:dyDescent="0.25">
      <c r="A89" s="144" t="s">
        <v>55</v>
      </c>
      <c r="B89" s="144" t="s">
        <v>122</v>
      </c>
      <c r="C89" s="142">
        <v>0.25</v>
      </c>
      <c r="D89" s="142">
        <v>0.15</v>
      </c>
      <c r="E89" s="146">
        <v>0.13919999999999999</v>
      </c>
      <c r="F89" s="153">
        <v>70</v>
      </c>
      <c r="G89" s="153">
        <v>0.36</v>
      </c>
      <c r="H89" s="144" t="s">
        <v>119</v>
      </c>
      <c r="I89" s="147" t="s">
        <v>6</v>
      </c>
      <c r="K89" s="205"/>
    </row>
    <row r="90" spans="1:11" x14ac:dyDescent="0.25">
      <c r="A90" s="88" t="s">
        <v>55</v>
      </c>
      <c r="B90" s="88" t="s">
        <v>123</v>
      </c>
      <c r="C90" s="142">
        <v>0.25</v>
      </c>
      <c r="D90" s="142">
        <v>0.45</v>
      </c>
      <c r="E90" s="146">
        <v>4.6699999999999998E-2</v>
      </c>
      <c r="F90" s="142">
        <v>69.887999999999991</v>
      </c>
      <c r="G90" s="142">
        <v>0.30114000000000002</v>
      </c>
      <c r="H90" s="144" t="s">
        <v>119</v>
      </c>
      <c r="I90" s="84" t="s">
        <v>660</v>
      </c>
      <c r="K90" s="205"/>
    </row>
    <row r="91" spans="1:11" x14ac:dyDescent="0.25">
      <c r="A91" s="144" t="s">
        <v>59</v>
      </c>
      <c r="B91" s="144" t="s">
        <v>69</v>
      </c>
      <c r="C91" s="142">
        <v>1</v>
      </c>
      <c r="D91" s="142">
        <v>0.84</v>
      </c>
      <c r="E91" s="146">
        <v>9.9199999999999997E-2</v>
      </c>
      <c r="F91" s="142">
        <v>43.929600000000001</v>
      </c>
      <c r="G91" s="142">
        <v>0.38957000000000003</v>
      </c>
      <c r="H91" s="144" t="s">
        <v>9</v>
      </c>
      <c r="I91" s="147" t="s">
        <v>6</v>
      </c>
      <c r="K91" s="205"/>
    </row>
    <row r="92" spans="1:11" x14ac:dyDescent="0.25">
      <c r="A92" s="88" t="s">
        <v>38</v>
      </c>
      <c r="B92" s="152" t="s">
        <v>570</v>
      </c>
      <c r="C92" s="153">
        <v>3.625</v>
      </c>
      <c r="D92" s="153">
        <v>2.42</v>
      </c>
      <c r="E92" s="146">
        <v>0.125</v>
      </c>
      <c r="F92" s="153">
        <v>48</v>
      </c>
      <c r="G92" s="142">
        <v>0.19</v>
      </c>
      <c r="H92" s="144" t="s">
        <v>113</v>
      </c>
      <c r="I92" s="147" t="s">
        <v>6</v>
      </c>
      <c r="K92" s="205"/>
    </row>
    <row r="93" spans="1:11" x14ac:dyDescent="0.25">
      <c r="A93" s="88" t="s">
        <v>38</v>
      </c>
      <c r="B93" s="144" t="s">
        <v>576</v>
      </c>
      <c r="C93" s="142">
        <v>3.625</v>
      </c>
      <c r="D93" s="142">
        <v>0.44</v>
      </c>
      <c r="E93" s="146">
        <v>0.68500000000000005</v>
      </c>
      <c r="F93" s="142">
        <v>139.77599999999998</v>
      </c>
      <c r="G93" s="142">
        <v>0.18881000000000001</v>
      </c>
      <c r="H93" s="144" t="s">
        <v>105</v>
      </c>
      <c r="I93" s="147" t="s">
        <v>6</v>
      </c>
      <c r="K93" s="205"/>
    </row>
    <row r="94" spans="1:11" x14ac:dyDescent="0.25">
      <c r="A94" s="88" t="s">
        <v>45</v>
      </c>
      <c r="B94" s="143" t="s">
        <v>165</v>
      </c>
      <c r="C94" s="145">
        <v>6.25E-2</v>
      </c>
      <c r="D94" s="145">
        <v>0.03</v>
      </c>
      <c r="E94" s="146">
        <v>0.16669999999999999</v>
      </c>
      <c r="F94" s="145">
        <v>70</v>
      </c>
      <c r="G94" s="145">
        <v>0.3</v>
      </c>
      <c r="H94" s="144" t="s">
        <v>9</v>
      </c>
      <c r="I94" s="84" t="s">
        <v>660</v>
      </c>
      <c r="K94" s="205"/>
    </row>
    <row r="95" spans="1:11" x14ac:dyDescent="0.25">
      <c r="A95" s="144" t="s">
        <v>55</v>
      </c>
      <c r="B95" s="144" t="s">
        <v>56</v>
      </c>
      <c r="C95" s="142">
        <v>0.375</v>
      </c>
      <c r="D95" s="142">
        <v>0.33</v>
      </c>
      <c r="E95" s="146">
        <v>9.5000000000000001E-2</v>
      </c>
      <c r="F95" s="153">
        <v>70</v>
      </c>
      <c r="G95" s="153">
        <v>0.35</v>
      </c>
      <c r="H95" s="144" t="s">
        <v>119</v>
      </c>
      <c r="I95" s="147" t="s">
        <v>6</v>
      </c>
      <c r="K95" s="205"/>
    </row>
    <row r="96" spans="1:11" x14ac:dyDescent="0.25">
      <c r="A96" s="144" t="s">
        <v>55</v>
      </c>
      <c r="B96" s="149" t="s">
        <v>56</v>
      </c>
      <c r="C96" s="142">
        <v>0.37429999999999997</v>
      </c>
      <c r="D96" s="142">
        <v>0.34</v>
      </c>
      <c r="E96" s="146">
        <v>9.2499999999999999E-2</v>
      </c>
      <c r="F96" s="142">
        <v>69.887999999999991</v>
      </c>
      <c r="G96" s="142">
        <v>0.34894000000000003</v>
      </c>
      <c r="H96" s="144" t="s">
        <v>113</v>
      </c>
      <c r="I96" s="147" t="s">
        <v>6</v>
      </c>
      <c r="K96" s="205"/>
    </row>
    <row r="97" spans="1:11" x14ac:dyDescent="0.25">
      <c r="A97" s="144" t="s">
        <v>59</v>
      </c>
      <c r="B97" s="144" t="s">
        <v>83</v>
      </c>
      <c r="C97" s="142">
        <v>1</v>
      </c>
      <c r="D97" s="142">
        <v>1.28</v>
      </c>
      <c r="E97" s="146">
        <v>6.5000000000000002E-2</v>
      </c>
      <c r="F97" s="142">
        <v>26.207999999999998</v>
      </c>
      <c r="G97" s="142">
        <v>0.38957000000000003</v>
      </c>
      <c r="H97" s="144" t="s">
        <v>9</v>
      </c>
      <c r="I97" s="147" t="s">
        <v>6</v>
      </c>
      <c r="K97" s="205"/>
    </row>
    <row r="98" spans="1:11" x14ac:dyDescent="0.25">
      <c r="A98" s="143" t="s">
        <v>960</v>
      </c>
      <c r="B98" s="98" t="s">
        <v>952</v>
      </c>
      <c r="C98" s="88">
        <v>0.75</v>
      </c>
      <c r="D98" s="88">
        <v>2.38</v>
      </c>
      <c r="E98" s="146">
        <v>2.63E-2</v>
      </c>
      <c r="F98" s="88">
        <v>18</v>
      </c>
      <c r="G98" s="88">
        <v>0.33</v>
      </c>
      <c r="H98" s="144" t="s">
        <v>113</v>
      </c>
      <c r="I98" s="84" t="s">
        <v>660</v>
      </c>
      <c r="K98" s="205"/>
    </row>
    <row r="99" spans="1:11" x14ac:dyDescent="0.25">
      <c r="A99" s="144" t="s">
        <v>386</v>
      </c>
      <c r="B99" s="144" t="s">
        <v>953</v>
      </c>
      <c r="C99" s="153">
        <v>3.5</v>
      </c>
      <c r="D99" s="142">
        <v>20.54</v>
      </c>
      <c r="E99" s="146">
        <v>1.4200000000000001E-2</v>
      </c>
      <c r="F99" s="142">
        <v>1.4975999999999998</v>
      </c>
      <c r="G99" s="142">
        <v>0.38001000000000001</v>
      </c>
      <c r="H99" s="144" t="s">
        <v>113</v>
      </c>
      <c r="I99" s="147" t="s">
        <v>6</v>
      </c>
      <c r="K99" s="205"/>
    </row>
    <row r="100" spans="1:11" x14ac:dyDescent="0.25">
      <c r="A100" s="144" t="s">
        <v>386</v>
      </c>
      <c r="B100" s="144" t="s">
        <v>954</v>
      </c>
      <c r="C100" s="153">
        <v>4.5</v>
      </c>
      <c r="D100" s="142">
        <v>26.41</v>
      </c>
      <c r="E100" s="146">
        <v>1.4200000000000001E-2</v>
      </c>
      <c r="F100" s="142">
        <v>1.4975999999999998</v>
      </c>
      <c r="G100" s="142">
        <v>0.38001000000000001</v>
      </c>
      <c r="H100" s="144" t="s">
        <v>113</v>
      </c>
      <c r="I100" s="147" t="s">
        <v>6</v>
      </c>
      <c r="K100" s="205"/>
    </row>
    <row r="101" spans="1:11" x14ac:dyDescent="0.25">
      <c r="A101" s="144" t="s">
        <v>386</v>
      </c>
      <c r="B101" s="144" t="s">
        <v>955</v>
      </c>
      <c r="C101" s="153">
        <v>4</v>
      </c>
      <c r="D101" s="142">
        <v>23.47</v>
      </c>
      <c r="E101" s="146">
        <v>1.4200000000000001E-2</v>
      </c>
      <c r="F101" s="142">
        <v>1.4975999999999998</v>
      </c>
      <c r="G101" s="142">
        <v>0.38001000000000001</v>
      </c>
      <c r="H101" s="144" t="s">
        <v>113</v>
      </c>
      <c r="I101" s="147" t="s">
        <v>6</v>
      </c>
      <c r="K101" s="205"/>
    </row>
    <row r="102" spans="1:11" x14ac:dyDescent="0.25">
      <c r="A102" s="144" t="s">
        <v>386</v>
      </c>
      <c r="B102" s="144" t="s">
        <v>956</v>
      </c>
      <c r="C102" s="153">
        <v>5.5</v>
      </c>
      <c r="D102" s="142">
        <v>32.28</v>
      </c>
      <c r="E102" s="146">
        <v>1.4200000000000001E-2</v>
      </c>
      <c r="F102" s="142">
        <v>1.4975999999999998</v>
      </c>
      <c r="G102" s="142">
        <v>0.38001000000000001</v>
      </c>
      <c r="H102" s="144" t="s">
        <v>113</v>
      </c>
      <c r="I102" s="147" t="s">
        <v>6</v>
      </c>
      <c r="K102" s="205"/>
    </row>
    <row r="103" spans="1:11" x14ac:dyDescent="0.25">
      <c r="A103" s="144" t="s">
        <v>386</v>
      </c>
      <c r="B103" s="144" t="s">
        <v>957</v>
      </c>
      <c r="C103" s="153">
        <v>5</v>
      </c>
      <c r="D103" s="142">
        <v>29.34</v>
      </c>
      <c r="E103" s="146">
        <v>1.4200000000000001E-2</v>
      </c>
      <c r="F103" s="142">
        <v>1.4975999999999998</v>
      </c>
      <c r="G103" s="142">
        <v>0.38001000000000001</v>
      </c>
      <c r="H103" s="144" t="s">
        <v>113</v>
      </c>
      <c r="I103" s="147" t="s">
        <v>6</v>
      </c>
      <c r="K103" s="205"/>
    </row>
    <row r="104" spans="1:11" x14ac:dyDescent="0.25">
      <c r="A104" s="144" t="s">
        <v>386</v>
      </c>
      <c r="B104" s="144" t="s">
        <v>958</v>
      </c>
      <c r="C104" s="153">
        <v>6.5</v>
      </c>
      <c r="D104" s="142">
        <v>38.15</v>
      </c>
      <c r="E104" s="146">
        <v>1.4200000000000001E-2</v>
      </c>
      <c r="F104" s="142">
        <v>1.4975999999999998</v>
      </c>
      <c r="G104" s="142">
        <v>0.38001000000000001</v>
      </c>
      <c r="H104" s="144" t="s">
        <v>113</v>
      </c>
      <c r="I104" s="147" t="s">
        <v>6</v>
      </c>
      <c r="K104" s="205"/>
    </row>
    <row r="105" spans="1:11" x14ac:dyDescent="0.25">
      <c r="A105" s="144" t="s">
        <v>386</v>
      </c>
      <c r="B105" s="144" t="s">
        <v>959</v>
      </c>
      <c r="C105" s="153">
        <v>6</v>
      </c>
      <c r="D105" s="142">
        <v>35.21</v>
      </c>
      <c r="E105" s="146">
        <v>1.4200000000000001E-2</v>
      </c>
      <c r="F105" s="142">
        <v>1.4975999999999998</v>
      </c>
      <c r="G105" s="142">
        <v>0.38001000000000001</v>
      </c>
      <c r="H105" s="144" t="s">
        <v>113</v>
      </c>
      <c r="I105" s="147" t="s">
        <v>6</v>
      </c>
      <c r="K105" s="205"/>
    </row>
    <row r="106" spans="1:11" x14ac:dyDescent="0.25">
      <c r="A106" s="146" t="s">
        <v>565</v>
      </c>
      <c r="B106" s="146" t="s">
        <v>1153</v>
      </c>
      <c r="C106" s="146">
        <v>6</v>
      </c>
      <c r="D106" s="146">
        <v>1.923</v>
      </c>
      <c r="E106" s="146">
        <v>0.26</v>
      </c>
      <c r="F106" s="146">
        <v>130</v>
      </c>
      <c r="G106" s="146">
        <v>0.13</v>
      </c>
      <c r="H106" s="146" t="s">
        <v>105</v>
      </c>
      <c r="I106" s="146" t="s">
        <v>671</v>
      </c>
      <c r="K106" s="205"/>
    </row>
    <row r="107" spans="1:11" x14ac:dyDescent="0.25">
      <c r="A107" s="144" t="s">
        <v>599</v>
      </c>
      <c r="B107" s="146" t="s">
        <v>1151</v>
      </c>
      <c r="C107" s="146">
        <v>6</v>
      </c>
      <c r="D107" s="146">
        <v>2.222</v>
      </c>
      <c r="E107" s="146">
        <v>0.22500000000000001</v>
      </c>
      <c r="F107" s="146">
        <v>130</v>
      </c>
      <c r="G107" s="146">
        <v>0.13</v>
      </c>
      <c r="H107" s="146" t="s">
        <v>105</v>
      </c>
      <c r="I107" s="146" t="s">
        <v>671</v>
      </c>
      <c r="K107" s="205"/>
    </row>
    <row r="108" spans="1:11" x14ac:dyDescent="0.25">
      <c r="A108" s="146" t="s">
        <v>565</v>
      </c>
      <c r="B108" s="146" t="s">
        <v>1152</v>
      </c>
      <c r="C108" s="146">
        <v>8</v>
      </c>
      <c r="D108" s="146">
        <v>2.1280000000000001</v>
      </c>
      <c r="E108" s="146">
        <v>0.31330000000000002</v>
      </c>
      <c r="F108" s="146">
        <v>130</v>
      </c>
      <c r="G108" s="146">
        <v>0.13</v>
      </c>
      <c r="H108" s="146" t="s">
        <v>105</v>
      </c>
      <c r="I108" s="146" t="s">
        <v>671</v>
      </c>
      <c r="K108" s="205"/>
    </row>
    <row r="109" spans="1:11" x14ac:dyDescent="0.25">
      <c r="A109" s="144" t="s">
        <v>599</v>
      </c>
      <c r="B109" s="146" t="s">
        <v>712</v>
      </c>
      <c r="C109" s="146">
        <v>8</v>
      </c>
      <c r="D109" s="146">
        <v>2.5640000000000001</v>
      </c>
      <c r="E109" s="146">
        <v>0.26</v>
      </c>
      <c r="F109" s="146">
        <v>130</v>
      </c>
      <c r="G109" s="146">
        <v>0.13</v>
      </c>
      <c r="H109" s="146" t="s">
        <v>105</v>
      </c>
      <c r="I109" s="146" t="s">
        <v>671</v>
      </c>
      <c r="K109" s="205"/>
    </row>
    <row r="110" spans="1:11" x14ac:dyDescent="0.25">
      <c r="A110" s="146" t="s">
        <v>592</v>
      </c>
      <c r="B110" s="146" t="s">
        <v>687</v>
      </c>
      <c r="C110" s="146">
        <v>6</v>
      </c>
      <c r="D110" s="146">
        <v>1.538</v>
      </c>
      <c r="E110" s="146">
        <v>0.32500000000000001</v>
      </c>
      <c r="F110" s="146">
        <v>130</v>
      </c>
      <c r="G110" s="146">
        <v>0.17</v>
      </c>
      <c r="H110" s="146" t="s">
        <v>105</v>
      </c>
      <c r="I110" s="146" t="s">
        <v>671</v>
      </c>
      <c r="K110" s="205"/>
    </row>
    <row r="111" spans="1:11" x14ac:dyDescent="0.25">
      <c r="A111" s="146" t="s">
        <v>592</v>
      </c>
      <c r="B111" s="146" t="s">
        <v>686</v>
      </c>
      <c r="C111" s="146">
        <v>8</v>
      </c>
      <c r="D111" s="146">
        <v>1.754</v>
      </c>
      <c r="E111" s="146">
        <v>0.38</v>
      </c>
      <c r="F111" s="146">
        <v>130</v>
      </c>
      <c r="G111" s="146">
        <v>0.17</v>
      </c>
      <c r="H111" s="146" t="s">
        <v>105</v>
      </c>
      <c r="I111" s="146" t="s">
        <v>671</v>
      </c>
      <c r="K111" s="205"/>
    </row>
    <row r="112" spans="1:11" x14ac:dyDescent="0.25">
      <c r="A112" s="144" t="s">
        <v>55</v>
      </c>
      <c r="B112" s="152" t="s">
        <v>124</v>
      </c>
      <c r="C112" s="153">
        <v>0.5</v>
      </c>
      <c r="D112" s="153">
        <v>2.63</v>
      </c>
      <c r="E112" s="146">
        <v>1.5800000000000002E-2</v>
      </c>
      <c r="F112" s="153">
        <v>85</v>
      </c>
      <c r="G112" s="153">
        <v>0.21</v>
      </c>
      <c r="H112" s="144" t="s">
        <v>105</v>
      </c>
      <c r="I112" s="147" t="s">
        <v>6</v>
      </c>
      <c r="K112" s="205"/>
    </row>
    <row r="113" spans="1:11" x14ac:dyDescent="0.25">
      <c r="A113" s="88" t="s">
        <v>38</v>
      </c>
      <c r="B113" s="152" t="s">
        <v>580</v>
      </c>
      <c r="C113" s="153">
        <v>3</v>
      </c>
      <c r="D113" s="153">
        <v>0.8</v>
      </c>
      <c r="E113" s="146">
        <v>0.3125</v>
      </c>
      <c r="F113" s="153">
        <v>85</v>
      </c>
      <c r="G113" s="153">
        <v>0.21</v>
      </c>
      <c r="H113" s="144" t="s">
        <v>105</v>
      </c>
      <c r="I113" s="147" t="s">
        <v>6</v>
      </c>
      <c r="K113" s="205"/>
    </row>
    <row r="114" spans="1:11" x14ac:dyDescent="0.25">
      <c r="A114" s="88" t="s">
        <v>38</v>
      </c>
      <c r="B114" s="152" t="s">
        <v>581</v>
      </c>
      <c r="C114" s="153">
        <v>4</v>
      </c>
      <c r="D114" s="153">
        <v>1.1100000000000001</v>
      </c>
      <c r="E114" s="146">
        <v>0.3</v>
      </c>
      <c r="F114" s="153">
        <v>85</v>
      </c>
      <c r="G114" s="153">
        <v>0.21</v>
      </c>
      <c r="H114" s="144" t="s">
        <v>105</v>
      </c>
      <c r="I114" s="147" t="s">
        <v>6</v>
      </c>
      <c r="K114" s="205"/>
    </row>
    <row r="115" spans="1:11" x14ac:dyDescent="0.25">
      <c r="A115" s="88" t="s">
        <v>38</v>
      </c>
      <c r="B115" s="152" t="s">
        <v>582</v>
      </c>
      <c r="C115" s="153">
        <v>10</v>
      </c>
      <c r="D115" s="153">
        <v>2.2200000000000002</v>
      </c>
      <c r="E115" s="146">
        <v>0.375</v>
      </c>
      <c r="F115" s="153">
        <v>85</v>
      </c>
      <c r="G115" s="153">
        <v>0.21</v>
      </c>
      <c r="H115" s="144" t="s">
        <v>105</v>
      </c>
      <c r="I115" s="147" t="s">
        <v>6</v>
      </c>
      <c r="K115" s="205"/>
    </row>
    <row r="116" spans="1:11" x14ac:dyDescent="0.25">
      <c r="A116" s="88" t="s">
        <v>38</v>
      </c>
      <c r="B116" s="152" t="s">
        <v>583</v>
      </c>
      <c r="C116" s="153">
        <v>6</v>
      </c>
      <c r="D116" s="153">
        <v>1.52</v>
      </c>
      <c r="E116" s="146">
        <v>0.32919999999999999</v>
      </c>
      <c r="F116" s="153">
        <v>85</v>
      </c>
      <c r="G116" s="153">
        <v>0.21</v>
      </c>
      <c r="H116" s="144" t="s">
        <v>105</v>
      </c>
      <c r="I116" s="147" t="s">
        <v>6</v>
      </c>
      <c r="K116" s="205"/>
    </row>
    <row r="117" spans="1:11" x14ac:dyDescent="0.25">
      <c r="A117" s="88" t="s">
        <v>38</v>
      </c>
      <c r="B117" s="152" t="s">
        <v>584</v>
      </c>
      <c r="C117" s="153">
        <v>8</v>
      </c>
      <c r="D117" s="153">
        <v>1.85</v>
      </c>
      <c r="E117" s="146">
        <v>0.36</v>
      </c>
      <c r="F117" s="153">
        <v>85</v>
      </c>
      <c r="G117" s="153">
        <v>0.21</v>
      </c>
      <c r="H117" s="144" t="s">
        <v>105</v>
      </c>
      <c r="I117" s="147" t="s">
        <v>6</v>
      </c>
      <c r="K117" s="205"/>
    </row>
    <row r="118" spans="1:11" x14ac:dyDescent="0.25">
      <c r="A118" s="88" t="s">
        <v>38</v>
      </c>
      <c r="B118" s="152" t="s">
        <v>585</v>
      </c>
      <c r="C118" s="153">
        <v>12</v>
      </c>
      <c r="D118" s="153">
        <v>2.5</v>
      </c>
      <c r="E118" s="146">
        <v>0.4</v>
      </c>
      <c r="F118" s="153">
        <v>85</v>
      </c>
      <c r="G118" s="153">
        <v>0.21</v>
      </c>
      <c r="H118" s="144" t="s">
        <v>105</v>
      </c>
      <c r="I118" s="147" t="s">
        <v>6</v>
      </c>
      <c r="K118" s="205"/>
    </row>
    <row r="119" spans="1:11" x14ac:dyDescent="0.25">
      <c r="A119" s="88" t="s">
        <v>38</v>
      </c>
      <c r="B119" s="98" t="s">
        <v>1127</v>
      </c>
      <c r="C119" s="88">
        <v>0.375</v>
      </c>
      <c r="D119" s="88">
        <v>0.03</v>
      </c>
      <c r="E119" s="208">
        <v>1.042</v>
      </c>
      <c r="F119" s="88">
        <v>0</v>
      </c>
      <c r="G119" s="88">
        <v>0</v>
      </c>
      <c r="H119" s="144" t="s">
        <v>105</v>
      </c>
      <c r="I119" s="84" t="s">
        <v>660</v>
      </c>
      <c r="K119" s="205"/>
    </row>
    <row r="120" spans="1:11" x14ac:dyDescent="0.25">
      <c r="A120" s="88" t="s">
        <v>38</v>
      </c>
      <c r="B120" s="98" t="s">
        <v>37</v>
      </c>
      <c r="C120" s="88">
        <v>0.375</v>
      </c>
      <c r="D120" s="88">
        <v>8.3299999999999999E-2</v>
      </c>
      <c r="E120" s="206">
        <v>0.37514999999999998</v>
      </c>
      <c r="F120" s="88">
        <v>0.2</v>
      </c>
      <c r="G120" s="88">
        <v>144</v>
      </c>
      <c r="H120" s="144" t="s">
        <v>105</v>
      </c>
      <c r="I120" s="84" t="s">
        <v>662</v>
      </c>
      <c r="K120" s="205"/>
    </row>
    <row r="121" spans="1:11" x14ac:dyDescent="0.25">
      <c r="A121" s="144" t="s">
        <v>37</v>
      </c>
      <c r="B121" s="149" t="s">
        <v>272</v>
      </c>
      <c r="C121" s="142">
        <v>10</v>
      </c>
      <c r="D121" s="142">
        <v>0.74</v>
      </c>
      <c r="E121" s="146">
        <v>1.1274999999999999</v>
      </c>
      <c r="F121" s="142">
        <v>139.77599999999998</v>
      </c>
      <c r="G121" s="142">
        <v>0.21510000000000001</v>
      </c>
      <c r="H121" s="144" t="s">
        <v>105</v>
      </c>
      <c r="I121" s="147" t="s">
        <v>6</v>
      </c>
      <c r="K121" s="205"/>
    </row>
    <row r="122" spans="1:11" x14ac:dyDescent="0.25">
      <c r="A122" s="144" t="s">
        <v>37</v>
      </c>
      <c r="B122" s="150" t="s">
        <v>273</v>
      </c>
      <c r="C122" s="142">
        <v>2</v>
      </c>
      <c r="D122" s="142">
        <v>0.15</v>
      </c>
      <c r="E122" s="146">
        <v>1.1274999999999999</v>
      </c>
      <c r="F122" s="142">
        <v>139.77599999999998</v>
      </c>
      <c r="G122" s="142">
        <v>0.21510000000000001</v>
      </c>
      <c r="H122" s="144" t="s">
        <v>105</v>
      </c>
      <c r="I122" s="147" t="s">
        <v>6</v>
      </c>
      <c r="K122" s="205"/>
    </row>
    <row r="123" spans="1:11" x14ac:dyDescent="0.25">
      <c r="A123" s="144" t="s">
        <v>37</v>
      </c>
      <c r="B123" s="150" t="s">
        <v>274</v>
      </c>
      <c r="C123" s="142">
        <v>4</v>
      </c>
      <c r="D123" s="142">
        <v>0.3</v>
      </c>
      <c r="E123" s="146">
        <v>1.1274999999999999</v>
      </c>
      <c r="F123" s="142">
        <v>139.77599999999998</v>
      </c>
      <c r="G123" s="142">
        <v>0.21510000000000001</v>
      </c>
      <c r="H123" s="144" t="s">
        <v>105</v>
      </c>
      <c r="I123" s="147" t="s">
        <v>6</v>
      </c>
      <c r="K123" s="205"/>
    </row>
    <row r="124" spans="1:11" x14ac:dyDescent="0.25">
      <c r="A124" s="144" t="s">
        <v>37</v>
      </c>
      <c r="B124" s="149" t="s">
        <v>275</v>
      </c>
      <c r="C124" s="142">
        <v>6</v>
      </c>
      <c r="D124" s="142">
        <v>0.44</v>
      </c>
      <c r="E124" s="146">
        <v>1.1274999999999999</v>
      </c>
      <c r="F124" s="142">
        <v>139.77599999999998</v>
      </c>
      <c r="G124" s="142">
        <v>0.21510000000000001</v>
      </c>
      <c r="H124" s="144" t="s">
        <v>105</v>
      </c>
      <c r="I124" s="147" t="s">
        <v>6</v>
      </c>
      <c r="K124" s="205"/>
    </row>
    <row r="125" spans="1:11" x14ac:dyDescent="0.25">
      <c r="A125" s="144" t="s">
        <v>37</v>
      </c>
      <c r="B125" s="149" t="s">
        <v>276</v>
      </c>
      <c r="C125" s="142">
        <v>8</v>
      </c>
      <c r="D125" s="142">
        <v>0.59</v>
      </c>
      <c r="E125" s="146">
        <v>1.1274999999999999</v>
      </c>
      <c r="F125" s="142">
        <v>139.77599999999998</v>
      </c>
      <c r="G125" s="142">
        <v>0.21510000000000001</v>
      </c>
      <c r="H125" s="144" t="s">
        <v>105</v>
      </c>
      <c r="I125" s="147" t="s">
        <v>6</v>
      </c>
      <c r="K125" s="205"/>
    </row>
    <row r="126" spans="1:11" x14ac:dyDescent="0.25">
      <c r="A126" s="144" t="s">
        <v>37</v>
      </c>
      <c r="B126" s="149" t="s">
        <v>277</v>
      </c>
      <c r="C126" s="142">
        <v>10</v>
      </c>
      <c r="D126" s="142">
        <v>2.72</v>
      </c>
      <c r="E126" s="146">
        <v>0.30669999999999997</v>
      </c>
      <c r="F126" s="142">
        <v>79.872</v>
      </c>
      <c r="G126" s="142">
        <v>0.20075999999999999</v>
      </c>
      <c r="H126" s="144" t="s">
        <v>105</v>
      </c>
      <c r="I126" s="147" t="s">
        <v>6</v>
      </c>
      <c r="K126" s="205"/>
    </row>
    <row r="127" spans="1:11" x14ac:dyDescent="0.25">
      <c r="A127" s="144" t="s">
        <v>37</v>
      </c>
      <c r="B127" s="149" t="s">
        <v>278</v>
      </c>
      <c r="C127" s="142">
        <v>2</v>
      </c>
      <c r="D127" s="142">
        <v>0.54</v>
      </c>
      <c r="E127" s="146">
        <v>0.30669999999999997</v>
      </c>
      <c r="F127" s="142">
        <v>79.872</v>
      </c>
      <c r="G127" s="142">
        <v>0.20075999999999999</v>
      </c>
      <c r="H127" s="144" t="s">
        <v>105</v>
      </c>
      <c r="I127" s="147" t="s">
        <v>6</v>
      </c>
      <c r="K127" s="205"/>
    </row>
    <row r="128" spans="1:11" x14ac:dyDescent="0.25">
      <c r="A128" s="144" t="s">
        <v>37</v>
      </c>
      <c r="B128" s="149" t="s">
        <v>279</v>
      </c>
      <c r="C128" s="142">
        <v>4</v>
      </c>
      <c r="D128" s="142">
        <v>1.0900000000000001</v>
      </c>
      <c r="E128" s="146">
        <v>0.30669999999999997</v>
      </c>
      <c r="F128" s="142">
        <v>79.872</v>
      </c>
      <c r="G128" s="142">
        <v>0.20075999999999999</v>
      </c>
      <c r="H128" s="144" t="s">
        <v>105</v>
      </c>
      <c r="I128" s="147" t="s">
        <v>6</v>
      </c>
      <c r="K128" s="205"/>
    </row>
    <row r="129" spans="1:11" x14ac:dyDescent="0.25">
      <c r="A129" s="144" t="s">
        <v>37</v>
      </c>
      <c r="B129" s="149" t="s">
        <v>280</v>
      </c>
      <c r="C129" s="142">
        <v>6</v>
      </c>
      <c r="D129" s="142">
        <v>1.63</v>
      </c>
      <c r="E129" s="146">
        <v>0.30669999999999997</v>
      </c>
      <c r="F129" s="142">
        <v>79.872</v>
      </c>
      <c r="G129" s="142">
        <v>0.20075999999999999</v>
      </c>
      <c r="H129" s="144" t="s">
        <v>105</v>
      </c>
      <c r="I129" s="147" t="s">
        <v>6</v>
      </c>
      <c r="K129" s="205"/>
    </row>
    <row r="130" spans="1:11" x14ac:dyDescent="0.25">
      <c r="A130" s="144" t="s">
        <v>37</v>
      </c>
      <c r="B130" s="149" t="s">
        <v>281</v>
      </c>
      <c r="C130" s="142">
        <v>8</v>
      </c>
      <c r="D130" s="142">
        <v>2.17</v>
      </c>
      <c r="E130" s="146">
        <v>0.30669999999999997</v>
      </c>
      <c r="F130" s="142">
        <v>79.872</v>
      </c>
      <c r="G130" s="142">
        <v>0.20075999999999999</v>
      </c>
      <c r="H130" s="144" t="s">
        <v>105</v>
      </c>
      <c r="I130" s="147" t="s">
        <v>6</v>
      </c>
      <c r="K130" s="205"/>
    </row>
    <row r="131" spans="1:11" x14ac:dyDescent="0.25">
      <c r="A131" s="146" t="s">
        <v>565</v>
      </c>
      <c r="B131" s="146" t="s">
        <v>685</v>
      </c>
      <c r="C131" s="146">
        <v>10</v>
      </c>
      <c r="D131" s="146">
        <v>2.1739999999999999</v>
      </c>
      <c r="E131" s="146">
        <v>0.38329999999999997</v>
      </c>
      <c r="F131" s="146">
        <v>105</v>
      </c>
      <c r="G131" s="146">
        <v>0.14000000000000001</v>
      </c>
      <c r="H131" s="146" t="s">
        <v>105</v>
      </c>
      <c r="I131" s="146" t="s">
        <v>671</v>
      </c>
      <c r="K131" s="205"/>
    </row>
    <row r="132" spans="1:11" x14ac:dyDescent="0.25">
      <c r="A132" s="146" t="s">
        <v>565</v>
      </c>
      <c r="B132" s="146" t="s">
        <v>684</v>
      </c>
      <c r="C132" s="146">
        <v>12</v>
      </c>
      <c r="D132" s="146">
        <v>2.3260000000000001</v>
      </c>
      <c r="E132" s="146">
        <v>0.43</v>
      </c>
      <c r="F132" s="146">
        <v>105</v>
      </c>
      <c r="G132" s="146">
        <v>0.14000000000000001</v>
      </c>
      <c r="H132" s="146" t="s">
        <v>105</v>
      </c>
      <c r="I132" s="146" t="s">
        <v>671</v>
      </c>
      <c r="K132" s="205"/>
    </row>
    <row r="133" spans="1:11" x14ac:dyDescent="0.25">
      <c r="A133" s="146" t="s">
        <v>565</v>
      </c>
      <c r="B133" s="146" t="s">
        <v>683</v>
      </c>
      <c r="C133" s="146">
        <v>6</v>
      </c>
      <c r="D133" s="146">
        <v>1.8520000000000001</v>
      </c>
      <c r="E133" s="146">
        <v>0.27</v>
      </c>
      <c r="F133" s="146">
        <v>105</v>
      </c>
      <c r="G133" s="146">
        <v>0.15</v>
      </c>
      <c r="H133" s="146" t="s">
        <v>105</v>
      </c>
      <c r="I133" s="146" t="s">
        <v>671</v>
      </c>
      <c r="K133" s="205"/>
    </row>
    <row r="134" spans="1:11" x14ac:dyDescent="0.25">
      <c r="A134" s="146" t="s">
        <v>565</v>
      </c>
      <c r="B134" s="146" t="s">
        <v>682</v>
      </c>
      <c r="C134" s="146">
        <v>8</v>
      </c>
      <c r="D134" s="146">
        <v>2</v>
      </c>
      <c r="E134" s="146">
        <v>0.33329999999999999</v>
      </c>
      <c r="F134" s="146">
        <v>105</v>
      </c>
      <c r="G134" s="146">
        <v>0.14000000000000001</v>
      </c>
      <c r="H134" s="146" t="s">
        <v>105</v>
      </c>
      <c r="I134" s="146" t="s">
        <v>671</v>
      </c>
      <c r="K134" s="205"/>
    </row>
    <row r="135" spans="1:11" x14ac:dyDescent="0.25">
      <c r="A135" s="146" t="s">
        <v>565</v>
      </c>
      <c r="B135" s="146" t="s">
        <v>681</v>
      </c>
      <c r="C135" s="146">
        <v>10</v>
      </c>
      <c r="D135" s="146">
        <v>2.0409999999999999</v>
      </c>
      <c r="E135" s="146">
        <v>0.4083</v>
      </c>
      <c r="F135" s="146">
        <v>115</v>
      </c>
      <c r="G135" s="146">
        <v>0.14000000000000001</v>
      </c>
      <c r="H135" s="146" t="s">
        <v>105</v>
      </c>
      <c r="I135" s="146" t="s">
        <v>671</v>
      </c>
      <c r="K135" s="205"/>
    </row>
    <row r="136" spans="1:11" x14ac:dyDescent="0.25">
      <c r="A136" s="146" t="s">
        <v>565</v>
      </c>
      <c r="B136" s="146" t="s">
        <v>680</v>
      </c>
      <c r="C136" s="146">
        <v>12</v>
      </c>
      <c r="D136" s="146">
        <v>2.1739999999999999</v>
      </c>
      <c r="E136" s="146">
        <v>0.46</v>
      </c>
      <c r="F136" s="146">
        <v>115</v>
      </c>
      <c r="G136" s="146">
        <v>0.14000000000000001</v>
      </c>
      <c r="H136" s="146" t="s">
        <v>105</v>
      </c>
      <c r="I136" s="146" t="s">
        <v>671</v>
      </c>
      <c r="K136" s="205"/>
    </row>
    <row r="137" spans="1:11" x14ac:dyDescent="0.25">
      <c r="A137" s="146" t="s">
        <v>565</v>
      </c>
      <c r="B137" s="146" t="s">
        <v>679</v>
      </c>
      <c r="C137" s="146">
        <v>6</v>
      </c>
      <c r="D137" s="146">
        <v>1.724</v>
      </c>
      <c r="E137" s="146">
        <v>0.28999999999999998</v>
      </c>
      <c r="F137" s="146">
        <v>115</v>
      </c>
      <c r="G137" s="146">
        <v>0.15</v>
      </c>
      <c r="H137" s="146" t="s">
        <v>105</v>
      </c>
      <c r="I137" s="146" t="s">
        <v>671</v>
      </c>
      <c r="K137" s="205"/>
    </row>
    <row r="138" spans="1:11" x14ac:dyDescent="0.25">
      <c r="A138" s="146" t="s">
        <v>565</v>
      </c>
      <c r="B138" s="146" t="s">
        <v>678</v>
      </c>
      <c r="C138" s="146">
        <v>8</v>
      </c>
      <c r="D138" s="146">
        <v>1.887</v>
      </c>
      <c r="E138" s="146">
        <v>0.3533</v>
      </c>
      <c r="F138" s="146">
        <v>115</v>
      </c>
      <c r="G138" s="146">
        <v>0.14000000000000001</v>
      </c>
      <c r="H138" s="146" t="s">
        <v>105</v>
      </c>
      <c r="I138" s="146" t="s">
        <v>671</v>
      </c>
      <c r="K138" s="205"/>
    </row>
    <row r="139" spans="1:11" x14ac:dyDescent="0.25">
      <c r="A139" s="146" t="s">
        <v>565</v>
      </c>
      <c r="B139" s="146" t="s">
        <v>677</v>
      </c>
      <c r="C139" s="146">
        <v>10</v>
      </c>
      <c r="D139" s="146">
        <v>1.923</v>
      </c>
      <c r="E139" s="146">
        <v>0.43330000000000002</v>
      </c>
      <c r="F139" s="146">
        <v>125</v>
      </c>
      <c r="G139" s="146">
        <v>0.14000000000000001</v>
      </c>
      <c r="H139" s="146" t="s">
        <v>105</v>
      </c>
      <c r="I139" s="146" t="s">
        <v>671</v>
      </c>
      <c r="K139" s="205"/>
    </row>
    <row r="140" spans="1:11" x14ac:dyDescent="0.25">
      <c r="A140" s="146" t="s">
        <v>565</v>
      </c>
      <c r="B140" s="146" t="s">
        <v>676</v>
      </c>
      <c r="C140" s="146">
        <v>12</v>
      </c>
      <c r="D140" s="146">
        <v>2.0409999999999999</v>
      </c>
      <c r="E140" s="146">
        <v>0.49</v>
      </c>
      <c r="F140" s="146">
        <v>125</v>
      </c>
      <c r="G140" s="146">
        <v>0.13</v>
      </c>
      <c r="H140" s="146" t="s">
        <v>105</v>
      </c>
      <c r="I140" s="146" t="s">
        <v>671</v>
      </c>
      <c r="K140" s="205"/>
    </row>
    <row r="141" spans="1:11" x14ac:dyDescent="0.25">
      <c r="A141" s="146" t="s">
        <v>565</v>
      </c>
      <c r="B141" s="146" t="s">
        <v>675</v>
      </c>
      <c r="C141" s="146">
        <v>6</v>
      </c>
      <c r="D141" s="146">
        <v>1.639</v>
      </c>
      <c r="E141" s="146">
        <v>0.30499999999999999</v>
      </c>
      <c r="F141" s="146">
        <v>125</v>
      </c>
      <c r="G141" s="146">
        <v>0.14000000000000001</v>
      </c>
      <c r="H141" s="146" t="s">
        <v>105</v>
      </c>
      <c r="I141" s="146" t="s">
        <v>671</v>
      </c>
      <c r="K141" s="205"/>
    </row>
    <row r="142" spans="1:11" x14ac:dyDescent="0.25">
      <c r="A142" s="146" t="s">
        <v>565</v>
      </c>
      <c r="B142" s="146" t="s">
        <v>674</v>
      </c>
      <c r="C142" s="146">
        <v>8</v>
      </c>
      <c r="D142" s="146">
        <v>1.786</v>
      </c>
      <c r="E142" s="146">
        <v>0.37330000000000002</v>
      </c>
      <c r="F142" s="146">
        <v>125</v>
      </c>
      <c r="G142" s="146">
        <v>0.13</v>
      </c>
      <c r="H142" s="146" t="s">
        <v>105</v>
      </c>
      <c r="I142" s="146" t="s">
        <v>671</v>
      </c>
      <c r="K142" s="205"/>
    </row>
    <row r="143" spans="1:11" x14ac:dyDescent="0.25">
      <c r="A143" s="144" t="s">
        <v>599</v>
      </c>
      <c r="B143" s="146" t="s">
        <v>711</v>
      </c>
      <c r="C143" s="146">
        <v>10</v>
      </c>
      <c r="D143" s="146">
        <v>2.9409999999999998</v>
      </c>
      <c r="E143" s="146">
        <v>0.2833</v>
      </c>
      <c r="F143" s="146">
        <v>105</v>
      </c>
      <c r="G143" s="146">
        <v>0.14000000000000001</v>
      </c>
      <c r="H143" s="146" t="s">
        <v>105</v>
      </c>
      <c r="I143" s="146" t="s">
        <v>671</v>
      </c>
      <c r="K143" s="205"/>
    </row>
    <row r="144" spans="1:11" x14ac:dyDescent="0.25">
      <c r="A144" s="144" t="s">
        <v>599</v>
      </c>
      <c r="B144" s="146" t="s">
        <v>710</v>
      </c>
      <c r="C144" s="146">
        <v>12</v>
      </c>
      <c r="D144" s="146">
        <v>3.3330000000000002</v>
      </c>
      <c r="E144" s="146">
        <v>0.3</v>
      </c>
      <c r="F144" s="146">
        <v>105</v>
      </c>
      <c r="G144" s="146">
        <v>0.14000000000000001</v>
      </c>
      <c r="H144" s="146" t="s">
        <v>105</v>
      </c>
      <c r="I144" s="146" t="s">
        <v>671</v>
      </c>
      <c r="K144" s="205"/>
    </row>
    <row r="145" spans="1:11" x14ac:dyDescent="0.25">
      <c r="A145" s="144" t="s">
        <v>599</v>
      </c>
      <c r="B145" s="146" t="s">
        <v>709</v>
      </c>
      <c r="C145" s="146">
        <v>8</v>
      </c>
      <c r="D145" s="146">
        <v>2.7029999999999998</v>
      </c>
      <c r="E145" s="146">
        <v>0.2467</v>
      </c>
      <c r="F145" s="146">
        <v>105</v>
      </c>
      <c r="G145" s="146">
        <v>0.14000000000000001</v>
      </c>
      <c r="H145" s="146" t="s">
        <v>105</v>
      </c>
      <c r="I145" s="146" t="s">
        <v>671</v>
      </c>
      <c r="K145" s="205"/>
    </row>
    <row r="146" spans="1:11" x14ac:dyDescent="0.25">
      <c r="A146" s="144" t="s">
        <v>599</v>
      </c>
      <c r="B146" s="146" t="s">
        <v>708</v>
      </c>
      <c r="C146" s="146">
        <v>10</v>
      </c>
      <c r="D146" s="146">
        <v>2.7029999999999998</v>
      </c>
      <c r="E146" s="146">
        <v>0.30830000000000002</v>
      </c>
      <c r="F146" s="146">
        <v>115</v>
      </c>
      <c r="G146" s="146">
        <v>0.14000000000000001</v>
      </c>
      <c r="H146" s="146" t="s">
        <v>105</v>
      </c>
      <c r="I146" s="146" t="s">
        <v>671</v>
      </c>
      <c r="K146" s="205"/>
    </row>
    <row r="147" spans="1:11" x14ac:dyDescent="0.25">
      <c r="A147" s="144" t="s">
        <v>599</v>
      </c>
      <c r="B147" s="146" t="s">
        <v>707</v>
      </c>
      <c r="C147" s="146">
        <v>12</v>
      </c>
      <c r="D147" s="146">
        <v>3.03</v>
      </c>
      <c r="E147" s="146">
        <v>0.33</v>
      </c>
      <c r="F147" s="146">
        <v>115</v>
      </c>
      <c r="G147" s="146">
        <v>0.14000000000000001</v>
      </c>
      <c r="H147" s="146" t="s">
        <v>105</v>
      </c>
      <c r="I147" s="146" t="s">
        <v>671</v>
      </c>
      <c r="K147" s="205"/>
    </row>
    <row r="148" spans="1:11" x14ac:dyDescent="0.25">
      <c r="A148" s="144" t="s">
        <v>599</v>
      </c>
      <c r="B148" s="146" t="s">
        <v>706</v>
      </c>
      <c r="C148" s="146">
        <v>6</v>
      </c>
      <c r="D148" s="146">
        <v>2.0830000000000002</v>
      </c>
      <c r="E148" s="146">
        <v>0.24</v>
      </c>
      <c r="F148" s="146">
        <v>115</v>
      </c>
      <c r="G148" s="146">
        <v>0.15</v>
      </c>
      <c r="H148" s="146" t="s">
        <v>105</v>
      </c>
      <c r="I148" s="146" t="s">
        <v>671</v>
      </c>
      <c r="K148" s="205"/>
    </row>
    <row r="149" spans="1:11" x14ac:dyDescent="0.25">
      <c r="A149" s="144" t="s">
        <v>599</v>
      </c>
      <c r="B149" s="146" t="s">
        <v>705</v>
      </c>
      <c r="C149" s="146">
        <v>8</v>
      </c>
      <c r="D149" s="146">
        <v>2.4390000000000001</v>
      </c>
      <c r="E149" s="146">
        <v>0.27329999999999999</v>
      </c>
      <c r="F149" s="146">
        <v>115</v>
      </c>
      <c r="G149" s="146">
        <v>0.14000000000000001</v>
      </c>
      <c r="H149" s="146" t="s">
        <v>105</v>
      </c>
      <c r="I149" s="146" t="s">
        <v>671</v>
      </c>
      <c r="K149" s="205"/>
    </row>
    <row r="150" spans="1:11" x14ac:dyDescent="0.25">
      <c r="A150" s="144" t="s">
        <v>599</v>
      </c>
      <c r="B150" s="146" t="s">
        <v>704</v>
      </c>
      <c r="C150" s="146">
        <v>10</v>
      </c>
      <c r="D150" s="146">
        <v>2.4390000000000001</v>
      </c>
      <c r="E150" s="146">
        <v>0.3417</v>
      </c>
      <c r="F150" s="146">
        <v>125</v>
      </c>
      <c r="G150" s="146">
        <v>0.14000000000000001</v>
      </c>
      <c r="H150" s="146" t="s">
        <v>105</v>
      </c>
      <c r="I150" s="146" t="s">
        <v>671</v>
      </c>
      <c r="K150" s="205"/>
    </row>
    <row r="151" spans="1:11" x14ac:dyDescent="0.25">
      <c r="A151" s="144" t="s">
        <v>599</v>
      </c>
      <c r="B151" s="146" t="s">
        <v>703</v>
      </c>
      <c r="C151" s="146">
        <v>12</v>
      </c>
      <c r="D151" s="146">
        <v>2.778</v>
      </c>
      <c r="E151" s="146">
        <v>0.36</v>
      </c>
      <c r="F151" s="146">
        <v>125</v>
      </c>
      <c r="G151" s="146">
        <v>0.13</v>
      </c>
      <c r="H151" s="146" t="s">
        <v>105</v>
      </c>
      <c r="I151" s="146" t="s">
        <v>671</v>
      </c>
      <c r="K151" s="205"/>
    </row>
    <row r="152" spans="1:11" x14ac:dyDescent="0.25">
      <c r="A152" s="144" t="s">
        <v>599</v>
      </c>
      <c r="B152" s="146" t="s">
        <v>702</v>
      </c>
      <c r="C152" s="146">
        <v>6</v>
      </c>
      <c r="D152" s="146">
        <v>1.923</v>
      </c>
      <c r="E152" s="146">
        <v>0.26</v>
      </c>
      <c r="F152" s="146">
        <v>125</v>
      </c>
      <c r="G152" s="146">
        <v>0.14000000000000001</v>
      </c>
      <c r="H152" s="146" t="s">
        <v>105</v>
      </c>
      <c r="I152" s="146" t="s">
        <v>671</v>
      </c>
      <c r="K152" s="205"/>
    </row>
    <row r="153" spans="1:11" x14ac:dyDescent="0.25">
      <c r="A153" s="144" t="s">
        <v>599</v>
      </c>
      <c r="B153" s="146" t="s">
        <v>701</v>
      </c>
      <c r="C153" s="146">
        <v>8</v>
      </c>
      <c r="D153" s="146">
        <v>2.2730000000000001</v>
      </c>
      <c r="E153" s="146">
        <v>0.29330000000000001</v>
      </c>
      <c r="F153" s="146">
        <v>125</v>
      </c>
      <c r="G153" s="146">
        <v>0.13</v>
      </c>
      <c r="H153" s="146" t="s">
        <v>105</v>
      </c>
      <c r="I153" s="146" t="s">
        <v>671</v>
      </c>
      <c r="K153" s="205"/>
    </row>
    <row r="154" spans="1:11" x14ac:dyDescent="0.25">
      <c r="A154" s="144" t="s">
        <v>599</v>
      </c>
      <c r="B154" s="146" t="s">
        <v>700</v>
      </c>
      <c r="C154" s="146">
        <v>6</v>
      </c>
      <c r="D154" s="146">
        <v>2.2730000000000001</v>
      </c>
      <c r="E154" s="146">
        <v>0.22</v>
      </c>
      <c r="F154" s="146">
        <v>105</v>
      </c>
      <c r="G154" s="146">
        <v>0.15</v>
      </c>
      <c r="H154" s="146" t="s">
        <v>105</v>
      </c>
      <c r="I154" s="146" t="s">
        <v>671</v>
      </c>
      <c r="K154" s="205"/>
    </row>
    <row r="155" spans="1:11" x14ac:dyDescent="0.25">
      <c r="A155" s="146" t="s">
        <v>592</v>
      </c>
      <c r="B155" s="146" t="s">
        <v>699</v>
      </c>
      <c r="C155" s="146">
        <v>10</v>
      </c>
      <c r="D155" s="146">
        <v>1.8180000000000001</v>
      </c>
      <c r="E155" s="146">
        <v>0.45829999999999999</v>
      </c>
      <c r="F155" s="146">
        <v>105</v>
      </c>
      <c r="G155" s="146">
        <v>0.22</v>
      </c>
      <c r="H155" s="146" t="s">
        <v>105</v>
      </c>
      <c r="I155" s="146" t="s">
        <v>671</v>
      </c>
      <c r="K155" s="205"/>
    </row>
    <row r="156" spans="1:11" x14ac:dyDescent="0.25">
      <c r="A156" s="146" t="s">
        <v>592</v>
      </c>
      <c r="B156" s="146" t="s">
        <v>698</v>
      </c>
      <c r="C156" s="146">
        <v>12</v>
      </c>
      <c r="D156" s="146">
        <v>1.9610000000000001</v>
      </c>
      <c r="E156" s="146">
        <v>0.51</v>
      </c>
      <c r="F156" s="146">
        <v>105</v>
      </c>
      <c r="G156" s="146">
        <v>0.22</v>
      </c>
      <c r="H156" s="146" t="s">
        <v>105</v>
      </c>
      <c r="I156" s="146" t="s">
        <v>671</v>
      </c>
      <c r="K156" s="205"/>
    </row>
    <row r="157" spans="1:11" x14ac:dyDescent="0.25">
      <c r="A157" s="146" t="s">
        <v>592</v>
      </c>
      <c r="B157" s="146" t="s">
        <v>697</v>
      </c>
      <c r="C157" s="146">
        <v>6</v>
      </c>
      <c r="D157" s="146">
        <v>1.4710000000000001</v>
      </c>
      <c r="E157" s="146">
        <v>0.34</v>
      </c>
      <c r="F157" s="146">
        <v>105</v>
      </c>
      <c r="G157" s="146">
        <v>0.21</v>
      </c>
      <c r="H157" s="146" t="s">
        <v>105</v>
      </c>
      <c r="I157" s="146" t="s">
        <v>671</v>
      </c>
      <c r="K157" s="205"/>
    </row>
    <row r="158" spans="1:11" x14ac:dyDescent="0.25">
      <c r="A158" s="146" t="s">
        <v>592</v>
      </c>
      <c r="B158" s="146" t="s">
        <v>696</v>
      </c>
      <c r="C158" s="146">
        <v>8</v>
      </c>
      <c r="D158" s="146">
        <v>1.613</v>
      </c>
      <c r="E158" s="146">
        <v>0.4133</v>
      </c>
      <c r="F158" s="146">
        <v>105</v>
      </c>
      <c r="G158" s="146">
        <v>0.22</v>
      </c>
      <c r="H158" s="146" t="s">
        <v>105</v>
      </c>
      <c r="I158" s="146" t="s">
        <v>671</v>
      </c>
      <c r="K158" s="205"/>
    </row>
    <row r="159" spans="1:11" x14ac:dyDescent="0.25">
      <c r="A159" s="146" t="s">
        <v>592</v>
      </c>
      <c r="B159" s="146" t="s">
        <v>695</v>
      </c>
      <c r="C159" s="146">
        <v>10</v>
      </c>
      <c r="D159" s="146">
        <v>1.6950000000000001</v>
      </c>
      <c r="E159" s="146">
        <v>0.49170000000000003</v>
      </c>
      <c r="F159" s="146">
        <v>115</v>
      </c>
      <c r="G159" s="146">
        <v>0.21</v>
      </c>
      <c r="H159" s="146" t="s">
        <v>105</v>
      </c>
      <c r="I159" s="146" t="s">
        <v>671</v>
      </c>
      <c r="K159" s="205"/>
    </row>
    <row r="160" spans="1:11" x14ac:dyDescent="0.25">
      <c r="A160" s="146" t="s">
        <v>592</v>
      </c>
      <c r="B160" s="146" t="s">
        <v>694</v>
      </c>
      <c r="C160" s="146">
        <v>12</v>
      </c>
      <c r="D160" s="146">
        <v>1.8520000000000001</v>
      </c>
      <c r="E160" s="146">
        <v>0.54</v>
      </c>
      <c r="F160" s="146">
        <v>115</v>
      </c>
      <c r="G160" s="146">
        <v>0.21</v>
      </c>
      <c r="H160" s="146" t="s">
        <v>105</v>
      </c>
      <c r="I160" s="146" t="s">
        <v>671</v>
      </c>
      <c r="K160" s="205"/>
    </row>
    <row r="161" spans="1:11" x14ac:dyDescent="0.25">
      <c r="A161" s="146" t="s">
        <v>592</v>
      </c>
      <c r="B161" s="146" t="s">
        <v>693</v>
      </c>
      <c r="C161" s="146">
        <v>6</v>
      </c>
      <c r="D161" s="146">
        <v>1.389</v>
      </c>
      <c r="E161" s="146">
        <v>0.36</v>
      </c>
      <c r="F161" s="146">
        <v>115</v>
      </c>
      <c r="G161" s="146">
        <v>0.2</v>
      </c>
      <c r="H161" s="146" t="s">
        <v>105</v>
      </c>
      <c r="I161" s="146" t="s">
        <v>671</v>
      </c>
      <c r="K161" s="205"/>
    </row>
    <row r="162" spans="1:11" x14ac:dyDescent="0.25">
      <c r="A162" s="146" t="s">
        <v>592</v>
      </c>
      <c r="B162" s="146" t="s">
        <v>692</v>
      </c>
      <c r="C162" s="146">
        <v>8</v>
      </c>
      <c r="D162" s="146">
        <v>1.538</v>
      </c>
      <c r="E162" s="146">
        <v>0.43330000000000002</v>
      </c>
      <c r="F162" s="146">
        <v>115</v>
      </c>
      <c r="G162" s="146">
        <v>0.2</v>
      </c>
      <c r="H162" s="146" t="s">
        <v>105</v>
      </c>
      <c r="I162" s="146" t="s">
        <v>671</v>
      </c>
      <c r="K162" s="205"/>
    </row>
    <row r="163" spans="1:11" x14ac:dyDescent="0.25">
      <c r="A163" s="146" t="s">
        <v>592</v>
      </c>
      <c r="B163" s="146" t="s">
        <v>691</v>
      </c>
      <c r="C163" s="146">
        <v>10</v>
      </c>
      <c r="D163" s="146">
        <v>1.613</v>
      </c>
      <c r="E163" s="146">
        <v>0.51670000000000005</v>
      </c>
      <c r="F163" s="146">
        <v>125</v>
      </c>
      <c r="G163" s="146">
        <v>0.2</v>
      </c>
      <c r="H163" s="146" t="s">
        <v>105</v>
      </c>
      <c r="I163" s="146" t="s">
        <v>671</v>
      </c>
      <c r="K163" s="205"/>
    </row>
    <row r="164" spans="1:11" x14ac:dyDescent="0.25">
      <c r="A164" s="146" t="s">
        <v>592</v>
      </c>
      <c r="B164" s="146" t="s">
        <v>690</v>
      </c>
      <c r="C164" s="146">
        <v>12</v>
      </c>
      <c r="D164" s="146">
        <v>1.754</v>
      </c>
      <c r="E164" s="146">
        <v>0.56999999999999995</v>
      </c>
      <c r="F164" s="146">
        <v>125</v>
      </c>
      <c r="G164" s="146">
        <v>0.2</v>
      </c>
      <c r="H164" s="146" t="s">
        <v>105</v>
      </c>
      <c r="I164" s="146" t="s">
        <v>671</v>
      </c>
      <c r="K164" s="205"/>
    </row>
    <row r="165" spans="1:11" x14ac:dyDescent="0.25">
      <c r="A165" s="146" t="s">
        <v>592</v>
      </c>
      <c r="B165" s="146" t="s">
        <v>689</v>
      </c>
      <c r="C165" s="146">
        <v>6</v>
      </c>
      <c r="D165" s="146">
        <v>1.3160000000000001</v>
      </c>
      <c r="E165" s="146">
        <v>0.38</v>
      </c>
      <c r="F165" s="146">
        <v>125</v>
      </c>
      <c r="G165" s="146">
        <v>0.19</v>
      </c>
      <c r="H165" s="146" t="s">
        <v>105</v>
      </c>
      <c r="I165" s="146" t="s">
        <v>671</v>
      </c>
      <c r="K165" s="205"/>
    </row>
    <row r="166" spans="1:11" x14ac:dyDescent="0.25">
      <c r="A166" s="146" t="s">
        <v>592</v>
      </c>
      <c r="B166" s="146" t="s">
        <v>688</v>
      </c>
      <c r="C166" s="146">
        <v>8</v>
      </c>
      <c r="D166" s="146">
        <v>1.4490000000000001</v>
      </c>
      <c r="E166" s="146">
        <v>0.46</v>
      </c>
      <c r="F166" s="146">
        <v>125</v>
      </c>
      <c r="G166" s="146">
        <v>0.2</v>
      </c>
      <c r="H166" s="146" t="s">
        <v>105</v>
      </c>
      <c r="I166" s="146" t="s">
        <v>671</v>
      </c>
      <c r="K166" s="205"/>
    </row>
    <row r="167" spans="1:11" x14ac:dyDescent="0.25">
      <c r="A167" s="144" t="s">
        <v>912</v>
      </c>
      <c r="B167" s="152" t="s">
        <v>941</v>
      </c>
      <c r="C167" s="146">
        <v>13.5</v>
      </c>
      <c r="D167" s="146">
        <v>7.3470000000000004</v>
      </c>
      <c r="E167" s="146">
        <v>0.15329999999999999</v>
      </c>
      <c r="F167" s="153">
        <v>133.44</v>
      </c>
      <c r="G167" s="153">
        <v>0.11</v>
      </c>
      <c r="H167" s="146" t="s">
        <v>105</v>
      </c>
      <c r="I167" s="146" t="s">
        <v>671</v>
      </c>
      <c r="K167" s="205"/>
    </row>
    <row r="168" spans="1:11" x14ac:dyDescent="0.25">
      <c r="A168" s="144" t="s">
        <v>912</v>
      </c>
      <c r="B168" s="146" t="s">
        <v>940</v>
      </c>
      <c r="C168" s="142">
        <v>14</v>
      </c>
      <c r="D168" s="142">
        <v>9.6760000000000002</v>
      </c>
      <c r="E168" s="146">
        <v>0.1208</v>
      </c>
      <c r="F168" s="146">
        <v>128.71</v>
      </c>
      <c r="G168" s="146">
        <v>0.11</v>
      </c>
      <c r="H168" s="146" t="s">
        <v>105</v>
      </c>
      <c r="I168" s="146" t="s">
        <v>671</v>
      </c>
      <c r="K168" s="205"/>
    </row>
    <row r="169" spans="1:11" x14ac:dyDescent="0.25">
      <c r="A169" s="146" t="s">
        <v>912</v>
      </c>
      <c r="B169" s="146" t="s">
        <v>939</v>
      </c>
      <c r="C169" s="146">
        <v>15</v>
      </c>
      <c r="D169" s="146">
        <v>14.302</v>
      </c>
      <c r="E169" s="146">
        <v>8.7499999999999994E-2</v>
      </c>
      <c r="F169" s="146">
        <v>120.2</v>
      </c>
      <c r="G169" s="146">
        <v>0.11</v>
      </c>
      <c r="H169" s="146" t="s">
        <v>105</v>
      </c>
      <c r="I169" s="146" t="s">
        <v>671</v>
      </c>
      <c r="K169" s="205"/>
    </row>
    <row r="170" spans="1:11" x14ac:dyDescent="0.25">
      <c r="A170" s="146" t="s">
        <v>912</v>
      </c>
      <c r="B170" s="146" t="s">
        <v>938</v>
      </c>
      <c r="C170" s="146">
        <v>16</v>
      </c>
      <c r="D170" s="146">
        <v>18.829999999999998</v>
      </c>
      <c r="E170" s="146">
        <v>7.0800000000000002E-2</v>
      </c>
      <c r="F170" s="146">
        <v>112.75</v>
      </c>
      <c r="G170" s="146">
        <v>0.11</v>
      </c>
      <c r="H170" s="146" t="s">
        <v>105</v>
      </c>
      <c r="I170" s="146" t="s">
        <v>671</v>
      </c>
      <c r="K170" s="205"/>
    </row>
    <row r="171" spans="1:11" x14ac:dyDescent="0.25">
      <c r="A171" s="146" t="s">
        <v>912</v>
      </c>
      <c r="B171" s="146" t="s">
        <v>937</v>
      </c>
      <c r="C171" s="146">
        <v>18</v>
      </c>
      <c r="D171" s="146">
        <v>28.562000000000001</v>
      </c>
      <c r="E171" s="146">
        <v>5.2499999999999998E-2</v>
      </c>
      <c r="F171" s="146">
        <v>100.33</v>
      </c>
      <c r="G171" s="146">
        <v>0.11</v>
      </c>
      <c r="H171" s="146" t="s">
        <v>105</v>
      </c>
      <c r="I171" s="146" t="s">
        <v>671</v>
      </c>
      <c r="K171" s="205"/>
    </row>
    <row r="172" spans="1:11" x14ac:dyDescent="0.25">
      <c r="A172" s="146" t="s">
        <v>912</v>
      </c>
      <c r="B172" s="146" t="s">
        <v>936</v>
      </c>
      <c r="C172" s="146">
        <v>13.5</v>
      </c>
      <c r="D172" s="146">
        <v>5.2480000000000002</v>
      </c>
      <c r="E172" s="146">
        <v>0.2142</v>
      </c>
      <c r="F172" s="146">
        <v>133.44</v>
      </c>
      <c r="G172" s="146">
        <v>0.11</v>
      </c>
      <c r="H172" s="146" t="s">
        <v>105</v>
      </c>
      <c r="I172" s="146" t="s">
        <v>671</v>
      </c>
      <c r="K172" s="205"/>
    </row>
    <row r="173" spans="1:11" x14ac:dyDescent="0.25">
      <c r="A173" s="146" t="s">
        <v>912</v>
      </c>
      <c r="B173" s="146" t="s">
        <v>935</v>
      </c>
      <c r="C173" s="146">
        <v>14</v>
      </c>
      <c r="D173" s="146">
        <v>6.9630000000000001</v>
      </c>
      <c r="E173" s="146">
        <v>0.16750000000000001</v>
      </c>
      <c r="F173" s="146">
        <v>128.71</v>
      </c>
      <c r="G173" s="146">
        <v>0.11</v>
      </c>
      <c r="H173" s="146" t="s">
        <v>105</v>
      </c>
      <c r="I173" s="146" t="s">
        <v>671</v>
      </c>
      <c r="K173" s="205"/>
    </row>
    <row r="174" spans="1:11" x14ac:dyDescent="0.25">
      <c r="A174" s="146" t="s">
        <v>912</v>
      </c>
      <c r="B174" s="146" t="s">
        <v>934</v>
      </c>
      <c r="C174" s="146">
        <v>15</v>
      </c>
      <c r="D174" s="146">
        <v>10.138999999999999</v>
      </c>
      <c r="E174" s="146">
        <v>0.12330000000000001</v>
      </c>
      <c r="F174" s="146">
        <v>120.2</v>
      </c>
      <c r="G174" s="146">
        <v>0.11</v>
      </c>
      <c r="H174" s="146" t="s">
        <v>105</v>
      </c>
      <c r="I174" s="146" t="s">
        <v>671</v>
      </c>
      <c r="K174" s="205"/>
    </row>
    <row r="175" spans="1:11" x14ac:dyDescent="0.25">
      <c r="A175" s="146" t="s">
        <v>912</v>
      </c>
      <c r="B175" s="146" t="s">
        <v>933</v>
      </c>
      <c r="C175" s="146">
        <v>16</v>
      </c>
      <c r="D175" s="146">
        <v>13.436</v>
      </c>
      <c r="E175" s="146">
        <v>9.9199999999999997E-2</v>
      </c>
      <c r="F175" s="146">
        <v>112.75</v>
      </c>
      <c r="G175" s="146">
        <v>0.11</v>
      </c>
      <c r="H175" s="146" t="s">
        <v>105</v>
      </c>
      <c r="I175" s="146" t="s">
        <v>671</v>
      </c>
      <c r="K175" s="205"/>
    </row>
    <row r="176" spans="1:11" x14ac:dyDescent="0.25">
      <c r="A176" s="146" t="s">
        <v>912</v>
      </c>
      <c r="B176" s="146" t="s">
        <v>932</v>
      </c>
      <c r="C176" s="146">
        <v>18</v>
      </c>
      <c r="D176" s="146">
        <v>19.983000000000001</v>
      </c>
      <c r="E176" s="146">
        <v>7.4999999999999997E-2</v>
      </c>
      <c r="F176" s="146">
        <v>100.33</v>
      </c>
      <c r="G176" s="146">
        <v>0.11</v>
      </c>
      <c r="H176" s="146" t="s">
        <v>105</v>
      </c>
      <c r="I176" s="146" t="s">
        <v>671</v>
      </c>
      <c r="K176" s="205"/>
    </row>
    <row r="177" spans="1:11" x14ac:dyDescent="0.25">
      <c r="A177" s="146" t="s">
        <v>912</v>
      </c>
      <c r="B177" s="146" t="s">
        <v>931</v>
      </c>
      <c r="C177" s="146">
        <v>13.5</v>
      </c>
      <c r="D177" s="146">
        <v>0.85099999999999998</v>
      </c>
      <c r="E177" s="146">
        <v>1.3217000000000001</v>
      </c>
      <c r="F177" s="146">
        <v>133.44</v>
      </c>
      <c r="G177" s="146">
        <v>0.11</v>
      </c>
      <c r="H177" s="146" t="s">
        <v>105</v>
      </c>
      <c r="I177" s="146" t="s">
        <v>671</v>
      </c>
      <c r="K177" s="205"/>
    </row>
    <row r="178" spans="1:11" x14ac:dyDescent="0.25">
      <c r="A178" s="146" t="s">
        <v>912</v>
      </c>
      <c r="B178" s="146" t="s">
        <v>930</v>
      </c>
      <c r="C178" s="146">
        <v>14</v>
      </c>
      <c r="D178" s="146">
        <v>0.94899999999999995</v>
      </c>
      <c r="E178" s="146">
        <v>1.2292000000000001</v>
      </c>
      <c r="F178" s="146">
        <v>128.71</v>
      </c>
      <c r="G178" s="146">
        <v>0.11</v>
      </c>
      <c r="H178" s="146" t="s">
        <v>105</v>
      </c>
      <c r="I178" s="146" t="s">
        <v>671</v>
      </c>
      <c r="K178" s="205"/>
    </row>
    <row r="179" spans="1:11" x14ac:dyDescent="0.25">
      <c r="A179" s="146" t="s">
        <v>912</v>
      </c>
      <c r="B179" s="146" t="s">
        <v>929</v>
      </c>
      <c r="C179" s="146">
        <v>15</v>
      </c>
      <c r="D179" s="146">
        <v>1.2509999999999999</v>
      </c>
      <c r="E179" s="146">
        <v>0.99919999999999998</v>
      </c>
      <c r="F179" s="146">
        <v>120.2</v>
      </c>
      <c r="G179" s="146">
        <v>0.12</v>
      </c>
      <c r="H179" s="146" t="s">
        <v>105</v>
      </c>
      <c r="I179" s="146" t="s">
        <v>671</v>
      </c>
      <c r="K179" s="205"/>
    </row>
    <row r="180" spans="1:11" x14ac:dyDescent="0.25">
      <c r="A180" s="146" t="s">
        <v>912</v>
      </c>
      <c r="B180" s="146" t="s">
        <v>928</v>
      </c>
      <c r="C180" s="146">
        <v>16</v>
      </c>
      <c r="D180" s="146">
        <v>1.548</v>
      </c>
      <c r="E180" s="146">
        <v>0.86170000000000002</v>
      </c>
      <c r="F180" s="146">
        <v>112.75</v>
      </c>
      <c r="G180" s="146">
        <v>0.12</v>
      </c>
      <c r="H180" s="146" t="s">
        <v>105</v>
      </c>
      <c r="I180" s="146" t="s">
        <v>671</v>
      </c>
      <c r="K180" s="205"/>
    </row>
    <row r="181" spans="1:11" x14ac:dyDescent="0.25">
      <c r="A181" s="146" t="s">
        <v>912</v>
      </c>
      <c r="B181" s="146" t="s">
        <v>927</v>
      </c>
      <c r="C181" s="146">
        <v>18</v>
      </c>
      <c r="D181" s="146">
        <v>2.153</v>
      </c>
      <c r="E181" s="146">
        <v>0.69669999999999999</v>
      </c>
      <c r="F181" s="146">
        <v>100.33</v>
      </c>
      <c r="G181" s="146">
        <v>0.13</v>
      </c>
      <c r="H181" s="146" t="s">
        <v>105</v>
      </c>
      <c r="I181" s="146" t="s">
        <v>671</v>
      </c>
      <c r="K181" s="205"/>
    </row>
    <row r="182" spans="1:11" x14ac:dyDescent="0.25">
      <c r="A182" s="146" t="s">
        <v>912</v>
      </c>
      <c r="B182" s="146" t="s">
        <v>926</v>
      </c>
      <c r="C182" s="146">
        <v>13.5</v>
      </c>
      <c r="D182" s="146">
        <v>0.85099999999999998</v>
      </c>
      <c r="E182" s="146">
        <v>1.3217000000000001</v>
      </c>
      <c r="F182" s="146">
        <v>133.44</v>
      </c>
      <c r="G182" s="146">
        <v>0.11</v>
      </c>
      <c r="H182" s="146" t="s">
        <v>105</v>
      </c>
      <c r="I182" s="146" t="s">
        <v>671</v>
      </c>
      <c r="K182" s="205"/>
    </row>
    <row r="183" spans="1:11" x14ac:dyDescent="0.25">
      <c r="A183" s="146" t="s">
        <v>912</v>
      </c>
      <c r="B183" s="146" t="s">
        <v>925</v>
      </c>
      <c r="C183" s="146">
        <v>14</v>
      </c>
      <c r="D183" s="146">
        <v>0.55600000000000005</v>
      </c>
      <c r="E183" s="146">
        <v>2.0983000000000001</v>
      </c>
      <c r="F183" s="146">
        <v>128.71</v>
      </c>
      <c r="G183" s="146">
        <v>0.11</v>
      </c>
      <c r="H183" s="146" t="s">
        <v>105</v>
      </c>
      <c r="I183" s="146" t="s">
        <v>671</v>
      </c>
      <c r="K183" s="205"/>
    </row>
    <row r="184" spans="1:11" x14ac:dyDescent="0.25">
      <c r="A184" s="146" t="s">
        <v>912</v>
      </c>
      <c r="B184" s="146" t="s">
        <v>924</v>
      </c>
      <c r="C184" s="146">
        <v>15</v>
      </c>
      <c r="D184" s="146">
        <v>0.47599999999999998</v>
      </c>
      <c r="E184" s="146">
        <v>2.6257999999999999</v>
      </c>
      <c r="F184" s="146">
        <v>120.2</v>
      </c>
      <c r="G184" s="146">
        <v>0.12</v>
      </c>
      <c r="H184" s="146" t="s">
        <v>105</v>
      </c>
      <c r="I184" s="146" t="s">
        <v>671</v>
      </c>
      <c r="K184" s="205"/>
    </row>
    <row r="185" spans="1:11" x14ac:dyDescent="0.25">
      <c r="A185" s="146" t="s">
        <v>912</v>
      </c>
      <c r="B185" s="146" t="s">
        <v>923</v>
      </c>
      <c r="C185" s="146">
        <v>16</v>
      </c>
      <c r="D185" s="146">
        <v>0.41699999999999998</v>
      </c>
      <c r="E185" s="146">
        <v>3.1974999999999998</v>
      </c>
      <c r="F185" s="146">
        <v>112.75</v>
      </c>
      <c r="G185" s="146">
        <v>0.12</v>
      </c>
      <c r="H185" s="146" t="s">
        <v>105</v>
      </c>
      <c r="I185" s="146" t="s">
        <v>671</v>
      </c>
      <c r="K185" s="205"/>
    </row>
    <row r="186" spans="1:11" x14ac:dyDescent="0.25">
      <c r="A186" s="146" t="s">
        <v>912</v>
      </c>
      <c r="B186" s="146" t="s">
        <v>922</v>
      </c>
      <c r="C186" s="146">
        <v>18</v>
      </c>
      <c r="D186" s="146">
        <v>0.33300000000000002</v>
      </c>
      <c r="E186" s="146">
        <v>4.5042</v>
      </c>
      <c r="F186" s="146">
        <v>100.33</v>
      </c>
      <c r="G186" s="146">
        <v>0.13</v>
      </c>
      <c r="H186" s="146" t="s">
        <v>105</v>
      </c>
      <c r="I186" s="146" t="s">
        <v>671</v>
      </c>
      <c r="K186" s="205"/>
    </row>
    <row r="187" spans="1:11" x14ac:dyDescent="0.25">
      <c r="A187" s="146" t="s">
        <v>912</v>
      </c>
      <c r="B187" s="146" t="s">
        <v>921</v>
      </c>
      <c r="C187" s="146">
        <v>13.5</v>
      </c>
      <c r="D187" s="146">
        <v>1.2509999999999999</v>
      </c>
      <c r="E187" s="146">
        <v>0.8992</v>
      </c>
      <c r="F187" s="146">
        <v>133.44</v>
      </c>
      <c r="G187" s="146">
        <v>0.11</v>
      </c>
      <c r="H187" s="146" t="s">
        <v>105</v>
      </c>
      <c r="I187" s="146" t="s">
        <v>671</v>
      </c>
      <c r="K187" s="205"/>
    </row>
    <row r="188" spans="1:11" x14ac:dyDescent="0.25">
      <c r="A188" s="146" t="s">
        <v>912</v>
      </c>
      <c r="B188" s="146" t="s">
        <v>920</v>
      </c>
      <c r="C188" s="146">
        <v>14</v>
      </c>
      <c r="D188" s="146">
        <v>1.4490000000000001</v>
      </c>
      <c r="E188" s="146">
        <v>0.80500000000000005</v>
      </c>
      <c r="F188" s="146">
        <v>128.71</v>
      </c>
      <c r="G188" s="146">
        <v>0.11</v>
      </c>
      <c r="H188" s="146" t="s">
        <v>105</v>
      </c>
      <c r="I188" s="146" t="s">
        <v>671</v>
      </c>
      <c r="K188" s="205"/>
    </row>
    <row r="189" spans="1:11" x14ac:dyDescent="0.25">
      <c r="A189" s="146" t="s">
        <v>912</v>
      </c>
      <c r="B189" s="146" t="s">
        <v>919</v>
      </c>
      <c r="C189" s="146">
        <v>15</v>
      </c>
      <c r="D189" s="146">
        <v>2.0489999999999999</v>
      </c>
      <c r="E189" s="146">
        <v>0.61</v>
      </c>
      <c r="F189" s="146">
        <v>120.2</v>
      </c>
      <c r="G189" s="146">
        <v>0.11</v>
      </c>
      <c r="H189" s="146" t="s">
        <v>105</v>
      </c>
      <c r="I189" s="146" t="s">
        <v>671</v>
      </c>
      <c r="K189" s="205"/>
    </row>
    <row r="190" spans="1:11" x14ac:dyDescent="0.25">
      <c r="A190" s="146" t="s">
        <v>912</v>
      </c>
      <c r="B190" s="146" t="s">
        <v>918</v>
      </c>
      <c r="C190" s="146">
        <v>16</v>
      </c>
      <c r="D190" s="146">
        <v>2.6469999999999998</v>
      </c>
      <c r="E190" s="146">
        <v>0.50329999999999997</v>
      </c>
      <c r="F190" s="146">
        <v>112.75</v>
      </c>
      <c r="G190" s="146">
        <v>0.11</v>
      </c>
      <c r="H190" s="146" t="s">
        <v>105</v>
      </c>
      <c r="I190" s="146" t="s">
        <v>671</v>
      </c>
      <c r="K190" s="205"/>
    </row>
    <row r="191" spans="1:11" x14ac:dyDescent="0.25">
      <c r="A191" s="146" t="s">
        <v>912</v>
      </c>
      <c r="B191" s="146" t="s">
        <v>917</v>
      </c>
      <c r="C191" s="146">
        <v>18</v>
      </c>
      <c r="D191" s="146">
        <v>3.758</v>
      </c>
      <c r="E191" s="146">
        <v>0.3992</v>
      </c>
      <c r="F191" s="146">
        <v>100.33</v>
      </c>
      <c r="G191" s="146">
        <v>0.12</v>
      </c>
      <c r="H191" s="146" t="s">
        <v>105</v>
      </c>
      <c r="I191" s="146" t="s">
        <v>671</v>
      </c>
      <c r="K191" s="205"/>
    </row>
    <row r="192" spans="1:11" x14ac:dyDescent="0.25">
      <c r="A192" s="146" t="s">
        <v>912</v>
      </c>
      <c r="B192" s="146" t="s">
        <v>916</v>
      </c>
      <c r="C192" s="146">
        <v>13.5</v>
      </c>
      <c r="D192" s="146">
        <v>1.1499999999999999</v>
      </c>
      <c r="E192" s="146">
        <v>0.97829999999999995</v>
      </c>
      <c r="F192" s="146">
        <v>133.44</v>
      </c>
      <c r="G192" s="146">
        <v>0.11</v>
      </c>
      <c r="H192" s="146" t="s">
        <v>105</v>
      </c>
      <c r="I192" s="146" t="s">
        <v>671</v>
      </c>
      <c r="K192" s="205"/>
    </row>
    <row r="193" spans="1:11" x14ac:dyDescent="0.25">
      <c r="A193" s="146" t="s">
        <v>912</v>
      </c>
      <c r="B193" s="146" t="s">
        <v>915</v>
      </c>
      <c r="C193" s="146">
        <v>14</v>
      </c>
      <c r="D193" s="146">
        <v>1.4490000000000001</v>
      </c>
      <c r="E193" s="146">
        <v>0.80500000000000005</v>
      </c>
      <c r="F193" s="146">
        <v>128.71</v>
      </c>
      <c r="G193" s="146">
        <v>0.11</v>
      </c>
      <c r="H193" s="146" t="s">
        <v>105</v>
      </c>
      <c r="I193" s="146" t="s">
        <v>671</v>
      </c>
      <c r="K193" s="205"/>
    </row>
    <row r="194" spans="1:11" x14ac:dyDescent="0.25">
      <c r="A194" s="146" t="s">
        <v>912</v>
      </c>
      <c r="B194" s="146" t="s">
        <v>914</v>
      </c>
      <c r="C194" s="146">
        <v>15</v>
      </c>
      <c r="D194" s="146">
        <v>1.9510000000000001</v>
      </c>
      <c r="E194" s="146">
        <v>0.64080000000000004</v>
      </c>
      <c r="F194" s="146">
        <v>120.2</v>
      </c>
      <c r="G194" s="146">
        <v>0.11</v>
      </c>
      <c r="H194" s="146" t="s">
        <v>105</v>
      </c>
      <c r="I194" s="146" t="s">
        <v>671</v>
      </c>
      <c r="K194" s="205"/>
    </row>
    <row r="195" spans="1:11" x14ac:dyDescent="0.25">
      <c r="A195" s="146" t="s">
        <v>912</v>
      </c>
      <c r="B195" s="146" t="s">
        <v>913</v>
      </c>
      <c r="C195" s="146">
        <v>16</v>
      </c>
      <c r="D195" s="146">
        <v>2.4500000000000002</v>
      </c>
      <c r="E195" s="146">
        <v>0.54420000000000002</v>
      </c>
      <c r="F195" s="146">
        <v>112.75</v>
      </c>
      <c r="G195" s="146">
        <v>0.11</v>
      </c>
      <c r="H195" s="146" t="s">
        <v>105</v>
      </c>
      <c r="I195" s="146" t="s">
        <v>671</v>
      </c>
      <c r="K195" s="205"/>
    </row>
    <row r="196" spans="1:11" x14ac:dyDescent="0.25">
      <c r="A196" s="146" t="s">
        <v>912</v>
      </c>
      <c r="B196" s="146" t="s">
        <v>911</v>
      </c>
      <c r="C196" s="146">
        <v>18</v>
      </c>
      <c r="D196" s="146">
        <v>3.5550000000000002</v>
      </c>
      <c r="E196" s="146">
        <v>0.42170000000000002</v>
      </c>
      <c r="F196" s="146">
        <v>100.33</v>
      </c>
      <c r="G196" s="146">
        <v>0.12</v>
      </c>
      <c r="H196" s="146" t="s">
        <v>105</v>
      </c>
      <c r="I196" s="146" t="s">
        <v>671</v>
      </c>
      <c r="K196" s="205"/>
    </row>
    <row r="197" spans="1:11" x14ac:dyDescent="0.25">
      <c r="A197" s="88" t="s">
        <v>46</v>
      </c>
      <c r="B197" s="98" t="s">
        <v>658</v>
      </c>
      <c r="C197" s="88">
        <v>6.0049999999999999</v>
      </c>
      <c r="D197" s="88">
        <v>1.4</v>
      </c>
      <c r="E197" s="146">
        <v>0.35749999999999998</v>
      </c>
      <c r="F197" s="145">
        <v>116</v>
      </c>
      <c r="G197" s="145">
        <v>0.2</v>
      </c>
      <c r="H197" s="144" t="s">
        <v>128</v>
      </c>
      <c r="I197" s="84" t="s">
        <v>660</v>
      </c>
      <c r="K197" s="205"/>
    </row>
    <row r="198" spans="1:11" x14ac:dyDescent="0.25">
      <c r="A198" s="146" t="s">
        <v>717</v>
      </c>
      <c r="B198" s="146" t="s">
        <v>764</v>
      </c>
      <c r="C198" s="146">
        <v>2.27</v>
      </c>
      <c r="D198" s="146">
        <v>2.5169999999999999</v>
      </c>
      <c r="E198" s="147">
        <v>7.4999999999999997E-2</v>
      </c>
      <c r="F198" s="146">
        <v>29.09</v>
      </c>
      <c r="G198" s="146">
        <v>0.26</v>
      </c>
      <c r="H198" s="146" t="s">
        <v>128</v>
      </c>
      <c r="I198" s="146" t="s">
        <v>671</v>
      </c>
      <c r="K198" s="205"/>
    </row>
    <row r="199" spans="1:11" x14ac:dyDescent="0.25">
      <c r="A199" s="146" t="s">
        <v>717</v>
      </c>
      <c r="B199" s="146" t="s">
        <v>763</v>
      </c>
      <c r="C199" s="146">
        <v>3.27</v>
      </c>
      <c r="D199" s="146">
        <v>12.483000000000001</v>
      </c>
      <c r="E199" s="147">
        <v>2.1829999999999999E-2</v>
      </c>
      <c r="F199" s="146">
        <v>20.440000000000001</v>
      </c>
      <c r="G199" s="146">
        <v>0.26</v>
      </c>
      <c r="H199" s="146" t="s">
        <v>128</v>
      </c>
      <c r="I199" s="146" t="s">
        <v>671</v>
      </c>
      <c r="K199" s="205"/>
    </row>
    <row r="200" spans="1:11" x14ac:dyDescent="0.25">
      <c r="A200" s="146" t="s">
        <v>717</v>
      </c>
      <c r="B200" s="146" t="s">
        <v>762</v>
      </c>
      <c r="C200" s="146">
        <v>4.47</v>
      </c>
      <c r="D200" s="146">
        <v>17.669</v>
      </c>
      <c r="E200" s="147">
        <v>2.1080000000000002E-2</v>
      </c>
      <c r="F200" s="146">
        <v>15.23</v>
      </c>
      <c r="G200" s="146">
        <v>0.27</v>
      </c>
      <c r="H200" s="146" t="s">
        <v>128</v>
      </c>
      <c r="I200" s="146" t="s">
        <v>671</v>
      </c>
      <c r="K200" s="205"/>
    </row>
    <row r="201" spans="1:11" x14ac:dyDescent="0.25">
      <c r="A201" s="146" t="s">
        <v>717</v>
      </c>
      <c r="B201" s="146" t="s">
        <v>761</v>
      </c>
      <c r="C201" s="146">
        <v>5.67</v>
      </c>
      <c r="D201" s="146">
        <v>22.405999999999999</v>
      </c>
      <c r="E201" s="147">
        <v>2.1090000000000001E-2</v>
      </c>
      <c r="F201" s="146">
        <v>12.22</v>
      </c>
      <c r="G201" s="146">
        <v>0.27</v>
      </c>
      <c r="H201" s="146" t="s">
        <v>128</v>
      </c>
      <c r="I201" s="146" t="s">
        <v>671</v>
      </c>
      <c r="K201" s="205"/>
    </row>
    <row r="202" spans="1:11" x14ac:dyDescent="0.25">
      <c r="A202" s="146" t="s">
        <v>717</v>
      </c>
      <c r="B202" s="146" t="s">
        <v>760</v>
      </c>
      <c r="C202" s="146">
        <v>6.87</v>
      </c>
      <c r="D202" s="146">
        <v>27.721</v>
      </c>
      <c r="E202" s="147">
        <v>2.0650000000000002E-2</v>
      </c>
      <c r="F202" s="146">
        <v>10.26</v>
      </c>
      <c r="G202" s="146">
        <v>0.27</v>
      </c>
      <c r="H202" s="146" t="s">
        <v>128</v>
      </c>
      <c r="I202" s="146" t="s">
        <v>671</v>
      </c>
      <c r="K202" s="205"/>
    </row>
    <row r="203" spans="1:11" x14ac:dyDescent="0.25">
      <c r="A203" s="146" t="s">
        <v>717</v>
      </c>
      <c r="B203" s="146" t="s">
        <v>759</v>
      </c>
      <c r="C203" s="146">
        <v>8.07</v>
      </c>
      <c r="D203" s="146">
        <v>32.482999999999997</v>
      </c>
      <c r="E203" s="147">
        <v>2.07E-2</v>
      </c>
      <c r="F203" s="146">
        <v>8.8800000000000008</v>
      </c>
      <c r="G203" s="146">
        <v>0.27</v>
      </c>
      <c r="H203" s="146" t="s">
        <v>128</v>
      </c>
      <c r="I203" s="146" t="s">
        <v>671</v>
      </c>
      <c r="K203" s="205"/>
    </row>
    <row r="204" spans="1:11" x14ac:dyDescent="0.25">
      <c r="A204" s="146" t="s">
        <v>717</v>
      </c>
      <c r="B204" s="146" t="s">
        <v>758</v>
      </c>
      <c r="C204" s="146">
        <v>1.83</v>
      </c>
      <c r="D204" s="146">
        <v>6.5030000000000001</v>
      </c>
      <c r="E204" s="147">
        <v>2.3449999999999999E-2</v>
      </c>
      <c r="F204" s="146">
        <v>35.69</v>
      </c>
      <c r="G204" s="146">
        <v>0.26</v>
      </c>
      <c r="H204" s="146" t="s">
        <v>128</v>
      </c>
      <c r="I204" s="146" t="s">
        <v>671</v>
      </c>
      <c r="K204" s="205"/>
    </row>
    <row r="205" spans="1:11" x14ac:dyDescent="0.25">
      <c r="A205" s="146" t="s">
        <v>717</v>
      </c>
      <c r="B205" s="146" t="s">
        <v>757</v>
      </c>
      <c r="C205" s="146">
        <v>2.5499999999999998</v>
      </c>
      <c r="D205" s="146">
        <v>9.4589999999999996</v>
      </c>
      <c r="E205" s="147">
        <v>2.2499999999999999E-2</v>
      </c>
      <c r="F205" s="146">
        <v>25.92</v>
      </c>
      <c r="G205" s="146">
        <v>0.26</v>
      </c>
      <c r="H205" s="146" t="s">
        <v>128</v>
      </c>
      <c r="I205" s="146" t="s">
        <v>671</v>
      </c>
      <c r="K205" s="205"/>
    </row>
    <row r="206" spans="1:11" x14ac:dyDescent="0.25">
      <c r="A206" s="146" t="s">
        <v>717</v>
      </c>
      <c r="B206" s="146" t="s">
        <v>756</v>
      </c>
      <c r="C206" s="146">
        <v>2.27</v>
      </c>
      <c r="D206" s="146">
        <v>1.9279999999999999</v>
      </c>
      <c r="E206" s="147">
        <v>9.8299999999999998E-2</v>
      </c>
      <c r="F206" s="146">
        <v>29.09</v>
      </c>
      <c r="G206" s="146">
        <v>0.26</v>
      </c>
      <c r="H206" s="146" t="s">
        <v>128</v>
      </c>
      <c r="I206" s="146" t="s">
        <v>671</v>
      </c>
      <c r="K206" s="205"/>
    </row>
    <row r="207" spans="1:11" x14ac:dyDescent="0.25">
      <c r="A207" s="146" t="s">
        <v>717</v>
      </c>
      <c r="B207" s="146" t="s">
        <v>755</v>
      </c>
      <c r="C207" s="146">
        <v>3.27</v>
      </c>
      <c r="D207" s="146">
        <v>11.971</v>
      </c>
      <c r="E207" s="147">
        <v>2.2759999999999999E-2</v>
      </c>
      <c r="F207" s="146">
        <v>20.440000000000001</v>
      </c>
      <c r="G207" s="146">
        <v>0.26</v>
      </c>
      <c r="H207" s="146" t="s">
        <v>128</v>
      </c>
      <c r="I207" s="146" t="s">
        <v>671</v>
      </c>
      <c r="K207" s="205"/>
    </row>
    <row r="208" spans="1:11" x14ac:dyDescent="0.25">
      <c r="A208" s="146" t="s">
        <v>717</v>
      </c>
      <c r="B208" s="146" t="s">
        <v>754</v>
      </c>
      <c r="C208" s="146">
        <v>4.47</v>
      </c>
      <c r="D208" s="146">
        <v>17.007000000000001</v>
      </c>
      <c r="E208" s="147">
        <v>2.1899999999999999E-2</v>
      </c>
      <c r="F208" s="146">
        <v>15.23</v>
      </c>
      <c r="G208" s="146">
        <v>0.27</v>
      </c>
      <c r="H208" s="146" t="s">
        <v>128</v>
      </c>
      <c r="I208" s="146" t="s">
        <v>671</v>
      </c>
      <c r="K208" s="205"/>
    </row>
    <row r="209" spans="1:11" x14ac:dyDescent="0.25">
      <c r="A209" s="146" t="s">
        <v>717</v>
      </c>
      <c r="B209" s="146" t="s">
        <v>753</v>
      </c>
      <c r="C209" s="146">
        <v>5.67</v>
      </c>
      <c r="D209" s="146">
        <v>21.876999999999999</v>
      </c>
      <c r="E209" s="147">
        <v>2.1600000000000001E-2</v>
      </c>
      <c r="F209" s="146">
        <v>12.22</v>
      </c>
      <c r="G209" s="146">
        <v>0.27</v>
      </c>
      <c r="H209" s="146" t="s">
        <v>128</v>
      </c>
      <c r="I209" s="146" t="s">
        <v>671</v>
      </c>
      <c r="K209" s="205"/>
    </row>
    <row r="210" spans="1:11" x14ac:dyDescent="0.25">
      <c r="A210" s="146" t="s">
        <v>717</v>
      </c>
      <c r="B210" s="146" t="s">
        <v>752</v>
      </c>
      <c r="C210" s="146">
        <v>6.87</v>
      </c>
      <c r="D210" s="146">
        <v>26.928000000000001</v>
      </c>
      <c r="E210" s="147">
        <v>2.1260000000000001E-2</v>
      </c>
      <c r="F210" s="146">
        <v>10.26</v>
      </c>
      <c r="G210" s="146">
        <v>0.27</v>
      </c>
      <c r="H210" s="146" t="s">
        <v>128</v>
      </c>
      <c r="I210" s="146" t="s">
        <v>671</v>
      </c>
      <c r="K210" s="205"/>
    </row>
    <row r="211" spans="1:11" x14ac:dyDescent="0.25">
      <c r="A211" s="146" t="s">
        <v>717</v>
      </c>
      <c r="B211" s="146" t="s">
        <v>751</v>
      </c>
      <c r="C211" s="146">
        <v>8.07</v>
      </c>
      <c r="D211" s="146">
        <v>31.408000000000001</v>
      </c>
      <c r="E211" s="147">
        <v>2.1409999999999998E-2</v>
      </c>
      <c r="F211" s="146">
        <v>8.8800000000000008</v>
      </c>
      <c r="G211" s="146">
        <v>0.27</v>
      </c>
      <c r="H211" s="146" t="s">
        <v>128</v>
      </c>
      <c r="I211" s="146" t="s">
        <v>671</v>
      </c>
      <c r="K211" s="205"/>
    </row>
    <row r="212" spans="1:11" x14ac:dyDescent="0.25">
      <c r="A212" s="146" t="s">
        <v>717</v>
      </c>
      <c r="B212" s="146" t="s">
        <v>750</v>
      </c>
      <c r="C212" s="146">
        <v>1.83</v>
      </c>
      <c r="D212" s="146">
        <v>5.907</v>
      </c>
      <c r="E212" s="147">
        <v>2.58E-2</v>
      </c>
      <c r="F212" s="146">
        <v>35.69</v>
      </c>
      <c r="G212" s="146">
        <v>0.26</v>
      </c>
      <c r="H212" s="146" t="s">
        <v>128</v>
      </c>
      <c r="I212" s="146" t="s">
        <v>671</v>
      </c>
      <c r="K212" s="205"/>
    </row>
    <row r="213" spans="1:11" x14ac:dyDescent="0.25">
      <c r="A213" s="146" t="s">
        <v>717</v>
      </c>
      <c r="B213" s="146" t="s">
        <v>749</v>
      </c>
      <c r="C213" s="146">
        <v>2.5499999999999998</v>
      </c>
      <c r="D213" s="146">
        <v>8.9540000000000006</v>
      </c>
      <c r="E213" s="147">
        <v>2.3730000000000001E-2</v>
      </c>
      <c r="F213" s="146">
        <v>25.92</v>
      </c>
      <c r="G213" s="146">
        <v>0.26</v>
      </c>
      <c r="H213" s="146" t="s">
        <v>128</v>
      </c>
      <c r="I213" s="146" t="s">
        <v>671</v>
      </c>
      <c r="K213" s="205"/>
    </row>
    <row r="214" spans="1:11" x14ac:dyDescent="0.25">
      <c r="A214" s="146" t="s">
        <v>717</v>
      </c>
      <c r="B214" s="146" t="s">
        <v>748</v>
      </c>
      <c r="C214" s="146">
        <v>2.27</v>
      </c>
      <c r="D214" s="146">
        <v>2.895</v>
      </c>
      <c r="E214" s="147">
        <v>6.5000000000000002E-2</v>
      </c>
      <c r="F214" s="146">
        <v>29.09</v>
      </c>
      <c r="G214" s="146">
        <v>0.26</v>
      </c>
      <c r="H214" s="146" t="s">
        <v>128</v>
      </c>
      <c r="I214" s="146" t="s">
        <v>671</v>
      </c>
      <c r="K214" s="205"/>
    </row>
    <row r="215" spans="1:11" x14ac:dyDescent="0.25">
      <c r="A215" s="146" t="s">
        <v>717</v>
      </c>
      <c r="B215" s="146" t="s">
        <v>747</v>
      </c>
      <c r="C215" s="146">
        <v>3.27</v>
      </c>
      <c r="D215" s="146">
        <v>12.849</v>
      </c>
      <c r="E215" s="147">
        <v>2.121E-2</v>
      </c>
      <c r="F215" s="146">
        <v>20.440000000000001</v>
      </c>
      <c r="G215" s="146">
        <v>0.26</v>
      </c>
      <c r="H215" s="146" t="s">
        <v>128</v>
      </c>
      <c r="I215" s="146" t="s">
        <v>671</v>
      </c>
      <c r="K215" s="205"/>
    </row>
    <row r="216" spans="1:11" x14ac:dyDescent="0.25">
      <c r="A216" s="146" t="s">
        <v>717</v>
      </c>
      <c r="B216" s="146" t="s">
        <v>746</v>
      </c>
      <c r="C216" s="146">
        <v>4.47</v>
      </c>
      <c r="D216" s="146">
        <v>18.018000000000001</v>
      </c>
      <c r="E216" s="147">
        <v>2.0670000000000001E-2</v>
      </c>
      <c r="F216" s="146">
        <v>15.23</v>
      </c>
      <c r="G216" s="146">
        <v>0.27</v>
      </c>
      <c r="H216" s="146" t="s">
        <v>128</v>
      </c>
      <c r="I216" s="146" t="s">
        <v>671</v>
      </c>
      <c r="K216" s="205"/>
    </row>
    <row r="217" spans="1:11" x14ac:dyDescent="0.25">
      <c r="A217" s="146" t="s">
        <v>717</v>
      </c>
      <c r="B217" s="146" t="s">
        <v>745</v>
      </c>
      <c r="C217" s="146">
        <v>5.67</v>
      </c>
      <c r="D217" s="146">
        <v>22.96</v>
      </c>
      <c r="E217" s="147">
        <v>2.0580000000000001E-2</v>
      </c>
      <c r="F217" s="146">
        <v>12.22</v>
      </c>
      <c r="G217" s="146">
        <v>0.27</v>
      </c>
      <c r="H217" s="146" t="s">
        <v>128</v>
      </c>
      <c r="I217" s="146" t="s">
        <v>671</v>
      </c>
      <c r="K217" s="205"/>
    </row>
    <row r="218" spans="1:11" x14ac:dyDescent="0.25">
      <c r="A218" s="146" t="s">
        <v>717</v>
      </c>
      <c r="B218" s="146" t="s">
        <v>744</v>
      </c>
      <c r="C218" s="146">
        <v>6.87</v>
      </c>
      <c r="D218" s="146">
        <v>27.721</v>
      </c>
      <c r="E218" s="147">
        <v>2.0650000000000002E-2</v>
      </c>
      <c r="F218" s="146">
        <v>10.26</v>
      </c>
      <c r="G218" s="146">
        <v>0.27</v>
      </c>
      <c r="H218" s="146" t="s">
        <v>128</v>
      </c>
      <c r="I218" s="146" t="s">
        <v>671</v>
      </c>
      <c r="K218" s="205"/>
    </row>
    <row r="219" spans="1:11" x14ac:dyDescent="0.25">
      <c r="A219" s="146" t="s">
        <v>717</v>
      </c>
      <c r="B219" s="146" t="s">
        <v>743</v>
      </c>
      <c r="C219" s="146">
        <v>8.07</v>
      </c>
      <c r="D219" s="146">
        <v>32.482999999999997</v>
      </c>
      <c r="E219" s="147">
        <v>2.07E-2</v>
      </c>
      <c r="F219" s="146">
        <v>8.8800000000000008</v>
      </c>
      <c r="G219" s="146">
        <v>0.27</v>
      </c>
      <c r="H219" s="146" t="s">
        <v>128</v>
      </c>
      <c r="I219" s="146" t="s">
        <v>671</v>
      </c>
      <c r="K219" s="205"/>
    </row>
    <row r="220" spans="1:11" x14ac:dyDescent="0.25">
      <c r="A220" s="146" t="s">
        <v>717</v>
      </c>
      <c r="B220" s="146" t="s">
        <v>742</v>
      </c>
      <c r="C220" s="146">
        <v>1.83</v>
      </c>
      <c r="D220" s="146">
        <v>6.9020000000000001</v>
      </c>
      <c r="E220" s="147">
        <v>2.2100000000000002E-2</v>
      </c>
      <c r="F220" s="146">
        <v>35.69</v>
      </c>
      <c r="G220" s="146">
        <v>0.26</v>
      </c>
      <c r="H220" s="146" t="s">
        <v>128</v>
      </c>
      <c r="I220" s="146" t="s">
        <v>671</v>
      </c>
      <c r="K220" s="205"/>
    </row>
    <row r="221" spans="1:11" x14ac:dyDescent="0.25">
      <c r="A221" s="146" t="s">
        <v>717</v>
      </c>
      <c r="B221" s="146" t="s">
        <v>741</v>
      </c>
      <c r="C221" s="146">
        <v>2.5499999999999998</v>
      </c>
      <c r="D221" s="146">
        <v>9.9030000000000005</v>
      </c>
      <c r="E221" s="147">
        <v>2.146E-2</v>
      </c>
      <c r="F221" s="146">
        <v>25.92</v>
      </c>
      <c r="G221" s="146">
        <v>0.26</v>
      </c>
      <c r="H221" s="146" t="s">
        <v>128</v>
      </c>
      <c r="I221" s="146" t="s">
        <v>671</v>
      </c>
      <c r="K221" s="205"/>
    </row>
    <row r="222" spans="1:11" x14ac:dyDescent="0.25">
      <c r="A222" s="144" t="s">
        <v>59</v>
      </c>
      <c r="B222" s="144" t="s">
        <v>78</v>
      </c>
      <c r="C222" s="142">
        <v>1</v>
      </c>
      <c r="D222" s="142">
        <v>1.02</v>
      </c>
      <c r="E222" s="146">
        <v>8.1699999999999995E-2</v>
      </c>
      <c r="F222" s="142">
        <v>34.881599999999999</v>
      </c>
      <c r="G222" s="142">
        <v>0.38957000000000003</v>
      </c>
      <c r="H222" s="144" t="s">
        <v>9</v>
      </c>
      <c r="I222" s="147" t="s">
        <v>6</v>
      </c>
      <c r="K222" s="205"/>
    </row>
    <row r="223" spans="1:11" x14ac:dyDescent="0.25">
      <c r="A223" s="144" t="s">
        <v>386</v>
      </c>
      <c r="B223" s="144" t="s">
        <v>401</v>
      </c>
      <c r="C223" s="142">
        <v>1.5</v>
      </c>
      <c r="D223" s="142">
        <v>4.17</v>
      </c>
      <c r="E223" s="146">
        <v>0.03</v>
      </c>
      <c r="F223" s="142">
        <v>0.99839999999999995</v>
      </c>
      <c r="G223" s="142">
        <v>0.30114000000000002</v>
      </c>
      <c r="H223" s="144" t="s">
        <v>9</v>
      </c>
      <c r="I223" s="147" t="s">
        <v>6</v>
      </c>
      <c r="K223" s="205"/>
    </row>
    <row r="224" spans="1:11" x14ac:dyDescent="0.25">
      <c r="A224" s="144" t="s">
        <v>386</v>
      </c>
      <c r="B224" s="144" t="s">
        <v>32</v>
      </c>
      <c r="C224" s="142">
        <v>1</v>
      </c>
      <c r="D224" s="142">
        <v>2.78</v>
      </c>
      <c r="E224" s="146">
        <v>0.03</v>
      </c>
      <c r="F224" s="142">
        <v>0.99839999999999995</v>
      </c>
      <c r="G224" s="142">
        <v>0.30114000000000002</v>
      </c>
      <c r="H224" s="144" t="s">
        <v>9</v>
      </c>
      <c r="I224" s="147" t="s">
        <v>6</v>
      </c>
      <c r="K224" s="205"/>
    </row>
    <row r="225" spans="1:11" x14ac:dyDescent="0.25">
      <c r="A225" s="144" t="s">
        <v>386</v>
      </c>
      <c r="B225" s="144" t="s">
        <v>402</v>
      </c>
      <c r="C225" s="142">
        <v>2</v>
      </c>
      <c r="D225" s="142">
        <v>5.56</v>
      </c>
      <c r="E225" s="146">
        <v>0.03</v>
      </c>
      <c r="F225" s="142">
        <v>0.99839999999999995</v>
      </c>
      <c r="G225" s="142">
        <v>0.30114000000000002</v>
      </c>
      <c r="H225" s="144" t="s">
        <v>9</v>
      </c>
      <c r="I225" s="147" t="s">
        <v>6</v>
      </c>
      <c r="K225" s="205"/>
    </row>
    <row r="226" spans="1:11" x14ac:dyDescent="0.25">
      <c r="A226" s="144" t="s">
        <v>386</v>
      </c>
      <c r="B226" s="144" t="s">
        <v>403</v>
      </c>
      <c r="C226" s="142">
        <v>3</v>
      </c>
      <c r="D226" s="142">
        <v>8.33</v>
      </c>
      <c r="E226" s="146">
        <v>0.03</v>
      </c>
      <c r="F226" s="142">
        <v>0.99839999999999995</v>
      </c>
      <c r="G226" s="142">
        <v>0.30114000000000002</v>
      </c>
      <c r="H226" s="144" t="s">
        <v>9</v>
      </c>
      <c r="I226" s="147" t="s">
        <v>6</v>
      </c>
      <c r="K226" s="205"/>
    </row>
    <row r="227" spans="1:11" x14ac:dyDescent="0.25">
      <c r="A227" s="144" t="s">
        <v>386</v>
      </c>
      <c r="B227" s="144" t="s">
        <v>404</v>
      </c>
      <c r="C227" s="142">
        <v>0.75</v>
      </c>
      <c r="D227" s="142">
        <v>2.08</v>
      </c>
      <c r="E227" s="146">
        <v>0.03</v>
      </c>
      <c r="F227" s="142">
        <v>0.99839999999999995</v>
      </c>
      <c r="G227" s="142">
        <v>0.30114000000000002</v>
      </c>
      <c r="H227" s="144" t="s">
        <v>9</v>
      </c>
      <c r="I227" s="147" t="s">
        <v>6</v>
      </c>
      <c r="K227" s="205"/>
    </row>
    <row r="228" spans="1:11" x14ac:dyDescent="0.25">
      <c r="A228" s="144" t="s">
        <v>386</v>
      </c>
      <c r="B228" s="144" t="s">
        <v>405</v>
      </c>
      <c r="C228" s="142">
        <v>4</v>
      </c>
      <c r="D228" s="142">
        <v>11.11</v>
      </c>
      <c r="E228" s="146">
        <v>0.03</v>
      </c>
      <c r="F228" s="142">
        <v>0.99839999999999995</v>
      </c>
      <c r="G228" s="142">
        <v>0.30114000000000002</v>
      </c>
      <c r="H228" s="144" t="s">
        <v>9</v>
      </c>
      <c r="I228" s="147" t="s">
        <v>6</v>
      </c>
      <c r="K228" s="205"/>
    </row>
    <row r="229" spans="1:11" x14ac:dyDescent="0.25">
      <c r="A229" s="144" t="s">
        <v>386</v>
      </c>
      <c r="B229" s="144" t="s">
        <v>406</v>
      </c>
      <c r="C229" s="142">
        <v>6</v>
      </c>
      <c r="D229" s="142">
        <v>16.670000000000002</v>
      </c>
      <c r="E229" s="146">
        <v>0.03</v>
      </c>
      <c r="F229" s="142">
        <v>0.99839999999999995</v>
      </c>
      <c r="G229" s="142">
        <v>0.30114000000000002</v>
      </c>
      <c r="H229" s="144" t="s">
        <v>9</v>
      </c>
      <c r="I229" s="147" t="s">
        <v>6</v>
      </c>
      <c r="K229" s="205"/>
    </row>
    <row r="230" spans="1:11" x14ac:dyDescent="0.25">
      <c r="A230" s="144" t="s">
        <v>386</v>
      </c>
      <c r="B230" s="154" t="s">
        <v>407</v>
      </c>
      <c r="C230" s="145">
        <v>1.5</v>
      </c>
      <c r="D230" s="142">
        <v>6.25</v>
      </c>
      <c r="E230" s="146">
        <v>0.02</v>
      </c>
      <c r="F230" s="145">
        <v>1</v>
      </c>
      <c r="G230" s="145">
        <v>0.27</v>
      </c>
      <c r="H230" s="144" t="s">
        <v>9</v>
      </c>
      <c r="I230" s="147" t="s">
        <v>6</v>
      </c>
      <c r="K230" s="205"/>
    </row>
    <row r="231" spans="1:11" x14ac:dyDescent="0.25">
      <c r="A231" s="144" t="s">
        <v>386</v>
      </c>
      <c r="B231" s="98" t="s">
        <v>408</v>
      </c>
      <c r="C231" s="88">
        <v>1.25</v>
      </c>
      <c r="D231" s="142">
        <v>5.21</v>
      </c>
      <c r="E231" s="146">
        <v>0.02</v>
      </c>
      <c r="F231" s="145">
        <v>1</v>
      </c>
      <c r="G231" s="145">
        <v>0.27</v>
      </c>
      <c r="H231" s="144" t="s">
        <v>9</v>
      </c>
      <c r="I231" s="84" t="s">
        <v>660</v>
      </c>
      <c r="K231" s="205"/>
    </row>
    <row r="232" spans="1:11" x14ac:dyDescent="0.25">
      <c r="A232" s="144" t="s">
        <v>386</v>
      </c>
      <c r="B232" s="154" t="s">
        <v>409</v>
      </c>
      <c r="C232" s="142">
        <v>1.9375</v>
      </c>
      <c r="D232" s="142">
        <v>8.07</v>
      </c>
      <c r="E232" s="146">
        <v>0.02</v>
      </c>
      <c r="F232" s="145">
        <v>1</v>
      </c>
      <c r="G232" s="145">
        <v>0.27</v>
      </c>
      <c r="H232" s="144" t="s">
        <v>9</v>
      </c>
      <c r="I232" s="147" t="s">
        <v>6</v>
      </c>
      <c r="K232" s="205"/>
    </row>
    <row r="233" spans="1:11" x14ac:dyDescent="0.25">
      <c r="A233" s="144" t="s">
        <v>386</v>
      </c>
      <c r="B233" s="154" t="s">
        <v>410</v>
      </c>
      <c r="C233" s="145">
        <v>1.75</v>
      </c>
      <c r="D233" s="142">
        <v>7.29</v>
      </c>
      <c r="E233" s="146">
        <v>0.02</v>
      </c>
      <c r="F233" s="145">
        <v>1</v>
      </c>
      <c r="G233" s="145">
        <v>0.27</v>
      </c>
      <c r="H233" s="144" t="s">
        <v>9</v>
      </c>
      <c r="I233" s="147" t="s">
        <v>6</v>
      </c>
      <c r="K233" s="205"/>
    </row>
    <row r="234" spans="1:11" x14ac:dyDescent="0.25">
      <c r="A234" s="144" t="s">
        <v>386</v>
      </c>
      <c r="B234" s="154" t="s">
        <v>411</v>
      </c>
      <c r="C234" s="145">
        <v>1.92</v>
      </c>
      <c r="D234" s="142">
        <v>8</v>
      </c>
      <c r="E234" s="146">
        <v>0.02</v>
      </c>
      <c r="F234" s="145">
        <v>1</v>
      </c>
      <c r="G234" s="145">
        <v>0.27</v>
      </c>
      <c r="H234" s="144" t="s">
        <v>9</v>
      </c>
      <c r="I234" s="147" t="s">
        <v>6</v>
      </c>
      <c r="K234" s="205"/>
    </row>
    <row r="235" spans="1:11" x14ac:dyDescent="0.25">
      <c r="A235" s="144" t="s">
        <v>386</v>
      </c>
      <c r="B235" s="98" t="s">
        <v>412</v>
      </c>
      <c r="C235" s="88">
        <v>1</v>
      </c>
      <c r="D235" s="142">
        <v>4.17</v>
      </c>
      <c r="E235" s="146">
        <v>0.02</v>
      </c>
      <c r="F235" s="145">
        <v>1</v>
      </c>
      <c r="G235" s="145">
        <v>0.27</v>
      </c>
      <c r="H235" s="144" t="s">
        <v>9</v>
      </c>
      <c r="I235" s="84" t="s">
        <v>660</v>
      </c>
      <c r="K235" s="205"/>
    </row>
    <row r="236" spans="1:11" x14ac:dyDescent="0.25">
      <c r="A236" s="144" t="s">
        <v>386</v>
      </c>
      <c r="B236" s="98" t="s">
        <v>665</v>
      </c>
      <c r="C236" s="88">
        <v>0.5</v>
      </c>
      <c r="D236" s="142">
        <v>2.08</v>
      </c>
      <c r="E236" s="146">
        <v>0.02</v>
      </c>
      <c r="F236" s="145">
        <v>1</v>
      </c>
      <c r="G236" s="145">
        <v>0.27</v>
      </c>
      <c r="H236" s="144" t="s">
        <v>9</v>
      </c>
      <c r="I236" s="84" t="s">
        <v>660</v>
      </c>
      <c r="K236" s="205"/>
    </row>
    <row r="237" spans="1:11" x14ac:dyDescent="0.25">
      <c r="A237" s="144" t="s">
        <v>386</v>
      </c>
      <c r="B237" s="154" t="s">
        <v>413</v>
      </c>
      <c r="C237" s="145">
        <v>2.4</v>
      </c>
      <c r="D237" s="142">
        <v>10</v>
      </c>
      <c r="E237" s="146">
        <v>0.02</v>
      </c>
      <c r="F237" s="145">
        <v>1</v>
      </c>
      <c r="G237" s="145">
        <v>0.27</v>
      </c>
      <c r="H237" s="144" t="s">
        <v>9</v>
      </c>
      <c r="I237" s="147" t="s">
        <v>6</v>
      </c>
      <c r="K237" s="205"/>
    </row>
    <row r="238" spans="1:11" x14ac:dyDescent="0.25">
      <c r="A238" s="144" t="s">
        <v>386</v>
      </c>
      <c r="B238" s="154" t="s">
        <v>414</v>
      </c>
      <c r="C238" s="145">
        <v>2.4300000000000002</v>
      </c>
      <c r="D238" s="142">
        <v>10.130000000000001</v>
      </c>
      <c r="E238" s="146">
        <v>0.02</v>
      </c>
      <c r="F238" s="145">
        <v>1</v>
      </c>
      <c r="G238" s="145">
        <v>0.27</v>
      </c>
      <c r="H238" s="144" t="s">
        <v>9</v>
      </c>
      <c r="I238" s="147" t="s">
        <v>6</v>
      </c>
      <c r="K238" s="205"/>
    </row>
    <row r="239" spans="1:11" x14ac:dyDescent="0.25">
      <c r="A239" s="144" t="s">
        <v>386</v>
      </c>
      <c r="B239" s="98" t="s">
        <v>415</v>
      </c>
      <c r="C239" s="88">
        <v>2</v>
      </c>
      <c r="D239" s="142">
        <v>8.33</v>
      </c>
      <c r="E239" s="146">
        <v>0.02</v>
      </c>
      <c r="F239" s="145">
        <v>1</v>
      </c>
      <c r="G239" s="145">
        <v>0.27</v>
      </c>
      <c r="H239" s="144" t="s">
        <v>9</v>
      </c>
      <c r="I239" s="84" t="s">
        <v>660</v>
      </c>
      <c r="K239" s="205"/>
    </row>
    <row r="240" spans="1:11" x14ac:dyDescent="0.25">
      <c r="A240" s="144" t="s">
        <v>386</v>
      </c>
      <c r="B240" s="154" t="s">
        <v>416</v>
      </c>
      <c r="C240" s="145">
        <v>3.5</v>
      </c>
      <c r="D240" s="142">
        <v>14.58</v>
      </c>
      <c r="E240" s="146">
        <v>0.02</v>
      </c>
      <c r="F240" s="145">
        <v>1</v>
      </c>
      <c r="G240" s="145">
        <v>0.27</v>
      </c>
      <c r="H240" s="144" t="s">
        <v>9</v>
      </c>
      <c r="I240" s="147" t="s">
        <v>6</v>
      </c>
      <c r="K240" s="205"/>
    </row>
    <row r="241" spans="1:11" x14ac:dyDescent="0.25">
      <c r="A241" s="144" t="s">
        <v>386</v>
      </c>
      <c r="B241" s="154" t="s">
        <v>417</v>
      </c>
      <c r="C241" s="145">
        <v>3.35</v>
      </c>
      <c r="D241" s="142">
        <v>13.96</v>
      </c>
      <c r="E241" s="146">
        <v>0.02</v>
      </c>
      <c r="F241" s="145">
        <v>1</v>
      </c>
      <c r="G241" s="145">
        <v>0.27</v>
      </c>
      <c r="H241" s="144" t="s">
        <v>9</v>
      </c>
      <c r="I241" s="147" t="s">
        <v>6</v>
      </c>
      <c r="K241" s="205"/>
    </row>
    <row r="242" spans="1:11" x14ac:dyDescent="0.25">
      <c r="A242" s="144" t="s">
        <v>386</v>
      </c>
      <c r="B242" s="154" t="s">
        <v>945</v>
      </c>
      <c r="C242" s="155">
        <v>3.39</v>
      </c>
      <c r="D242" s="142">
        <v>14.13</v>
      </c>
      <c r="E242" s="146">
        <v>0.02</v>
      </c>
      <c r="F242" s="155">
        <v>1</v>
      </c>
      <c r="G242" s="155">
        <v>0.27</v>
      </c>
      <c r="H242" s="144" t="s">
        <v>9</v>
      </c>
      <c r="I242" s="147" t="s">
        <v>6</v>
      </c>
      <c r="K242" s="205"/>
    </row>
    <row r="243" spans="1:11" x14ac:dyDescent="0.25">
      <c r="A243" s="144" t="s">
        <v>386</v>
      </c>
      <c r="B243" s="154" t="s">
        <v>946</v>
      </c>
      <c r="C243" s="155">
        <v>3.01</v>
      </c>
      <c r="D243" s="142">
        <v>12.54</v>
      </c>
      <c r="E243" s="146">
        <v>0.02</v>
      </c>
      <c r="F243" s="155">
        <v>1</v>
      </c>
      <c r="G243" s="155">
        <v>0.27</v>
      </c>
      <c r="H243" s="144" t="s">
        <v>9</v>
      </c>
      <c r="I243" s="147" t="s">
        <v>6</v>
      </c>
      <c r="K243" s="205"/>
    </row>
    <row r="244" spans="1:11" x14ac:dyDescent="0.25">
      <c r="A244" s="144" t="s">
        <v>386</v>
      </c>
      <c r="B244" s="154" t="s">
        <v>418</v>
      </c>
      <c r="C244" s="145">
        <v>0.75</v>
      </c>
      <c r="D244" s="142">
        <v>3.13</v>
      </c>
      <c r="E244" s="146">
        <v>0.02</v>
      </c>
      <c r="F244" s="145">
        <v>1</v>
      </c>
      <c r="G244" s="145">
        <v>0.27</v>
      </c>
      <c r="H244" s="144" t="s">
        <v>9</v>
      </c>
      <c r="I244" s="147" t="s">
        <v>6</v>
      </c>
      <c r="K244" s="205"/>
    </row>
    <row r="245" spans="1:11" x14ac:dyDescent="0.25">
      <c r="A245" s="144" t="s">
        <v>386</v>
      </c>
      <c r="B245" s="154" t="s">
        <v>419</v>
      </c>
      <c r="C245" s="145">
        <v>4.05</v>
      </c>
      <c r="D245" s="142">
        <v>16.88</v>
      </c>
      <c r="E245" s="146">
        <v>0.02</v>
      </c>
      <c r="F245" s="145">
        <v>1</v>
      </c>
      <c r="G245" s="145">
        <v>0.27</v>
      </c>
      <c r="H245" s="144" t="s">
        <v>9</v>
      </c>
      <c r="I245" s="147" t="s">
        <v>6</v>
      </c>
      <c r="K245" s="205"/>
    </row>
    <row r="246" spans="1:11" x14ac:dyDescent="0.25">
      <c r="A246" s="144" t="s">
        <v>386</v>
      </c>
      <c r="B246" s="154" t="s">
        <v>944</v>
      </c>
      <c r="C246" s="155">
        <v>4.71</v>
      </c>
      <c r="D246" s="142">
        <v>19.63</v>
      </c>
      <c r="E246" s="146">
        <v>0.02</v>
      </c>
      <c r="F246" s="155">
        <v>1</v>
      </c>
      <c r="G246" s="155">
        <v>0.27</v>
      </c>
      <c r="H246" s="144" t="s">
        <v>9</v>
      </c>
      <c r="I246" s="147" t="s">
        <v>6</v>
      </c>
      <c r="K246" s="205"/>
    </row>
    <row r="247" spans="1:11" x14ac:dyDescent="0.25">
      <c r="A247" s="144" t="s">
        <v>386</v>
      </c>
      <c r="B247" s="154" t="s">
        <v>943</v>
      </c>
      <c r="C247" s="155">
        <v>5.96</v>
      </c>
      <c r="D247" s="142">
        <v>24.83</v>
      </c>
      <c r="E247" s="146">
        <v>0.02</v>
      </c>
      <c r="F247" s="155">
        <v>1</v>
      </c>
      <c r="G247" s="155">
        <v>0.27</v>
      </c>
      <c r="H247" s="144" t="s">
        <v>9</v>
      </c>
      <c r="I247" s="147" t="s">
        <v>6</v>
      </c>
      <c r="K247" s="205"/>
    </row>
    <row r="248" spans="1:11" x14ac:dyDescent="0.25">
      <c r="A248" s="144" t="s">
        <v>386</v>
      </c>
      <c r="B248" s="154" t="s">
        <v>420</v>
      </c>
      <c r="C248" s="145">
        <v>5.2</v>
      </c>
      <c r="D248" s="142">
        <v>21.67</v>
      </c>
      <c r="E248" s="146">
        <v>0.02</v>
      </c>
      <c r="F248" s="145">
        <v>1</v>
      </c>
      <c r="G248" s="145">
        <v>0.27</v>
      </c>
      <c r="H248" s="144" t="s">
        <v>9</v>
      </c>
      <c r="I248" s="147" t="s">
        <v>6</v>
      </c>
      <c r="K248" s="205"/>
    </row>
    <row r="249" spans="1:11" x14ac:dyDescent="0.25">
      <c r="A249" s="144" t="s">
        <v>386</v>
      </c>
      <c r="B249" s="154" t="s">
        <v>421</v>
      </c>
      <c r="C249" s="145">
        <v>6.11</v>
      </c>
      <c r="D249" s="142">
        <v>25.46</v>
      </c>
      <c r="E249" s="146">
        <v>0.02</v>
      </c>
      <c r="F249" s="145">
        <v>1</v>
      </c>
      <c r="G249" s="145">
        <v>0.27</v>
      </c>
      <c r="H249" s="144" t="s">
        <v>9</v>
      </c>
      <c r="I249" s="147" t="s">
        <v>6</v>
      </c>
      <c r="K249" s="205"/>
    </row>
    <row r="250" spans="1:11" x14ac:dyDescent="0.25">
      <c r="A250" s="144" t="s">
        <v>386</v>
      </c>
      <c r="B250" s="154" t="s">
        <v>948</v>
      </c>
      <c r="C250" s="155">
        <v>6.87</v>
      </c>
      <c r="D250" s="142">
        <v>28.63</v>
      </c>
      <c r="E250" s="146">
        <v>0.02</v>
      </c>
      <c r="F250" s="155">
        <v>1</v>
      </c>
      <c r="G250" s="155">
        <v>0.27</v>
      </c>
      <c r="H250" s="144" t="s">
        <v>9</v>
      </c>
      <c r="I250" s="147" t="s">
        <v>6</v>
      </c>
      <c r="K250" s="205"/>
    </row>
    <row r="251" spans="1:11" x14ac:dyDescent="0.25">
      <c r="A251" s="144" t="s">
        <v>386</v>
      </c>
      <c r="B251" s="154" t="s">
        <v>947</v>
      </c>
      <c r="C251" s="155">
        <v>8.3800000000000008</v>
      </c>
      <c r="D251" s="142">
        <v>34.92</v>
      </c>
      <c r="E251" s="146">
        <v>0.02</v>
      </c>
      <c r="F251" s="155">
        <v>1</v>
      </c>
      <c r="G251" s="155">
        <v>0.27</v>
      </c>
      <c r="H251" s="144" t="s">
        <v>9</v>
      </c>
      <c r="I251" s="147" t="s">
        <v>6</v>
      </c>
      <c r="K251" s="205"/>
    </row>
    <row r="252" spans="1:11" x14ac:dyDescent="0.25">
      <c r="A252" s="144" t="s">
        <v>386</v>
      </c>
      <c r="B252" s="98" t="s">
        <v>423</v>
      </c>
      <c r="C252" s="88">
        <v>1.25</v>
      </c>
      <c r="D252" s="142">
        <v>7.83</v>
      </c>
      <c r="E252" s="146">
        <v>1.3299999999999999E-2</v>
      </c>
      <c r="F252" s="145">
        <v>1</v>
      </c>
      <c r="G252" s="145">
        <v>0.27</v>
      </c>
      <c r="H252" s="144" t="s">
        <v>9</v>
      </c>
      <c r="I252" s="84" t="s">
        <v>660</v>
      </c>
      <c r="K252" s="205"/>
    </row>
    <row r="253" spans="1:11" x14ac:dyDescent="0.25">
      <c r="A253" s="144" t="s">
        <v>386</v>
      </c>
      <c r="B253" s="98" t="s">
        <v>424</v>
      </c>
      <c r="C253" s="88">
        <v>1</v>
      </c>
      <c r="D253" s="142">
        <v>6.27</v>
      </c>
      <c r="E253" s="146">
        <v>1.3299999999999999E-2</v>
      </c>
      <c r="F253" s="145">
        <v>1</v>
      </c>
      <c r="G253" s="145">
        <v>0.27</v>
      </c>
      <c r="H253" s="144" t="s">
        <v>9</v>
      </c>
      <c r="I253" s="84" t="s">
        <v>660</v>
      </c>
      <c r="K253" s="205"/>
    </row>
    <row r="254" spans="1:11" x14ac:dyDescent="0.25">
      <c r="A254" s="144" t="s">
        <v>386</v>
      </c>
      <c r="B254" s="98" t="s">
        <v>425</v>
      </c>
      <c r="C254" s="88">
        <v>0.5</v>
      </c>
      <c r="D254" s="142">
        <v>3.13</v>
      </c>
      <c r="E254" s="146">
        <v>1.3299999999999999E-2</v>
      </c>
      <c r="F254" s="145">
        <v>1</v>
      </c>
      <c r="G254" s="145">
        <v>0.27</v>
      </c>
      <c r="H254" s="144" t="s">
        <v>9</v>
      </c>
      <c r="I254" s="84" t="s">
        <v>660</v>
      </c>
      <c r="K254" s="205"/>
    </row>
    <row r="255" spans="1:11" x14ac:dyDescent="0.25">
      <c r="A255" s="144" t="s">
        <v>386</v>
      </c>
      <c r="B255" s="98" t="s">
        <v>426</v>
      </c>
      <c r="C255" s="88">
        <v>2</v>
      </c>
      <c r="D255" s="142">
        <v>12.53</v>
      </c>
      <c r="E255" s="146">
        <v>1.3299999999999999E-2</v>
      </c>
      <c r="F255" s="145">
        <v>1</v>
      </c>
      <c r="G255" s="145">
        <v>0.27</v>
      </c>
      <c r="H255" s="144" t="s">
        <v>9</v>
      </c>
      <c r="I255" s="84" t="s">
        <v>660</v>
      </c>
      <c r="K255" s="205"/>
    </row>
    <row r="256" spans="1:11" x14ac:dyDescent="0.25">
      <c r="A256" s="144" t="s">
        <v>386</v>
      </c>
      <c r="B256" s="98" t="s">
        <v>427</v>
      </c>
      <c r="C256" s="88">
        <v>0.75</v>
      </c>
      <c r="D256" s="142">
        <v>4.7</v>
      </c>
      <c r="E256" s="146">
        <v>1.3299999999999999E-2</v>
      </c>
      <c r="F256" s="145">
        <v>1</v>
      </c>
      <c r="G256" s="145">
        <v>0.27</v>
      </c>
      <c r="H256" s="144" t="s">
        <v>9</v>
      </c>
      <c r="I256" s="84" t="s">
        <v>660</v>
      </c>
      <c r="K256" s="205"/>
    </row>
    <row r="257" spans="1:11" x14ac:dyDescent="0.25">
      <c r="A257" s="144" t="s">
        <v>8</v>
      </c>
      <c r="B257" s="152" t="s">
        <v>171</v>
      </c>
      <c r="C257" s="153">
        <v>0.31</v>
      </c>
      <c r="D257" s="153">
        <v>0.24</v>
      </c>
      <c r="E257" s="146">
        <v>0.10829999999999999</v>
      </c>
      <c r="F257" s="153">
        <v>63</v>
      </c>
      <c r="G257" s="153">
        <v>0.2</v>
      </c>
      <c r="H257" s="144" t="s">
        <v>128</v>
      </c>
      <c r="I257" s="147" t="s">
        <v>6</v>
      </c>
      <c r="K257" s="205"/>
    </row>
    <row r="258" spans="1:11" x14ac:dyDescent="0.25">
      <c r="A258" s="144" t="s">
        <v>8</v>
      </c>
      <c r="B258" s="152" t="s">
        <v>172</v>
      </c>
      <c r="C258" s="153">
        <v>0.47</v>
      </c>
      <c r="D258" s="153">
        <v>0.28000000000000003</v>
      </c>
      <c r="E258" s="146">
        <v>0.14169999999999999</v>
      </c>
      <c r="F258" s="153">
        <v>88</v>
      </c>
      <c r="G258" s="153">
        <v>0.2</v>
      </c>
      <c r="H258" s="144" t="s">
        <v>128</v>
      </c>
      <c r="I258" s="147" t="s">
        <v>6</v>
      </c>
      <c r="K258" s="205"/>
    </row>
    <row r="259" spans="1:11" x14ac:dyDescent="0.25">
      <c r="A259" s="144" t="s">
        <v>8</v>
      </c>
      <c r="B259" s="152" t="s">
        <v>173</v>
      </c>
      <c r="C259" s="153">
        <v>0.31</v>
      </c>
      <c r="D259" s="153">
        <v>0.18</v>
      </c>
      <c r="E259" s="146">
        <v>0.14169999999999999</v>
      </c>
      <c r="F259" s="153">
        <v>88</v>
      </c>
      <c r="G259" s="153">
        <v>0.2</v>
      </c>
      <c r="H259" s="144" t="s">
        <v>128</v>
      </c>
      <c r="I259" s="147" t="s">
        <v>6</v>
      </c>
      <c r="K259" s="205"/>
    </row>
    <row r="260" spans="1:11" x14ac:dyDescent="0.25">
      <c r="A260" s="144" t="s">
        <v>8</v>
      </c>
      <c r="B260" s="149" t="s">
        <v>11</v>
      </c>
      <c r="C260" s="142">
        <v>0.5</v>
      </c>
      <c r="D260" s="142">
        <v>1.03</v>
      </c>
      <c r="E260" s="146">
        <v>4.0800000000000003E-2</v>
      </c>
      <c r="F260" s="142">
        <v>24.959999999999997</v>
      </c>
      <c r="G260" s="142">
        <v>0.31070000000000003</v>
      </c>
      <c r="H260" s="144" t="s">
        <v>128</v>
      </c>
      <c r="I260" s="147" t="s">
        <v>6</v>
      </c>
      <c r="K260" s="205"/>
    </row>
    <row r="261" spans="1:11" x14ac:dyDescent="0.25">
      <c r="A261" s="144" t="s">
        <v>368</v>
      </c>
      <c r="B261" s="152" t="s">
        <v>369</v>
      </c>
      <c r="C261" s="142">
        <v>3.5</v>
      </c>
      <c r="D261" s="142">
        <v>11.67</v>
      </c>
      <c r="E261" s="146">
        <v>2.5000000000000001E-2</v>
      </c>
      <c r="F261" s="153">
        <v>0.7</v>
      </c>
      <c r="G261" s="153">
        <v>0.2</v>
      </c>
      <c r="H261" s="144" t="s">
        <v>105</v>
      </c>
      <c r="I261" s="147" t="s">
        <v>6</v>
      </c>
      <c r="K261" s="205"/>
    </row>
    <row r="262" spans="1:11" x14ac:dyDescent="0.25">
      <c r="A262" s="144" t="s">
        <v>368</v>
      </c>
      <c r="B262" s="152" t="s">
        <v>370</v>
      </c>
      <c r="C262" s="142">
        <v>4.5</v>
      </c>
      <c r="D262" s="142">
        <v>15</v>
      </c>
      <c r="E262" s="146">
        <v>2.5000000000000001E-2</v>
      </c>
      <c r="F262" s="153">
        <v>0.7</v>
      </c>
      <c r="G262" s="153">
        <v>0.2</v>
      </c>
      <c r="H262" s="144" t="s">
        <v>105</v>
      </c>
      <c r="I262" s="147" t="s">
        <v>6</v>
      </c>
      <c r="K262" s="205"/>
    </row>
    <row r="263" spans="1:11" x14ac:dyDescent="0.25">
      <c r="A263" s="144" t="s">
        <v>368</v>
      </c>
      <c r="B263" s="152" t="s">
        <v>371</v>
      </c>
      <c r="C263" s="142">
        <v>4</v>
      </c>
      <c r="D263" s="142">
        <v>13.33</v>
      </c>
      <c r="E263" s="146">
        <v>2.5000000000000001E-2</v>
      </c>
      <c r="F263" s="153">
        <v>0.7</v>
      </c>
      <c r="G263" s="153">
        <v>0.2</v>
      </c>
      <c r="H263" s="144" t="s">
        <v>105</v>
      </c>
      <c r="I263" s="147" t="s">
        <v>6</v>
      </c>
      <c r="K263" s="205"/>
    </row>
    <row r="264" spans="1:11" x14ac:dyDescent="0.25">
      <c r="A264" s="144" t="s">
        <v>368</v>
      </c>
      <c r="B264" s="152" t="s">
        <v>372</v>
      </c>
      <c r="C264" s="142">
        <v>5.5</v>
      </c>
      <c r="D264" s="142">
        <v>18.329999999999998</v>
      </c>
      <c r="E264" s="146">
        <v>2.5000000000000001E-2</v>
      </c>
      <c r="F264" s="153">
        <v>0.7</v>
      </c>
      <c r="G264" s="153">
        <v>0.2</v>
      </c>
      <c r="H264" s="144" t="s">
        <v>105</v>
      </c>
      <c r="I264" s="147" t="s">
        <v>6</v>
      </c>
      <c r="K264" s="205"/>
    </row>
    <row r="265" spans="1:11" x14ac:dyDescent="0.25">
      <c r="A265" s="144" t="s">
        <v>368</v>
      </c>
      <c r="B265" s="152" t="s">
        <v>373</v>
      </c>
      <c r="C265" s="142">
        <v>5</v>
      </c>
      <c r="D265" s="142">
        <v>16.670000000000002</v>
      </c>
      <c r="E265" s="146">
        <v>2.5000000000000001E-2</v>
      </c>
      <c r="F265" s="153">
        <v>0.7</v>
      </c>
      <c r="G265" s="153">
        <v>0.2</v>
      </c>
      <c r="H265" s="144" t="s">
        <v>105</v>
      </c>
      <c r="I265" s="147" t="s">
        <v>6</v>
      </c>
      <c r="K265" s="205"/>
    </row>
    <row r="266" spans="1:11" x14ac:dyDescent="0.25">
      <c r="A266" s="144" t="s">
        <v>368</v>
      </c>
      <c r="B266" s="152" t="s">
        <v>374</v>
      </c>
      <c r="C266" s="142">
        <v>6.5</v>
      </c>
      <c r="D266" s="142">
        <v>21.67</v>
      </c>
      <c r="E266" s="146">
        <v>2.5000000000000001E-2</v>
      </c>
      <c r="F266" s="153">
        <v>0.7</v>
      </c>
      <c r="G266" s="153">
        <v>0.2</v>
      </c>
      <c r="H266" s="144" t="s">
        <v>105</v>
      </c>
      <c r="I266" s="147" t="s">
        <v>6</v>
      </c>
      <c r="K266" s="205"/>
    </row>
    <row r="267" spans="1:11" x14ac:dyDescent="0.25">
      <c r="A267" s="144" t="s">
        <v>368</v>
      </c>
      <c r="B267" s="152" t="s">
        <v>375</v>
      </c>
      <c r="C267" s="142">
        <v>6</v>
      </c>
      <c r="D267" s="142">
        <v>20</v>
      </c>
      <c r="E267" s="146">
        <v>2.5000000000000001E-2</v>
      </c>
      <c r="F267" s="153">
        <v>0.7</v>
      </c>
      <c r="G267" s="153">
        <v>0.2</v>
      </c>
      <c r="H267" s="144" t="s">
        <v>105</v>
      </c>
      <c r="I267" s="147" t="s">
        <v>6</v>
      </c>
      <c r="K267" s="205"/>
    </row>
    <row r="268" spans="1:11" x14ac:dyDescent="0.25">
      <c r="A268" s="88" t="s">
        <v>8</v>
      </c>
      <c r="B268" s="154" t="s">
        <v>174</v>
      </c>
      <c r="C268" s="88">
        <v>0.5</v>
      </c>
      <c r="D268" s="88">
        <v>0.45</v>
      </c>
      <c r="E268" s="146">
        <v>9.1670000000000001E-2</v>
      </c>
      <c r="F268" s="155">
        <v>40</v>
      </c>
      <c r="G268" s="155">
        <v>0.27</v>
      </c>
      <c r="H268" s="144" t="s">
        <v>9</v>
      </c>
      <c r="I268" s="84" t="s">
        <v>660</v>
      </c>
      <c r="K268" s="205"/>
    </row>
    <row r="269" spans="1:11" x14ac:dyDescent="0.25">
      <c r="A269" s="88" t="s">
        <v>8</v>
      </c>
      <c r="B269" s="154" t="s">
        <v>175</v>
      </c>
      <c r="C269" s="88">
        <v>0.75</v>
      </c>
      <c r="D269" s="88">
        <v>0.68</v>
      </c>
      <c r="E269" s="146">
        <v>9.1670000000000001E-2</v>
      </c>
      <c r="F269" s="155">
        <v>40</v>
      </c>
      <c r="G269" s="155">
        <v>0.27</v>
      </c>
      <c r="H269" s="144" t="s">
        <v>9</v>
      </c>
      <c r="I269" s="84" t="s">
        <v>660</v>
      </c>
      <c r="K269" s="205"/>
    </row>
    <row r="270" spans="1:11" x14ac:dyDescent="0.25">
      <c r="A270" s="88" t="s">
        <v>8</v>
      </c>
      <c r="B270" s="154" t="s">
        <v>176</v>
      </c>
      <c r="C270" s="88">
        <v>0.375</v>
      </c>
      <c r="D270" s="88">
        <v>0.32</v>
      </c>
      <c r="E270" s="146">
        <v>9.1670000000000001E-2</v>
      </c>
      <c r="F270" s="155">
        <v>40</v>
      </c>
      <c r="G270" s="155">
        <v>0.27</v>
      </c>
      <c r="H270" s="144" t="s">
        <v>9</v>
      </c>
      <c r="I270" s="84" t="s">
        <v>660</v>
      </c>
      <c r="K270" s="205"/>
    </row>
    <row r="271" spans="1:11" x14ac:dyDescent="0.25">
      <c r="A271" s="88" t="s">
        <v>8</v>
      </c>
      <c r="B271" s="154" t="s">
        <v>177</v>
      </c>
      <c r="C271" s="88">
        <v>0.625</v>
      </c>
      <c r="D271" s="88">
        <v>0.56000000000000005</v>
      </c>
      <c r="E271" s="146">
        <v>9.1670000000000001E-2</v>
      </c>
      <c r="F271" s="155">
        <v>40</v>
      </c>
      <c r="G271" s="155">
        <v>0.27</v>
      </c>
      <c r="H271" s="144" t="s">
        <v>9</v>
      </c>
      <c r="I271" s="84" t="s">
        <v>660</v>
      </c>
      <c r="K271" s="205"/>
    </row>
    <row r="272" spans="1:11" x14ac:dyDescent="0.25">
      <c r="A272" s="88" t="s">
        <v>38</v>
      </c>
      <c r="B272" s="152" t="s">
        <v>588</v>
      </c>
      <c r="C272" s="142">
        <v>4</v>
      </c>
      <c r="D272" s="142">
        <v>1.67</v>
      </c>
      <c r="E272" s="146">
        <v>0.2</v>
      </c>
      <c r="F272" s="142">
        <v>53.1</v>
      </c>
      <c r="G272" s="142">
        <v>0.19</v>
      </c>
      <c r="H272" s="144" t="s">
        <v>105</v>
      </c>
      <c r="I272" s="147" t="s">
        <v>6</v>
      </c>
      <c r="K272" s="205"/>
    </row>
    <row r="273" spans="1:11" x14ac:dyDescent="0.25">
      <c r="A273" s="88" t="s">
        <v>38</v>
      </c>
      <c r="B273" s="152" t="s">
        <v>589</v>
      </c>
      <c r="C273" s="142">
        <v>3</v>
      </c>
      <c r="D273" s="142">
        <v>1.35</v>
      </c>
      <c r="E273" s="146">
        <v>0.185</v>
      </c>
      <c r="F273" s="142">
        <v>53.1</v>
      </c>
      <c r="G273" s="142">
        <v>0.19</v>
      </c>
      <c r="H273" s="144" t="s">
        <v>105</v>
      </c>
      <c r="I273" s="147" t="s">
        <v>6</v>
      </c>
      <c r="K273" s="205"/>
    </row>
    <row r="274" spans="1:11" x14ac:dyDescent="0.25">
      <c r="A274" s="88" t="s">
        <v>38</v>
      </c>
      <c r="B274" s="152" t="s">
        <v>590</v>
      </c>
      <c r="C274" s="142">
        <v>3</v>
      </c>
      <c r="D274" s="142">
        <v>1.26</v>
      </c>
      <c r="E274" s="146">
        <v>0.1983</v>
      </c>
      <c r="F274" s="142">
        <v>62.4</v>
      </c>
      <c r="G274" s="142">
        <v>0.19</v>
      </c>
      <c r="H274" s="144" t="s">
        <v>105</v>
      </c>
      <c r="I274" s="147" t="s">
        <v>6</v>
      </c>
      <c r="K274" s="205"/>
    </row>
    <row r="275" spans="1:11" x14ac:dyDescent="0.25">
      <c r="A275" s="88" t="s">
        <v>46</v>
      </c>
      <c r="B275" s="152" t="s">
        <v>140</v>
      </c>
      <c r="C275" s="142">
        <v>0.5</v>
      </c>
      <c r="D275" s="142">
        <v>0.15629999999999999</v>
      </c>
      <c r="E275" s="146">
        <v>0.26669999999999999</v>
      </c>
      <c r="F275" s="142">
        <v>80</v>
      </c>
      <c r="G275" s="142">
        <v>0.26</v>
      </c>
      <c r="H275" s="144" t="s">
        <v>128</v>
      </c>
      <c r="I275" s="147" t="s">
        <v>6</v>
      </c>
      <c r="K275" s="205"/>
    </row>
    <row r="276" spans="1:11" x14ac:dyDescent="0.25">
      <c r="A276" s="88" t="s">
        <v>46</v>
      </c>
      <c r="B276" s="152" t="s">
        <v>141</v>
      </c>
      <c r="C276" s="142">
        <v>0.625</v>
      </c>
      <c r="D276" s="142">
        <v>0.1953</v>
      </c>
      <c r="E276" s="146">
        <v>0.26669999999999999</v>
      </c>
      <c r="F276" s="142">
        <v>80</v>
      </c>
      <c r="G276" s="142">
        <v>0.26</v>
      </c>
      <c r="H276" s="144" t="s">
        <v>128</v>
      </c>
      <c r="I276" s="147" t="s">
        <v>6</v>
      </c>
      <c r="K276" s="205"/>
    </row>
    <row r="277" spans="1:11" x14ac:dyDescent="0.25">
      <c r="A277" s="88" t="s">
        <v>46</v>
      </c>
      <c r="B277" s="144" t="s">
        <v>142</v>
      </c>
      <c r="C277" s="142">
        <v>0.75</v>
      </c>
      <c r="D277" s="142">
        <v>0.28849999999999998</v>
      </c>
      <c r="E277" s="146">
        <v>0.2167</v>
      </c>
      <c r="F277" s="142">
        <v>70</v>
      </c>
      <c r="G277" s="142">
        <v>0.26</v>
      </c>
      <c r="H277" s="144" t="s">
        <v>128</v>
      </c>
      <c r="I277" s="147" t="s">
        <v>6</v>
      </c>
      <c r="K277" s="205"/>
    </row>
    <row r="278" spans="1:11" x14ac:dyDescent="0.25">
      <c r="A278" s="88" t="s">
        <v>46</v>
      </c>
      <c r="B278" s="144" t="s">
        <v>143</v>
      </c>
      <c r="C278" s="142">
        <v>0.75</v>
      </c>
      <c r="D278" s="142">
        <v>0.2344</v>
      </c>
      <c r="E278" s="146">
        <v>0.26669999999999999</v>
      </c>
      <c r="F278" s="142">
        <v>80</v>
      </c>
      <c r="G278" s="142">
        <v>0.26</v>
      </c>
      <c r="H278" s="144" t="s">
        <v>128</v>
      </c>
      <c r="I278" s="147" t="s">
        <v>6</v>
      </c>
      <c r="K278" s="205"/>
    </row>
    <row r="279" spans="1:11" x14ac:dyDescent="0.25">
      <c r="A279" s="88" t="s">
        <v>8</v>
      </c>
      <c r="B279" s="98" t="s">
        <v>667</v>
      </c>
      <c r="C279" s="88">
        <v>0.75</v>
      </c>
      <c r="D279" s="88">
        <v>1.04</v>
      </c>
      <c r="E279" s="146">
        <v>0.06</v>
      </c>
      <c r="F279" s="153">
        <v>50</v>
      </c>
      <c r="G279" s="153">
        <v>0.31</v>
      </c>
      <c r="H279" s="88" t="s">
        <v>128</v>
      </c>
      <c r="I279" s="84" t="s">
        <v>660</v>
      </c>
      <c r="K279" s="205"/>
    </row>
    <row r="280" spans="1:11" x14ac:dyDescent="0.25">
      <c r="A280" s="144" t="s">
        <v>8</v>
      </c>
      <c r="B280" s="152" t="s">
        <v>178</v>
      </c>
      <c r="C280" s="142">
        <v>0.5</v>
      </c>
      <c r="D280" s="142">
        <v>0.68</v>
      </c>
      <c r="E280" s="146">
        <v>6.08E-2</v>
      </c>
      <c r="F280" s="153">
        <v>50</v>
      </c>
      <c r="G280" s="153">
        <v>0.31</v>
      </c>
      <c r="H280" s="144" t="s">
        <v>128</v>
      </c>
      <c r="I280" s="147" t="s">
        <v>6</v>
      </c>
      <c r="K280" s="205"/>
    </row>
    <row r="281" spans="1:11" x14ac:dyDescent="0.25">
      <c r="A281" s="144" t="s">
        <v>8</v>
      </c>
      <c r="B281" s="152" t="s">
        <v>179</v>
      </c>
      <c r="C281" s="142">
        <v>0.75</v>
      </c>
      <c r="D281" s="142">
        <v>1.03</v>
      </c>
      <c r="E281" s="146">
        <v>6.08E-2</v>
      </c>
      <c r="F281" s="153">
        <v>50</v>
      </c>
      <c r="G281" s="153">
        <v>0.31</v>
      </c>
      <c r="H281" s="144" t="s">
        <v>128</v>
      </c>
      <c r="I281" s="147" t="s">
        <v>6</v>
      </c>
      <c r="K281" s="205"/>
    </row>
    <row r="282" spans="1:11" x14ac:dyDescent="0.25">
      <c r="A282" s="144" t="s">
        <v>8</v>
      </c>
      <c r="B282" s="152" t="s">
        <v>1783</v>
      </c>
      <c r="C282" s="142">
        <v>0.375</v>
      </c>
      <c r="D282" s="142">
        <v>0.51</v>
      </c>
      <c r="E282" s="146">
        <v>6.08E-2</v>
      </c>
      <c r="F282" s="153">
        <v>50</v>
      </c>
      <c r="G282" s="153">
        <v>0.31</v>
      </c>
      <c r="H282" s="144" t="s">
        <v>128</v>
      </c>
      <c r="I282" s="147" t="s">
        <v>6</v>
      </c>
      <c r="K282" s="205"/>
    </row>
    <row r="283" spans="1:11" x14ac:dyDescent="0.25">
      <c r="A283" s="144" t="s">
        <v>8</v>
      </c>
      <c r="B283" s="152" t="s">
        <v>1784</v>
      </c>
      <c r="C283" s="142">
        <v>0.625</v>
      </c>
      <c r="D283" s="142">
        <v>0.86</v>
      </c>
      <c r="E283" s="146">
        <v>6.08E-2</v>
      </c>
      <c r="F283" s="153">
        <v>50</v>
      </c>
      <c r="G283" s="153">
        <v>0.31</v>
      </c>
      <c r="H283" s="144" t="s">
        <v>128</v>
      </c>
      <c r="I283" s="147" t="s">
        <v>6</v>
      </c>
      <c r="K283" s="205"/>
    </row>
    <row r="284" spans="1:11" x14ac:dyDescent="0.25">
      <c r="A284" s="144" t="s">
        <v>59</v>
      </c>
      <c r="B284" s="144" t="s">
        <v>67</v>
      </c>
      <c r="C284" s="142">
        <v>1</v>
      </c>
      <c r="D284" s="142">
        <v>0.86</v>
      </c>
      <c r="E284" s="146">
        <v>9.6699999999999994E-2</v>
      </c>
      <c r="F284" s="142">
        <v>42.431999999999995</v>
      </c>
      <c r="G284" s="142">
        <v>0.38957000000000003</v>
      </c>
      <c r="H284" s="144" t="s">
        <v>9</v>
      </c>
      <c r="I284" s="147" t="s">
        <v>6</v>
      </c>
      <c r="K284" s="205"/>
    </row>
    <row r="285" spans="1:11" x14ac:dyDescent="0.25">
      <c r="A285" s="144" t="s">
        <v>59</v>
      </c>
      <c r="B285" s="144" t="s">
        <v>65</v>
      </c>
      <c r="C285" s="142">
        <v>0.5</v>
      </c>
      <c r="D285" s="142">
        <v>0.43</v>
      </c>
      <c r="E285" s="146">
        <v>9.6699999999999994E-2</v>
      </c>
      <c r="F285" s="142">
        <v>42.432000000000002</v>
      </c>
      <c r="G285" s="142">
        <v>0.38957000000000003</v>
      </c>
      <c r="H285" s="144" t="s">
        <v>9</v>
      </c>
      <c r="I285" s="147" t="s">
        <v>6</v>
      </c>
      <c r="K285" s="205"/>
    </row>
    <row r="286" spans="1:11" x14ac:dyDescent="0.25">
      <c r="A286" s="144" t="s">
        <v>59</v>
      </c>
      <c r="B286" s="144" t="s">
        <v>66</v>
      </c>
      <c r="C286" s="142">
        <v>0.75</v>
      </c>
      <c r="D286" s="142">
        <v>0.65</v>
      </c>
      <c r="E286" s="146">
        <v>9.6699999999999994E-2</v>
      </c>
      <c r="F286" s="142">
        <v>42.432000000000002</v>
      </c>
      <c r="G286" s="142">
        <v>0.38957000000000003</v>
      </c>
      <c r="H286" s="144" t="s">
        <v>9</v>
      </c>
      <c r="I286" s="147" t="s">
        <v>6</v>
      </c>
      <c r="K286" s="205"/>
    </row>
    <row r="287" spans="1:11" x14ac:dyDescent="0.25">
      <c r="A287" s="88" t="s">
        <v>8</v>
      </c>
      <c r="B287" s="98" t="s">
        <v>668</v>
      </c>
      <c r="C287" s="88">
        <v>0.75</v>
      </c>
      <c r="D287" s="88">
        <v>0.64</v>
      </c>
      <c r="E287" s="146">
        <v>9.8330000000000001E-2</v>
      </c>
      <c r="F287" s="153">
        <v>50</v>
      </c>
      <c r="G287" s="153">
        <v>0.31</v>
      </c>
      <c r="H287" s="88" t="s">
        <v>128</v>
      </c>
      <c r="I287" s="84" t="s">
        <v>660</v>
      </c>
      <c r="K287" s="205"/>
    </row>
    <row r="288" spans="1:11" x14ac:dyDescent="0.25">
      <c r="A288" s="146" t="s">
        <v>893</v>
      </c>
      <c r="B288" s="146" t="s">
        <v>910</v>
      </c>
      <c r="C288" s="146">
        <v>9</v>
      </c>
      <c r="D288" s="146">
        <v>19.13</v>
      </c>
      <c r="E288" s="146">
        <v>3.9199999999999999E-2</v>
      </c>
      <c r="F288" s="146">
        <v>100.33</v>
      </c>
      <c r="G288" s="146">
        <v>0.23</v>
      </c>
      <c r="H288" s="146" t="s">
        <v>128</v>
      </c>
      <c r="I288" s="146" t="s">
        <v>671</v>
      </c>
      <c r="K288" s="205"/>
    </row>
    <row r="289" spans="1:11" x14ac:dyDescent="0.25">
      <c r="A289" s="146" t="s">
        <v>893</v>
      </c>
      <c r="B289" s="146" t="s">
        <v>910</v>
      </c>
      <c r="C289" s="146">
        <v>9</v>
      </c>
      <c r="D289" s="146">
        <v>19.13</v>
      </c>
      <c r="E289" s="146">
        <v>3.9199999999999999E-2</v>
      </c>
      <c r="F289" s="146">
        <v>100.33</v>
      </c>
      <c r="G289" s="146">
        <v>0.23</v>
      </c>
      <c r="H289" s="146" t="s">
        <v>128</v>
      </c>
      <c r="I289" s="146" t="s">
        <v>671</v>
      </c>
      <c r="K289" s="205"/>
    </row>
    <row r="290" spans="1:11" x14ac:dyDescent="0.25">
      <c r="A290" s="146" t="s">
        <v>893</v>
      </c>
      <c r="B290" s="146" t="s">
        <v>909</v>
      </c>
      <c r="C290" s="146">
        <v>11</v>
      </c>
      <c r="D290" s="146">
        <v>19.318000000000001</v>
      </c>
      <c r="E290" s="146">
        <v>4.7500000000000001E-2</v>
      </c>
      <c r="F290" s="146">
        <v>109.36</v>
      </c>
      <c r="G290" s="146">
        <v>0.22</v>
      </c>
      <c r="H290" s="146" t="s">
        <v>128</v>
      </c>
      <c r="I290" s="146" t="s">
        <v>671</v>
      </c>
      <c r="K290" s="205"/>
    </row>
    <row r="291" spans="1:11" x14ac:dyDescent="0.25">
      <c r="A291" s="146" t="s">
        <v>893</v>
      </c>
      <c r="B291" s="146" t="s">
        <v>909</v>
      </c>
      <c r="C291" s="146">
        <v>11</v>
      </c>
      <c r="D291" s="146">
        <v>19.318000000000001</v>
      </c>
      <c r="E291" s="146">
        <v>4.7500000000000001E-2</v>
      </c>
      <c r="F291" s="146">
        <v>109.36</v>
      </c>
      <c r="G291" s="146">
        <v>0.22</v>
      </c>
      <c r="H291" s="146" t="s">
        <v>128</v>
      </c>
      <c r="I291" s="146" t="s">
        <v>671</v>
      </c>
      <c r="K291" s="205"/>
    </row>
    <row r="292" spans="1:11" x14ac:dyDescent="0.25">
      <c r="A292" s="146" t="s">
        <v>893</v>
      </c>
      <c r="B292" s="146" t="s">
        <v>908</v>
      </c>
      <c r="C292" s="146">
        <v>10</v>
      </c>
      <c r="D292" s="146">
        <v>16.399999999999999</v>
      </c>
      <c r="E292" s="146">
        <v>5.0799999999999998E-2</v>
      </c>
      <c r="F292" s="146">
        <v>90.4</v>
      </c>
      <c r="G292" s="146">
        <v>0.23</v>
      </c>
      <c r="H292" s="146" t="s">
        <v>128</v>
      </c>
      <c r="I292" s="146" t="s">
        <v>671</v>
      </c>
      <c r="K292" s="205"/>
    </row>
    <row r="293" spans="1:11" x14ac:dyDescent="0.25">
      <c r="A293" s="146" t="s">
        <v>893</v>
      </c>
      <c r="B293" s="146" t="s">
        <v>908</v>
      </c>
      <c r="C293" s="146">
        <v>10</v>
      </c>
      <c r="D293" s="146">
        <v>16.399999999999999</v>
      </c>
      <c r="E293" s="146">
        <v>5.0799999999999998E-2</v>
      </c>
      <c r="F293" s="146">
        <v>90.4</v>
      </c>
      <c r="G293" s="146">
        <v>0.23</v>
      </c>
      <c r="H293" s="146" t="s">
        <v>128</v>
      </c>
      <c r="I293" s="146" t="s">
        <v>671</v>
      </c>
      <c r="K293" s="205"/>
    </row>
    <row r="294" spans="1:11" x14ac:dyDescent="0.25">
      <c r="A294" s="146" t="s">
        <v>893</v>
      </c>
      <c r="B294" s="146" t="s">
        <v>907</v>
      </c>
      <c r="C294" s="146">
        <v>12</v>
      </c>
      <c r="D294" s="146">
        <v>16.670000000000002</v>
      </c>
      <c r="E294" s="146">
        <v>0.06</v>
      </c>
      <c r="F294" s="146">
        <v>100.33</v>
      </c>
      <c r="G294" s="146">
        <v>0.22</v>
      </c>
      <c r="H294" s="146" t="s">
        <v>128</v>
      </c>
      <c r="I294" s="146" t="s">
        <v>671</v>
      </c>
      <c r="K294" s="205"/>
    </row>
    <row r="295" spans="1:11" x14ac:dyDescent="0.25">
      <c r="A295" s="146" t="s">
        <v>893</v>
      </c>
      <c r="B295" s="146" t="s">
        <v>907</v>
      </c>
      <c r="C295" s="146">
        <v>12</v>
      </c>
      <c r="D295" s="146">
        <v>16.670000000000002</v>
      </c>
      <c r="E295" s="146">
        <v>0.06</v>
      </c>
      <c r="F295" s="146">
        <v>100.33</v>
      </c>
      <c r="G295" s="146">
        <v>0.22</v>
      </c>
      <c r="H295" s="146" t="s">
        <v>128</v>
      </c>
      <c r="I295" s="146" t="s">
        <v>671</v>
      </c>
      <c r="K295" s="205"/>
    </row>
    <row r="296" spans="1:11" x14ac:dyDescent="0.25">
      <c r="A296" s="146" t="s">
        <v>893</v>
      </c>
      <c r="B296" s="146" t="s">
        <v>906</v>
      </c>
      <c r="C296" s="146">
        <v>10</v>
      </c>
      <c r="D296" s="146">
        <v>22.72</v>
      </c>
      <c r="E296" s="146">
        <v>3.6700000000000003E-2</v>
      </c>
      <c r="F296" s="146">
        <v>90.4</v>
      </c>
      <c r="G296" s="146">
        <v>0.23</v>
      </c>
      <c r="H296" s="146" t="s">
        <v>128</v>
      </c>
      <c r="I296" s="146" t="s">
        <v>671</v>
      </c>
      <c r="K296" s="205"/>
    </row>
    <row r="297" spans="1:11" x14ac:dyDescent="0.25">
      <c r="A297" s="146" t="s">
        <v>893</v>
      </c>
      <c r="B297" s="146" t="s">
        <v>906</v>
      </c>
      <c r="C297" s="146">
        <v>10</v>
      </c>
      <c r="D297" s="146">
        <v>22.72</v>
      </c>
      <c r="E297" s="146">
        <v>3.6700000000000003E-2</v>
      </c>
      <c r="F297" s="146">
        <v>90.4</v>
      </c>
      <c r="G297" s="146">
        <v>0.23</v>
      </c>
      <c r="H297" s="146" t="s">
        <v>128</v>
      </c>
      <c r="I297" s="146" t="s">
        <v>671</v>
      </c>
      <c r="K297" s="205"/>
    </row>
    <row r="298" spans="1:11" x14ac:dyDescent="0.25">
      <c r="A298" s="146" t="s">
        <v>893</v>
      </c>
      <c r="B298" s="146" t="s">
        <v>905</v>
      </c>
      <c r="C298" s="146">
        <v>12</v>
      </c>
      <c r="D298" s="146">
        <v>23.09</v>
      </c>
      <c r="E298" s="146">
        <v>4.3299999999999998E-2</v>
      </c>
      <c r="F298" s="146">
        <v>100.33</v>
      </c>
      <c r="G298" s="146">
        <v>0.22</v>
      </c>
      <c r="H298" s="146" t="s">
        <v>128</v>
      </c>
      <c r="I298" s="146" t="s">
        <v>671</v>
      </c>
      <c r="K298" s="205"/>
    </row>
    <row r="299" spans="1:11" x14ac:dyDescent="0.25">
      <c r="A299" s="146" t="s">
        <v>893</v>
      </c>
      <c r="B299" s="146" t="s">
        <v>905</v>
      </c>
      <c r="C299" s="146">
        <v>12</v>
      </c>
      <c r="D299" s="146">
        <v>23.09</v>
      </c>
      <c r="E299" s="146">
        <v>4.3299999999999998E-2</v>
      </c>
      <c r="F299" s="146">
        <v>100.33</v>
      </c>
      <c r="G299" s="146">
        <v>0.22</v>
      </c>
      <c r="H299" s="146" t="s">
        <v>128</v>
      </c>
      <c r="I299" s="146" t="s">
        <v>671</v>
      </c>
      <c r="K299" s="205"/>
    </row>
    <row r="300" spans="1:11" x14ac:dyDescent="0.25">
      <c r="A300" s="146" t="s">
        <v>893</v>
      </c>
      <c r="B300" s="146" t="s">
        <v>904</v>
      </c>
      <c r="C300" s="146">
        <v>10</v>
      </c>
      <c r="D300" s="146">
        <v>21.26</v>
      </c>
      <c r="E300" s="146">
        <v>3.9199999999999999E-2</v>
      </c>
      <c r="F300" s="146">
        <v>90.4</v>
      </c>
      <c r="G300" s="146">
        <v>0.23</v>
      </c>
      <c r="H300" s="146" t="s">
        <v>128</v>
      </c>
      <c r="I300" s="146" t="s">
        <v>671</v>
      </c>
      <c r="K300" s="205"/>
    </row>
    <row r="301" spans="1:11" x14ac:dyDescent="0.25">
      <c r="A301" s="146" t="s">
        <v>893</v>
      </c>
      <c r="B301" s="146" t="s">
        <v>904</v>
      </c>
      <c r="C301" s="146">
        <v>10</v>
      </c>
      <c r="D301" s="146">
        <v>21.26</v>
      </c>
      <c r="E301" s="146">
        <v>3.9199999999999999E-2</v>
      </c>
      <c r="F301" s="146">
        <v>90.4</v>
      </c>
      <c r="G301" s="146">
        <v>0.23</v>
      </c>
      <c r="H301" s="146" t="s">
        <v>128</v>
      </c>
      <c r="I301" s="146" t="s">
        <v>671</v>
      </c>
      <c r="K301" s="205"/>
    </row>
    <row r="302" spans="1:11" x14ac:dyDescent="0.25">
      <c r="A302" s="146" t="s">
        <v>893</v>
      </c>
      <c r="B302" s="146" t="s">
        <v>903</v>
      </c>
      <c r="C302" s="146">
        <v>12</v>
      </c>
      <c r="D302" s="146">
        <v>21.05</v>
      </c>
      <c r="E302" s="146">
        <v>4.7500000000000001E-2</v>
      </c>
      <c r="F302" s="146">
        <v>100.33</v>
      </c>
      <c r="G302" s="146">
        <v>0.22</v>
      </c>
      <c r="H302" s="146" t="s">
        <v>128</v>
      </c>
      <c r="I302" s="146" t="s">
        <v>671</v>
      </c>
      <c r="K302" s="205"/>
    </row>
    <row r="303" spans="1:11" x14ac:dyDescent="0.25">
      <c r="A303" s="146" t="s">
        <v>893</v>
      </c>
      <c r="B303" s="146" t="s">
        <v>903</v>
      </c>
      <c r="C303" s="146">
        <v>12</v>
      </c>
      <c r="D303" s="146">
        <v>21.05</v>
      </c>
      <c r="E303" s="146">
        <v>4.7500000000000001E-2</v>
      </c>
      <c r="F303" s="146">
        <v>100.33</v>
      </c>
      <c r="G303" s="146">
        <v>0.22</v>
      </c>
      <c r="H303" s="146" t="s">
        <v>128</v>
      </c>
      <c r="I303" s="146" t="s">
        <v>671</v>
      </c>
      <c r="K303" s="205"/>
    </row>
    <row r="304" spans="1:11" x14ac:dyDescent="0.25">
      <c r="A304" s="146" t="s">
        <v>893</v>
      </c>
      <c r="B304" s="146" t="s">
        <v>902</v>
      </c>
      <c r="C304" s="146">
        <v>12</v>
      </c>
      <c r="D304" s="146">
        <v>23.98</v>
      </c>
      <c r="E304" s="146">
        <v>4.1700000000000001E-2</v>
      </c>
      <c r="F304" s="146">
        <v>75.5</v>
      </c>
      <c r="G304" s="146">
        <v>0.23</v>
      </c>
      <c r="H304" s="146" t="s">
        <v>128</v>
      </c>
      <c r="I304" s="146" t="s">
        <v>671</v>
      </c>
      <c r="K304" s="205"/>
    </row>
    <row r="305" spans="1:11" x14ac:dyDescent="0.25">
      <c r="A305" s="146" t="s">
        <v>893</v>
      </c>
      <c r="B305" s="146" t="s">
        <v>902</v>
      </c>
      <c r="C305" s="146">
        <v>12</v>
      </c>
      <c r="D305" s="146">
        <v>23.98</v>
      </c>
      <c r="E305" s="146">
        <v>4.1700000000000001E-2</v>
      </c>
      <c r="F305" s="146">
        <v>75.5</v>
      </c>
      <c r="G305" s="146">
        <v>0.23</v>
      </c>
      <c r="H305" s="146" t="s">
        <v>128</v>
      </c>
      <c r="I305" s="146" t="s">
        <v>671</v>
      </c>
      <c r="K305" s="205"/>
    </row>
    <row r="306" spans="1:11" x14ac:dyDescent="0.25">
      <c r="A306" s="146" t="s">
        <v>893</v>
      </c>
      <c r="B306" s="146" t="s">
        <v>901</v>
      </c>
      <c r="C306" s="146">
        <v>14</v>
      </c>
      <c r="D306" s="146">
        <v>24.550999999999998</v>
      </c>
      <c r="E306" s="146">
        <v>4.7500000000000001E-2</v>
      </c>
      <c r="F306" s="146">
        <v>86.14</v>
      </c>
      <c r="G306" s="146">
        <v>0.22</v>
      </c>
      <c r="H306" s="146" t="s">
        <v>128</v>
      </c>
      <c r="I306" s="146" t="s">
        <v>671</v>
      </c>
      <c r="K306" s="205"/>
    </row>
    <row r="307" spans="1:11" x14ac:dyDescent="0.25">
      <c r="A307" s="146" t="s">
        <v>893</v>
      </c>
      <c r="B307" s="146" t="s">
        <v>901</v>
      </c>
      <c r="C307" s="146">
        <v>14</v>
      </c>
      <c r="D307" s="146">
        <v>24.550999999999998</v>
      </c>
      <c r="E307" s="146">
        <v>4.7500000000000001E-2</v>
      </c>
      <c r="F307" s="146">
        <v>86.14</v>
      </c>
      <c r="G307" s="146">
        <v>0.22</v>
      </c>
      <c r="H307" s="146" t="s">
        <v>128</v>
      </c>
      <c r="I307" s="146" t="s">
        <v>671</v>
      </c>
      <c r="K307" s="205"/>
    </row>
    <row r="308" spans="1:11" x14ac:dyDescent="0.25">
      <c r="A308" s="146" t="s">
        <v>893</v>
      </c>
      <c r="B308" s="146" t="s">
        <v>900</v>
      </c>
      <c r="C308" s="146">
        <v>12</v>
      </c>
      <c r="D308" s="146">
        <v>30.77</v>
      </c>
      <c r="E308" s="146">
        <v>3.2500000000000001E-2</v>
      </c>
      <c r="F308" s="146">
        <v>75.5</v>
      </c>
      <c r="G308" s="146">
        <v>0.23</v>
      </c>
      <c r="H308" s="146" t="s">
        <v>128</v>
      </c>
      <c r="I308" s="146" t="s">
        <v>671</v>
      </c>
      <c r="K308" s="205"/>
    </row>
    <row r="309" spans="1:11" x14ac:dyDescent="0.25">
      <c r="A309" s="146" t="s">
        <v>893</v>
      </c>
      <c r="B309" s="146" t="s">
        <v>900</v>
      </c>
      <c r="C309" s="146">
        <v>12</v>
      </c>
      <c r="D309" s="146">
        <v>30.77</v>
      </c>
      <c r="E309" s="146">
        <v>3.2500000000000001E-2</v>
      </c>
      <c r="F309" s="146">
        <v>75.5</v>
      </c>
      <c r="G309" s="146">
        <v>0.23</v>
      </c>
      <c r="H309" s="146" t="s">
        <v>128</v>
      </c>
      <c r="I309" s="146" t="s">
        <v>671</v>
      </c>
      <c r="K309" s="205"/>
    </row>
    <row r="310" spans="1:11" x14ac:dyDescent="0.25">
      <c r="A310" s="146" t="s">
        <v>893</v>
      </c>
      <c r="B310" s="146" t="s">
        <v>899</v>
      </c>
      <c r="C310" s="146">
        <v>14</v>
      </c>
      <c r="D310" s="146">
        <v>31.11</v>
      </c>
      <c r="E310" s="146">
        <v>3.7499999999999999E-2</v>
      </c>
      <c r="F310" s="146">
        <v>86.14</v>
      </c>
      <c r="G310" s="146">
        <v>0.22</v>
      </c>
      <c r="H310" s="146" t="s">
        <v>128</v>
      </c>
      <c r="I310" s="146" t="s">
        <v>671</v>
      </c>
      <c r="K310" s="205"/>
    </row>
    <row r="311" spans="1:11" x14ac:dyDescent="0.25">
      <c r="A311" s="146" t="s">
        <v>893</v>
      </c>
      <c r="B311" s="146" t="s">
        <v>899</v>
      </c>
      <c r="C311" s="146">
        <v>14</v>
      </c>
      <c r="D311" s="146">
        <v>31.11</v>
      </c>
      <c r="E311" s="146">
        <v>3.7499999999999999E-2</v>
      </c>
      <c r="F311" s="146">
        <v>86.14</v>
      </c>
      <c r="G311" s="146">
        <v>0.22</v>
      </c>
      <c r="H311" s="146" t="s">
        <v>128</v>
      </c>
      <c r="I311" s="146" t="s">
        <v>671</v>
      </c>
      <c r="K311" s="205"/>
    </row>
    <row r="312" spans="1:11" x14ac:dyDescent="0.25">
      <c r="A312" s="146" t="s">
        <v>893</v>
      </c>
      <c r="B312" s="146" t="s">
        <v>898</v>
      </c>
      <c r="C312" s="146">
        <v>15</v>
      </c>
      <c r="D312" s="146">
        <v>42.81</v>
      </c>
      <c r="E312" s="146">
        <v>2.92E-2</v>
      </c>
      <c r="F312" s="146">
        <v>60.6</v>
      </c>
      <c r="G312" s="146">
        <v>0.23</v>
      </c>
      <c r="H312" s="146" t="s">
        <v>128</v>
      </c>
      <c r="I312" s="146" t="s">
        <v>671</v>
      </c>
      <c r="K312" s="205"/>
    </row>
    <row r="313" spans="1:11" x14ac:dyDescent="0.25">
      <c r="A313" s="146" t="s">
        <v>893</v>
      </c>
      <c r="B313" s="146" t="s">
        <v>898</v>
      </c>
      <c r="C313" s="146">
        <v>15</v>
      </c>
      <c r="D313" s="146">
        <v>42.81</v>
      </c>
      <c r="E313" s="146">
        <v>2.92E-2</v>
      </c>
      <c r="F313" s="146">
        <v>60.6</v>
      </c>
      <c r="G313" s="146">
        <v>0.23</v>
      </c>
      <c r="H313" s="146" t="s">
        <v>128</v>
      </c>
      <c r="I313" s="146" t="s">
        <v>671</v>
      </c>
      <c r="K313" s="205"/>
    </row>
    <row r="314" spans="1:11" x14ac:dyDescent="0.25">
      <c r="A314" s="146" t="s">
        <v>893</v>
      </c>
      <c r="B314" s="146" t="s">
        <v>897</v>
      </c>
      <c r="C314" s="146">
        <v>17</v>
      </c>
      <c r="D314" s="146">
        <v>42.54</v>
      </c>
      <c r="E314" s="146">
        <v>3.3300000000000003E-2</v>
      </c>
      <c r="F314" s="146">
        <v>71.12</v>
      </c>
      <c r="G314" s="146">
        <v>0.22</v>
      </c>
      <c r="H314" s="146" t="s">
        <v>128</v>
      </c>
      <c r="I314" s="146" t="s">
        <v>671</v>
      </c>
      <c r="K314" s="205"/>
    </row>
    <row r="315" spans="1:11" x14ac:dyDescent="0.25">
      <c r="A315" s="146" t="s">
        <v>893</v>
      </c>
      <c r="B315" s="146" t="s">
        <v>897</v>
      </c>
      <c r="C315" s="146">
        <v>17</v>
      </c>
      <c r="D315" s="146">
        <v>42.54</v>
      </c>
      <c r="E315" s="146">
        <v>3.3300000000000003E-2</v>
      </c>
      <c r="F315" s="146">
        <v>71.12</v>
      </c>
      <c r="G315" s="146">
        <v>0.22</v>
      </c>
      <c r="H315" s="146" t="s">
        <v>128</v>
      </c>
      <c r="I315" s="146" t="s">
        <v>671</v>
      </c>
      <c r="K315" s="205"/>
    </row>
    <row r="316" spans="1:11" x14ac:dyDescent="0.25">
      <c r="A316" s="146" t="s">
        <v>893</v>
      </c>
      <c r="B316" s="146" t="s">
        <v>896</v>
      </c>
      <c r="C316" s="146">
        <v>14</v>
      </c>
      <c r="D316" s="189">
        <v>32.588454376163874</v>
      </c>
      <c r="E316" s="146">
        <v>3.5799999999999998E-2</v>
      </c>
      <c r="F316" s="146">
        <v>64.86</v>
      </c>
      <c r="G316" s="146">
        <v>0.23</v>
      </c>
      <c r="H316" s="146" t="s">
        <v>128</v>
      </c>
      <c r="I316" s="146" t="s">
        <v>671</v>
      </c>
      <c r="K316" s="205"/>
    </row>
    <row r="317" spans="1:11" x14ac:dyDescent="0.25">
      <c r="A317" s="146" t="s">
        <v>893</v>
      </c>
      <c r="B317" s="146" t="s">
        <v>896</v>
      </c>
      <c r="C317" s="146">
        <v>14</v>
      </c>
      <c r="D317" s="189">
        <v>32.588454376163874</v>
      </c>
      <c r="E317" s="146">
        <v>3.5799999999999998E-2</v>
      </c>
      <c r="F317" s="146">
        <v>64.86</v>
      </c>
      <c r="G317" s="146">
        <v>0.23</v>
      </c>
      <c r="H317" s="146" t="s">
        <v>128</v>
      </c>
      <c r="I317" s="146" t="s">
        <v>671</v>
      </c>
      <c r="K317" s="205"/>
    </row>
    <row r="318" spans="1:11" x14ac:dyDescent="0.25">
      <c r="A318" s="146" t="s">
        <v>893</v>
      </c>
      <c r="B318" s="146" t="s">
        <v>895</v>
      </c>
      <c r="C318" s="146">
        <v>16</v>
      </c>
      <c r="D318" s="189">
        <v>31.974420463629095</v>
      </c>
      <c r="E318" s="146">
        <v>4.1700000000000001E-2</v>
      </c>
      <c r="F318" s="146">
        <v>75.5</v>
      </c>
      <c r="G318" s="146">
        <v>0.22</v>
      </c>
      <c r="H318" s="146" t="s">
        <v>128</v>
      </c>
      <c r="I318" s="146" t="s">
        <v>671</v>
      </c>
      <c r="K318" s="205"/>
    </row>
    <row r="319" spans="1:11" x14ac:dyDescent="0.25">
      <c r="A319" s="146" t="s">
        <v>893</v>
      </c>
      <c r="B319" s="146" t="s">
        <v>895</v>
      </c>
      <c r="C319" s="146">
        <v>16</v>
      </c>
      <c r="D319" s="189">
        <v>31.974420463629095</v>
      </c>
      <c r="E319" s="146">
        <v>4.1700000000000001E-2</v>
      </c>
      <c r="F319" s="146">
        <v>75.5</v>
      </c>
      <c r="G319" s="146">
        <v>0.22</v>
      </c>
      <c r="H319" s="146" t="s">
        <v>128</v>
      </c>
      <c r="I319" s="146" t="s">
        <v>671</v>
      </c>
      <c r="K319" s="205"/>
    </row>
    <row r="320" spans="1:11" x14ac:dyDescent="0.25">
      <c r="A320" s="146" t="s">
        <v>893</v>
      </c>
      <c r="B320" s="146" t="s">
        <v>894</v>
      </c>
      <c r="C320" s="146">
        <v>14</v>
      </c>
      <c r="D320" s="189">
        <v>39.954337899543383</v>
      </c>
      <c r="E320" s="146">
        <v>2.92E-2</v>
      </c>
      <c r="F320" s="146">
        <v>64.86</v>
      </c>
      <c r="G320" s="146">
        <v>0.23</v>
      </c>
      <c r="H320" s="146" t="s">
        <v>128</v>
      </c>
      <c r="I320" s="146" t="s">
        <v>671</v>
      </c>
      <c r="K320" s="205"/>
    </row>
    <row r="321" spans="1:12" x14ac:dyDescent="0.25">
      <c r="A321" s="146" t="s">
        <v>893</v>
      </c>
      <c r="B321" s="146" t="s">
        <v>894</v>
      </c>
      <c r="C321" s="146">
        <v>14</v>
      </c>
      <c r="D321" s="189">
        <v>39.954337899543383</v>
      </c>
      <c r="E321" s="146">
        <v>2.92E-2</v>
      </c>
      <c r="F321" s="146">
        <v>64.86</v>
      </c>
      <c r="G321" s="146">
        <v>0.23</v>
      </c>
      <c r="H321" s="146" t="s">
        <v>128</v>
      </c>
      <c r="I321" s="146" t="s">
        <v>671</v>
      </c>
      <c r="K321" s="205"/>
    </row>
    <row r="322" spans="1:12" x14ac:dyDescent="0.25">
      <c r="A322" s="146" t="s">
        <v>893</v>
      </c>
      <c r="B322" s="146" t="s">
        <v>892</v>
      </c>
      <c r="C322" s="146">
        <v>16</v>
      </c>
      <c r="D322" s="189">
        <v>41.025641025641022</v>
      </c>
      <c r="E322" s="146">
        <v>3.2500000000000001E-2</v>
      </c>
      <c r="F322" s="146">
        <v>75.5</v>
      </c>
      <c r="G322" s="146">
        <v>0.22</v>
      </c>
      <c r="H322" s="146" t="s">
        <v>128</v>
      </c>
      <c r="I322" s="146" t="s">
        <v>671</v>
      </c>
      <c r="K322" s="205"/>
    </row>
    <row r="323" spans="1:12" x14ac:dyDescent="0.25">
      <c r="A323" s="146" t="s">
        <v>893</v>
      </c>
      <c r="B323" s="146" t="s">
        <v>892</v>
      </c>
      <c r="C323" s="146">
        <v>16</v>
      </c>
      <c r="D323" s="189">
        <v>41.025641025641022</v>
      </c>
      <c r="E323" s="146">
        <v>3.2500000000000001E-2</v>
      </c>
      <c r="F323" s="146">
        <v>75.5</v>
      </c>
      <c r="G323" s="146">
        <v>0.22</v>
      </c>
      <c r="H323" s="146" t="s">
        <v>128</v>
      </c>
      <c r="I323" s="146" t="s">
        <v>671</v>
      </c>
      <c r="K323" s="205"/>
    </row>
    <row r="324" spans="1:12" x14ac:dyDescent="0.25">
      <c r="A324" s="88" t="s">
        <v>55</v>
      </c>
      <c r="B324" s="88" t="s">
        <v>656</v>
      </c>
      <c r="C324" s="88">
        <v>0.2</v>
      </c>
      <c r="D324" s="88">
        <v>8.3299999999999999E-2</v>
      </c>
      <c r="E324" s="147">
        <v>0.2001</v>
      </c>
      <c r="F324" s="88">
        <v>120</v>
      </c>
      <c r="G324" s="88">
        <v>0.2</v>
      </c>
      <c r="H324" s="144" t="s">
        <v>119</v>
      </c>
      <c r="I324" s="84" t="s">
        <v>662</v>
      </c>
      <c r="K324" s="205"/>
    </row>
    <row r="325" spans="1:12" x14ac:dyDescent="0.25">
      <c r="A325" s="143" t="s">
        <v>960</v>
      </c>
      <c r="B325" s="152" t="s">
        <v>26</v>
      </c>
      <c r="C325" s="153">
        <v>0.25</v>
      </c>
      <c r="D325" s="142">
        <v>0.49</v>
      </c>
      <c r="E325" s="146">
        <v>4.2500000000000003E-2</v>
      </c>
      <c r="F325" s="153">
        <v>29</v>
      </c>
      <c r="G325" s="153">
        <v>0.45</v>
      </c>
      <c r="H325" s="144" t="s">
        <v>105</v>
      </c>
      <c r="I325" s="147" t="s">
        <v>6</v>
      </c>
      <c r="K325" s="205"/>
    </row>
    <row r="326" spans="1:12" x14ac:dyDescent="0.25">
      <c r="A326" s="144" t="s">
        <v>471</v>
      </c>
      <c r="B326" s="144" t="s">
        <v>514</v>
      </c>
      <c r="C326" s="142">
        <v>13.75</v>
      </c>
      <c r="D326" s="142">
        <v>40.92</v>
      </c>
      <c r="E326" s="147">
        <v>2.8000000000000001E-2</v>
      </c>
      <c r="F326" s="142">
        <v>2</v>
      </c>
      <c r="G326" s="142">
        <v>0.2</v>
      </c>
      <c r="H326" s="144" t="s">
        <v>113</v>
      </c>
      <c r="I326" s="147" t="s">
        <v>6</v>
      </c>
      <c r="K326" s="205"/>
      <c r="L326" s="159">
        <f t="shared" ref="L326:L331" si="0">C326/12/D326</f>
        <v>2.8001792114695338E-2</v>
      </c>
    </row>
    <row r="327" spans="1:12" x14ac:dyDescent="0.25">
      <c r="A327" s="144" t="s">
        <v>471</v>
      </c>
      <c r="B327" s="144" t="s">
        <v>515</v>
      </c>
      <c r="C327" s="142">
        <v>4</v>
      </c>
      <c r="D327" s="142">
        <v>11.9</v>
      </c>
      <c r="E327" s="147">
        <v>2.8000000000000001E-2</v>
      </c>
      <c r="F327" s="142">
        <v>2</v>
      </c>
      <c r="G327" s="142">
        <v>0.2</v>
      </c>
      <c r="H327" s="144" t="s">
        <v>113</v>
      </c>
      <c r="I327" s="147" t="s">
        <v>6</v>
      </c>
      <c r="K327" s="205"/>
      <c r="L327" s="159">
        <f t="shared" si="0"/>
        <v>2.8011204481792715E-2</v>
      </c>
    </row>
    <row r="328" spans="1:12" x14ac:dyDescent="0.25">
      <c r="A328" s="144" t="s">
        <v>471</v>
      </c>
      <c r="B328" s="144" t="s">
        <v>516</v>
      </c>
      <c r="C328" s="142">
        <v>6.5</v>
      </c>
      <c r="D328" s="142">
        <v>19.350000000000001</v>
      </c>
      <c r="E328" s="147">
        <v>2.8000000000000001E-2</v>
      </c>
      <c r="F328" s="142">
        <v>2</v>
      </c>
      <c r="G328" s="142">
        <v>0.2</v>
      </c>
      <c r="H328" s="144" t="s">
        <v>113</v>
      </c>
      <c r="I328" s="147" t="s">
        <v>6</v>
      </c>
      <c r="K328" s="205"/>
      <c r="L328" s="159">
        <f t="shared" si="0"/>
        <v>2.7993109388458223E-2</v>
      </c>
    </row>
    <row r="329" spans="1:12" x14ac:dyDescent="0.25">
      <c r="A329" s="144" t="s">
        <v>471</v>
      </c>
      <c r="B329" s="144" t="s">
        <v>517</v>
      </c>
      <c r="C329" s="142">
        <v>7.5</v>
      </c>
      <c r="D329" s="142">
        <v>22.32</v>
      </c>
      <c r="E329" s="147">
        <v>2.8000000000000001E-2</v>
      </c>
      <c r="F329" s="142">
        <v>2</v>
      </c>
      <c r="G329" s="142">
        <v>0.2</v>
      </c>
      <c r="H329" s="144" t="s">
        <v>113</v>
      </c>
      <c r="I329" s="147" t="s">
        <v>6</v>
      </c>
      <c r="K329" s="205"/>
      <c r="L329" s="159">
        <f t="shared" si="0"/>
        <v>2.8001792114695341E-2</v>
      </c>
    </row>
    <row r="330" spans="1:12" x14ac:dyDescent="0.25">
      <c r="A330" s="144" t="s">
        <v>471</v>
      </c>
      <c r="B330" s="144" t="s">
        <v>518</v>
      </c>
      <c r="C330" s="142">
        <v>8.25</v>
      </c>
      <c r="D330" s="142">
        <v>24.55</v>
      </c>
      <c r="E330" s="147">
        <v>2.8000000000000001E-2</v>
      </c>
      <c r="F330" s="142">
        <v>2</v>
      </c>
      <c r="G330" s="142">
        <v>0.2</v>
      </c>
      <c r="H330" s="144" t="s">
        <v>113</v>
      </c>
      <c r="I330" s="147" t="s">
        <v>6</v>
      </c>
      <c r="K330" s="205"/>
      <c r="L330" s="159">
        <f t="shared" si="0"/>
        <v>2.8004073319755601E-2</v>
      </c>
    </row>
    <row r="331" spans="1:12" x14ac:dyDescent="0.25">
      <c r="A331" s="144" t="s">
        <v>471</v>
      </c>
      <c r="B331" s="152" t="s">
        <v>519</v>
      </c>
      <c r="C331" s="153">
        <v>3.5</v>
      </c>
      <c r="D331" s="142">
        <v>10.42</v>
      </c>
      <c r="E331" s="147">
        <v>2.8000000000000001E-2</v>
      </c>
      <c r="F331" s="142">
        <v>2</v>
      </c>
      <c r="G331" s="142">
        <v>0.2</v>
      </c>
      <c r="H331" s="144" t="s">
        <v>113</v>
      </c>
      <c r="I331" s="147" t="s">
        <v>6</v>
      </c>
      <c r="K331" s="205"/>
      <c r="L331" s="159">
        <f t="shared" si="0"/>
        <v>2.7991042866282793E-2</v>
      </c>
    </row>
    <row r="332" spans="1:12" x14ac:dyDescent="0.25">
      <c r="A332" s="144" t="s">
        <v>59</v>
      </c>
      <c r="B332" s="144" t="s">
        <v>70</v>
      </c>
      <c r="C332" s="142">
        <v>1</v>
      </c>
      <c r="D332" s="142">
        <v>0.88</v>
      </c>
      <c r="E332" s="146">
        <v>9.5000000000000001E-2</v>
      </c>
      <c r="F332" s="142">
        <v>41.870399999999997</v>
      </c>
      <c r="G332" s="142">
        <v>0.38957000000000003</v>
      </c>
      <c r="H332" s="144" t="s">
        <v>9</v>
      </c>
      <c r="I332" s="147" t="s">
        <v>6</v>
      </c>
      <c r="K332" s="205"/>
    </row>
    <row r="333" spans="1:12" x14ac:dyDescent="0.25">
      <c r="A333" s="144" t="s">
        <v>55</v>
      </c>
      <c r="B333" s="152" t="s">
        <v>125</v>
      </c>
      <c r="C333" s="142">
        <v>1</v>
      </c>
      <c r="D333" s="142">
        <v>0.77</v>
      </c>
      <c r="E333" s="146">
        <v>0.10829999999999999</v>
      </c>
      <c r="F333" s="153">
        <v>59</v>
      </c>
      <c r="G333" s="153">
        <v>0.22</v>
      </c>
      <c r="H333" s="144" t="s">
        <v>119</v>
      </c>
      <c r="I333" s="147" t="s">
        <v>6</v>
      </c>
      <c r="K333" s="205"/>
    </row>
    <row r="334" spans="1:12" x14ac:dyDescent="0.25">
      <c r="A334" s="144" t="s">
        <v>8</v>
      </c>
      <c r="B334" s="149" t="s">
        <v>1149</v>
      </c>
      <c r="C334" s="146">
        <v>6.25E-2</v>
      </c>
      <c r="D334" s="142">
        <v>0</v>
      </c>
      <c r="E334" s="146">
        <v>0.33329999999999999</v>
      </c>
      <c r="F334" s="142">
        <v>488.2176</v>
      </c>
      <c r="G334" s="142">
        <v>0.11950000000000001</v>
      </c>
      <c r="H334" s="144" t="s">
        <v>128</v>
      </c>
      <c r="I334" s="147" t="s">
        <v>6</v>
      </c>
      <c r="K334" s="205"/>
    </row>
    <row r="335" spans="1:12" x14ac:dyDescent="0.25">
      <c r="A335" s="146" t="s">
        <v>886</v>
      </c>
      <c r="B335" s="146" t="s">
        <v>891</v>
      </c>
      <c r="C335" s="146">
        <v>2.5</v>
      </c>
      <c r="D335" s="146">
        <v>15.023</v>
      </c>
      <c r="E335" s="147">
        <v>1.387E-2</v>
      </c>
      <c r="F335" s="146">
        <v>28.47</v>
      </c>
      <c r="G335" s="146">
        <v>0.26</v>
      </c>
      <c r="H335" s="146" t="s">
        <v>128</v>
      </c>
      <c r="I335" s="146" t="s">
        <v>671</v>
      </c>
      <c r="K335" s="205"/>
    </row>
    <row r="336" spans="1:12" x14ac:dyDescent="0.25">
      <c r="A336" s="146" t="s">
        <v>886</v>
      </c>
      <c r="B336" s="146" t="s">
        <v>890</v>
      </c>
      <c r="C336" s="146">
        <v>2</v>
      </c>
      <c r="D336" s="146">
        <v>11.971</v>
      </c>
      <c r="E336" s="147">
        <v>1.392E-2</v>
      </c>
      <c r="F336" s="146">
        <v>34.869999999999997</v>
      </c>
      <c r="G336" s="146">
        <v>0.26</v>
      </c>
      <c r="H336" s="146" t="s">
        <v>128</v>
      </c>
      <c r="I336" s="146" t="s">
        <v>671</v>
      </c>
      <c r="K336" s="205"/>
    </row>
    <row r="337" spans="1:11" x14ac:dyDescent="0.25">
      <c r="A337" s="146" t="s">
        <v>886</v>
      </c>
      <c r="B337" s="146" t="s">
        <v>889</v>
      </c>
      <c r="C337" s="146">
        <v>3</v>
      </c>
      <c r="D337" s="146">
        <v>18.018000000000001</v>
      </c>
      <c r="E337" s="147">
        <v>1.388E-2</v>
      </c>
      <c r="F337" s="146">
        <v>24.11</v>
      </c>
      <c r="G337" s="146">
        <v>0.26</v>
      </c>
      <c r="H337" s="146" t="s">
        <v>128</v>
      </c>
      <c r="I337" s="146" t="s">
        <v>671</v>
      </c>
      <c r="K337" s="205"/>
    </row>
    <row r="338" spans="1:11" x14ac:dyDescent="0.25">
      <c r="A338" s="146" t="s">
        <v>886</v>
      </c>
      <c r="B338" s="146" t="s">
        <v>888</v>
      </c>
      <c r="C338" s="146">
        <v>4</v>
      </c>
      <c r="D338" s="146">
        <v>23.54</v>
      </c>
      <c r="E338" s="147">
        <v>1.4160000000000001E-2</v>
      </c>
      <c r="F338" s="146">
        <v>18.54</v>
      </c>
      <c r="G338" s="146">
        <v>0.26</v>
      </c>
      <c r="H338" s="146" t="s">
        <v>128</v>
      </c>
      <c r="I338" s="146" t="s">
        <v>671</v>
      </c>
      <c r="K338" s="205"/>
    </row>
    <row r="339" spans="1:11" x14ac:dyDescent="0.25">
      <c r="A339" s="146" t="s">
        <v>886</v>
      </c>
      <c r="B339" s="146" t="s">
        <v>887</v>
      </c>
      <c r="C339" s="146">
        <v>5</v>
      </c>
      <c r="D339" s="146">
        <v>29.452999999999999</v>
      </c>
      <c r="E339" s="147">
        <v>1.4149999999999999E-2</v>
      </c>
      <c r="F339" s="146">
        <v>15.14</v>
      </c>
      <c r="G339" s="146">
        <v>0.27</v>
      </c>
      <c r="H339" s="146" t="s">
        <v>128</v>
      </c>
      <c r="I339" s="146" t="s">
        <v>671</v>
      </c>
      <c r="K339" s="205"/>
    </row>
    <row r="340" spans="1:11" x14ac:dyDescent="0.25">
      <c r="A340" s="146" t="s">
        <v>886</v>
      </c>
      <c r="B340" s="146" t="s">
        <v>885</v>
      </c>
      <c r="C340" s="146">
        <v>6</v>
      </c>
      <c r="D340" s="146">
        <v>36.186999999999998</v>
      </c>
      <c r="E340" s="147">
        <v>1.3820000000000001E-2</v>
      </c>
      <c r="F340" s="146">
        <v>12.84</v>
      </c>
      <c r="G340" s="146">
        <v>0.27</v>
      </c>
      <c r="H340" s="146" t="s">
        <v>128</v>
      </c>
      <c r="I340" s="146" t="s">
        <v>671</v>
      </c>
      <c r="K340" s="205"/>
    </row>
    <row r="341" spans="1:11" x14ac:dyDescent="0.25">
      <c r="A341" s="144" t="s">
        <v>8</v>
      </c>
      <c r="B341" s="149" t="s">
        <v>1148</v>
      </c>
      <c r="C341" s="146">
        <v>6.25E-2</v>
      </c>
      <c r="D341" s="142">
        <v>0</v>
      </c>
      <c r="E341" s="146">
        <v>0.33329999999999999</v>
      </c>
      <c r="F341" s="142">
        <v>488.2176</v>
      </c>
      <c r="G341" s="142">
        <v>0.11950000000000001</v>
      </c>
      <c r="H341" s="144" t="s">
        <v>128</v>
      </c>
      <c r="I341" s="147" t="s">
        <v>6</v>
      </c>
      <c r="K341" s="205"/>
    </row>
    <row r="342" spans="1:11" x14ac:dyDescent="0.25">
      <c r="A342" s="144" t="s">
        <v>55</v>
      </c>
      <c r="B342" s="149" t="s">
        <v>127</v>
      </c>
      <c r="C342" s="146">
        <v>6.25E-2</v>
      </c>
      <c r="D342" s="142">
        <v>0</v>
      </c>
      <c r="E342" s="146">
        <v>0.33329999999999999</v>
      </c>
      <c r="F342" s="142">
        <v>488.2176</v>
      </c>
      <c r="G342" s="142">
        <v>0.11950000000000001</v>
      </c>
      <c r="H342" s="144" t="s">
        <v>128</v>
      </c>
      <c r="I342" s="147" t="s">
        <v>6</v>
      </c>
      <c r="K342" s="205"/>
    </row>
    <row r="343" spans="1:11" x14ac:dyDescent="0.25">
      <c r="A343" s="88" t="s">
        <v>46</v>
      </c>
      <c r="B343" s="98" t="s">
        <v>657</v>
      </c>
      <c r="C343" s="88">
        <v>1.7549999999999999</v>
      </c>
      <c r="D343" s="88">
        <v>0.35</v>
      </c>
      <c r="E343" s="146">
        <v>0.41749999999999998</v>
      </c>
      <c r="F343" s="145">
        <v>116</v>
      </c>
      <c r="G343" s="145">
        <v>0.2</v>
      </c>
      <c r="H343" s="144" t="s">
        <v>128</v>
      </c>
      <c r="I343" s="84" t="s">
        <v>660</v>
      </c>
      <c r="K343" s="205"/>
    </row>
    <row r="344" spans="1:11" x14ac:dyDescent="0.25">
      <c r="A344" s="88" t="s">
        <v>46</v>
      </c>
      <c r="B344" s="98" t="s">
        <v>591</v>
      </c>
      <c r="C344" s="88">
        <v>1.0049999999999999</v>
      </c>
      <c r="D344" s="88">
        <v>0.2</v>
      </c>
      <c r="E344" s="146">
        <v>0.41920000000000002</v>
      </c>
      <c r="F344" s="145">
        <v>116</v>
      </c>
      <c r="G344" s="145">
        <v>0.2</v>
      </c>
      <c r="H344" s="148" t="s">
        <v>128</v>
      </c>
      <c r="I344" s="84" t="s">
        <v>660</v>
      </c>
      <c r="K344" s="205"/>
    </row>
    <row r="345" spans="1:11" x14ac:dyDescent="0.25">
      <c r="A345" s="144" t="s">
        <v>59</v>
      </c>
      <c r="B345" s="144" t="s">
        <v>68</v>
      </c>
      <c r="C345" s="142">
        <v>1</v>
      </c>
      <c r="D345" s="142">
        <v>0.85</v>
      </c>
      <c r="E345" s="146">
        <v>9.8299999999999998E-2</v>
      </c>
      <c r="F345" s="142">
        <v>43.929600000000001</v>
      </c>
      <c r="G345" s="142">
        <v>0.38957000000000003</v>
      </c>
      <c r="H345" s="144" t="s">
        <v>9</v>
      </c>
      <c r="I345" s="147" t="s">
        <v>6</v>
      </c>
      <c r="K345" s="205"/>
    </row>
    <row r="346" spans="1:11" x14ac:dyDescent="0.25">
      <c r="A346" s="144" t="s">
        <v>8</v>
      </c>
      <c r="B346" s="152" t="s">
        <v>186</v>
      </c>
      <c r="C346" s="153">
        <v>0.5</v>
      </c>
      <c r="D346" s="153">
        <v>0.8</v>
      </c>
      <c r="E346" s="146">
        <v>5.1700000000000003E-2</v>
      </c>
      <c r="F346" s="153">
        <v>41</v>
      </c>
      <c r="G346" s="153">
        <v>0.45</v>
      </c>
      <c r="H346" s="144" t="s">
        <v>9</v>
      </c>
      <c r="I346" s="147" t="s">
        <v>6</v>
      </c>
      <c r="K346" s="205"/>
    </row>
    <row r="347" spans="1:11" x14ac:dyDescent="0.25">
      <c r="A347" s="144" t="s">
        <v>8</v>
      </c>
      <c r="B347" s="152" t="s">
        <v>187</v>
      </c>
      <c r="C347" s="153">
        <v>0.75</v>
      </c>
      <c r="D347" s="153">
        <v>0.83</v>
      </c>
      <c r="E347" s="146">
        <v>7.5800000000000006E-2</v>
      </c>
      <c r="F347" s="153">
        <v>41</v>
      </c>
      <c r="G347" s="153">
        <v>0.45</v>
      </c>
      <c r="H347" s="144" t="s">
        <v>9</v>
      </c>
      <c r="I347" s="147" t="s">
        <v>6</v>
      </c>
      <c r="K347" s="205"/>
    </row>
    <row r="348" spans="1:11" x14ac:dyDescent="0.25">
      <c r="A348" s="144" t="s">
        <v>8</v>
      </c>
      <c r="B348" s="152" t="s">
        <v>621</v>
      </c>
      <c r="C348" s="153">
        <v>0.625</v>
      </c>
      <c r="D348" s="153">
        <v>0.82</v>
      </c>
      <c r="E348" s="146">
        <v>6.3299999999999995E-2</v>
      </c>
      <c r="F348" s="153">
        <v>41</v>
      </c>
      <c r="G348" s="153">
        <v>0.45</v>
      </c>
      <c r="H348" s="144" t="s">
        <v>9</v>
      </c>
      <c r="I348" s="147" t="s">
        <v>6</v>
      </c>
      <c r="K348" s="205"/>
    </row>
    <row r="349" spans="1:11" x14ac:dyDescent="0.25">
      <c r="A349" s="144" t="s">
        <v>386</v>
      </c>
      <c r="B349" s="152" t="s">
        <v>440</v>
      </c>
      <c r="C349" s="153">
        <v>1.5</v>
      </c>
      <c r="D349" s="153">
        <v>3.75</v>
      </c>
      <c r="E349" s="146">
        <v>3.3300000000000003E-2</v>
      </c>
      <c r="F349" s="153">
        <v>10</v>
      </c>
      <c r="G349" s="153">
        <v>0.2</v>
      </c>
      <c r="H349" s="144" t="s">
        <v>113</v>
      </c>
      <c r="I349" s="147" t="s">
        <v>6</v>
      </c>
      <c r="K349" s="205"/>
    </row>
    <row r="350" spans="1:11" x14ac:dyDescent="0.25">
      <c r="A350" s="144" t="s">
        <v>386</v>
      </c>
      <c r="B350" s="152" t="s">
        <v>33</v>
      </c>
      <c r="C350" s="153">
        <v>1</v>
      </c>
      <c r="D350" s="153">
        <v>2.5</v>
      </c>
      <c r="E350" s="146">
        <v>3.3300000000000003E-2</v>
      </c>
      <c r="F350" s="153">
        <v>10</v>
      </c>
      <c r="G350" s="153">
        <v>0.2</v>
      </c>
      <c r="H350" s="144" t="s">
        <v>113</v>
      </c>
      <c r="I350" s="147" t="s">
        <v>6</v>
      </c>
      <c r="K350" s="205"/>
    </row>
    <row r="351" spans="1:11" x14ac:dyDescent="0.25">
      <c r="A351" s="144" t="s">
        <v>386</v>
      </c>
      <c r="B351" s="152" t="s">
        <v>441</v>
      </c>
      <c r="C351" s="153">
        <v>2</v>
      </c>
      <c r="D351" s="153">
        <v>5</v>
      </c>
      <c r="E351" s="146">
        <v>3.3300000000000003E-2</v>
      </c>
      <c r="F351" s="153">
        <v>10</v>
      </c>
      <c r="G351" s="153">
        <v>0.2</v>
      </c>
      <c r="H351" s="144" t="s">
        <v>113</v>
      </c>
      <c r="I351" s="147" t="s">
        <v>6</v>
      </c>
      <c r="K351" s="205"/>
    </row>
    <row r="352" spans="1:11" x14ac:dyDescent="0.25">
      <c r="A352" s="144" t="s">
        <v>386</v>
      </c>
      <c r="B352" s="152" t="s">
        <v>442</v>
      </c>
      <c r="C352" s="153">
        <v>0.75</v>
      </c>
      <c r="D352" s="153">
        <v>1.88</v>
      </c>
      <c r="E352" s="146">
        <v>3.3300000000000003E-2</v>
      </c>
      <c r="F352" s="153">
        <v>10</v>
      </c>
      <c r="G352" s="153">
        <v>0.2</v>
      </c>
      <c r="H352" s="144" t="s">
        <v>113</v>
      </c>
      <c r="I352" s="147" t="s">
        <v>6</v>
      </c>
      <c r="K352" s="205"/>
    </row>
    <row r="353" spans="1:12" x14ac:dyDescent="0.25">
      <c r="A353" s="88" t="s">
        <v>46</v>
      </c>
      <c r="B353" s="152" t="s">
        <v>144</v>
      </c>
      <c r="C353" s="153">
        <v>0.5</v>
      </c>
      <c r="D353" s="153">
        <v>0.83</v>
      </c>
      <c r="E353" s="146">
        <v>0.05</v>
      </c>
      <c r="F353" s="153">
        <v>25</v>
      </c>
      <c r="G353" s="153">
        <v>0.32</v>
      </c>
      <c r="H353" s="144" t="s">
        <v>128</v>
      </c>
      <c r="I353" s="147" t="s">
        <v>6</v>
      </c>
      <c r="K353" s="205"/>
    </row>
    <row r="354" spans="1:12" x14ac:dyDescent="0.25">
      <c r="A354" s="88" t="s">
        <v>46</v>
      </c>
      <c r="B354" s="152" t="s">
        <v>145</v>
      </c>
      <c r="C354" s="153">
        <v>0.5</v>
      </c>
      <c r="D354" s="153">
        <v>0.38</v>
      </c>
      <c r="E354" s="146">
        <v>0.10829999999999999</v>
      </c>
      <c r="F354" s="153">
        <v>38</v>
      </c>
      <c r="G354" s="153">
        <v>0.32</v>
      </c>
      <c r="H354" s="144" t="s">
        <v>128</v>
      </c>
      <c r="I354" s="147" t="s">
        <v>6</v>
      </c>
      <c r="K354" s="205"/>
    </row>
    <row r="355" spans="1:12" x14ac:dyDescent="0.25">
      <c r="A355" s="144" t="s">
        <v>59</v>
      </c>
      <c r="B355" s="152" t="s">
        <v>84</v>
      </c>
      <c r="C355" s="142">
        <v>1</v>
      </c>
      <c r="D355" s="153">
        <v>1.56</v>
      </c>
      <c r="E355" s="146">
        <v>5.33E-2</v>
      </c>
      <c r="F355" s="153">
        <v>23</v>
      </c>
      <c r="G355" s="153">
        <v>0.45</v>
      </c>
      <c r="H355" s="144" t="s">
        <v>9</v>
      </c>
      <c r="I355" s="147" t="s">
        <v>6</v>
      </c>
      <c r="K355" s="205"/>
    </row>
    <row r="356" spans="1:12" x14ac:dyDescent="0.25">
      <c r="A356" s="88" t="s">
        <v>46</v>
      </c>
      <c r="B356" s="98" t="s">
        <v>659</v>
      </c>
      <c r="C356" s="88">
        <v>1.0049999999999999</v>
      </c>
      <c r="D356" s="88">
        <v>0.2</v>
      </c>
      <c r="E356" s="146">
        <v>0.41920000000000002</v>
      </c>
      <c r="F356" s="145">
        <v>116</v>
      </c>
      <c r="G356" s="145">
        <v>0.2</v>
      </c>
      <c r="H356" s="148" t="s">
        <v>128</v>
      </c>
      <c r="I356" s="84" t="s">
        <v>660</v>
      </c>
      <c r="K356" s="205"/>
    </row>
    <row r="357" spans="1:12" x14ac:dyDescent="0.25">
      <c r="A357" s="88" t="s">
        <v>8</v>
      </c>
      <c r="B357" s="154" t="s">
        <v>199</v>
      </c>
      <c r="C357" s="88">
        <v>1</v>
      </c>
      <c r="D357" s="88">
        <v>1.25</v>
      </c>
      <c r="E357" s="146">
        <v>6.6699999999999995E-2</v>
      </c>
      <c r="F357" s="155">
        <v>30</v>
      </c>
      <c r="G357" s="155">
        <v>0.45</v>
      </c>
      <c r="H357" s="144" t="s">
        <v>9</v>
      </c>
      <c r="I357" s="84" t="s">
        <v>660</v>
      </c>
      <c r="K357" s="205"/>
      <c r="L357" s="159">
        <f t="shared" ref="L357:L362" si="1">C357/12/D357</f>
        <v>6.6666666666666666E-2</v>
      </c>
    </row>
    <row r="358" spans="1:12" x14ac:dyDescent="0.25">
      <c r="A358" s="88" t="s">
        <v>8</v>
      </c>
      <c r="B358" s="154" t="s">
        <v>200</v>
      </c>
      <c r="C358" s="88">
        <v>0.5</v>
      </c>
      <c r="D358" s="88">
        <v>0.63</v>
      </c>
      <c r="E358" s="146">
        <v>6.6699999999999995E-2</v>
      </c>
      <c r="F358" s="155">
        <v>30</v>
      </c>
      <c r="G358" s="155">
        <v>0.45</v>
      </c>
      <c r="H358" s="144" t="s">
        <v>9</v>
      </c>
      <c r="I358" s="84" t="s">
        <v>660</v>
      </c>
      <c r="K358" s="205"/>
      <c r="L358" s="159">
        <f t="shared" si="1"/>
        <v>6.6137566137566134E-2</v>
      </c>
    </row>
    <row r="359" spans="1:12" x14ac:dyDescent="0.25">
      <c r="A359" s="88" t="s">
        <v>8</v>
      </c>
      <c r="B359" s="154" t="s">
        <v>201</v>
      </c>
      <c r="C359" s="88">
        <v>0.25</v>
      </c>
      <c r="D359" s="88">
        <v>0.31</v>
      </c>
      <c r="E359" s="146">
        <v>6.6699999999999995E-2</v>
      </c>
      <c r="F359" s="155">
        <v>30</v>
      </c>
      <c r="G359" s="155">
        <v>0.45</v>
      </c>
      <c r="H359" s="144" t="s">
        <v>9</v>
      </c>
      <c r="I359" s="84" t="s">
        <v>660</v>
      </c>
      <c r="K359" s="205"/>
      <c r="L359" s="159">
        <f t="shared" si="1"/>
        <v>6.7204301075268813E-2</v>
      </c>
    </row>
    <row r="360" spans="1:12" x14ac:dyDescent="0.25">
      <c r="A360" s="88" t="s">
        <v>8</v>
      </c>
      <c r="B360" s="154" t="s">
        <v>202</v>
      </c>
      <c r="C360" s="88">
        <v>0.75</v>
      </c>
      <c r="D360" s="88">
        <v>0.94</v>
      </c>
      <c r="E360" s="146">
        <v>6.6699999999999995E-2</v>
      </c>
      <c r="F360" s="155">
        <v>30</v>
      </c>
      <c r="G360" s="155">
        <v>0.45</v>
      </c>
      <c r="H360" s="144" t="s">
        <v>9</v>
      </c>
      <c r="I360" s="84" t="s">
        <v>660</v>
      </c>
      <c r="K360" s="205"/>
      <c r="L360" s="159">
        <f t="shared" si="1"/>
        <v>6.6489361702127658E-2</v>
      </c>
    </row>
    <row r="361" spans="1:12" x14ac:dyDescent="0.25">
      <c r="A361" s="88" t="s">
        <v>8</v>
      </c>
      <c r="B361" s="154" t="s">
        <v>203</v>
      </c>
      <c r="C361" s="88">
        <v>0.375</v>
      </c>
      <c r="D361" s="88">
        <v>0.47</v>
      </c>
      <c r="E361" s="146">
        <v>6.6699999999999995E-2</v>
      </c>
      <c r="F361" s="155">
        <v>30</v>
      </c>
      <c r="G361" s="155">
        <v>0.45</v>
      </c>
      <c r="H361" s="144" t="s">
        <v>9</v>
      </c>
      <c r="I361" s="84" t="s">
        <v>660</v>
      </c>
      <c r="K361" s="205"/>
      <c r="L361" s="159">
        <f t="shared" si="1"/>
        <v>6.6489361702127658E-2</v>
      </c>
    </row>
    <row r="362" spans="1:12" x14ac:dyDescent="0.25">
      <c r="A362" s="88" t="s">
        <v>8</v>
      </c>
      <c r="B362" s="154" t="s">
        <v>10</v>
      </c>
      <c r="C362" s="88">
        <v>0.625</v>
      </c>
      <c r="D362" s="88">
        <v>0.78</v>
      </c>
      <c r="E362" s="146">
        <v>6.6699999999999995E-2</v>
      </c>
      <c r="F362" s="155">
        <v>30</v>
      </c>
      <c r="G362" s="155">
        <v>0.45</v>
      </c>
      <c r="H362" s="144" t="s">
        <v>9</v>
      </c>
      <c r="I362" s="84" t="s">
        <v>660</v>
      </c>
      <c r="J362" s="159">
        <f>C362/12/E362</f>
        <v>0.78085957021489261</v>
      </c>
      <c r="K362" s="205"/>
      <c r="L362" s="159">
        <f t="shared" si="1"/>
        <v>6.6773504273504272E-2</v>
      </c>
    </row>
    <row r="363" spans="1:12" x14ac:dyDescent="0.25">
      <c r="A363" s="88" t="s">
        <v>46</v>
      </c>
      <c r="B363" s="152" t="s">
        <v>53</v>
      </c>
      <c r="C363" s="153">
        <v>0.5</v>
      </c>
      <c r="D363" s="153">
        <v>1</v>
      </c>
      <c r="E363" s="146">
        <v>4.1700000000000001E-2</v>
      </c>
      <c r="F363" s="153">
        <v>38</v>
      </c>
      <c r="G363" s="153">
        <v>0.32</v>
      </c>
      <c r="H363" s="144" t="s">
        <v>128</v>
      </c>
      <c r="I363" s="147" t="s">
        <v>6</v>
      </c>
      <c r="K363" s="205"/>
    </row>
    <row r="364" spans="1:12" x14ac:dyDescent="0.25">
      <c r="A364" s="144" t="s">
        <v>386</v>
      </c>
      <c r="B364" s="98" t="s">
        <v>666</v>
      </c>
      <c r="C364" s="88">
        <v>8</v>
      </c>
      <c r="D364" s="88">
        <v>24</v>
      </c>
      <c r="E364" s="206">
        <v>2.7779999999999999E-2</v>
      </c>
      <c r="F364" s="142">
        <v>1.1856</v>
      </c>
      <c r="G364" s="142">
        <v>0.22944000000000001</v>
      </c>
      <c r="H364" s="88" t="s">
        <v>119</v>
      </c>
      <c r="I364" s="84" t="s">
        <v>660</v>
      </c>
      <c r="K364" s="205"/>
    </row>
    <row r="365" spans="1:12" x14ac:dyDescent="0.25">
      <c r="A365" s="148" t="s">
        <v>520</v>
      </c>
      <c r="B365" s="156" t="s">
        <v>528</v>
      </c>
      <c r="C365" s="151">
        <v>18</v>
      </c>
      <c r="D365" s="151">
        <v>12.19</v>
      </c>
      <c r="E365" s="146">
        <v>0.12330000000000001</v>
      </c>
      <c r="F365" s="151">
        <v>115</v>
      </c>
      <c r="G365" s="151">
        <v>0.2</v>
      </c>
      <c r="H365" s="148" t="s">
        <v>113</v>
      </c>
      <c r="I365" s="147" t="s">
        <v>88</v>
      </c>
      <c r="K365" s="205"/>
    </row>
    <row r="366" spans="1:12" x14ac:dyDescent="0.25">
      <c r="A366" s="88" t="s">
        <v>55</v>
      </c>
      <c r="B366" s="88" t="s">
        <v>129</v>
      </c>
      <c r="C366" s="88">
        <v>1</v>
      </c>
      <c r="D366" s="88">
        <v>0.1</v>
      </c>
      <c r="E366" s="147">
        <v>0.83330000000000004</v>
      </c>
      <c r="F366" s="142">
        <v>159.744</v>
      </c>
      <c r="G366" s="142">
        <v>0.18881000000000001</v>
      </c>
      <c r="H366" s="144" t="s">
        <v>119</v>
      </c>
      <c r="I366" s="84" t="s">
        <v>660</v>
      </c>
      <c r="K366" s="205"/>
    </row>
    <row r="367" spans="1:12" x14ac:dyDescent="0.25">
      <c r="A367" s="88" t="s">
        <v>55</v>
      </c>
      <c r="B367" s="88" t="s">
        <v>130</v>
      </c>
      <c r="C367" s="88">
        <v>0.5</v>
      </c>
      <c r="D367" s="88">
        <v>0.05</v>
      </c>
      <c r="E367" s="147">
        <v>0.83330000000000004</v>
      </c>
      <c r="F367" s="142">
        <v>159.744</v>
      </c>
      <c r="G367" s="142">
        <v>0.18881000000000001</v>
      </c>
      <c r="H367" s="144" t="s">
        <v>119</v>
      </c>
      <c r="I367" s="84" t="s">
        <v>660</v>
      </c>
      <c r="K367" s="205"/>
    </row>
    <row r="368" spans="1:12" x14ac:dyDescent="0.25">
      <c r="A368" s="88" t="s">
        <v>45</v>
      </c>
      <c r="B368" s="152" t="s">
        <v>58</v>
      </c>
      <c r="C368" s="142">
        <v>0.125</v>
      </c>
      <c r="D368" s="142">
        <v>1.4999999999999999E-2</v>
      </c>
      <c r="E368" s="146">
        <v>0.69169999999999998</v>
      </c>
      <c r="F368" s="153">
        <v>141</v>
      </c>
      <c r="G368" s="153">
        <v>0.3</v>
      </c>
      <c r="H368" s="144" t="s">
        <v>119</v>
      </c>
      <c r="I368" s="147" t="s">
        <v>6</v>
      </c>
      <c r="K368" s="205"/>
    </row>
    <row r="369" spans="1:11" x14ac:dyDescent="0.25">
      <c r="A369" s="143" t="s">
        <v>960</v>
      </c>
      <c r="B369" s="152" t="s">
        <v>27</v>
      </c>
      <c r="C369" s="153">
        <v>1</v>
      </c>
      <c r="D369" s="153">
        <v>2.94</v>
      </c>
      <c r="E369" s="146">
        <v>2.8299999999999999E-2</v>
      </c>
      <c r="F369" s="153">
        <v>119</v>
      </c>
      <c r="G369" s="153">
        <v>0.48</v>
      </c>
      <c r="H369" s="144" t="s">
        <v>9</v>
      </c>
      <c r="I369" s="147" t="s">
        <v>6</v>
      </c>
      <c r="K369" s="205"/>
    </row>
    <row r="370" spans="1:11" x14ac:dyDescent="0.25">
      <c r="A370" s="88" t="s">
        <v>46</v>
      </c>
      <c r="B370" s="144" t="s">
        <v>50</v>
      </c>
      <c r="C370" s="142">
        <v>0.5</v>
      </c>
      <c r="D370" s="142">
        <v>9.1999999999999998E-2</v>
      </c>
      <c r="E370" s="146">
        <v>0.45419999999999999</v>
      </c>
      <c r="F370" s="153">
        <v>105</v>
      </c>
      <c r="G370" s="153">
        <v>0.2</v>
      </c>
      <c r="H370" s="144" t="s">
        <v>128</v>
      </c>
      <c r="I370" s="147" t="s">
        <v>6</v>
      </c>
      <c r="K370" s="205"/>
    </row>
    <row r="371" spans="1:11" x14ac:dyDescent="0.25">
      <c r="A371" s="88" t="s">
        <v>46</v>
      </c>
      <c r="B371" s="152" t="s">
        <v>49</v>
      </c>
      <c r="C371" s="142">
        <v>0.75</v>
      </c>
      <c r="D371" s="142">
        <v>0.14000000000000001</v>
      </c>
      <c r="E371" s="146">
        <v>0.42330000000000001</v>
      </c>
      <c r="F371" s="142">
        <v>116</v>
      </c>
      <c r="G371" s="153">
        <v>0.2</v>
      </c>
      <c r="H371" s="144" t="s">
        <v>128</v>
      </c>
      <c r="I371" s="147" t="s">
        <v>6</v>
      </c>
      <c r="K371" s="205"/>
    </row>
    <row r="372" spans="1:11" x14ac:dyDescent="0.25">
      <c r="A372" s="88" t="s">
        <v>46</v>
      </c>
      <c r="B372" s="152" t="s">
        <v>48</v>
      </c>
      <c r="C372" s="142">
        <v>0.38</v>
      </c>
      <c r="D372" s="142">
        <v>7.0000000000000007E-2</v>
      </c>
      <c r="E372" s="146">
        <v>0.42920000000000003</v>
      </c>
      <c r="F372" s="142">
        <v>116</v>
      </c>
      <c r="G372" s="153">
        <v>0.2</v>
      </c>
      <c r="H372" s="144" t="s">
        <v>128</v>
      </c>
      <c r="I372" s="147" t="s">
        <v>6</v>
      </c>
      <c r="K372" s="205"/>
    </row>
    <row r="373" spans="1:11" x14ac:dyDescent="0.25">
      <c r="A373" s="88" t="s">
        <v>46</v>
      </c>
      <c r="B373" s="144" t="s">
        <v>51</v>
      </c>
      <c r="C373" s="142">
        <v>0.625</v>
      </c>
      <c r="D373" s="142">
        <v>0.11</v>
      </c>
      <c r="E373" s="146">
        <v>0.4667</v>
      </c>
      <c r="F373" s="153">
        <v>105</v>
      </c>
      <c r="G373" s="153">
        <v>0.2</v>
      </c>
      <c r="H373" s="144" t="s">
        <v>128</v>
      </c>
      <c r="I373" s="147" t="s">
        <v>6</v>
      </c>
      <c r="K373" s="205"/>
    </row>
    <row r="374" spans="1:11" x14ac:dyDescent="0.25">
      <c r="A374" s="88" t="s">
        <v>46</v>
      </c>
      <c r="B374" s="144" t="s">
        <v>52</v>
      </c>
      <c r="C374" s="142">
        <v>0.75</v>
      </c>
      <c r="D374" s="153">
        <v>0.13</v>
      </c>
      <c r="E374" s="146">
        <v>0.48080000000000001</v>
      </c>
      <c r="F374" s="153">
        <v>105</v>
      </c>
      <c r="G374" s="153">
        <v>0.2</v>
      </c>
      <c r="H374" s="144" t="s">
        <v>128</v>
      </c>
      <c r="I374" s="147" t="s">
        <v>6</v>
      </c>
      <c r="K374" s="205"/>
    </row>
    <row r="375" spans="1:11" x14ac:dyDescent="0.25">
      <c r="A375" s="144" t="s">
        <v>8</v>
      </c>
      <c r="B375" s="152" t="s">
        <v>205</v>
      </c>
      <c r="C375" s="153">
        <v>0.25</v>
      </c>
      <c r="D375" s="153">
        <v>0.21</v>
      </c>
      <c r="E375" s="146">
        <v>9.9199999999999997E-2</v>
      </c>
      <c r="F375" s="153">
        <v>120</v>
      </c>
      <c r="G375" s="153">
        <v>0.24</v>
      </c>
      <c r="H375" s="144" t="s">
        <v>119</v>
      </c>
      <c r="I375" s="147" t="s">
        <v>6</v>
      </c>
      <c r="K375" s="205"/>
    </row>
    <row r="376" spans="1:11" x14ac:dyDescent="0.25">
      <c r="A376" s="144" t="s">
        <v>8</v>
      </c>
      <c r="B376" s="152" t="s">
        <v>206</v>
      </c>
      <c r="C376" s="153">
        <v>0.25</v>
      </c>
      <c r="D376" s="153">
        <v>0.15</v>
      </c>
      <c r="E376" s="146">
        <v>0.13919999999999999</v>
      </c>
      <c r="F376" s="153">
        <v>70</v>
      </c>
      <c r="G376" s="153">
        <v>0.36</v>
      </c>
      <c r="H376" s="144" t="s">
        <v>119</v>
      </c>
      <c r="I376" s="147" t="s">
        <v>6</v>
      </c>
      <c r="K376" s="205"/>
    </row>
    <row r="377" spans="1:11" x14ac:dyDescent="0.25">
      <c r="A377" s="144" t="s">
        <v>8</v>
      </c>
      <c r="B377" s="152" t="s">
        <v>207</v>
      </c>
      <c r="C377" s="153">
        <v>0.5</v>
      </c>
      <c r="D377" s="153">
        <v>0.87</v>
      </c>
      <c r="E377" s="146">
        <v>4.7500000000000001E-2</v>
      </c>
      <c r="F377" s="153">
        <v>22</v>
      </c>
      <c r="G377" s="153">
        <v>0.31</v>
      </c>
      <c r="H377" s="144" t="s">
        <v>105</v>
      </c>
      <c r="I377" s="147" t="s">
        <v>6</v>
      </c>
      <c r="K377" s="205"/>
    </row>
    <row r="378" spans="1:11" x14ac:dyDescent="0.25">
      <c r="A378" s="144" t="s">
        <v>8</v>
      </c>
      <c r="B378" s="152" t="s">
        <v>209</v>
      </c>
      <c r="C378" s="153">
        <v>0.3125</v>
      </c>
      <c r="D378" s="153">
        <v>1.4</v>
      </c>
      <c r="E378" s="146">
        <v>1.83E-2</v>
      </c>
      <c r="F378" s="153">
        <v>22</v>
      </c>
      <c r="G378" s="153">
        <v>0.31</v>
      </c>
      <c r="H378" s="144" t="s">
        <v>105</v>
      </c>
      <c r="I378" s="147" t="s">
        <v>6</v>
      </c>
      <c r="K378" s="205"/>
    </row>
    <row r="379" spans="1:11" x14ac:dyDescent="0.25">
      <c r="A379" s="144" t="s">
        <v>8</v>
      </c>
      <c r="B379" s="152" t="s">
        <v>211</v>
      </c>
      <c r="C379" s="153">
        <v>0.5</v>
      </c>
      <c r="D379" s="153">
        <v>1.46</v>
      </c>
      <c r="E379" s="146">
        <v>2.8299999999999999E-2</v>
      </c>
      <c r="F379" s="153">
        <v>70</v>
      </c>
      <c r="G379" s="153">
        <v>0.35</v>
      </c>
      <c r="H379" s="144" t="s">
        <v>119</v>
      </c>
      <c r="I379" s="147" t="s">
        <v>6</v>
      </c>
      <c r="K379" s="205"/>
    </row>
    <row r="380" spans="1:11" x14ac:dyDescent="0.25">
      <c r="A380" s="144" t="s">
        <v>8</v>
      </c>
      <c r="B380" s="152" t="s">
        <v>214</v>
      </c>
      <c r="C380" s="153">
        <v>0.75</v>
      </c>
      <c r="D380" s="153">
        <v>1.05</v>
      </c>
      <c r="E380" s="146">
        <v>5.9200000000000003E-2</v>
      </c>
      <c r="F380" s="153">
        <v>22</v>
      </c>
      <c r="G380" s="153">
        <v>0.28000000000000003</v>
      </c>
      <c r="H380" s="144" t="s">
        <v>113</v>
      </c>
      <c r="I380" s="147" t="s">
        <v>6</v>
      </c>
      <c r="K380" s="205"/>
    </row>
    <row r="381" spans="1:11" x14ac:dyDescent="0.25">
      <c r="A381" s="147" t="s">
        <v>861</v>
      </c>
      <c r="B381" s="147" t="s">
        <v>884</v>
      </c>
      <c r="C381" s="147">
        <v>6.5</v>
      </c>
      <c r="D381" s="147">
        <v>26.242000000000001</v>
      </c>
      <c r="E381" s="147">
        <v>2.0639999999999999E-2</v>
      </c>
      <c r="F381" s="147">
        <v>7.15</v>
      </c>
      <c r="G381" s="147">
        <v>0.3</v>
      </c>
      <c r="H381" s="147" t="s">
        <v>128</v>
      </c>
      <c r="I381" s="147" t="s">
        <v>671</v>
      </c>
      <c r="K381" s="205"/>
    </row>
    <row r="382" spans="1:11" x14ac:dyDescent="0.25">
      <c r="A382" s="147" t="s">
        <v>861</v>
      </c>
      <c r="B382" s="147" t="s">
        <v>884</v>
      </c>
      <c r="C382" s="147">
        <v>6.5</v>
      </c>
      <c r="D382" s="147">
        <v>26.242000000000001</v>
      </c>
      <c r="E382" s="147">
        <v>2.0639999999999999E-2</v>
      </c>
      <c r="F382" s="147">
        <v>7.15</v>
      </c>
      <c r="G382" s="147">
        <v>0.3</v>
      </c>
      <c r="H382" s="147" t="s">
        <v>128</v>
      </c>
      <c r="I382" s="147" t="s">
        <v>671</v>
      </c>
      <c r="K382" s="205"/>
    </row>
    <row r="383" spans="1:11" x14ac:dyDescent="0.25">
      <c r="A383" s="147" t="s">
        <v>861</v>
      </c>
      <c r="B383" s="147" t="s">
        <v>883</v>
      </c>
      <c r="C383" s="147">
        <v>6.5</v>
      </c>
      <c r="D383" s="147">
        <v>28.08</v>
      </c>
      <c r="E383" s="147">
        <v>1.9290000000000002E-2</v>
      </c>
      <c r="F383" s="147">
        <v>7.15</v>
      </c>
      <c r="G383" s="147">
        <v>0.3</v>
      </c>
      <c r="H383" s="147" t="s">
        <v>128</v>
      </c>
      <c r="I383" s="147" t="s">
        <v>671</v>
      </c>
      <c r="K383" s="205"/>
    </row>
    <row r="384" spans="1:11" x14ac:dyDescent="0.25">
      <c r="A384" s="147" t="s">
        <v>861</v>
      </c>
      <c r="B384" s="147" t="s">
        <v>883</v>
      </c>
      <c r="C384" s="147">
        <v>6.5</v>
      </c>
      <c r="D384" s="147">
        <v>28.08</v>
      </c>
      <c r="E384" s="147">
        <v>1.9290000000000002E-2</v>
      </c>
      <c r="F384" s="147">
        <v>7.15</v>
      </c>
      <c r="G384" s="147">
        <v>0.3</v>
      </c>
      <c r="H384" s="147" t="s">
        <v>128</v>
      </c>
      <c r="I384" s="147" t="s">
        <v>671</v>
      </c>
      <c r="K384" s="205"/>
    </row>
    <row r="385" spans="1:11" x14ac:dyDescent="0.25">
      <c r="A385" s="147" t="s">
        <v>861</v>
      </c>
      <c r="B385" s="147" t="s">
        <v>882</v>
      </c>
      <c r="C385" s="147">
        <v>6.5</v>
      </c>
      <c r="D385" s="147">
        <v>27.132999999999999</v>
      </c>
      <c r="E385" s="147">
        <v>1.9959999999999999E-2</v>
      </c>
      <c r="F385" s="147">
        <v>7.15</v>
      </c>
      <c r="G385" s="147">
        <v>0.3</v>
      </c>
      <c r="H385" s="147" t="s">
        <v>128</v>
      </c>
      <c r="I385" s="147" t="s">
        <v>671</v>
      </c>
      <c r="K385" s="205"/>
    </row>
    <row r="386" spans="1:11" x14ac:dyDescent="0.25">
      <c r="A386" s="147" t="s">
        <v>861</v>
      </c>
      <c r="B386" s="147" t="s">
        <v>882</v>
      </c>
      <c r="C386" s="147">
        <v>6.5</v>
      </c>
      <c r="D386" s="147">
        <v>27.132999999999999</v>
      </c>
      <c r="E386" s="147">
        <v>1.9959999999999999E-2</v>
      </c>
      <c r="F386" s="147">
        <v>7.15</v>
      </c>
      <c r="G386" s="147">
        <v>0.3</v>
      </c>
      <c r="H386" s="147" t="s">
        <v>128</v>
      </c>
      <c r="I386" s="147" t="s">
        <v>671</v>
      </c>
      <c r="K386" s="205"/>
    </row>
    <row r="387" spans="1:11" x14ac:dyDescent="0.25">
      <c r="A387" s="147" t="s">
        <v>861</v>
      </c>
      <c r="B387" s="147" t="s">
        <v>881</v>
      </c>
      <c r="C387" s="147">
        <v>8.25</v>
      </c>
      <c r="D387" s="147">
        <v>32.543999999999997</v>
      </c>
      <c r="E387" s="147">
        <v>2.1129999999999999E-2</v>
      </c>
      <c r="F387" s="147">
        <v>5.85</v>
      </c>
      <c r="G387" s="147">
        <v>0.28999999999999998</v>
      </c>
      <c r="H387" s="147" t="s">
        <v>128</v>
      </c>
      <c r="I387" s="147" t="s">
        <v>671</v>
      </c>
      <c r="K387" s="205"/>
    </row>
    <row r="388" spans="1:11" x14ac:dyDescent="0.25">
      <c r="A388" s="147" t="s">
        <v>861</v>
      </c>
      <c r="B388" s="147" t="s">
        <v>881</v>
      </c>
      <c r="C388" s="147">
        <v>8.25</v>
      </c>
      <c r="D388" s="147">
        <v>32.543999999999997</v>
      </c>
      <c r="E388" s="147">
        <v>2.1129999999999999E-2</v>
      </c>
      <c r="F388" s="147">
        <v>5.85</v>
      </c>
      <c r="G388" s="147">
        <v>0.28999999999999998</v>
      </c>
      <c r="H388" s="147" t="s">
        <v>128</v>
      </c>
      <c r="I388" s="147" t="s">
        <v>671</v>
      </c>
      <c r="K388" s="205"/>
    </row>
    <row r="389" spans="1:11" x14ac:dyDescent="0.25">
      <c r="A389" s="147" t="s">
        <v>861</v>
      </c>
      <c r="B389" s="147" t="s">
        <v>880</v>
      </c>
      <c r="C389" s="147">
        <v>8.25</v>
      </c>
      <c r="D389" s="147">
        <v>33.866999999999997</v>
      </c>
      <c r="E389" s="147">
        <v>2.0299999999999999E-2</v>
      </c>
      <c r="F389" s="147">
        <v>5.85</v>
      </c>
      <c r="G389" s="147">
        <v>0.28999999999999998</v>
      </c>
      <c r="H389" s="147" t="s">
        <v>128</v>
      </c>
      <c r="I389" s="147" t="s">
        <v>671</v>
      </c>
      <c r="K389" s="205"/>
    </row>
    <row r="390" spans="1:11" x14ac:dyDescent="0.25">
      <c r="A390" s="147" t="s">
        <v>861</v>
      </c>
      <c r="B390" s="147" t="s">
        <v>880</v>
      </c>
      <c r="C390" s="147">
        <v>8.25</v>
      </c>
      <c r="D390" s="147">
        <v>33.866999999999997</v>
      </c>
      <c r="E390" s="147">
        <v>2.0299999999999999E-2</v>
      </c>
      <c r="F390" s="147">
        <v>5.85</v>
      </c>
      <c r="G390" s="147">
        <v>0.28999999999999998</v>
      </c>
      <c r="H390" s="147" t="s">
        <v>128</v>
      </c>
      <c r="I390" s="147" t="s">
        <v>671</v>
      </c>
      <c r="K390" s="205"/>
    </row>
    <row r="391" spans="1:11" x14ac:dyDescent="0.25">
      <c r="A391" s="147" t="s">
        <v>861</v>
      </c>
      <c r="B391" s="147" t="s">
        <v>879</v>
      </c>
      <c r="C391" s="147">
        <v>8.25</v>
      </c>
      <c r="D391" s="147">
        <v>33.866999999999997</v>
      </c>
      <c r="E391" s="147">
        <v>2.0299999999999999E-2</v>
      </c>
      <c r="F391" s="147">
        <v>5.85</v>
      </c>
      <c r="G391" s="147">
        <v>0.28999999999999998</v>
      </c>
      <c r="H391" s="147" t="s">
        <v>128</v>
      </c>
      <c r="I391" s="147" t="s">
        <v>671</v>
      </c>
      <c r="K391" s="205"/>
    </row>
    <row r="392" spans="1:11" x14ac:dyDescent="0.25">
      <c r="A392" s="147" t="s">
        <v>861</v>
      </c>
      <c r="B392" s="147" t="s">
        <v>879</v>
      </c>
      <c r="C392" s="147">
        <v>8.25</v>
      </c>
      <c r="D392" s="147">
        <v>33.866999999999997</v>
      </c>
      <c r="E392" s="147">
        <v>2.0299999999999999E-2</v>
      </c>
      <c r="F392" s="147">
        <v>5.85</v>
      </c>
      <c r="G392" s="147">
        <v>0.28999999999999998</v>
      </c>
      <c r="H392" s="147" t="s">
        <v>128</v>
      </c>
      <c r="I392" s="147" t="s">
        <v>671</v>
      </c>
      <c r="K392" s="205"/>
    </row>
    <row r="393" spans="1:11" x14ac:dyDescent="0.25">
      <c r="A393" s="147" t="s">
        <v>861</v>
      </c>
      <c r="B393" s="147" t="s">
        <v>878</v>
      </c>
      <c r="C393" s="147">
        <v>6.5</v>
      </c>
      <c r="D393" s="147">
        <v>35.292000000000002</v>
      </c>
      <c r="E393" s="147">
        <v>1.5350000000000001E-2</v>
      </c>
      <c r="F393" s="147">
        <v>7.15</v>
      </c>
      <c r="G393" s="147">
        <v>0.3</v>
      </c>
      <c r="H393" s="147" t="s">
        <v>128</v>
      </c>
      <c r="I393" s="147" t="s">
        <v>671</v>
      </c>
      <c r="K393" s="205"/>
    </row>
    <row r="394" spans="1:11" x14ac:dyDescent="0.25">
      <c r="A394" s="147" t="s">
        <v>861</v>
      </c>
      <c r="B394" s="147" t="s">
        <v>878</v>
      </c>
      <c r="C394" s="147">
        <v>6.5</v>
      </c>
      <c r="D394" s="147">
        <v>35.292000000000002</v>
      </c>
      <c r="E394" s="147">
        <v>1.5350000000000001E-2</v>
      </c>
      <c r="F394" s="147">
        <v>7.15</v>
      </c>
      <c r="G394" s="147">
        <v>0.3</v>
      </c>
      <c r="H394" s="147" t="s">
        <v>128</v>
      </c>
      <c r="I394" s="147" t="s">
        <v>671</v>
      </c>
      <c r="K394" s="205"/>
    </row>
    <row r="395" spans="1:11" x14ac:dyDescent="0.25">
      <c r="A395" s="147" t="s">
        <v>861</v>
      </c>
      <c r="B395" s="147" t="s">
        <v>877</v>
      </c>
      <c r="C395" s="147">
        <v>6.5</v>
      </c>
      <c r="D395" s="147">
        <v>38.497</v>
      </c>
      <c r="E395" s="147">
        <v>1.4069999999999999E-2</v>
      </c>
      <c r="F395" s="147">
        <v>7.15</v>
      </c>
      <c r="G395" s="147">
        <v>0.3</v>
      </c>
      <c r="H395" s="147" t="s">
        <v>128</v>
      </c>
      <c r="I395" s="147" t="s">
        <v>671</v>
      </c>
      <c r="K395" s="205"/>
    </row>
    <row r="396" spans="1:11" x14ac:dyDescent="0.25">
      <c r="A396" s="147" t="s">
        <v>861</v>
      </c>
      <c r="B396" s="147" t="s">
        <v>877</v>
      </c>
      <c r="C396" s="147">
        <v>6.5</v>
      </c>
      <c r="D396" s="147">
        <v>38.497</v>
      </c>
      <c r="E396" s="147">
        <v>1.4069999999999999E-2</v>
      </c>
      <c r="F396" s="147">
        <v>7.15</v>
      </c>
      <c r="G396" s="147">
        <v>0.3</v>
      </c>
      <c r="H396" s="147" t="s">
        <v>128</v>
      </c>
      <c r="I396" s="147" t="s">
        <v>671</v>
      </c>
      <c r="K396" s="205"/>
    </row>
    <row r="397" spans="1:11" x14ac:dyDescent="0.25">
      <c r="A397" s="147" t="s">
        <v>861</v>
      </c>
      <c r="B397" s="147" t="s">
        <v>876</v>
      </c>
      <c r="C397" s="147">
        <v>6.5</v>
      </c>
      <c r="D397" s="147">
        <v>38.497</v>
      </c>
      <c r="E397" s="147">
        <v>1.4069999999999999E-2</v>
      </c>
      <c r="F397" s="147">
        <v>7.15</v>
      </c>
      <c r="G397" s="147">
        <v>0.3</v>
      </c>
      <c r="H397" s="147" t="s">
        <v>128</v>
      </c>
      <c r="I397" s="147" t="s">
        <v>671</v>
      </c>
      <c r="K397" s="205"/>
    </row>
    <row r="398" spans="1:11" x14ac:dyDescent="0.25">
      <c r="A398" s="147" t="s">
        <v>861</v>
      </c>
      <c r="B398" s="147" t="s">
        <v>876</v>
      </c>
      <c r="C398" s="147">
        <v>6.5</v>
      </c>
      <c r="D398" s="147">
        <v>38.497</v>
      </c>
      <c r="E398" s="147">
        <v>1.4069999999999999E-2</v>
      </c>
      <c r="F398" s="147">
        <v>7.15</v>
      </c>
      <c r="G398" s="147">
        <v>0.3</v>
      </c>
      <c r="H398" s="147" t="s">
        <v>128</v>
      </c>
      <c r="I398" s="147" t="s">
        <v>671</v>
      </c>
      <c r="K398" s="205"/>
    </row>
    <row r="399" spans="1:11" x14ac:dyDescent="0.25">
      <c r="A399" s="147" t="s">
        <v>861</v>
      </c>
      <c r="B399" s="147" t="s">
        <v>875</v>
      </c>
      <c r="C399" s="147">
        <v>10.25</v>
      </c>
      <c r="D399" s="147">
        <v>38.497</v>
      </c>
      <c r="E399" s="147">
        <v>2.2190000000000001E-2</v>
      </c>
      <c r="F399" s="147">
        <v>4.9000000000000004</v>
      </c>
      <c r="G399" s="147">
        <v>0.28999999999999998</v>
      </c>
      <c r="H399" s="147" t="s">
        <v>128</v>
      </c>
      <c r="I399" s="147" t="s">
        <v>671</v>
      </c>
      <c r="K399" s="205"/>
    </row>
    <row r="400" spans="1:11" x14ac:dyDescent="0.25">
      <c r="A400" s="147" t="s">
        <v>861</v>
      </c>
      <c r="B400" s="147" t="s">
        <v>875</v>
      </c>
      <c r="C400" s="147">
        <v>10.25</v>
      </c>
      <c r="D400" s="147">
        <v>38.497</v>
      </c>
      <c r="E400" s="147">
        <v>2.2190000000000001E-2</v>
      </c>
      <c r="F400" s="147">
        <v>4.9000000000000004</v>
      </c>
      <c r="G400" s="147">
        <v>0.28999999999999998</v>
      </c>
      <c r="H400" s="147" t="s">
        <v>128</v>
      </c>
      <c r="I400" s="147" t="s">
        <v>671</v>
      </c>
      <c r="K400" s="205"/>
    </row>
    <row r="401" spans="1:11" x14ac:dyDescent="0.25">
      <c r="A401" s="147" t="s">
        <v>861</v>
      </c>
      <c r="B401" s="147" t="s">
        <v>874</v>
      </c>
      <c r="C401" s="147">
        <v>10.25</v>
      </c>
      <c r="D401" s="147">
        <v>42.284999999999997</v>
      </c>
      <c r="E401" s="147">
        <v>2.0199999999999999E-2</v>
      </c>
      <c r="F401" s="147">
        <v>4.9000000000000004</v>
      </c>
      <c r="G401" s="147">
        <v>0.28999999999999998</v>
      </c>
      <c r="H401" s="147" t="s">
        <v>128</v>
      </c>
      <c r="I401" s="147" t="s">
        <v>671</v>
      </c>
      <c r="K401" s="205"/>
    </row>
    <row r="402" spans="1:11" x14ac:dyDescent="0.25">
      <c r="A402" s="147" t="s">
        <v>861</v>
      </c>
      <c r="B402" s="147" t="s">
        <v>874</v>
      </c>
      <c r="C402" s="147">
        <v>10.25</v>
      </c>
      <c r="D402" s="147">
        <v>42.284999999999997</v>
      </c>
      <c r="E402" s="147">
        <v>2.0199999999999999E-2</v>
      </c>
      <c r="F402" s="147">
        <v>4.9000000000000004</v>
      </c>
      <c r="G402" s="147">
        <v>0.28999999999999998</v>
      </c>
      <c r="H402" s="147" t="s">
        <v>128</v>
      </c>
      <c r="I402" s="147" t="s">
        <v>671</v>
      </c>
      <c r="K402" s="205"/>
    </row>
    <row r="403" spans="1:11" x14ac:dyDescent="0.25">
      <c r="A403" s="147" t="s">
        <v>861</v>
      </c>
      <c r="B403" s="147" t="s">
        <v>873</v>
      </c>
      <c r="C403" s="147">
        <v>10.25</v>
      </c>
      <c r="D403" s="147">
        <v>40.308</v>
      </c>
      <c r="E403" s="147">
        <v>2.1190000000000001E-2</v>
      </c>
      <c r="F403" s="147">
        <v>4.9000000000000004</v>
      </c>
      <c r="G403" s="147">
        <v>0.28999999999999998</v>
      </c>
      <c r="H403" s="147" t="s">
        <v>128</v>
      </c>
      <c r="I403" s="147" t="s">
        <v>671</v>
      </c>
      <c r="K403" s="205"/>
    </row>
    <row r="404" spans="1:11" x14ac:dyDescent="0.25">
      <c r="A404" s="147" t="s">
        <v>861</v>
      </c>
      <c r="B404" s="147" t="s">
        <v>873</v>
      </c>
      <c r="C404" s="147">
        <v>10.25</v>
      </c>
      <c r="D404" s="147">
        <v>40.308</v>
      </c>
      <c r="E404" s="147">
        <v>2.1190000000000001E-2</v>
      </c>
      <c r="F404" s="147">
        <v>4.9000000000000004</v>
      </c>
      <c r="G404" s="147">
        <v>0.28999999999999998</v>
      </c>
      <c r="H404" s="147" t="s">
        <v>128</v>
      </c>
      <c r="I404" s="147" t="s">
        <v>671</v>
      </c>
      <c r="K404" s="205"/>
    </row>
    <row r="405" spans="1:11" x14ac:dyDescent="0.25">
      <c r="A405" s="147" t="s">
        <v>861</v>
      </c>
      <c r="B405" s="147" t="s">
        <v>872</v>
      </c>
      <c r="C405" s="147">
        <v>6.5</v>
      </c>
      <c r="D405" s="147">
        <v>20.085999999999999</v>
      </c>
      <c r="E405" s="147">
        <v>2.6970000000000001E-2</v>
      </c>
      <c r="F405" s="147">
        <v>7.15</v>
      </c>
      <c r="G405" s="147">
        <v>0.3</v>
      </c>
      <c r="H405" s="147" t="s">
        <v>128</v>
      </c>
      <c r="I405" s="147" t="s">
        <v>671</v>
      </c>
      <c r="K405" s="205"/>
    </row>
    <row r="406" spans="1:11" x14ac:dyDescent="0.25">
      <c r="A406" s="147" t="s">
        <v>861</v>
      </c>
      <c r="B406" s="147" t="s">
        <v>872</v>
      </c>
      <c r="C406" s="147">
        <v>6.5</v>
      </c>
      <c r="D406" s="147">
        <v>20.085999999999999</v>
      </c>
      <c r="E406" s="147">
        <v>2.6970000000000001E-2</v>
      </c>
      <c r="F406" s="147">
        <v>7.15</v>
      </c>
      <c r="G406" s="147">
        <v>0.3</v>
      </c>
      <c r="H406" s="147" t="s">
        <v>128</v>
      </c>
      <c r="I406" s="147" t="s">
        <v>671</v>
      </c>
      <c r="K406" s="205"/>
    </row>
    <row r="407" spans="1:11" x14ac:dyDescent="0.25">
      <c r="A407" s="147" t="s">
        <v>861</v>
      </c>
      <c r="B407" s="147" t="s">
        <v>871</v>
      </c>
      <c r="C407" s="147">
        <v>6.5</v>
      </c>
      <c r="D407" s="147">
        <v>21.83</v>
      </c>
      <c r="E407" s="147">
        <v>2.4809999999999999E-2</v>
      </c>
      <c r="F407" s="147">
        <v>7.15</v>
      </c>
      <c r="G407" s="147">
        <v>0.3</v>
      </c>
      <c r="H407" s="147" t="s">
        <v>128</v>
      </c>
      <c r="I407" s="147" t="s">
        <v>671</v>
      </c>
      <c r="K407" s="205"/>
    </row>
    <row r="408" spans="1:11" x14ac:dyDescent="0.25">
      <c r="A408" s="147" t="s">
        <v>861</v>
      </c>
      <c r="B408" s="147" t="s">
        <v>871</v>
      </c>
      <c r="C408" s="147">
        <v>6.5</v>
      </c>
      <c r="D408" s="147">
        <v>21.83</v>
      </c>
      <c r="E408" s="147">
        <v>2.4809999999999999E-2</v>
      </c>
      <c r="F408" s="147">
        <v>7.15</v>
      </c>
      <c r="G408" s="147">
        <v>0.3</v>
      </c>
      <c r="H408" s="147" t="s">
        <v>128</v>
      </c>
      <c r="I408" s="147" t="s">
        <v>671</v>
      </c>
      <c r="K408" s="205"/>
    </row>
    <row r="409" spans="1:11" x14ac:dyDescent="0.25">
      <c r="A409" s="147" t="s">
        <v>861</v>
      </c>
      <c r="B409" s="147" t="s">
        <v>870</v>
      </c>
      <c r="C409" s="147">
        <v>6.5</v>
      </c>
      <c r="D409" s="147">
        <v>21.22</v>
      </c>
      <c r="E409" s="147">
        <v>2.5530000000000001E-2</v>
      </c>
      <c r="F409" s="147">
        <v>7.15</v>
      </c>
      <c r="G409" s="147">
        <v>0.3</v>
      </c>
      <c r="H409" s="147" t="s">
        <v>128</v>
      </c>
      <c r="I409" s="147" t="s">
        <v>671</v>
      </c>
      <c r="K409" s="205"/>
    </row>
    <row r="410" spans="1:11" x14ac:dyDescent="0.25">
      <c r="A410" s="147" t="s">
        <v>861</v>
      </c>
      <c r="B410" s="147" t="s">
        <v>870</v>
      </c>
      <c r="C410" s="147">
        <v>6.5</v>
      </c>
      <c r="D410" s="147">
        <v>21.22</v>
      </c>
      <c r="E410" s="147">
        <v>2.5530000000000001E-2</v>
      </c>
      <c r="F410" s="147">
        <v>7.15</v>
      </c>
      <c r="G410" s="147">
        <v>0.3</v>
      </c>
      <c r="H410" s="147" t="s">
        <v>128</v>
      </c>
      <c r="I410" s="147" t="s">
        <v>671</v>
      </c>
      <c r="K410" s="205"/>
    </row>
    <row r="411" spans="1:11" x14ac:dyDescent="0.25">
      <c r="A411" s="147" t="s">
        <v>861</v>
      </c>
      <c r="B411" s="147" t="s">
        <v>869</v>
      </c>
      <c r="C411" s="147">
        <v>8.25</v>
      </c>
      <c r="D411" s="147">
        <v>26.242000000000001</v>
      </c>
      <c r="E411" s="147">
        <v>2.6200000000000001E-2</v>
      </c>
      <c r="F411" s="147">
        <v>5.85</v>
      </c>
      <c r="G411" s="147">
        <v>0.28999999999999998</v>
      </c>
      <c r="H411" s="147" t="s">
        <v>128</v>
      </c>
      <c r="I411" s="147" t="s">
        <v>671</v>
      </c>
      <c r="K411" s="205"/>
    </row>
    <row r="412" spans="1:11" x14ac:dyDescent="0.25">
      <c r="A412" s="147" t="s">
        <v>861</v>
      </c>
      <c r="B412" s="147" t="s">
        <v>869</v>
      </c>
      <c r="C412" s="147">
        <v>8.25</v>
      </c>
      <c r="D412" s="147">
        <v>26.242000000000001</v>
      </c>
      <c r="E412" s="147">
        <v>2.6200000000000001E-2</v>
      </c>
      <c r="F412" s="147">
        <v>5.85</v>
      </c>
      <c r="G412" s="147">
        <v>0.28999999999999998</v>
      </c>
      <c r="H412" s="147" t="s">
        <v>128</v>
      </c>
      <c r="I412" s="147" t="s">
        <v>671</v>
      </c>
      <c r="K412" s="205"/>
    </row>
    <row r="413" spans="1:11" x14ac:dyDescent="0.25">
      <c r="A413" s="147" t="s">
        <v>861</v>
      </c>
      <c r="B413" s="147" t="s">
        <v>868</v>
      </c>
      <c r="C413" s="147">
        <v>8.25</v>
      </c>
      <c r="D413" s="147">
        <v>28.08</v>
      </c>
      <c r="E413" s="147">
        <v>2.4479999999999998E-2</v>
      </c>
      <c r="F413" s="147">
        <v>5.85</v>
      </c>
      <c r="G413" s="147">
        <v>0.28999999999999998</v>
      </c>
      <c r="H413" s="147" t="s">
        <v>128</v>
      </c>
      <c r="I413" s="147" t="s">
        <v>671</v>
      </c>
      <c r="K413" s="205"/>
    </row>
    <row r="414" spans="1:11" x14ac:dyDescent="0.25">
      <c r="A414" s="147" t="s">
        <v>861</v>
      </c>
      <c r="B414" s="147" t="s">
        <v>868</v>
      </c>
      <c r="C414" s="147">
        <v>8.25</v>
      </c>
      <c r="D414" s="147">
        <v>28.08</v>
      </c>
      <c r="E414" s="147">
        <v>2.4479999999999998E-2</v>
      </c>
      <c r="F414" s="147">
        <v>5.85</v>
      </c>
      <c r="G414" s="147">
        <v>0.28999999999999998</v>
      </c>
      <c r="H414" s="147" t="s">
        <v>128</v>
      </c>
      <c r="I414" s="147" t="s">
        <v>671</v>
      </c>
      <c r="K414" s="205"/>
    </row>
    <row r="415" spans="1:11" x14ac:dyDescent="0.25">
      <c r="A415" s="147" t="s">
        <v>861</v>
      </c>
      <c r="B415" s="147" t="s">
        <v>867</v>
      </c>
      <c r="C415" s="147">
        <v>8.25</v>
      </c>
      <c r="D415" s="147">
        <v>27.132999999999999</v>
      </c>
      <c r="E415" s="147">
        <v>2.5340000000000001E-2</v>
      </c>
      <c r="F415" s="147">
        <v>5.85</v>
      </c>
      <c r="G415" s="147">
        <v>0.28999999999999998</v>
      </c>
      <c r="H415" s="147" t="s">
        <v>128</v>
      </c>
      <c r="I415" s="147" t="s">
        <v>671</v>
      </c>
      <c r="K415" s="205"/>
    </row>
    <row r="416" spans="1:11" x14ac:dyDescent="0.25">
      <c r="A416" s="147" t="s">
        <v>861</v>
      </c>
      <c r="B416" s="147" t="s">
        <v>867</v>
      </c>
      <c r="C416" s="147">
        <v>8.25</v>
      </c>
      <c r="D416" s="147">
        <v>27.132999999999999</v>
      </c>
      <c r="E416" s="147">
        <v>2.5340000000000001E-2</v>
      </c>
      <c r="F416" s="147">
        <v>5.85</v>
      </c>
      <c r="G416" s="147">
        <v>0.28999999999999998</v>
      </c>
      <c r="H416" s="147" t="s">
        <v>128</v>
      </c>
      <c r="I416" s="147" t="s">
        <v>671</v>
      </c>
      <c r="K416" s="205"/>
    </row>
    <row r="417" spans="1:11" x14ac:dyDescent="0.25">
      <c r="A417" s="147" t="s">
        <v>861</v>
      </c>
      <c r="B417" s="147" t="s">
        <v>866</v>
      </c>
      <c r="C417" s="147">
        <v>6.5</v>
      </c>
      <c r="D417" s="147">
        <v>28.08</v>
      </c>
      <c r="E417" s="147">
        <v>1.9290000000000002E-2</v>
      </c>
      <c r="F417" s="147">
        <v>7.15</v>
      </c>
      <c r="G417" s="147">
        <v>0.3</v>
      </c>
      <c r="H417" s="147" t="s">
        <v>128</v>
      </c>
      <c r="I417" s="147" t="s">
        <v>671</v>
      </c>
      <c r="K417" s="205"/>
    </row>
    <row r="418" spans="1:11" x14ac:dyDescent="0.25">
      <c r="A418" s="147" t="s">
        <v>861</v>
      </c>
      <c r="B418" s="147" t="s">
        <v>866</v>
      </c>
      <c r="C418" s="147">
        <v>6.5</v>
      </c>
      <c r="D418" s="147">
        <v>28.08</v>
      </c>
      <c r="E418" s="147">
        <v>1.9290000000000002E-2</v>
      </c>
      <c r="F418" s="147">
        <v>7.15</v>
      </c>
      <c r="G418" s="147">
        <v>0.3</v>
      </c>
      <c r="H418" s="147" t="s">
        <v>128</v>
      </c>
      <c r="I418" s="147" t="s">
        <v>671</v>
      </c>
      <c r="K418" s="205"/>
    </row>
    <row r="419" spans="1:11" x14ac:dyDescent="0.25">
      <c r="A419" s="147" t="s">
        <v>861</v>
      </c>
      <c r="B419" s="147" t="s">
        <v>865</v>
      </c>
      <c r="C419" s="147">
        <v>6.5</v>
      </c>
      <c r="D419" s="147">
        <v>32.543999999999997</v>
      </c>
      <c r="E419" s="147">
        <v>1.6639999999999999E-2</v>
      </c>
      <c r="F419" s="147">
        <v>7.15</v>
      </c>
      <c r="G419" s="147">
        <v>0.3</v>
      </c>
      <c r="H419" s="147" t="s">
        <v>128</v>
      </c>
      <c r="I419" s="147" t="s">
        <v>671</v>
      </c>
      <c r="K419" s="205"/>
    </row>
    <row r="420" spans="1:11" x14ac:dyDescent="0.25">
      <c r="A420" s="147" t="s">
        <v>861</v>
      </c>
      <c r="B420" s="147" t="s">
        <v>865</v>
      </c>
      <c r="C420" s="147">
        <v>6.5</v>
      </c>
      <c r="D420" s="147">
        <v>32.543999999999997</v>
      </c>
      <c r="E420" s="147">
        <v>1.6639999999999999E-2</v>
      </c>
      <c r="F420" s="147">
        <v>7.15</v>
      </c>
      <c r="G420" s="147">
        <v>0.3</v>
      </c>
      <c r="H420" s="147" t="s">
        <v>128</v>
      </c>
      <c r="I420" s="147" t="s">
        <v>671</v>
      </c>
      <c r="K420" s="205"/>
    </row>
    <row r="421" spans="1:11" x14ac:dyDescent="0.25">
      <c r="A421" s="147" t="s">
        <v>861</v>
      </c>
      <c r="B421" s="147" t="s">
        <v>864</v>
      </c>
      <c r="C421" s="147">
        <v>6.5</v>
      </c>
      <c r="D421" s="147">
        <v>31.312999999999999</v>
      </c>
      <c r="E421" s="147">
        <v>1.7299999999999999E-2</v>
      </c>
      <c r="F421" s="147">
        <v>7.15</v>
      </c>
      <c r="G421" s="147">
        <v>0.3</v>
      </c>
      <c r="H421" s="147" t="s">
        <v>128</v>
      </c>
      <c r="I421" s="147" t="s">
        <v>671</v>
      </c>
      <c r="K421" s="205"/>
    </row>
    <row r="422" spans="1:11" x14ac:dyDescent="0.25">
      <c r="A422" s="147" t="s">
        <v>861</v>
      </c>
      <c r="B422" s="147" t="s">
        <v>864</v>
      </c>
      <c r="C422" s="147">
        <v>6.5</v>
      </c>
      <c r="D422" s="147">
        <v>31.312999999999999</v>
      </c>
      <c r="E422" s="147">
        <v>1.7299999999999999E-2</v>
      </c>
      <c r="F422" s="147">
        <v>7.15</v>
      </c>
      <c r="G422" s="147">
        <v>0.3</v>
      </c>
      <c r="H422" s="147" t="s">
        <v>128</v>
      </c>
      <c r="I422" s="147" t="s">
        <v>671</v>
      </c>
      <c r="K422" s="205"/>
    </row>
    <row r="423" spans="1:11" x14ac:dyDescent="0.25">
      <c r="A423" s="147" t="s">
        <v>861</v>
      </c>
      <c r="B423" s="147" t="s">
        <v>863</v>
      </c>
      <c r="C423" s="147">
        <v>10.25</v>
      </c>
      <c r="D423" s="147">
        <v>32.543999999999997</v>
      </c>
      <c r="E423" s="147">
        <v>2.6249999999999999E-2</v>
      </c>
      <c r="F423" s="147">
        <v>4.9000000000000004</v>
      </c>
      <c r="G423" s="147">
        <v>0.28999999999999998</v>
      </c>
      <c r="H423" s="147" t="s">
        <v>128</v>
      </c>
      <c r="I423" s="147" t="s">
        <v>671</v>
      </c>
      <c r="K423" s="205"/>
    </row>
    <row r="424" spans="1:11" x14ac:dyDescent="0.25">
      <c r="A424" s="147" t="s">
        <v>861</v>
      </c>
      <c r="B424" s="147" t="s">
        <v>863</v>
      </c>
      <c r="C424" s="147">
        <v>10.25</v>
      </c>
      <c r="D424" s="147">
        <v>32.543999999999997</v>
      </c>
      <c r="E424" s="147">
        <v>2.6249999999999999E-2</v>
      </c>
      <c r="F424" s="147">
        <v>4.9000000000000004</v>
      </c>
      <c r="G424" s="147">
        <v>0.28999999999999998</v>
      </c>
      <c r="H424" s="147" t="s">
        <v>128</v>
      </c>
      <c r="I424" s="147" t="s">
        <v>671</v>
      </c>
      <c r="K424" s="205"/>
    </row>
    <row r="425" spans="1:11" x14ac:dyDescent="0.25">
      <c r="A425" s="147" t="s">
        <v>861</v>
      </c>
      <c r="B425" s="147" t="s">
        <v>862</v>
      </c>
      <c r="C425" s="147">
        <v>10.25</v>
      </c>
      <c r="D425" s="147">
        <v>35.292000000000002</v>
      </c>
      <c r="E425" s="147">
        <v>2.4199999999999999E-2</v>
      </c>
      <c r="F425" s="147">
        <v>4.9000000000000004</v>
      </c>
      <c r="G425" s="147">
        <v>0.28999999999999998</v>
      </c>
      <c r="H425" s="147" t="s">
        <v>128</v>
      </c>
      <c r="I425" s="147" t="s">
        <v>671</v>
      </c>
      <c r="K425" s="205"/>
    </row>
    <row r="426" spans="1:11" x14ac:dyDescent="0.25">
      <c r="A426" s="147" t="s">
        <v>861</v>
      </c>
      <c r="B426" s="147" t="s">
        <v>862</v>
      </c>
      <c r="C426" s="147">
        <v>10.25</v>
      </c>
      <c r="D426" s="147">
        <v>35.292000000000002</v>
      </c>
      <c r="E426" s="147">
        <v>2.4199999999999999E-2</v>
      </c>
      <c r="F426" s="147">
        <v>4.9000000000000004</v>
      </c>
      <c r="G426" s="147">
        <v>0.28999999999999998</v>
      </c>
      <c r="H426" s="147" t="s">
        <v>128</v>
      </c>
      <c r="I426" s="147" t="s">
        <v>671</v>
      </c>
      <c r="K426" s="205"/>
    </row>
    <row r="427" spans="1:11" x14ac:dyDescent="0.25">
      <c r="A427" s="147" t="s">
        <v>861</v>
      </c>
      <c r="B427" s="147" t="s">
        <v>860</v>
      </c>
      <c r="C427" s="147">
        <v>10.25</v>
      </c>
      <c r="D427" s="147">
        <v>35.292000000000002</v>
      </c>
      <c r="E427" s="147">
        <v>2.4199999999999999E-2</v>
      </c>
      <c r="F427" s="147">
        <v>4.9000000000000004</v>
      </c>
      <c r="G427" s="147">
        <v>0.28999999999999998</v>
      </c>
      <c r="H427" s="147" t="s">
        <v>128</v>
      </c>
      <c r="I427" s="147" t="s">
        <v>671</v>
      </c>
      <c r="K427" s="205"/>
    </row>
    <row r="428" spans="1:11" x14ac:dyDescent="0.25">
      <c r="A428" s="147" t="s">
        <v>861</v>
      </c>
      <c r="B428" s="147" t="s">
        <v>860</v>
      </c>
      <c r="C428" s="147">
        <v>10.25</v>
      </c>
      <c r="D428" s="147">
        <v>35.292000000000002</v>
      </c>
      <c r="E428" s="147">
        <v>2.4199999999999999E-2</v>
      </c>
      <c r="F428" s="147">
        <v>4.9000000000000004</v>
      </c>
      <c r="G428" s="147">
        <v>0.28999999999999998</v>
      </c>
      <c r="H428" s="147" t="s">
        <v>128</v>
      </c>
      <c r="I428" s="147" t="s">
        <v>671</v>
      </c>
      <c r="K428" s="205"/>
    </row>
    <row r="429" spans="1:11" x14ac:dyDescent="0.25">
      <c r="A429" s="147" t="s">
        <v>815</v>
      </c>
      <c r="B429" s="147" t="s">
        <v>846</v>
      </c>
      <c r="C429" s="147">
        <v>4.5</v>
      </c>
      <c r="D429" s="147">
        <v>11.446999999999999</v>
      </c>
      <c r="E429" s="147">
        <v>3.2759999999999997E-2</v>
      </c>
      <c r="F429" s="147">
        <v>9.89</v>
      </c>
      <c r="G429" s="147">
        <v>0.31</v>
      </c>
      <c r="H429" s="147" t="s">
        <v>128</v>
      </c>
      <c r="I429" s="147" t="s">
        <v>671</v>
      </c>
      <c r="K429" s="205"/>
    </row>
    <row r="430" spans="1:11" x14ac:dyDescent="0.25">
      <c r="A430" s="147" t="s">
        <v>815</v>
      </c>
      <c r="B430" s="147" t="s">
        <v>846</v>
      </c>
      <c r="C430" s="147">
        <v>4.5</v>
      </c>
      <c r="D430" s="147">
        <v>11.446999999999999</v>
      </c>
      <c r="E430" s="147">
        <v>3.2759999999999997E-2</v>
      </c>
      <c r="F430" s="147">
        <v>9.89</v>
      </c>
      <c r="G430" s="147">
        <v>0.31</v>
      </c>
      <c r="H430" s="147" t="s">
        <v>128</v>
      </c>
      <c r="I430" s="147" t="s">
        <v>671</v>
      </c>
      <c r="K430" s="205"/>
    </row>
    <row r="431" spans="1:11" x14ac:dyDescent="0.25">
      <c r="A431" s="147" t="s">
        <v>815</v>
      </c>
      <c r="B431" s="147" t="s">
        <v>845</v>
      </c>
      <c r="C431" s="147">
        <v>4.5</v>
      </c>
      <c r="D431" s="147">
        <v>12.746</v>
      </c>
      <c r="E431" s="147">
        <v>2.9420000000000002E-2</v>
      </c>
      <c r="F431" s="147">
        <v>9.89</v>
      </c>
      <c r="G431" s="147">
        <v>0.31</v>
      </c>
      <c r="H431" s="147" t="s">
        <v>128</v>
      </c>
      <c r="I431" s="147" t="s">
        <v>671</v>
      </c>
      <c r="K431" s="205"/>
    </row>
    <row r="432" spans="1:11" x14ac:dyDescent="0.25">
      <c r="A432" s="147" t="s">
        <v>815</v>
      </c>
      <c r="B432" s="147" t="s">
        <v>845</v>
      </c>
      <c r="C432" s="147">
        <v>4.5</v>
      </c>
      <c r="D432" s="147">
        <v>12.746</v>
      </c>
      <c r="E432" s="147">
        <v>2.9420000000000002E-2</v>
      </c>
      <c r="F432" s="147">
        <v>9.89</v>
      </c>
      <c r="G432" s="147">
        <v>0.31</v>
      </c>
      <c r="H432" s="147" t="s">
        <v>128</v>
      </c>
      <c r="I432" s="147" t="s">
        <v>671</v>
      </c>
      <c r="K432" s="205"/>
    </row>
    <row r="433" spans="1:11" x14ac:dyDescent="0.25">
      <c r="A433" s="147" t="s">
        <v>847</v>
      </c>
      <c r="B433" s="147" t="s">
        <v>859</v>
      </c>
      <c r="C433" s="147">
        <v>48</v>
      </c>
      <c r="D433" s="147">
        <v>11.593</v>
      </c>
      <c r="E433" s="146">
        <v>0.34499999999999997</v>
      </c>
      <c r="F433" s="147">
        <v>1.83</v>
      </c>
      <c r="G433" s="147">
        <v>0.27</v>
      </c>
      <c r="H433" s="147" t="s">
        <v>128</v>
      </c>
      <c r="I433" s="147" t="s">
        <v>671</v>
      </c>
      <c r="K433" s="205"/>
    </row>
    <row r="434" spans="1:11" x14ac:dyDescent="0.25">
      <c r="A434" s="147" t="s">
        <v>847</v>
      </c>
      <c r="B434" s="147" t="s">
        <v>859</v>
      </c>
      <c r="C434" s="147">
        <v>48</v>
      </c>
      <c r="D434" s="147">
        <v>11.593</v>
      </c>
      <c r="E434" s="146">
        <v>0.34499999999999997</v>
      </c>
      <c r="F434" s="147">
        <v>1.83</v>
      </c>
      <c r="G434" s="147">
        <v>0.27</v>
      </c>
      <c r="H434" s="147" t="s">
        <v>128</v>
      </c>
      <c r="I434" s="147" t="s">
        <v>671</v>
      </c>
      <c r="K434" s="205"/>
    </row>
    <row r="435" spans="1:11" x14ac:dyDescent="0.25">
      <c r="A435" s="147" t="s">
        <v>815</v>
      </c>
      <c r="B435" s="147" t="s">
        <v>844</v>
      </c>
      <c r="C435" s="147">
        <v>4.5</v>
      </c>
      <c r="D435" s="147">
        <v>14.853</v>
      </c>
      <c r="E435" s="147">
        <v>2.5250000000000002E-2</v>
      </c>
      <c r="F435" s="147">
        <v>9.89</v>
      </c>
      <c r="G435" s="147">
        <v>0.31</v>
      </c>
      <c r="H435" s="147" t="s">
        <v>128</v>
      </c>
      <c r="I435" s="147" t="s">
        <v>671</v>
      </c>
      <c r="K435" s="205"/>
    </row>
    <row r="436" spans="1:11" x14ac:dyDescent="0.25">
      <c r="A436" s="147" t="s">
        <v>815</v>
      </c>
      <c r="B436" s="147" t="s">
        <v>844</v>
      </c>
      <c r="C436" s="147">
        <v>4.5</v>
      </c>
      <c r="D436" s="147">
        <v>14.853</v>
      </c>
      <c r="E436" s="147">
        <v>2.5250000000000002E-2</v>
      </c>
      <c r="F436" s="147">
        <v>9.89</v>
      </c>
      <c r="G436" s="147">
        <v>0.31</v>
      </c>
      <c r="H436" s="147" t="s">
        <v>128</v>
      </c>
      <c r="I436" s="147" t="s">
        <v>671</v>
      </c>
      <c r="K436" s="205"/>
    </row>
    <row r="437" spans="1:11" x14ac:dyDescent="0.25">
      <c r="A437" s="147" t="s">
        <v>815</v>
      </c>
      <c r="B437" s="147" t="s">
        <v>843</v>
      </c>
      <c r="C437" s="147">
        <v>4.5</v>
      </c>
      <c r="D437" s="147">
        <v>12.545</v>
      </c>
      <c r="E437" s="147">
        <v>2.989E-2</v>
      </c>
      <c r="F437" s="147">
        <v>9.89</v>
      </c>
      <c r="G437" s="147">
        <v>0.31</v>
      </c>
      <c r="H437" s="147" t="s">
        <v>128</v>
      </c>
      <c r="I437" s="147" t="s">
        <v>671</v>
      </c>
      <c r="K437" s="205"/>
    </row>
    <row r="438" spans="1:11" x14ac:dyDescent="0.25">
      <c r="A438" s="147" t="s">
        <v>815</v>
      </c>
      <c r="B438" s="147" t="s">
        <v>843</v>
      </c>
      <c r="C438" s="147">
        <v>4.5</v>
      </c>
      <c r="D438" s="147">
        <v>12.545</v>
      </c>
      <c r="E438" s="147">
        <v>2.989E-2</v>
      </c>
      <c r="F438" s="147">
        <v>9.89</v>
      </c>
      <c r="G438" s="147">
        <v>0.31</v>
      </c>
      <c r="H438" s="147" t="s">
        <v>128</v>
      </c>
      <c r="I438" s="147" t="s">
        <v>671</v>
      </c>
      <c r="K438" s="205"/>
    </row>
    <row r="439" spans="1:11" x14ac:dyDescent="0.25">
      <c r="A439" s="147" t="s">
        <v>815</v>
      </c>
      <c r="B439" s="147" t="s">
        <v>842</v>
      </c>
      <c r="C439" s="147">
        <v>4.5</v>
      </c>
      <c r="D439" s="147">
        <v>13.612</v>
      </c>
      <c r="E439" s="147">
        <v>2.7550000000000002E-2</v>
      </c>
      <c r="F439" s="147">
        <v>9.89</v>
      </c>
      <c r="G439" s="147">
        <v>0.31</v>
      </c>
      <c r="H439" s="147" t="s">
        <v>128</v>
      </c>
      <c r="I439" s="147" t="s">
        <v>671</v>
      </c>
      <c r="K439" s="205"/>
    </row>
    <row r="440" spans="1:11" x14ac:dyDescent="0.25">
      <c r="A440" s="147" t="s">
        <v>815</v>
      </c>
      <c r="B440" s="147" t="s">
        <v>842</v>
      </c>
      <c r="C440" s="147">
        <v>4.5</v>
      </c>
      <c r="D440" s="147">
        <v>13.612</v>
      </c>
      <c r="E440" s="147">
        <v>2.7550000000000002E-2</v>
      </c>
      <c r="F440" s="147">
        <v>9.89</v>
      </c>
      <c r="G440" s="147">
        <v>0.31</v>
      </c>
      <c r="H440" s="147" t="s">
        <v>128</v>
      </c>
      <c r="I440" s="147" t="s">
        <v>671</v>
      </c>
      <c r="K440" s="205"/>
    </row>
    <row r="441" spans="1:11" x14ac:dyDescent="0.25">
      <c r="A441" s="147" t="s">
        <v>815</v>
      </c>
      <c r="B441" s="147" t="s">
        <v>841</v>
      </c>
      <c r="C441" s="147">
        <v>4.5</v>
      </c>
      <c r="D441" s="147">
        <v>15.409000000000001</v>
      </c>
      <c r="E441" s="147">
        <v>2.4340000000000001E-2</v>
      </c>
      <c r="F441" s="147">
        <v>9.89</v>
      </c>
      <c r="G441" s="147">
        <v>0.31</v>
      </c>
      <c r="H441" s="147" t="s">
        <v>128</v>
      </c>
      <c r="I441" s="147" t="s">
        <v>671</v>
      </c>
      <c r="K441" s="205"/>
    </row>
    <row r="442" spans="1:11" x14ac:dyDescent="0.25">
      <c r="A442" s="147" t="s">
        <v>815</v>
      </c>
      <c r="B442" s="147" t="s">
        <v>841</v>
      </c>
      <c r="C442" s="147">
        <v>4.5</v>
      </c>
      <c r="D442" s="147">
        <v>15.409000000000001</v>
      </c>
      <c r="E442" s="147">
        <v>2.4340000000000001E-2</v>
      </c>
      <c r="F442" s="147">
        <v>9.89</v>
      </c>
      <c r="G442" s="147">
        <v>0.31</v>
      </c>
      <c r="H442" s="147" t="s">
        <v>128</v>
      </c>
      <c r="I442" s="147" t="s">
        <v>671</v>
      </c>
      <c r="K442" s="205"/>
    </row>
    <row r="443" spans="1:11" x14ac:dyDescent="0.25">
      <c r="A443" s="147" t="s">
        <v>815</v>
      </c>
      <c r="B443" s="147" t="s">
        <v>840</v>
      </c>
      <c r="C443" s="147">
        <v>4.5</v>
      </c>
      <c r="D443" s="147">
        <v>17.327999999999999</v>
      </c>
      <c r="E443" s="147">
        <v>2.164E-2</v>
      </c>
      <c r="F443" s="147">
        <v>9.89</v>
      </c>
      <c r="G443" s="147">
        <v>0.31</v>
      </c>
      <c r="H443" s="147" t="s">
        <v>128</v>
      </c>
      <c r="I443" s="147" t="s">
        <v>671</v>
      </c>
      <c r="K443" s="205"/>
    </row>
    <row r="444" spans="1:11" x14ac:dyDescent="0.25">
      <c r="A444" s="147" t="s">
        <v>815</v>
      </c>
      <c r="B444" s="147" t="s">
        <v>840</v>
      </c>
      <c r="C444" s="147">
        <v>4.5</v>
      </c>
      <c r="D444" s="147">
        <v>17.327999999999999</v>
      </c>
      <c r="E444" s="147">
        <v>2.164E-2</v>
      </c>
      <c r="F444" s="147">
        <v>9.89</v>
      </c>
      <c r="G444" s="147">
        <v>0.31</v>
      </c>
      <c r="H444" s="147" t="s">
        <v>128</v>
      </c>
      <c r="I444" s="147" t="s">
        <v>671</v>
      </c>
      <c r="K444" s="205"/>
    </row>
    <row r="445" spans="1:11" x14ac:dyDescent="0.25">
      <c r="A445" s="147" t="s">
        <v>815</v>
      </c>
      <c r="B445" s="147" t="s">
        <v>839</v>
      </c>
      <c r="C445" s="147">
        <v>4.5</v>
      </c>
      <c r="D445" s="147">
        <v>14.853</v>
      </c>
      <c r="E445" s="147">
        <v>2.5250000000000002E-2</v>
      </c>
      <c r="F445" s="147">
        <v>9.89</v>
      </c>
      <c r="G445" s="147">
        <v>0.31</v>
      </c>
      <c r="H445" s="147" t="s">
        <v>128</v>
      </c>
      <c r="I445" s="147" t="s">
        <v>671</v>
      </c>
      <c r="K445" s="205"/>
    </row>
    <row r="446" spans="1:11" x14ac:dyDescent="0.25">
      <c r="A446" s="147" t="s">
        <v>815</v>
      </c>
      <c r="B446" s="147" t="s">
        <v>839</v>
      </c>
      <c r="C446" s="147">
        <v>4.5</v>
      </c>
      <c r="D446" s="147">
        <v>14.853</v>
      </c>
      <c r="E446" s="147">
        <v>2.5250000000000002E-2</v>
      </c>
      <c r="F446" s="147">
        <v>9.89</v>
      </c>
      <c r="G446" s="147">
        <v>0.31</v>
      </c>
      <c r="H446" s="147" t="s">
        <v>128</v>
      </c>
      <c r="I446" s="147" t="s">
        <v>671</v>
      </c>
      <c r="K446" s="205"/>
    </row>
    <row r="447" spans="1:11" x14ac:dyDescent="0.25">
      <c r="A447" s="147" t="s">
        <v>847</v>
      </c>
      <c r="B447" s="147" t="s">
        <v>838</v>
      </c>
      <c r="C447" s="147">
        <v>6.5</v>
      </c>
      <c r="D447" s="147">
        <v>19.998999999999999</v>
      </c>
      <c r="E447" s="147">
        <v>2.708E-2</v>
      </c>
      <c r="F447" s="147">
        <v>7.15</v>
      </c>
      <c r="G447" s="147">
        <v>0.3</v>
      </c>
      <c r="H447" s="147" t="s">
        <v>128</v>
      </c>
      <c r="I447" s="147" t="s">
        <v>671</v>
      </c>
      <c r="K447" s="205"/>
    </row>
    <row r="448" spans="1:11" x14ac:dyDescent="0.25">
      <c r="A448" s="147" t="s">
        <v>847</v>
      </c>
      <c r="B448" s="147" t="s">
        <v>838</v>
      </c>
      <c r="C448" s="147">
        <v>6.5</v>
      </c>
      <c r="D448" s="147">
        <v>19.998999999999999</v>
      </c>
      <c r="E448" s="147">
        <v>2.708E-2</v>
      </c>
      <c r="F448" s="147">
        <v>7.15</v>
      </c>
      <c r="G448" s="147">
        <v>0.3</v>
      </c>
      <c r="H448" s="147" t="s">
        <v>128</v>
      </c>
      <c r="I448" s="147" t="s">
        <v>671</v>
      </c>
      <c r="K448" s="205"/>
    </row>
    <row r="449" spans="1:11" x14ac:dyDescent="0.25">
      <c r="A449" s="147" t="s">
        <v>815</v>
      </c>
      <c r="B449" s="147" t="s">
        <v>838</v>
      </c>
      <c r="C449" s="147">
        <v>6.5</v>
      </c>
      <c r="D449" s="147">
        <v>16.978999999999999</v>
      </c>
      <c r="E449" s="147">
        <v>3.1899999999999998E-2</v>
      </c>
      <c r="F449" s="147">
        <v>7.15</v>
      </c>
      <c r="G449" s="147">
        <v>0.3</v>
      </c>
      <c r="H449" s="147" t="s">
        <v>128</v>
      </c>
      <c r="I449" s="147" t="s">
        <v>671</v>
      </c>
      <c r="K449" s="205"/>
    </row>
    <row r="450" spans="1:11" x14ac:dyDescent="0.25">
      <c r="A450" s="147" t="s">
        <v>815</v>
      </c>
      <c r="B450" s="147" t="s">
        <v>838</v>
      </c>
      <c r="C450" s="147">
        <v>6.5</v>
      </c>
      <c r="D450" s="147">
        <v>16.978999999999999</v>
      </c>
      <c r="E450" s="147">
        <v>3.1899999999999998E-2</v>
      </c>
      <c r="F450" s="147">
        <v>7.15</v>
      </c>
      <c r="G450" s="147">
        <v>0.3</v>
      </c>
      <c r="H450" s="147" t="s">
        <v>128</v>
      </c>
      <c r="I450" s="147" t="s">
        <v>671</v>
      </c>
      <c r="K450" s="205"/>
    </row>
    <row r="451" spans="1:11" x14ac:dyDescent="0.25">
      <c r="A451" s="147" t="s">
        <v>847</v>
      </c>
      <c r="B451" s="147" t="s">
        <v>837</v>
      </c>
      <c r="C451" s="147">
        <v>6.5</v>
      </c>
      <c r="D451" s="147">
        <v>21.515999999999998</v>
      </c>
      <c r="E451" s="147">
        <v>2.5180000000000001E-2</v>
      </c>
      <c r="F451" s="147">
        <v>7.15</v>
      </c>
      <c r="G451" s="147">
        <v>0.3</v>
      </c>
      <c r="H451" s="147" t="s">
        <v>128</v>
      </c>
      <c r="I451" s="147" t="s">
        <v>671</v>
      </c>
      <c r="K451" s="205"/>
    </row>
    <row r="452" spans="1:11" x14ac:dyDescent="0.25">
      <c r="A452" s="147" t="s">
        <v>847</v>
      </c>
      <c r="B452" s="147" t="s">
        <v>837</v>
      </c>
      <c r="C452" s="147">
        <v>6.5</v>
      </c>
      <c r="D452" s="147">
        <v>21.515999999999998</v>
      </c>
      <c r="E452" s="147">
        <v>2.5180000000000001E-2</v>
      </c>
      <c r="F452" s="147">
        <v>7.15</v>
      </c>
      <c r="G452" s="147">
        <v>0.3</v>
      </c>
      <c r="H452" s="147" t="s">
        <v>128</v>
      </c>
      <c r="I452" s="147" t="s">
        <v>671</v>
      </c>
      <c r="K452" s="205"/>
    </row>
    <row r="453" spans="1:11" x14ac:dyDescent="0.25">
      <c r="A453" s="147" t="s">
        <v>815</v>
      </c>
      <c r="B453" s="147" t="s">
        <v>837</v>
      </c>
      <c r="C453" s="147">
        <v>6.5</v>
      </c>
      <c r="D453" s="147">
        <v>19.292999999999999</v>
      </c>
      <c r="E453" s="147">
        <v>2.8080000000000001E-2</v>
      </c>
      <c r="F453" s="147">
        <v>7.15</v>
      </c>
      <c r="G453" s="147">
        <v>0.3</v>
      </c>
      <c r="H453" s="147" t="s">
        <v>128</v>
      </c>
      <c r="I453" s="147" t="s">
        <v>671</v>
      </c>
      <c r="K453" s="205"/>
    </row>
    <row r="454" spans="1:11" x14ac:dyDescent="0.25">
      <c r="A454" s="147" t="s">
        <v>815</v>
      </c>
      <c r="B454" s="147" t="s">
        <v>837</v>
      </c>
      <c r="C454" s="147">
        <v>6.5</v>
      </c>
      <c r="D454" s="147">
        <v>19.292999999999999</v>
      </c>
      <c r="E454" s="147">
        <v>2.8080000000000001E-2</v>
      </c>
      <c r="F454" s="147">
        <v>7.15</v>
      </c>
      <c r="G454" s="147">
        <v>0.3</v>
      </c>
      <c r="H454" s="147" t="s">
        <v>128</v>
      </c>
      <c r="I454" s="147" t="s">
        <v>671</v>
      </c>
      <c r="K454" s="205"/>
    </row>
    <row r="455" spans="1:11" x14ac:dyDescent="0.25">
      <c r="A455" s="147" t="s">
        <v>847</v>
      </c>
      <c r="B455" s="147" t="s">
        <v>858</v>
      </c>
      <c r="C455" s="147">
        <v>48</v>
      </c>
      <c r="D455" s="147">
        <v>15.804</v>
      </c>
      <c r="E455" s="147">
        <v>0.25330000000000003</v>
      </c>
      <c r="F455" s="147">
        <v>1.83</v>
      </c>
      <c r="G455" s="147">
        <v>0.27</v>
      </c>
      <c r="H455" s="147" t="s">
        <v>128</v>
      </c>
      <c r="I455" s="147" t="s">
        <v>671</v>
      </c>
      <c r="K455" s="205"/>
    </row>
    <row r="456" spans="1:11" x14ac:dyDescent="0.25">
      <c r="A456" s="147" t="s">
        <v>847</v>
      </c>
      <c r="B456" s="147" t="s">
        <v>858</v>
      </c>
      <c r="C456" s="147">
        <v>48</v>
      </c>
      <c r="D456" s="147">
        <v>15.804</v>
      </c>
      <c r="E456" s="147">
        <v>0.25330000000000003</v>
      </c>
      <c r="F456" s="147">
        <v>1.83</v>
      </c>
      <c r="G456" s="147">
        <v>0.27</v>
      </c>
      <c r="H456" s="147" t="s">
        <v>128</v>
      </c>
      <c r="I456" s="147" t="s">
        <v>671</v>
      </c>
      <c r="K456" s="205"/>
    </row>
    <row r="457" spans="1:11" x14ac:dyDescent="0.25">
      <c r="A457" s="147" t="s">
        <v>847</v>
      </c>
      <c r="B457" s="147" t="s">
        <v>836</v>
      </c>
      <c r="C457" s="147">
        <v>6.5</v>
      </c>
      <c r="D457" s="147">
        <v>22.65</v>
      </c>
      <c r="E457" s="147">
        <v>2.3910000000000001E-2</v>
      </c>
      <c r="F457" s="147">
        <v>7.15</v>
      </c>
      <c r="G457" s="147">
        <v>0.3</v>
      </c>
      <c r="H457" s="147" t="s">
        <v>128</v>
      </c>
      <c r="I457" s="147" t="s">
        <v>671</v>
      </c>
      <c r="K457" s="205"/>
    </row>
    <row r="458" spans="1:11" x14ac:dyDescent="0.25">
      <c r="A458" s="147" t="s">
        <v>847</v>
      </c>
      <c r="B458" s="147" t="s">
        <v>836</v>
      </c>
      <c r="C458" s="147">
        <v>6.5</v>
      </c>
      <c r="D458" s="147">
        <v>22.65</v>
      </c>
      <c r="E458" s="147">
        <v>2.3910000000000001E-2</v>
      </c>
      <c r="F458" s="147">
        <v>7.15</v>
      </c>
      <c r="G458" s="147">
        <v>0.3</v>
      </c>
      <c r="H458" s="147" t="s">
        <v>128</v>
      </c>
      <c r="I458" s="147" t="s">
        <v>671</v>
      </c>
      <c r="K458" s="205"/>
    </row>
    <row r="459" spans="1:11" x14ac:dyDescent="0.25">
      <c r="A459" s="147" t="s">
        <v>815</v>
      </c>
      <c r="B459" s="147" t="s">
        <v>836</v>
      </c>
      <c r="C459" s="147">
        <v>6.5</v>
      </c>
      <c r="D459" s="147">
        <v>22.85</v>
      </c>
      <c r="E459" s="147">
        <v>2.3709999999999998E-2</v>
      </c>
      <c r="F459" s="147">
        <v>7.15</v>
      </c>
      <c r="G459" s="147">
        <v>0.3</v>
      </c>
      <c r="H459" s="147" t="s">
        <v>128</v>
      </c>
      <c r="I459" s="147" t="s">
        <v>671</v>
      </c>
      <c r="K459" s="205"/>
    </row>
    <row r="460" spans="1:11" x14ac:dyDescent="0.25">
      <c r="A460" s="147" t="s">
        <v>815</v>
      </c>
      <c r="B460" s="147" t="s">
        <v>836</v>
      </c>
      <c r="C460" s="147">
        <v>6.5</v>
      </c>
      <c r="D460" s="147">
        <v>22.85</v>
      </c>
      <c r="E460" s="147">
        <v>2.3709999999999998E-2</v>
      </c>
      <c r="F460" s="147">
        <v>7.15</v>
      </c>
      <c r="G460" s="147">
        <v>0.3</v>
      </c>
      <c r="H460" s="147" t="s">
        <v>128</v>
      </c>
      <c r="I460" s="147" t="s">
        <v>671</v>
      </c>
      <c r="K460" s="205"/>
    </row>
    <row r="461" spans="1:11" x14ac:dyDescent="0.25">
      <c r="A461" s="147" t="s">
        <v>847</v>
      </c>
      <c r="B461" s="147" t="s">
        <v>835</v>
      </c>
      <c r="C461" s="147">
        <v>6.5</v>
      </c>
      <c r="D461" s="147">
        <v>20.986999999999998</v>
      </c>
      <c r="E461" s="147">
        <v>2.58E-2</v>
      </c>
      <c r="F461" s="147">
        <v>7.15</v>
      </c>
      <c r="G461" s="147">
        <v>0.3</v>
      </c>
      <c r="H461" s="147" t="s">
        <v>128</v>
      </c>
      <c r="I461" s="147" t="s">
        <v>671</v>
      </c>
      <c r="K461" s="205"/>
    </row>
    <row r="462" spans="1:11" x14ac:dyDescent="0.25">
      <c r="A462" s="147" t="s">
        <v>847</v>
      </c>
      <c r="B462" s="147" t="s">
        <v>835</v>
      </c>
      <c r="C462" s="147">
        <v>6.5</v>
      </c>
      <c r="D462" s="147">
        <v>20.986999999999998</v>
      </c>
      <c r="E462" s="147">
        <v>2.58E-2</v>
      </c>
      <c r="F462" s="147">
        <v>7.15</v>
      </c>
      <c r="G462" s="147">
        <v>0.3</v>
      </c>
      <c r="H462" s="147" t="s">
        <v>128</v>
      </c>
      <c r="I462" s="147" t="s">
        <v>671</v>
      </c>
      <c r="K462" s="205"/>
    </row>
    <row r="463" spans="1:11" x14ac:dyDescent="0.25">
      <c r="A463" s="147" t="s">
        <v>815</v>
      </c>
      <c r="B463" s="147" t="s">
        <v>835</v>
      </c>
      <c r="C463" s="147">
        <v>6.5</v>
      </c>
      <c r="D463" s="147">
        <v>18.46</v>
      </c>
      <c r="E463" s="147">
        <v>2.9340000000000001E-2</v>
      </c>
      <c r="F463" s="147">
        <v>7.15</v>
      </c>
      <c r="G463" s="147">
        <v>0.3</v>
      </c>
      <c r="H463" s="147" t="s">
        <v>128</v>
      </c>
      <c r="I463" s="147" t="s">
        <v>671</v>
      </c>
      <c r="K463" s="205"/>
    </row>
    <row r="464" spans="1:11" x14ac:dyDescent="0.25">
      <c r="A464" s="147" t="s">
        <v>815</v>
      </c>
      <c r="B464" s="147" t="s">
        <v>835</v>
      </c>
      <c r="C464" s="147">
        <v>6.5</v>
      </c>
      <c r="D464" s="147">
        <v>18.46</v>
      </c>
      <c r="E464" s="147">
        <v>2.9340000000000001E-2</v>
      </c>
      <c r="F464" s="147">
        <v>7.15</v>
      </c>
      <c r="G464" s="147">
        <v>0.3</v>
      </c>
      <c r="H464" s="147" t="s">
        <v>128</v>
      </c>
      <c r="I464" s="147" t="s">
        <v>671</v>
      </c>
      <c r="K464" s="205"/>
    </row>
    <row r="465" spans="1:11" x14ac:dyDescent="0.25">
      <c r="A465" s="147" t="s">
        <v>847</v>
      </c>
      <c r="B465" s="147" t="s">
        <v>857</v>
      </c>
      <c r="C465" s="147">
        <v>8.5</v>
      </c>
      <c r="D465" s="147">
        <v>25.286999999999999</v>
      </c>
      <c r="E465" s="147">
        <v>2.801E-2</v>
      </c>
      <c r="F465" s="147">
        <v>5.71</v>
      </c>
      <c r="G465" s="147">
        <v>0.28999999999999998</v>
      </c>
      <c r="H465" s="147" t="s">
        <v>128</v>
      </c>
      <c r="I465" s="147" t="s">
        <v>671</v>
      </c>
      <c r="K465" s="205"/>
    </row>
    <row r="466" spans="1:11" x14ac:dyDescent="0.25">
      <c r="A466" s="147" t="s">
        <v>847</v>
      </c>
      <c r="B466" s="147" t="s">
        <v>857</v>
      </c>
      <c r="C466" s="147">
        <v>8.5</v>
      </c>
      <c r="D466" s="147">
        <v>25.286999999999999</v>
      </c>
      <c r="E466" s="147">
        <v>2.801E-2</v>
      </c>
      <c r="F466" s="147">
        <v>5.71</v>
      </c>
      <c r="G466" s="147">
        <v>0.28999999999999998</v>
      </c>
      <c r="H466" s="147" t="s">
        <v>128</v>
      </c>
      <c r="I466" s="147" t="s">
        <v>671</v>
      </c>
      <c r="K466" s="205"/>
    </row>
    <row r="467" spans="1:11" x14ac:dyDescent="0.25">
      <c r="A467" s="147" t="s">
        <v>815</v>
      </c>
      <c r="B467" s="147" t="s">
        <v>834</v>
      </c>
      <c r="C467" s="147">
        <v>8.25</v>
      </c>
      <c r="D467" s="147">
        <v>21.716000000000001</v>
      </c>
      <c r="E467" s="147">
        <v>3.1660000000000001E-2</v>
      </c>
      <c r="F467" s="147">
        <v>5.85</v>
      </c>
      <c r="G467" s="147">
        <v>0.28999999999999998</v>
      </c>
      <c r="H467" s="147" t="s">
        <v>128</v>
      </c>
      <c r="I467" s="147" t="s">
        <v>671</v>
      </c>
      <c r="K467" s="205"/>
    </row>
    <row r="468" spans="1:11" x14ac:dyDescent="0.25">
      <c r="A468" s="147" t="s">
        <v>815</v>
      </c>
      <c r="B468" s="147" t="s">
        <v>834</v>
      </c>
      <c r="C468" s="147">
        <v>8.25</v>
      </c>
      <c r="D468" s="147">
        <v>21.716000000000001</v>
      </c>
      <c r="E468" s="147">
        <v>3.1660000000000001E-2</v>
      </c>
      <c r="F468" s="147">
        <v>5.85</v>
      </c>
      <c r="G468" s="147">
        <v>0.28999999999999998</v>
      </c>
      <c r="H468" s="147" t="s">
        <v>128</v>
      </c>
      <c r="I468" s="147" t="s">
        <v>671</v>
      </c>
      <c r="K468" s="205"/>
    </row>
    <row r="469" spans="1:11" x14ac:dyDescent="0.25">
      <c r="A469" s="147" t="s">
        <v>847</v>
      </c>
      <c r="B469" s="147" t="s">
        <v>856</v>
      </c>
      <c r="C469" s="147">
        <v>8.5</v>
      </c>
      <c r="D469" s="147">
        <v>28.562999999999999</v>
      </c>
      <c r="E469" s="147">
        <v>2.4799999999999999E-2</v>
      </c>
      <c r="F469" s="147">
        <v>5.71</v>
      </c>
      <c r="G469" s="147">
        <v>0.28999999999999998</v>
      </c>
      <c r="H469" s="147" t="s">
        <v>128</v>
      </c>
      <c r="I469" s="147" t="s">
        <v>671</v>
      </c>
      <c r="K469" s="205"/>
    </row>
    <row r="470" spans="1:11" x14ac:dyDescent="0.25">
      <c r="A470" s="147" t="s">
        <v>847</v>
      </c>
      <c r="B470" s="147" t="s">
        <v>856</v>
      </c>
      <c r="C470" s="147">
        <v>8.5</v>
      </c>
      <c r="D470" s="147">
        <v>28.562999999999999</v>
      </c>
      <c r="E470" s="147">
        <v>2.4799999999999999E-2</v>
      </c>
      <c r="F470" s="147">
        <v>5.71</v>
      </c>
      <c r="G470" s="147">
        <v>0.28999999999999998</v>
      </c>
      <c r="H470" s="147" t="s">
        <v>128</v>
      </c>
      <c r="I470" s="147" t="s">
        <v>671</v>
      </c>
      <c r="K470" s="205"/>
    </row>
    <row r="471" spans="1:11" x14ac:dyDescent="0.25">
      <c r="A471" s="147" t="s">
        <v>815</v>
      </c>
      <c r="B471" s="147" t="s">
        <v>833</v>
      </c>
      <c r="C471" s="147">
        <v>8.25</v>
      </c>
      <c r="D471" s="147">
        <v>25.486999999999998</v>
      </c>
      <c r="E471" s="147">
        <v>2.6970000000000001E-2</v>
      </c>
      <c r="F471" s="147">
        <v>5.85</v>
      </c>
      <c r="G471" s="147">
        <v>0.28999999999999998</v>
      </c>
      <c r="H471" s="147" t="s">
        <v>128</v>
      </c>
      <c r="I471" s="147" t="s">
        <v>671</v>
      </c>
      <c r="K471" s="205"/>
    </row>
    <row r="472" spans="1:11" x14ac:dyDescent="0.25">
      <c r="A472" s="147" t="s">
        <v>815</v>
      </c>
      <c r="B472" s="147" t="s">
        <v>833</v>
      </c>
      <c r="C472" s="147">
        <v>8.25</v>
      </c>
      <c r="D472" s="147">
        <v>25.486999999999998</v>
      </c>
      <c r="E472" s="147">
        <v>2.6970000000000001E-2</v>
      </c>
      <c r="F472" s="147">
        <v>5.85</v>
      </c>
      <c r="G472" s="147">
        <v>0.28999999999999998</v>
      </c>
      <c r="H472" s="147" t="s">
        <v>128</v>
      </c>
      <c r="I472" s="147" t="s">
        <v>671</v>
      </c>
      <c r="K472" s="205"/>
    </row>
    <row r="473" spans="1:11" x14ac:dyDescent="0.25">
      <c r="A473" s="147" t="s">
        <v>847</v>
      </c>
      <c r="B473" s="147" t="s">
        <v>855</v>
      </c>
      <c r="C473" s="147">
        <v>48</v>
      </c>
      <c r="D473" s="147">
        <v>19.536999999999999</v>
      </c>
      <c r="E473" s="147">
        <v>0.20474000000000001</v>
      </c>
      <c r="F473" s="147">
        <v>1.83</v>
      </c>
      <c r="G473" s="147">
        <v>0.27</v>
      </c>
      <c r="H473" s="147" t="s">
        <v>128</v>
      </c>
      <c r="I473" s="147" t="s">
        <v>671</v>
      </c>
      <c r="K473" s="205"/>
    </row>
    <row r="474" spans="1:11" x14ac:dyDescent="0.25">
      <c r="A474" s="147" t="s">
        <v>847</v>
      </c>
      <c r="B474" s="147" t="s">
        <v>855</v>
      </c>
      <c r="C474" s="147">
        <v>48</v>
      </c>
      <c r="D474" s="147">
        <v>19.536999999999999</v>
      </c>
      <c r="E474" s="147">
        <v>0.20474000000000001</v>
      </c>
      <c r="F474" s="147">
        <v>1.83</v>
      </c>
      <c r="G474" s="147">
        <v>0.27</v>
      </c>
      <c r="H474" s="147" t="s">
        <v>128</v>
      </c>
      <c r="I474" s="147" t="s">
        <v>671</v>
      </c>
      <c r="K474" s="205"/>
    </row>
    <row r="475" spans="1:11" x14ac:dyDescent="0.25">
      <c r="A475" s="147" t="s">
        <v>847</v>
      </c>
      <c r="B475" s="147" t="s">
        <v>854</v>
      </c>
      <c r="C475" s="147">
        <v>8.5</v>
      </c>
      <c r="D475" s="147">
        <v>28.562999999999999</v>
      </c>
      <c r="E475" s="147">
        <v>2.4799999999999999E-2</v>
      </c>
      <c r="F475" s="147">
        <v>5.71</v>
      </c>
      <c r="G475" s="147">
        <v>0.28999999999999998</v>
      </c>
      <c r="H475" s="147" t="s">
        <v>128</v>
      </c>
      <c r="I475" s="147" t="s">
        <v>671</v>
      </c>
      <c r="K475" s="205"/>
    </row>
    <row r="476" spans="1:11" x14ac:dyDescent="0.25">
      <c r="A476" s="147" t="s">
        <v>847</v>
      </c>
      <c r="B476" s="147" t="s">
        <v>854</v>
      </c>
      <c r="C476" s="147">
        <v>8.5</v>
      </c>
      <c r="D476" s="147">
        <v>28.562999999999999</v>
      </c>
      <c r="E476" s="147">
        <v>2.4799999999999999E-2</v>
      </c>
      <c r="F476" s="147">
        <v>5.71</v>
      </c>
      <c r="G476" s="147">
        <v>0.28999999999999998</v>
      </c>
      <c r="H476" s="147" t="s">
        <v>128</v>
      </c>
      <c r="I476" s="147" t="s">
        <v>671</v>
      </c>
      <c r="K476" s="205"/>
    </row>
    <row r="477" spans="1:11" x14ac:dyDescent="0.25">
      <c r="A477" s="147" t="s">
        <v>815</v>
      </c>
      <c r="B477" s="147" t="s">
        <v>832</v>
      </c>
      <c r="C477" s="147">
        <v>8.25</v>
      </c>
      <c r="D477" s="147">
        <v>29.71</v>
      </c>
      <c r="E477" s="147">
        <v>2.3140000000000001E-2</v>
      </c>
      <c r="F477" s="147">
        <v>5.85</v>
      </c>
      <c r="G477" s="147">
        <v>0.28999999999999998</v>
      </c>
      <c r="H477" s="147" t="s">
        <v>128</v>
      </c>
      <c r="I477" s="147" t="s">
        <v>671</v>
      </c>
      <c r="K477" s="205"/>
    </row>
    <row r="478" spans="1:11" x14ac:dyDescent="0.25">
      <c r="A478" s="147" t="s">
        <v>815</v>
      </c>
      <c r="B478" s="147" t="s">
        <v>832</v>
      </c>
      <c r="C478" s="147">
        <v>8.25</v>
      </c>
      <c r="D478" s="147">
        <v>29.71</v>
      </c>
      <c r="E478" s="147">
        <v>2.3140000000000001E-2</v>
      </c>
      <c r="F478" s="147">
        <v>5.85</v>
      </c>
      <c r="G478" s="147">
        <v>0.28999999999999998</v>
      </c>
      <c r="H478" s="147" t="s">
        <v>128</v>
      </c>
      <c r="I478" s="147" t="s">
        <v>671</v>
      </c>
      <c r="K478" s="205"/>
    </row>
    <row r="479" spans="1:11" x14ac:dyDescent="0.25">
      <c r="A479" s="147" t="s">
        <v>847</v>
      </c>
      <c r="B479" s="147" t="s">
        <v>853</v>
      </c>
      <c r="C479" s="147">
        <v>8.5</v>
      </c>
      <c r="D479" s="147">
        <v>27.672000000000001</v>
      </c>
      <c r="E479" s="147">
        <v>2.5600000000000001E-2</v>
      </c>
      <c r="F479" s="147">
        <v>5.71</v>
      </c>
      <c r="G479" s="147">
        <v>0.28999999999999998</v>
      </c>
      <c r="H479" s="147" t="s">
        <v>128</v>
      </c>
      <c r="I479" s="147" t="s">
        <v>671</v>
      </c>
      <c r="K479" s="205"/>
    </row>
    <row r="480" spans="1:11" x14ac:dyDescent="0.25">
      <c r="A480" s="147" t="s">
        <v>847</v>
      </c>
      <c r="B480" s="147" t="s">
        <v>853</v>
      </c>
      <c r="C480" s="147">
        <v>8.5</v>
      </c>
      <c r="D480" s="147">
        <v>27.672000000000001</v>
      </c>
      <c r="E480" s="147">
        <v>2.5600000000000001E-2</v>
      </c>
      <c r="F480" s="147">
        <v>5.71</v>
      </c>
      <c r="G480" s="147">
        <v>0.28999999999999998</v>
      </c>
      <c r="H480" s="147" t="s">
        <v>128</v>
      </c>
      <c r="I480" s="147" t="s">
        <v>671</v>
      </c>
      <c r="K480" s="205"/>
    </row>
    <row r="481" spans="1:11" x14ac:dyDescent="0.25">
      <c r="A481" s="147" t="s">
        <v>815</v>
      </c>
      <c r="B481" s="147" t="s">
        <v>831</v>
      </c>
      <c r="C481" s="147">
        <v>8.25</v>
      </c>
      <c r="D481" s="147">
        <v>24.100999999999999</v>
      </c>
      <c r="E481" s="147">
        <v>2.853E-2</v>
      </c>
      <c r="F481" s="147">
        <v>5.85</v>
      </c>
      <c r="G481" s="147">
        <v>0.28999999999999998</v>
      </c>
      <c r="H481" s="147" t="s">
        <v>128</v>
      </c>
      <c r="I481" s="147" t="s">
        <v>671</v>
      </c>
      <c r="K481" s="205"/>
    </row>
    <row r="482" spans="1:11" x14ac:dyDescent="0.25">
      <c r="A482" s="147" t="s">
        <v>815</v>
      </c>
      <c r="B482" s="147" t="s">
        <v>831</v>
      </c>
      <c r="C482" s="147">
        <v>8.25</v>
      </c>
      <c r="D482" s="147">
        <v>24.100999999999999</v>
      </c>
      <c r="E482" s="147">
        <v>2.853E-2</v>
      </c>
      <c r="F482" s="147">
        <v>5.85</v>
      </c>
      <c r="G482" s="147">
        <v>0.28999999999999998</v>
      </c>
      <c r="H482" s="147" t="s">
        <v>128</v>
      </c>
      <c r="I482" s="147" t="s">
        <v>671</v>
      </c>
      <c r="K482" s="205"/>
    </row>
    <row r="483" spans="1:11" x14ac:dyDescent="0.25">
      <c r="A483" s="147" t="s">
        <v>847</v>
      </c>
      <c r="B483" s="147" t="s">
        <v>830</v>
      </c>
      <c r="C483" s="147">
        <v>6.5</v>
      </c>
      <c r="D483" s="147">
        <v>27.672000000000001</v>
      </c>
      <c r="E483" s="147">
        <v>1.9570000000000001E-2</v>
      </c>
      <c r="F483" s="147">
        <v>7.15</v>
      </c>
      <c r="G483" s="147">
        <v>0.3</v>
      </c>
      <c r="H483" s="147" t="s">
        <v>128</v>
      </c>
      <c r="I483" s="147" t="s">
        <v>671</v>
      </c>
      <c r="K483" s="205"/>
    </row>
    <row r="484" spans="1:11" x14ac:dyDescent="0.25">
      <c r="A484" s="147" t="s">
        <v>847</v>
      </c>
      <c r="B484" s="147" t="s">
        <v>830</v>
      </c>
      <c r="C484" s="147">
        <v>6.5</v>
      </c>
      <c r="D484" s="147">
        <v>27.672000000000001</v>
      </c>
      <c r="E484" s="147">
        <v>1.9570000000000001E-2</v>
      </c>
      <c r="F484" s="147">
        <v>7.15</v>
      </c>
      <c r="G484" s="147">
        <v>0.3</v>
      </c>
      <c r="H484" s="147" t="s">
        <v>128</v>
      </c>
      <c r="I484" s="147" t="s">
        <v>671</v>
      </c>
      <c r="K484" s="205"/>
    </row>
    <row r="485" spans="1:11" x14ac:dyDescent="0.25">
      <c r="A485" s="147" t="s">
        <v>815</v>
      </c>
      <c r="B485" s="147" t="s">
        <v>830</v>
      </c>
      <c r="C485" s="147">
        <v>6.5</v>
      </c>
      <c r="D485" s="147">
        <v>21.716000000000001</v>
      </c>
      <c r="E485" s="147">
        <v>2.494E-2</v>
      </c>
      <c r="F485" s="147">
        <v>7.15</v>
      </c>
      <c r="G485" s="147">
        <v>0.3</v>
      </c>
      <c r="H485" s="147" t="s">
        <v>128</v>
      </c>
      <c r="I485" s="147" t="s">
        <v>671</v>
      </c>
      <c r="K485" s="205"/>
    </row>
    <row r="486" spans="1:11" x14ac:dyDescent="0.25">
      <c r="A486" s="147" t="s">
        <v>815</v>
      </c>
      <c r="B486" s="147" t="s">
        <v>830</v>
      </c>
      <c r="C486" s="147">
        <v>6.5</v>
      </c>
      <c r="D486" s="147">
        <v>21.716000000000001</v>
      </c>
      <c r="E486" s="147">
        <v>2.494E-2</v>
      </c>
      <c r="F486" s="147">
        <v>7.15</v>
      </c>
      <c r="G486" s="147">
        <v>0.3</v>
      </c>
      <c r="H486" s="147" t="s">
        <v>128</v>
      </c>
      <c r="I486" s="147" t="s">
        <v>671</v>
      </c>
      <c r="K486" s="205"/>
    </row>
    <row r="487" spans="1:11" x14ac:dyDescent="0.25">
      <c r="A487" s="147" t="s">
        <v>847</v>
      </c>
      <c r="B487" s="147" t="s">
        <v>829</v>
      </c>
      <c r="C487" s="147">
        <v>6.5</v>
      </c>
      <c r="D487" s="147">
        <v>30.518000000000001</v>
      </c>
      <c r="E487" s="147">
        <v>1.7749999999999998E-2</v>
      </c>
      <c r="F487" s="147">
        <v>7.15</v>
      </c>
      <c r="G487" s="147">
        <v>0.3</v>
      </c>
      <c r="H487" s="147" t="s">
        <v>128</v>
      </c>
      <c r="I487" s="147" t="s">
        <v>671</v>
      </c>
      <c r="K487" s="205"/>
    </row>
    <row r="488" spans="1:11" x14ac:dyDescent="0.25">
      <c r="A488" s="147" t="s">
        <v>847</v>
      </c>
      <c r="B488" s="147" t="s">
        <v>829</v>
      </c>
      <c r="C488" s="147">
        <v>6.5</v>
      </c>
      <c r="D488" s="147">
        <v>30.518000000000001</v>
      </c>
      <c r="E488" s="147">
        <v>1.7749999999999998E-2</v>
      </c>
      <c r="F488" s="147">
        <v>7.15</v>
      </c>
      <c r="G488" s="147">
        <v>0.3</v>
      </c>
      <c r="H488" s="147" t="s">
        <v>128</v>
      </c>
      <c r="I488" s="147" t="s">
        <v>671</v>
      </c>
      <c r="K488" s="205"/>
    </row>
    <row r="489" spans="1:11" x14ac:dyDescent="0.25">
      <c r="A489" s="147" t="s">
        <v>815</v>
      </c>
      <c r="B489" s="147" t="s">
        <v>829</v>
      </c>
      <c r="C489" s="147">
        <v>6.5</v>
      </c>
      <c r="D489" s="147">
        <v>26.238</v>
      </c>
      <c r="E489" s="147">
        <v>2.0639999999999999E-2</v>
      </c>
      <c r="F489" s="147">
        <v>7.15</v>
      </c>
      <c r="G489" s="147">
        <v>0.3</v>
      </c>
      <c r="H489" s="147" t="s">
        <v>128</v>
      </c>
      <c r="I489" s="147" t="s">
        <v>671</v>
      </c>
      <c r="K489" s="205"/>
    </row>
    <row r="490" spans="1:11" x14ac:dyDescent="0.25">
      <c r="A490" s="147" t="s">
        <v>815</v>
      </c>
      <c r="B490" s="147" t="s">
        <v>829</v>
      </c>
      <c r="C490" s="147">
        <v>6.5</v>
      </c>
      <c r="D490" s="147">
        <v>26.238</v>
      </c>
      <c r="E490" s="147">
        <v>2.0639999999999999E-2</v>
      </c>
      <c r="F490" s="147">
        <v>7.15</v>
      </c>
      <c r="G490" s="147">
        <v>0.3</v>
      </c>
      <c r="H490" s="147" t="s">
        <v>128</v>
      </c>
      <c r="I490" s="147" t="s">
        <v>671</v>
      </c>
      <c r="K490" s="205"/>
    </row>
    <row r="491" spans="1:11" x14ac:dyDescent="0.25">
      <c r="A491" s="147" t="s">
        <v>847</v>
      </c>
      <c r="B491" s="147" t="s">
        <v>828</v>
      </c>
      <c r="C491" s="147">
        <v>6.5</v>
      </c>
      <c r="D491" s="147">
        <v>31.593</v>
      </c>
      <c r="E491" s="147">
        <v>1.7149999999999999E-2</v>
      </c>
      <c r="F491" s="147">
        <v>7.15</v>
      </c>
      <c r="G491" s="147">
        <v>0.3</v>
      </c>
      <c r="H491" s="147" t="s">
        <v>128</v>
      </c>
      <c r="I491" s="147" t="s">
        <v>671</v>
      </c>
      <c r="K491" s="205"/>
    </row>
    <row r="492" spans="1:11" x14ac:dyDescent="0.25">
      <c r="A492" s="147" t="s">
        <v>847</v>
      </c>
      <c r="B492" s="147" t="s">
        <v>828</v>
      </c>
      <c r="C492" s="147">
        <v>6.5</v>
      </c>
      <c r="D492" s="147">
        <v>31.593</v>
      </c>
      <c r="E492" s="147">
        <v>1.7149999999999999E-2</v>
      </c>
      <c r="F492" s="147">
        <v>7.15</v>
      </c>
      <c r="G492" s="147">
        <v>0.3</v>
      </c>
      <c r="H492" s="147" t="s">
        <v>128</v>
      </c>
      <c r="I492" s="147" t="s">
        <v>671</v>
      </c>
      <c r="K492" s="205"/>
    </row>
    <row r="493" spans="1:11" x14ac:dyDescent="0.25">
      <c r="A493" s="147" t="s">
        <v>815</v>
      </c>
      <c r="B493" s="147" t="s">
        <v>828</v>
      </c>
      <c r="C493" s="147">
        <v>6.5</v>
      </c>
      <c r="D493" s="147">
        <v>29.71</v>
      </c>
      <c r="E493" s="147">
        <v>1.823E-2</v>
      </c>
      <c r="F493" s="147">
        <v>7.15</v>
      </c>
      <c r="G493" s="147">
        <v>0.3</v>
      </c>
      <c r="H493" s="147" t="s">
        <v>128</v>
      </c>
      <c r="I493" s="147" t="s">
        <v>671</v>
      </c>
      <c r="K493" s="205"/>
    </row>
    <row r="494" spans="1:11" x14ac:dyDescent="0.25">
      <c r="A494" s="147" t="s">
        <v>815</v>
      </c>
      <c r="B494" s="147" t="s">
        <v>828</v>
      </c>
      <c r="C494" s="147">
        <v>6.5</v>
      </c>
      <c r="D494" s="147">
        <v>29.71</v>
      </c>
      <c r="E494" s="147">
        <v>1.823E-2</v>
      </c>
      <c r="F494" s="147">
        <v>7.15</v>
      </c>
      <c r="G494" s="147">
        <v>0.3</v>
      </c>
      <c r="H494" s="147" t="s">
        <v>128</v>
      </c>
      <c r="I494" s="147" t="s">
        <v>671</v>
      </c>
      <c r="K494" s="205"/>
    </row>
    <row r="495" spans="1:11" x14ac:dyDescent="0.25">
      <c r="A495" s="147" t="s">
        <v>847</v>
      </c>
      <c r="B495" s="147" t="s">
        <v>827</v>
      </c>
      <c r="C495" s="147">
        <v>6.5</v>
      </c>
      <c r="D495" s="147">
        <v>30.518000000000001</v>
      </c>
      <c r="E495" s="147">
        <v>1.7749999999999998E-2</v>
      </c>
      <c r="F495" s="147">
        <v>7.15</v>
      </c>
      <c r="G495" s="147">
        <v>0.3</v>
      </c>
      <c r="H495" s="147" t="s">
        <v>128</v>
      </c>
      <c r="I495" s="147" t="s">
        <v>671</v>
      </c>
      <c r="K495" s="205"/>
    </row>
    <row r="496" spans="1:11" x14ac:dyDescent="0.25">
      <c r="A496" s="147" t="s">
        <v>847</v>
      </c>
      <c r="B496" s="147" t="s">
        <v>827</v>
      </c>
      <c r="C496" s="147">
        <v>6.5</v>
      </c>
      <c r="D496" s="147">
        <v>30.518000000000001</v>
      </c>
      <c r="E496" s="147">
        <v>1.7749999999999998E-2</v>
      </c>
      <c r="F496" s="147">
        <v>7.15</v>
      </c>
      <c r="G496" s="147">
        <v>0.3</v>
      </c>
      <c r="H496" s="147" t="s">
        <v>128</v>
      </c>
      <c r="I496" s="147" t="s">
        <v>671</v>
      </c>
      <c r="K496" s="205"/>
    </row>
    <row r="497" spans="1:11" x14ac:dyDescent="0.25">
      <c r="A497" s="147" t="s">
        <v>815</v>
      </c>
      <c r="B497" s="147" t="s">
        <v>827</v>
      </c>
      <c r="C497" s="147">
        <v>6.5</v>
      </c>
      <c r="D497" s="147">
        <v>24.776</v>
      </c>
      <c r="E497" s="147">
        <v>2.1860000000000001E-2</v>
      </c>
      <c r="F497" s="147">
        <v>7.15</v>
      </c>
      <c r="G497" s="147">
        <v>0.3</v>
      </c>
      <c r="H497" s="147" t="s">
        <v>128</v>
      </c>
      <c r="I497" s="147" t="s">
        <v>671</v>
      </c>
      <c r="K497" s="205"/>
    </row>
    <row r="498" spans="1:11" x14ac:dyDescent="0.25">
      <c r="A498" s="147" t="s">
        <v>815</v>
      </c>
      <c r="B498" s="147" t="s">
        <v>827</v>
      </c>
      <c r="C498" s="147">
        <v>6.5</v>
      </c>
      <c r="D498" s="147">
        <v>24.776</v>
      </c>
      <c r="E498" s="147">
        <v>2.1860000000000001E-2</v>
      </c>
      <c r="F498" s="147">
        <v>7.15</v>
      </c>
      <c r="G498" s="147">
        <v>0.3</v>
      </c>
      <c r="H498" s="147" t="s">
        <v>128</v>
      </c>
      <c r="I498" s="147" t="s">
        <v>671</v>
      </c>
      <c r="K498" s="205"/>
    </row>
    <row r="499" spans="1:11" x14ac:dyDescent="0.25">
      <c r="A499" s="147" t="s">
        <v>847</v>
      </c>
      <c r="B499" s="147" t="s">
        <v>852</v>
      </c>
      <c r="C499" s="147">
        <v>10.25</v>
      </c>
      <c r="D499" s="147">
        <v>32.743000000000002</v>
      </c>
      <c r="E499" s="147">
        <v>2.6089999999999999E-2</v>
      </c>
      <c r="F499" s="147">
        <v>4.9000000000000004</v>
      </c>
      <c r="G499" s="147">
        <v>0.28999999999999998</v>
      </c>
      <c r="H499" s="147" t="s">
        <v>128</v>
      </c>
      <c r="I499" s="147" t="s">
        <v>671</v>
      </c>
      <c r="K499" s="205"/>
    </row>
    <row r="500" spans="1:11" x14ac:dyDescent="0.25">
      <c r="A500" s="147" t="s">
        <v>847</v>
      </c>
      <c r="B500" s="147" t="s">
        <v>852</v>
      </c>
      <c r="C500" s="147">
        <v>10.25</v>
      </c>
      <c r="D500" s="147">
        <v>32.743000000000002</v>
      </c>
      <c r="E500" s="147">
        <v>2.6089999999999999E-2</v>
      </c>
      <c r="F500" s="147">
        <v>4.9000000000000004</v>
      </c>
      <c r="G500" s="147">
        <v>0.28999999999999998</v>
      </c>
      <c r="H500" s="147" t="s">
        <v>128</v>
      </c>
      <c r="I500" s="147" t="s">
        <v>671</v>
      </c>
      <c r="K500" s="205"/>
    </row>
    <row r="501" spans="1:11" x14ac:dyDescent="0.25">
      <c r="A501" s="147" t="s">
        <v>847</v>
      </c>
      <c r="B501" s="147" t="s">
        <v>826</v>
      </c>
      <c r="C501" s="147">
        <v>10.25</v>
      </c>
      <c r="D501" s="147">
        <v>35.296999999999997</v>
      </c>
      <c r="E501" s="147">
        <v>2.4199999999999999E-2</v>
      </c>
      <c r="F501" s="147">
        <v>4.9000000000000004</v>
      </c>
      <c r="G501" s="147">
        <v>0.28999999999999998</v>
      </c>
      <c r="H501" s="147" t="s">
        <v>128</v>
      </c>
      <c r="I501" s="147" t="s">
        <v>671</v>
      </c>
      <c r="K501" s="205"/>
    </row>
    <row r="502" spans="1:11" x14ac:dyDescent="0.25">
      <c r="A502" s="147" t="s">
        <v>847</v>
      </c>
      <c r="B502" s="147" t="s">
        <v>826</v>
      </c>
      <c r="C502" s="147">
        <v>10.25</v>
      </c>
      <c r="D502" s="147">
        <v>35.296999999999997</v>
      </c>
      <c r="E502" s="147">
        <v>2.4199999999999999E-2</v>
      </c>
      <c r="F502" s="147">
        <v>4.9000000000000004</v>
      </c>
      <c r="G502" s="147">
        <v>0.28999999999999998</v>
      </c>
      <c r="H502" s="147" t="s">
        <v>128</v>
      </c>
      <c r="I502" s="147" t="s">
        <v>671</v>
      </c>
      <c r="K502" s="205"/>
    </row>
    <row r="503" spans="1:11" x14ac:dyDescent="0.25">
      <c r="A503" s="147" t="s">
        <v>815</v>
      </c>
      <c r="B503" s="147" t="s">
        <v>826</v>
      </c>
      <c r="C503" s="147">
        <v>10.25</v>
      </c>
      <c r="D503" s="147">
        <v>31.792999999999999</v>
      </c>
      <c r="E503" s="147">
        <v>2.6870000000000002E-2</v>
      </c>
      <c r="F503" s="147">
        <v>4.9000000000000004</v>
      </c>
      <c r="G503" s="147">
        <v>0.28999999999999998</v>
      </c>
      <c r="H503" s="147" t="s">
        <v>128</v>
      </c>
      <c r="I503" s="147" t="s">
        <v>671</v>
      </c>
      <c r="K503" s="205"/>
    </row>
    <row r="504" spans="1:11" x14ac:dyDescent="0.25">
      <c r="A504" s="147" t="s">
        <v>815</v>
      </c>
      <c r="B504" s="147" t="s">
        <v>826</v>
      </c>
      <c r="C504" s="147">
        <v>10.25</v>
      </c>
      <c r="D504" s="147">
        <v>31.792999999999999</v>
      </c>
      <c r="E504" s="147">
        <v>2.6870000000000002E-2</v>
      </c>
      <c r="F504" s="147">
        <v>4.9000000000000004</v>
      </c>
      <c r="G504" s="147">
        <v>0.28999999999999998</v>
      </c>
      <c r="H504" s="147" t="s">
        <v>128</v>
      </c>
      <c r="I504" s="147" t="s">
        <v>671</v>
      </c>
      <c r="K504" s="205"/>
    </row>
    <row r="505" spans="1:11" x14ac:dyDescent="0.25">
      <c r="A505" s="147" t="s">
        <v>847</v>
      </c>
      <c r="B505" s="147" t="s">
        <v>851</v>
      </c>
      <c r="C505" s="147">
        <v>48</v>
      </c>
      <c r="D505" s="147">
        <v>21.515999999999998</v>
      </c>
      <c r="E505" s="147">
        <v>0.18579999999999999</v>
      </c>
      <c r="F505" s="147">
        <v>1.83</v>
      </c>
      <c r="G505" s="147">
        <v>0.27</v>
      </c>
      <c r="H505" s="147" t="s">
        <v>128</v>
      </c>
      <c r="I505" s="147" t="s">
        <v>671</v>
      </c>
      <c r="K505" s="205"/>
    </row>
    <row r="506" spans="1:11" x14ac:dyDescent="0.25">
      <c r="A506" s="147" t="s">
        <v>847</v>
      </c>
      <c r="B506" s="147" t="s">
        <v>851</v>
      </c>
      <c r="C506" s="147">
        <v>48</v>
      </c>
      <c r="D506" s="147">
        <v>21.515999999999998</v>
      </c>
      <c r="E506" s="147">
        <v>0.18579999999999999</v>
      </c>
      <c r="F506" s="147">
        <v>1.83</v>
      </c>
      <c r="G506" s="147">
        <v>0.27</v>
      </c>
      <c r="H506" s="147" t="s">
        <v>128</v>
      </c>
      <c r="I506" s="147" t="s">
        <v>671</v>
      </c>
      <c r="K506" s="205"/>
    </row>
    <row r="507" spans="1:11" x14ac:dyDescent="0.25">
      <c r="A507" s="147" t="s">
        <v>847</v>
      </c>
      <c r="B507" s="147" t="s">
        <v>825</v>
      </c>
      <c r="C507" s="147">
        <v>10.25</v>
      </c>
      <c r="D507" s="147">
        <v>36.722000000000001</v>
      </c>
      <c r="E507" s="147">
        <v>2.3259999999999999E-2</v>
      </c>
      <c r="F507" s="147">
        <v>4.9000000000000004</v>
      </c>
      <c r="G507" s="147">
        <v>0.28999999999999998</v>
      </c>
      <c r="H507" s="147" t="s">
        <v>128</v>
      </c>
      <c r="I507" s="147" t="s">
        <v>671</v>
      </c>
      <c r="K507" s="205"/>
    </row>
    <row r="508" spans="1:11" x14ac:dyDescent="0.25">
      <c r="A508" s="147" t="s">
        <v>847</v>
      </c>
      <c r="B508" s="147" t="s">
        <v>825</v>
      </c>
      <c r="C508" s="147">
        <v>10.25</v>
      </c>
      <c r="D508" s="147">
        <v>36.722000000000001</v>
      </c>
      <c r="E508" s="147">
        <v>2.3259999999999999E-2</v>
      </c>
      <c r="F508" s="147">
        <v>4.9000000000000004</v>
      </c>
      <c r="G508" s="147">
        <v>0.28999999999999998</v>
      </c>
      <c r="H508" s="147" t="s">
        <v>128</v>
      </c>
      <c r="I508" s="147" t="s">
        <v>671</v>
      </c>
      <c r="K508" s="205"/>
    </row>
    <row r="509" spans="1:11" x14ac:dyDescent="0.25">
      <c r="A509" s="147" t="s">
        <v>815</v>
      </c>
      <c r="B509" s="147" t="s">
        <v>825</v>
      </c>
      <c r="C509" s="147">
        <v>10.25</v>
      </c>
      <c r="D509" s="147">
        <v>36.921999999999997</v>
      </c>
      <c r="E509" s="147">
        <v>2.3130000000000001E-2</v>
      </c>
      <c r="F509" s="147">
        <v>4.9000000000000004</v>
      </c>
      <c r="G509" s="147">
        <v>0.28999999999999998</v>
      </c>
      <c r="H509" s="147" t="s">
        <v>128</v>
      </c>
      <c r="I509" s="147" t="s">
        <v>671</v>
      </c>
      <c r="K509" s="205"/>
    </row>
    <row r="510" spans="1:11" x14ac:dyDescent="0.25">
      <c r="A510" s="147" t="s">
        <v>815</v>
      </c>
      <c r="B510" s="147" t="s">
        <v>825</v>
      </c>
      <c r="C510" s="147">
        <v>10.25</v>
      </c>
      <c r="D510" s="147">
        <v>36.921999999999997</v>
      </c>
      <c r="E510" s="147">
        <v>2.3130000000000001E-2</v>
      </c>
      <c r="F510" s="147">
        <v>4.9000000000000004</v>
      </c>
      <c r="G510" s="147">
        <v>0.28999999999999998</v>
      </c>
      <c r="H510" s="147" t="s">
        <v>128</v>
      </c>
      <c r="I510" s="147" t="s">
        <v>671</v>
      </c>
      <c r="K510" s="205"/>
    </row>
    <row r="511" spans="1:11" x14ac:dyDescent="0.25">
      <c r="A511" s="147" t="s">
        <v>847</v>
      </c>
      <c r="B511" s="147" t="s">
        <v>850</v>
      </c>
      <c r="C511" s="147">
        <v>10.25</v>
      </c>
      <c r="D511" s="147">
        <v>33.973999999999997</v>
      </c>
      <c r="E511" s="147">
        <v>2.5139999999999999E-2</v>
      </c>
      <c r="F511" s="147">
        <v>4.9000000000000004</v>
      </c>
      <c r="G511" s="147">
        <v>0.28999999999999998</v>
      </c>
      <c r="H511" s="147" t="s">
        <v>128</v>
      </c>
      <c r="I511" s="147" t="s">
        <v>671</v>
      </c>
      <c r="K511" s="205"/>
    </row>
    <row r="512" spans="1:11" x14ac:dyDescent="0.25">
      <c r="A512" s="147" t="s">
        <v>847</v>
      </c>
      <c r="B512" s="147" t="s">
        <v>850</v>
      </c>
      <c r="C512" s="147">
        <v>10.25</v>
      </c>
      <c r="D512" s="147">
        <v>33.973999999999997</v>
      </c>
      <c r="E512" s="147">
        <v>2.5139999999999999E-2</v>
      </c>
      <c r="F512" s="147">
        <v>4.9000000000000004</v>
      </c>
      <c r="G512" s="147">
        <v>0.28999999999999998</v>
      </c>
      <c r="H512" s="147" t="s">
        <v>128</v>
      </c>
      <c r="I512" s="147" t="s">
        <v>671</v>
      </c>
      <c r="K512" s="205"/>
    </row>
    <row r="513" spans="1:11" x14ac:dyDescent="0.25">
      <c r="A513" s="147" t="s">
        <v>815</v>
      </c>
      <c r="B513" s="147" t="s">
        <v>824</v>
      </c>
      <c r="C513" s="147">
        <v>10.25</v>
      </c>
      <c r="D513" s="147">
        <v>29.71</v>
      </c>
      <c r="E513" s="147">
        <v>2.8750000000000001E-2</v>
      </c>
      <c r="F513" s="147">
        <v>4.9000000000000004</v>
      </c>
      <c r="G513" s="147">
        <v>0.28999999999999998</v>
      </c>
      <c r="H513" s="147" t="s">
        <v>128</v>
      </c>
      <c r="I513" s="147" t="s">
        <v>671</v>
      </c>
      <c r="K513" s="205"/>
    </row>
    <row r="514" spans="1:11" x14ac:dyDescent="0.25">
      <c r="A514" s="147" t="s">
        <v>815</v>
      </c>
      <c r="B514" s="147" t="s">
        <v>824</v>
      </c>
      <c r="C514" s="147">
        <v>10.25</v>
      </c>
      <c r="D514" s="147">
        <v>29.71</v>
      </c>
      <c r="E514" s="147">
        <v>2.8750000000000001E-2</v>
      </c>
      <c r="F514" s="147">
        <v>4.9000000000000004</v>
      </c>
      <c r="G514" s="147">
        <v>0.28999999999999998</v>
      </c>
      <c r="H514" s="147" t="s">
        <v>128</v>
      </c>
      <c r="I514" s="147" t="s">
        <v>671</v>
      </c>
      <c r="K514" s="205"/>
    </row>
    <row r="515" spans="1:11" x14ac:dyDescent="0.25">
      <c r="A515" s="147" t="s">
        <v>815</v>
      </c>
      <c r="B515" s="147" t="s">
        <v>823</v>
      </c>
      <c r="C515" s="147">
        <v>10.25</v>
      </c>
      <c r="D515" s="147">
        <v>27.030999999999999</v>
      </c>
      <c r="E515" s="147">
        <v>3.1600000000000003E-2</v>
      </c>
      <c r="F515" s="147">
        <v>4.9000000000000004</v>
      </c>
      <c r="G515" s="147">
        <v>0.28999999999999998</v>
      </c>
      <c r="H515" s="147" t="s">
        <v>128</v>
      </c>
      <c r="I515" s="147" t="s">
        <v>671</v>
      </c>
      <c r="K515" s="205"/>
    </row>
    <row r="516" spans="1:11" x14ac:dyDescent="0.25">
      <c r="A516" s="147" t="s">
        <v>815</v>
      </c>
      <c r="B516" s="147" t="s">
        <v>823</v>
      </c>
      <c r="C516" s="147">
        <v>10.25</v>
      </c>
      <c r="D516" s="147">
        <v>27.030999999999999</v>
      </c>
      <c r="E516" s="147">
        <v>3.1600000000000003E-2</v>
      </c>
      <c r="F516" s="147">
        <v>4.9000000000000004</v>
      </c>
      <c r="G516" s="147">
        <v>0.28999999999999998</v>
      </c>
      <c r="H516" s="147" t="s">
        <v>128</v>
      </c>
      <c r="I516" s="147" t="s">
        <v>671</v>
      </c>
      <c r="K516" s="205"/>
    </row>
    <row r="517" spans="1:11" x14ac:dyDescent="0.25">
      <c r="A517" s="147" t="s">
        <v>847</v>
      </c>
      <c r="B517" s="147" t="s">
        <v>849</v>
      </c>
      <c r="C517" s="147">
        <v>12.25</v>
      </c>
      <c r="D517" s="147">
        <v>38.26</v>
      </c>
      <c r="E517" s="147">
        <v>2.6679999999999999E-2</v>
      </c>
      <c r="F517" s="147">
        <v>4.2699999999999996</v>
      </c>
      <c r="G517" s="147">
        <v>0.28000000000000003</v>
      </c>
      <c r="H517" s="147" t="s">
        <v>128</v>
      </c>
      <c r="I517" s="147" t="s">
        <v>671</v>
      </c>
      <c r="K517" s="205"/>
    </row>
    <row r="518" spans="1:11" x14ac:dyDescent="0.25">
      <c r="A518" s="147" t="s">
        <v>847</v>
      </c>
      <c r="B518" s="147" t="s">
        <v>849</v>
      </c>
      <c r="C518" s="147">
        <v>12.25</v>
      </c>
      <c r="D518" s="147">
        <v>38.26</v>
      </c>
      <c r="E518" s="147">
        <v>2.6679999999999999E-2</v>
      </c>
      <c r="F518" s="147">
        <v>4.2699999999999996</v>
      </c>
      <c r="G518" s="147">
        <v>0.28000000000000003</v>
      </c>
      <c r="H518" s="147" t="s">
        <v>128</v>
      </c>
      <c r="I518" s="147" t="s">
        <v>671</v>
      </c>
      <c r="K518" s="205"/>
    </row>
    <row r="519" spans="1:11" x14ac:dyDescent="0.25">
      <c r="A519" s="147" t="s">
        <v>847</v>
      </c>
      <c r="B519" s="147" t="s">
        <v>822</v>
      </c>
      <c r="C519" s="147">
        <v>12.25</v>
      </c>
      <c r="D519" s="147">
        <v>43.715000000000003</v>
      </c>
      <c r="E519" s="147">
        <v>2.3349999999999999E-2</v>
      </c>
      <c r="F519" s="147">
        <v>4.2699999999999996</v>
      </c>
      <c r="G519" s="147">
        <v>0.28000000000000003</v>
      </c>
      <c r="H519" s="147" t="s">
        <v>128</v>
      </c>
      <c r="I519" s="147" t="s">
        <v>671</v>
      </c>
      <c r="K519" s="205"/>
    </row>
    <row r="520" spans="1:11" x14ac:dyDescent="0.25">
      <c r="A520" s="147" t="s">
        <v>847</v>
      </c>
      <c r="B520" s="147" t="s">
        <v>822</v>
      </c>
      <c r="C520" s="147">
        <v>12.25</v>
      </c>
      <c r="D520" s="147">
        <v>43.715000000000003</v>
      </c>
      <c r="E520" s="147">
        <v>2.3349999999999999E-2</v>
      </c>
      <c r="F520" s="147">
        <v>4.2699999999999996</v>
      </c>
      <c r="G520" s="147">
        <v>0.28000000000000003</v>
      </c>
      <c r="H520" s="147" t="s">
        <v>128</v>
      </c>
      <c r="I520" s="147" t="s">
        <v>671</v>
      </c>
      <c r="K520" s="205"/>
    </row>
    <row r="521" spans="1:11" x14ac:dyDescent="0.25">
      <c r="A521" s="147" t="s">
        <v>815</v>
      </c>
      <c r="B521" s="147" t="s">
        <v>822</v>
      </c>
      <c r="C521" s="147">
        <v>12.25</v>
      </c>
      <c r="D521" s="147">
        <v>38.46</v>
      </c>
      <c r="E521" s="147">
        <v>2.6540000000000001E-2</v>
      </c>
      <c r="F521" s="147">
        <v>4.2699999999999996</v>
      </c>
      <c r="G521" s="147">
        <v>0.28000000000000003</v>
      </c>
      <c r="H521" s="147" t="s">
        <v>128</v>
      </c>
      <c r="I521" s="147" t="s">
        <v>671</v>
      </c>
      <c r="K521" s="205"/>
    </row>
    <row r="522" spans="1:11" x14ac:dyDescent="0.25">
      <c r="A522" s="147" t="s">
        <v>815</v>
      </c>
      <c r="B522" s="147" t="s">
        <v>822</v>
      </c>
      <c r="C522" s="147">
        <v>12.25</v>
      </c>
      <c r="D522" s="147">
        <v>38.46</v>
      </c>
      <c r="E522" s="147">
        <v>2.6540000000000001E-2</v>
      </c>
      <c r="F522" s="147">
        <v>4.2699999999999996</v>
      </c>
      <c r="G522" s="147">
        <v>0.28000000000000003</v>
      </c>
      <c r="H522" s="147" t="s">
        <v>128</v>
      </c>
      <c r="I522" s="147" t="s">
        <v>671</v>
      </c>
      <c r="K522" s="205"/>
    </row>
    <row r="523" spans="1:11" x14ac:dyDescent="0.25">
      <c r="A523" s="147" t="s">
        <v>847</v>
      </c>
      <c r="B523" s="147" t="s">
        <v>821</v>
      </c>
      <c r="C523" s="147">
        <v>12.25</v>
      </c>
      <c r="D523" s="147">
        <v>45.878999999999998</v>
      </c>
      <c r="E523" s="147">
        <v>2.2249999999999999E-2</v>
      </c>
      <c r="F523" s="147">
        <v>4.2699999999999996</v>
      </c>
      <c r="G523" s="147">
        <v>0.28000000000000003</v>
      </c>
      <c r="H523" s="147" t="s">
        <v>128</v>
      </c>
      <c r="I523" s="147" t="s">
        <v>671</v>
      </c>
      <c r="K523" s="205"/>
    </row>
    <row r="524" spans="1:11" x14ac:dyDescent="0.25">
      <c r="A524" s="147" t="s">
        <v>847</v>
      </c>
      <c r="B524" s="147" t="s">
        <v>821</v>
      </c>
      <c r="C524" s="147">
        <v>12.25</v>
      </c>
      <c r="D524" s="147">
        <v>45.878999999999998</v>
      </c>
      <c r="E524" s="147">
        <v>2.2249999999999999E-2</v>
      </c>
      <c r="F524" s="147">
        <v>4.2699999999999996</v>
      </c>
      <c r="G524" s="147">
        <v>0.28000000000000003</v>
      </c>
      <c r="H524" s="147" t="s">
        <v>128</v>
      </c>
      <c r="I524" s="147" t="s">
        <v>671</v>
      </c>
      <c r="K524" s="205"/>
    </row>
    <row r="525" spans="1:11" x14ac:dyDescent="0.25">
      <c r="A525" s="147" t="s">
        <v>815</v>
      </c>
      <c r="B525" s="147" t="s">
        <v>821</v>
      </c>
      <c r="C525" s="147">
        <v>12.25</v>
      </c>
      <c r="D525" s="147">
        <v>43.914999999999999</v>
      </c>
      <c r="E525" s="147">
        <v>2.325E-2</v>
      </c>
      <c r="F525" s="147">
        <v>4.2699999999999996</v>
      </c>
      <c r="G525" s="147">
        <v>0.28000000000000003</v>
      </c>
      <c r="H525" s="147" t="s">
        <v>128</v>
      </c>
      <c r="I525" s="147" t="s">
        <v>671</v>
      </c>
      <c r="K525" s="205"/>
    </row>
    <row r="526" spans="1:11" x14ac:dyDescent="0.25">
      <c r="A526" s="147" t="s">
        <v>815</v>
      </c>
      <c r="B526" s="147" t="s">
        <v>821</v>
      </c>
      <c r="C526" s="147">
        <v>12.25</v>
      </c>
      <c r="D526" s="147">
        <v>43.914999999999999</v>
      </c>
      <c r="E526" s="147">
        <v>2.325E-2</v>
      </c>
      <c r="F526" s="147">
        <v>4.2699999999999996</v>
      </c>
      <c r="G526" s="147">
        <v>0.28000000000000003</v>
      </c>
      <c r="H526" s="147" t="s">
        <v>128</v>
      </c>
      <c r="I526" s="147" t="s">
        <v>671</v>
      </c>
      <c r="K526" s="205"/>
    </row>
    <row r="527" spans="1:11" x14ac:dyDescent="0.25">
      <c r="A527" s="147" t="s">
        <v>847</v>
      </c>
      <c r="B527" s="147" t="s">
        <v>820</v>
      </c>
      <c r="C527" s="147">
        <v>12.25</v>
      </c>
      <c r="D527" s="147">
        <v>41.738</v>
      </c>
      <c r="E527" s="147">
        <v>2.4459999999999999E-2</v>
      </c>
      <c r="F527" s="147">
        <v>4.2699999999999996</v>
      </c>
      <c r="G527" s="147">
        <v>0.28000000000000003</v>
      </c>
      <c r="H527" s="147" t="s">
        <v>128</v>
      </c>
      <c r="I527" s="147" t="s">
        <v>671</v>
      </c>
      <c r="K527" s="205"/>
    </row>
    <row r="528" spans="1:11" x14ac:dyDescent="0.25">
      <c r="A528" s="147" t="s">
        <v>847</v>
      </c>
      <c r="B528" s="147" t="s">
        <v>820</v>
      </c>
      <c r="C528" s="147">
        <v>12.25</v>
      </c>
      <c r="D528" s="147">
        <v>41.738</v>
      </c>
      <c r="E528" s="147">
        <v>2.4459999999999999E-2</v>
      </c>
      <c r="F528" s="147">
        <v>4.2699999999999996</v>
      </c>
      <c r="G528" s="147">
        <v>0.28000000000000003</v>
      </c>
      <c r="H528" s="147" t="s">
        <v>128</v>
      </c>
      <c r="I528" s="147" t="s">
        <v>671</v>
      </c>
      <c r="K528" s="205"/>
    </row>
    <row r="529" spans="1:11" x14ac:dyDescent="0.25">
      <c r="A529" s="147" t="s">
        <v>815</v>
      </c>
      <c r="B529" s="147" t="s">
        <v>820</v>
      </c>
      <c r="C529" s="147">
        <v>12.25</v>
      </c>
      <c r="D529" s="147">
        <v>35.497</v>
      </c>
      <c r="E529" s="147">
        <v>2.8760000000000001E-2</v>
      </c>
      <c r="F529" s="147">
        <v>4.2699999999999996</v>
      </c>
      <c r="G529" s="147">
        <v>0.28000000000000003</v>
      </c>
      <c r="H529" s="147" t="s">
        <v>128</v>
      </c>
      <c r="I529" s="147" t="s">
        <v>671</v>
      </c>
      <c r="K529" s="205"/>
    </row>
    <row r="530" spans="1:11" x14ac:dyDescent="0.25">
      <c r="A530" s="147" t="s">
        <v>815</v>
      </c>
      <c r="B530" s="147" t="s">
        <v>820</v>
      </c>
      <c r="C530" s="147">
        <v>12.25</v>
      </c>
      <c r="D530" s="147">
        <v>35.497</v>
      </c>
      <c r="E530" s="147">
        <v>2.8760000000000001E-2</v>
      </c>
      <c r="F530" s="147">
        <v>4.2699999999999996</v>
      </c>
      <c r="G530" s="147">
        <v>0.28000000000000003</v>
      </c>
      <c r="H530" s="147" t="s">
        <v>128</v>
      </c>
      <c r="I530" s="147" t="s">
        <v>671</v>
      </c>
      <c r="K530" s="205"/>
    </row>
    <row r="531" spans="1:11" x14ac:dyDescent="0.25">
      <c r="A531" s="147" t="s">
        <v>815</v>
      </c>
      <c r="B531" s="147" t="s">
        <v>819</v>
      </c>
      <c r="C531" s="147">
        <v>12.25</v>
      </c>
      <c r="D531" s="147">
        <v>34.173999999999999</v>
      </c>
      <c r="E531" s="147">
        <v>2.9870000000000001E-2</v>
      </c>
      <c r="F531" s="147">
        <v>4.2699999999999996</v>
      </c>
      <c r="G531" s="147">
        <v>0.28000000000000003</v>
      </c>
      <c r="H531" s="147" t="s">
        <v>128</v>
      </c>
      <c r="I531" s="147" t="s">
        <v>671</v>
      </c>
      <c r="K531" s="205"/>
    </row>
    <row r="532" spans="1:11" x14ac:dyDescent="0.25">
      <c r="A532" s="147" t="s">
        <v>815</v>
      </c>
      <c r="B532" s="147" t="s">
        <v>819</v>
      </c>
      <c r="C532" s="147">
        <v>12.25</v>
      </c>
      <c r="D532" s="147">
        <v>34.173999999999999</v>
      </c>
      <c r="E532" s="147">
        <v>2.9870000000000001E-2</v>
      </c>
      <c r="F532" s="147">
        <v>4.2699999999999996</v>
      </c>
      <c r="G532" s="147">
        <v>0.28000000000000003</v>
      </c>
      <c r="H532" s="147" t="s">
        <v>128</v>
      </c>
      <c r="I532" s="147" t="s">
        <v>671</v>
      </c>
      <c r="K532" s="205"/>
    </row>
    <row r="533" spans="1:11" x14ac:dyDescent="0.25">
      <c r="A533" s="147" t="s">
        <v>847</v>
      </c>
      <c r="B533" s="147" t="s">
        <v>848</v>
      </c>
      <c r="C533" s="147">
        <v>10.25</v>
      </c>
      <c r="D533" s="147">
        <v>45.878999999999998</v>
      </c>
      <c r="E533" s="147">
        <v>1.8620000000000001E-2</v>
      </c>
      <c r="F533" s="147">
        <v>4.9000000000000004</v>
      </c>
      <c r="G533" s="147">
        <v>0.28999999999999998</v>
      </c>
      <c r="H533" s="147" t="s">
        <v>128</v>
      </c>
      <c r="I533" s="147" t="s">
        <v>671</v>
      </c>
      <c r="K533" s="205"/>
    </row>
    <row r="534" spans="1:11" x14ac:dyDescent="0.25">
      <c r="A534" s="147" t="s">
        <v>847</v>
      </c>
      <c r="B534" s="147" t="s">
        <v>848</v>
      </c>
      <c r="C534" s="147">
        <v>10.25</v>
      </c>
      <c r="D534" s="147">
        <v>45.878999999999998</v>
      </c>
      <c r="E534" s="147">
        <v>1.8620000000000001E-2</v>
      </c>
      <c r="F534" s="147">
        <v>4.9000000000000004</v>
      </c>
      <c r="G534" s="147">
        <v>0.28999999999999998</v>
      </c>
      <c r="H534" s="147" t="s">
        <v>128</v>
      </c>
      <c r="I534" s="147" t="s">
        <v>671</v>
      </c>
      <c r="K534" s="205"/>
    </row>
    <row r="535" spans="1:11" x14ac:dyDescent="0.25">
      <c r="A535" s="147" t="s">
        <v>847</v>
      </c>
      <c r="B535" s="147" t="s">
        <v>818</v>
      </c>
      <c r="C535" s="147">
        <v>10.25</v>
      </c>
      <c r="D535" s="147">
        <v>53.816000000000003</v>
      </c>
      <c r="E535" s="147">
        <v>1.5869999999999999E-2</v>
      </c>
      <c r="F535" s="147">
        <v>4.9000000000000004</v>
      </c>
      <c r="G535" s="147">
        <v>0.28999999999999998</v>
      </c>
      <c r="H535" s="147" t="s">
        <v>128</v>
      </c>
      <c r="I535" s="147" t="s">
        <v>671</v>
      </c>
      <c r="K535" s="205"/>
    </row>
    <row r="536" spans="1:11" x14ac:dyDescent="0.25">
      <c r="A536" s="147" t="s">
        <v>847</v>
      </c>
      <c r="B536" s="147" t="s">
        <v>818</v>
      </c>
      <c r="C536" s="147">
        <v>10.25</v>
      </c>
      <c r="D536" s="147">
        <v>53.816000000000003</v>
      </c>
      <c r="E536" s="147">
        <v>1.5869999999999999E-2</v>
      </c>
      <c r="F536" s="147">
        <v>4.9000000000000004</v>
      </c>
      <c r="G536" s="147">
        <v>0.28999999999999998</v>
      </c>
      <c r="H536" s="147" t="s">
        <v>128</v>
      </c>
      <c r="I536" s="147" t="s">
        <v>671</v>
      </c>
      <c r="K536" s="205"/>
    </row>
    <row r="537" spans="1:11" x14ac:dyDescent="0.25">
      <c r="A537" s="147" t="s">
        <v>815</v>
      </c>
      <c r="B537" s="147" t="s">
        <v>818</v>
      </c>
      <c r="C537" s="147">
        <v>10.25</v>
      </c>
      <c r="D537" s="147">
        <v>43.914999999999999</v>
      </c>
      <c r="E537" s="147">
        <v>1.9449999999999999E-2</v>
      </c>
      <c r="F537" s="147">
        <v>4.9000000000000004</v>
      </c>
      <c r="G537" s="147">
        <v>0.28999999999999998</v>
      </c>
      <c r="H537" s="147" t="s">
        <v>128</v>
      </c>
      <c r="I537" s="147" t="s">
        <v>671</v>
      </c>
      <c r="K537" s="205"/>
    </row>
    <row r="538" spans="1:11" x14ac:dyDescent="0.25">
      <c r="A538" s="147" t="s">
        <v>815</v>
      </c>
      <c r="B538" s="147" t="s">
        <v>818</v>
      </c>
      <c r="C538" s="147">
        <v>10.25</v>
      </c>
      <c r="D538" s="147">
        <v>43.914999999999999</v>
      </c>
      <c r="E538" s="147">
        <v>1.9449999999999999E-2</v>
      </c>
      <c r="F538" s="147">
        <v>4.9000000000000004</v>
      </c>
      <c r="G538" s="147">
        <v>0.28999999999999998</v>
      </c>
      <c r="H538" s="147" t="s">
        <v>128</v>
      </c>
      <c r="I538" s="147" t="s">
        <v>671</v>
      </c>
      <c r="K538" s="205"/>
    </row>
    <row r="539" spans="1:11" x14ac:dyDescent="0.25">
      <c r="A539" s="147" t="s">
        <v>847</v>
      </c>
      <c r="B539" s="147" t="s">
        <v>817</v>
      </c>
      <c r="C539" s="147">
        <v>10.25</v>
      </c>
      <c r="D539" s="147">
        <v>57.084000000000003</v>
      </c>
      <c r="E539" s="147">
        <v>1.4959999999999999E-2</v>
      </c>
      <c r="F539" s="147">
        <v>4.9000000000000004</v>
      </c>
      <c r="G539" s="147">
        <v>0.28999999999999998</v>
      </c>
      <c r="H539" s="147" t="s">
        <v>128</v>
      </c>
      <c r="I539" s="147" t="s">
        <v>671</v>
      </c>
      <c r="K539" s="205"/>
    </row>
    <row r="540" spans="1:11" x14ac:dyDescent="0.25">
      <c r="A540" s="147" t="s">
        <v>847</v>
      </c>
      <c r="B540" s="147" t="s">
        <v>817</v>
      </c>
      <c r="C540" s="147">
        <v>10.25</v>
      </c>
      <c r="D540" s="147">
        <v>57.084000000000003</v>
      </c>
      <c r="E540" s="147">
        <v>1.4959999999999999E-2</v>
      </c>
      <c r="F540" s="147">
        <v>4.9000000000000004</v>
      </c>
      <c r="G540" s="147">
        <v>0.28999999999999998</v>
      </c>
      <c r="H540" s="147" t="s">
        <v>128</v>
      </c>
      <c r="I540" s="147" t="s">
        <v>671</v>
      </c>
      <c r="K540" s="205"/>
    </row>
    <row r="541" spans="1:11" x14ac:dyDescent="0.25">
      <c r="A541" s="147" t="s">
        <v>815</v>
      </c>
      <c r="B541" s="147" t="s">
        <v>817</v>
      </c>
      <c r="C541" s="147">
        <v>10.25</v>
      </c>
      <c r="D541" s="147">
        <v>48.46</v>
      </c>
      <c r="E541" s="147">
        <v>1.763E-2</v>
      </c>
      <c r="F541" s="147">
        <v>4.9000000000000004</v>
      </c>
      <c r="G541" s="147">
        <v>0.28999999999999998</v>
      </c>
      <c r="H541" s="147" t="s">
        <v>128</v>
      </c>
      <c r="I541" s="147" t="s">
        <v>671</v>
      </c>
      <c r="K541" s="205"/>
    </row>
    <row r="542" spans="1:11" x14ac:dyDescent="0.25">
      <c r="A542" s="147" t="s">
        <v>815</v>
      </c>
      <c r="B542" s="147" t="s">
        <v>817</v>
      </c>
      <c r="C542" s="147">
        <v>10.25</v>
      </c>
      <c r="D542" s="147">
        <v>48.46</v>
      </c>
      <c r="E542" s="147">
        <v>1.763E-2</v>
      </c>
      <c r="F542" s="147">
        <v>4.9000000000000004</v>
      </c>
      <c r="G542" s="147">
        <v>0.28999999999999998</v>
      </c>
      <c r="H542" s="147" t="s">
        <v>128</v>
      </c>
      <c r="I542" s="147" t="s">
        <v>671</v>
      </c>
      <c r="K542" s="205"/>
    </row>
    <row r="543" spans="1:11" x14ac:dyDescent="0.25">
      <c r="A543" s="147" t="s">
        <v>847</v>
      </c>
      <c r="B543" s="147" t="s">
        <v>816</v>
      </c>
      <c r="C543" s="147">
        <v>10.25</v>
      </c>
      <c r="D543" s="147">
        <v>50.892000000000003</v>
      </c>
      <c r="E543" s="147">
        <v>1.678E-2</v>
      </c>
      <c r="F543" s="147">
        <v>4.9000000000000004</v>
      </c>
      <c r="G543" s="147">
        <v>0.28999999999999998</v>
      </c>
      <c r="H543" s="147" t="s">
        <v>128</v>
      </c>
      <c r="I543" s="147" t="s">
        <v>671</v>
      </c>
      <c r="K543" s="205"/>
    </row>
    <row r="544" spans="1:11" x14ac:dyDescent="0.25">
      <c r="A544" s="147" t="s">
        <v>847</v>
      </c>
      <c r="B544" s="147" t="s">
        <v>816</v>
      </c>
      <c r="C544" s="147">
        <v>10.25</v>
      </c>
      <c r="D544" s="147">
        <v>50.892000000000003</v>
      </c>
      <c r="E544" s="147">
        <v>1.678E-2</v>
      </c>
      <c r="F544" s="147">
        <v>4.9000000000000004</v>
      </c>
      <c r="G544" s="147">
        <v>0.28999999999999998</v>
      </c>
      <c r="H544" s="147" t="s">
        <v>128</v>
      </c>
      <c r="I544" s="147" t="s">
        <v>671</v>
      </c>
      <c r="K544" s="205"/>
    </row>
    <row r="545" spans="1:11" x14ac:dyDescent="0.25">
      <c r="A545" s="147" t="s">
        <v>815</v>
      </c>
      <c r="B545" s="147" t="s">
        <v>816</v>
      </c>
      <c r="C545" s="147">
        <v>10.25</v>
      </c>
      <c r="D545" s="147">
        <v>40.127000000000002</v>
      </c>
      <c r="E545" s="147">
        <v>2.129E-2</v>
      </c>
      <c r="F545" s="147">
        <v>4.9000000000000004</v>
      </c>
      <c r="G545" s="147">
        <v>0.28999999999999998</v>
      </c>
      <c r="H545" s="147" t="s">
        <v>128</v>
      </c>
      <c r="I545" s="147" t="s">
        <v>671</v>
      </c>
      <c r="K545" s="205"/>
    </row>
    <row r="546" spans="1:11" x14ac:dyDescent="0.25">
      <c r="A546" s="147" t="s">
        <v>815</v>
      </c>
      <c r="B546" s="147" t="s">
        <v>816</v>
      </c>
      <c r="C546" s="147">
        <v>10.25</v>
      </c>
      <c r="D546" s="147">
        <v>40.127000000000002</v>
      </c>
      <c r="E546" s="147">
        <v>2.129E-2</v>
      </c>
      <c r="F546" s="147">
        <v>4.9000000000000004</v>
      </c>
      <c r="G546" s="147">
        <v>0.28999999999999998</v>
      </c>
      <c r="H546" s="147" t="s">
        <v>128</v>
      </c>
      <c r="I546" s="147" t="s">
        <v>671</v>
      </c>
      <c r="K546" s="205"/>
    </row>
    <row r="547" spans="1:11" x14ac:dyDescent="0.25">
      <c r="A547" s="147" t="s">
        <v>815</v>
      </c>
      <c r="B547" s="147" t="s">
        <v>814</v>
      </c>
      <c r="C547" s="147">
        <v>10.25</v>
      </c>
      <c r="D547" s="147">
        <v>34.173999999999999</v>
      </c>
      <c r="E547" s="146">
        <v>2.5000000000000001E-2</v>
      </c>
      <c r="F547" s="147">
        <v>4.9000000000000004</v>
      </c>
      <c r="G547" s="147">
        <v>0.28999999999999998</v>
      </c>
      <c r="H547" s="147" t="s">
        <v>128</v>
      </c>
      <c r="I547" s="147" t="s">
        <v>671</v>
      </c>
      <c r="K547" s="205"/>
    </row>
    <row r="548" spans="1:11" x14ac:dyDescent="0.25">
      <c r="A548" s="147" t="s">
        <v>815</v>
      </c>
      <c r="B548" s="147" t="s">
        <v>814</v>
      </c>
      <c r="C548" s="147">
        <v>10.25</v>
      </c>
      <c r="D548" s="147">
        <v>34.173999999999999</v>
      </c>
      <c r="E548" s="146">
        <v>2.5000000000000001E-2</v>
      </c>
      <c r="F548" s="147">
        <v>4.9000000000000004</v>
      </c>
      <c r="G548" s="147">
        <v>0.28999999999999998</v>
      </c>
      <c r="H548" s="147" t="s">
        <v>128</v>
      </c>
      <c r="I548" s="147" t="s">
        <v>671</v>
      </c>
      <c r="K548" s="205"/>
    </row>
    <row r="549" spans="1:11" x14ac:dyDescent="0.25">
      <c r="A549" s="88" t="s">
        <v>55</v>
      </c>
      <c r="B549" s="88" t="s">
        <v>57</v>
      </c>
      <c r="C549" s="142">
        <v>0.5</v>
      </c>
      <c r="D549" s="142">
        <v>0.05</v>
      </c>
      <c r="E549" s="147">
        <v>0.91920000000000002</v>
      </c>
      <c r="F549" s="142">
        <v>119.80799999999999</v>
      </c>
      <c r="G549" s="142">
        <v>0.30114000000000002</v>
      </c>
      <c r="H549" s="144" t="s">
        <v>119</v>
      </c>
      <c r="I549" s="84" t="s">
        <v>660</v>
      </c>
      <c r="K549" s="205"/>
    </row>
    <row r="550" spans="1:11" x14ac:dyDescent="0.25">
      <c r="A550" s="143" t="s">
        <v>960</v>
      </c>
      <c r="B550" s="149" t="s">
        <v>22</v>
      </c>
      <c r="C550" s="142">
        <v>0.5</v>
      </c>
      <c r="D550" s="142">
        <v>0.05</v>
      </c>
      <c r="E550" s="146">
        <v>0.91920000000000002</v>
      </c>
      <c r="F550" s="142">
        <v>119.80799999999999</v>
      </c>
      <c r="G550" s="142">
        <v>0.30114000000000002</v>
      </c>
      <c r="H550" s="144" t="s">
        <v>119</v>
      </c>
      <c r="I550" s="147" t="s">
        <v>6</v>
      </c>
      <c r="K550" s="205"/>
    </row>
    <row r="551" spans="1:11" x14ac:dyDescent="0.25">
      <c r="A551" s="144" t="s">
        <v>529</v>
      </c>
      <c r="B551" s="152" t="s">
        <v>530</v>
      </c>
      <c r="C551" s="153">
        <v>3.5</v>
      </c>
      <c r="D551" s="153">
        <v>10.923845193508114</v>
      </c>
      <c r="E551" s="146">
        <v>2.6700000000000002E-2</v>
      </c>
      <c r="F551" s="153">
        <v>4.5999999999999996</v>
      </c>
      <c r="G551" s="153">
        <v>0.33500000000000002</v>
      </c>
      <c r="H551" s="144" t="s">
        <v>113</v>
      </c>
      <c r="I551" s="147" t="s">
        <v>6</v>
      </c>
      <c r="K551" s="205"/>
    </row>
    <row r="552" spans="1:11" x14ac:dyDescent="0.25">
      <c r="A552" s="144" t="s">
        <v>529</v>
      </c>
      <c r="B552" s="152" t="s">
        <v>531</v>
      </c>
      <c r="C552" s="153">
        <v>4.5</v>
      </c>
      <c r="D552" s="153">
        <v>14.044943820224718</v>
      </c>
      <c r="E552" s="146">
        <v>2.6700000000000002E-2</v>
      </c>
      <c r="F552" s="153">
        <v>4.5999999999999996</v>
      </c>
      <c r="G552" s="153">
        <v>0.33500000000000002</v>
      </c>
      <c r="H552" s="144" t="s">
        <v>113</v>
      </c>
      <c r="I552" s="147" t="s">
        <v>6</v>
      </c>
      <c r="K552" s="205"/>
    </row>
    <row r="553" spans="1:11" x14ac:dyDescent="0.25">
      <c r="A553" s="144" t="s">
        <v>529</v>
      </c>
      <c r="B553" s="152" t="s">
        <v>532</v>
      </c>
      <c r="C553" s="153">
        <v>4</v>
      </c>
      <c r="D553" s="153">
        <v>12.484394506866415</v>
      </c>
      <c r="E553" s="146">
        <v>2.6700000000000002E-2</v>
      </c>
      <c r="F553" s="153">
        <v>4.5999999999999996</v>
      </c>
      <c r="G553" s="153">
        <v>0.33500000000000002</v>
      </c>
      <c r="H553" s="144" t="s">
        <v>113</v>
      </c>
      <c r="I553" s="147" t="s">
        <v>6</v>
      </c>
      <c r="K553" s="205"/>
    </row>
    <row r="554" spans="1:11" x14ac:dyDescent="0.25">
      <c r="A554" s="144" t="s">
        <v>529</v>
      </c>
      <c r="B554" s="152" t="s">
        <v>533</v>
      </c>
      <c r="C554" s="153">
        <v>5.5</v>
      </c>
      <c r="D554" s="153">
        <v>17.166042446941322</v>
      </c>
      <c r="E554" s="146">
        <v>2.6700000000000002E-2</v>
      </c>
      <c r="F554" s="153">
        <v>4.5999999999999996</v>
      </c>
      <c r="G554" s="153">
        <v>0.33500000000000002</v>
      </c>
      <c r="H554" s="144" t="s">
        <v>113</v>
      </c>
      <c r="I554" s="147" t="s">
        <v>6</v>
      </c>
      <c r="K554" s="205"/>
    </row>
    <row r="555" spans="1:11" x14ac:dyDescent="0.25">
      <c r="A555" s="144" t="s">
        <v>529</v>
      </c>
      <c r="B555" s="152" t="s">
        <v>534</v>
      </c>
      <c r="C555" s="153">
        <v>5</v>
      </c>
      <c r="D555" s="153">
        <v>15.605493133583021</v>
      </c>
      <c r="E555" s="146">
        <v>2.6700000000000002E-2</v>
      </c>
      <c r="F555" s="153">
        <v>4.5999999999999996</v>
      </c>
      <c r="G555" s="153">
        <v>0.33500000000000002</v>
      </c>
      <c r="H555" s="144" t="s">
        <v>113</v>
      </c>
      <c r="I555" s="147" t="s">
        <v>6</v>
      </c>
      <c r="K555" s="205"/>
    </row>
    <row r="556" spans="1:11" x14ac:dyDescent="0.25">
      <c r="A556" s="144" t="s">
        <v>529</v>
      </c>
      <c r="B556" s="152" t="s">
        <v>535</v>
      </c>
      <c r="C556" s="153">
        <v>6.5</v>
      </c>
      <c r="D556" s="153">
        <v>20.287141073657924</v>
      </c>
      <c r="E556" s="146">
        <v>2.6700000000000002E-2</v>
      </c>
      <c r="F556" s="153">
        <v>4.5999999999999996</v>
      </c>
      <c r="G556" s="153">
        <v>0.33500000000000002</v>
      </c>
      <c r="H556" s="144" t="s">
        <v>113</v>
      </c>
      <c r="I556" s="147" t="s">
        <v>6</v>
      </c>
      <c r="K556" s="205"/>
    </row>
    <row r="557" spans="1:11" x14ac:dyDescent="0.25">
      <c r="A557" s="144" t="s">
        <v>529</v>
      </c>
      <c r="B557" s="152" t="s">
        <v>536</v>
      </c>
      <c r="C557" s="153">
        <v>6</v>
      </c>
      <c r="D557" s="153">
        <v>18.726591760299623</v>
      </c>
      <c r="E557" s="146">
        <v>2.6700000000000002E-2</v>
      </c>
      <c r="F557" s="153">
        <v>4.5999999999999996</v>
      </c>
      <c r="G557" s="153">
        <v>0.33500000000000002</v>
      </c>
      <c r="H557" s="144" t="s">
        <v>113</v>
      </c>
      <c r="I557" s="147" t="s">
        <v>6</v>
      </c>
      <c r="K557" s="205"/>
    </row>
    <row r="558" spans="1:11" x14ac:dyDescent="0.25">
      <c r="A558" s="144" t="s">
        <v>529</v>
      </c>
      <c r="B558" s="152" t="s">
        <v>537</v>
      </c>
      <c r="C558" s="153">
        <v>3.5</v>
      </c>
      <c r="D558" s="153">
        <v>12.962962962962964</v>
      </c>
      <c r="E558" s="146">
        <v>2.2499999999999999E-2</v>
      </c>
      <c r="F558" s="153">
        <v>3.9</v>
      </c>
      <c r="G558" s="142">
        <v>0.22944000000000001</v>
      </c>
      <c r="H558" s="144" t="s">
        <v>105</v>
      </c>
      <c r="I558" s="147" t="s">
        <v>6</v>
      </c>
      <c r="K558" s="205"/>
    </row>
    <row r="559" spans="1:11" x14ac:dyDescent="0.25">
      <c r="A559" s="144" t="s">
        <v>529</v>
      </c>
      <c r="B559" s="152" t="s">
        <v>538</v>
      </c>
      <c r="C559" s="153">
        <v>4.5</v>
      </c>
      <c r="D559" s="153">
        <v>16.666666666666668</v>
      </c>
      <c r="E559" s="146">
        <v>2.2499999999999999E-2</v>
      </c>
      <c r="F559" s="153">
        <v>3.9</v>
      </c>
      <c r="G559" s="142">
        <v>0.22944000000000001</v>
      </c>
      <c r="H559" s="144" t="s">
        <v>105</v>
      </c>
      <c r="I559" s="147" t="s">
        <v>6</v>
      </c>
      <c r="K559" s="205"/>
    </row>
    <row r="560" spans="1:11" x14ac:dyDescent="0.25">
      <c r="A560" s="144" t="s">
        <v>529</v>
      </c>
      <c r="B560" s="152" t="s">
        <v>539</v>
      </c>
      <c r="C560" s="153">
        <v>4</v>
      </c>
      <c r="D560" s="153">
        <v>14.814814814814815</v>
      </c>
      <c r="E560" s="146">
        <v>2.2499999999999999E-2</v>
      </c>
      <c r="F560" s="153">
        <v>3.9</v>
      </c>
      <c r="G560" s="142">
        <v>0.22944000000000001</v>
      </c>
      <c r="H560" s="144" t="s">
        <v>105</v>
      </c>
      <c r="I560" s="147" t="s">
        <v>6</v>
      </c>
      <c r="K560" s="205"/>
    </row>
    <row r="561" spans="1:11" x14ac:dyDescent="0.25">
      <c r="A561" s="144" t="s">
        <v>529</v>
      </c>
      <c r="B561" s="152" t="s">
        <v>540</v>
      </c>
      <c r="C561" s="153">
        <v>5.5</v>
      </c>
      <c r="D561" s="153">
        <v>20.37037037037037</v>
      </c>
      <c r="E561" s="146">
        <v>2.2499999999999999E-2</v>
      </c>
      <c r="F561" s="153">
        <v>3.9</v>
      </c>
      <c r="G561" s="142">
        <v>0.22944000000000001</v>
      </c>
      <c r="H561" s="144" t="s">
        <v>105</v>
      </c>
      <c r="I561" s="147" t="s">
        <v>6</v>
      </c>
      <c r="K561" s="205"/>
    </row>
    <row r="562" spans="1:11" x14ac:dyDescent="0.25">
      <c r="A562" s="144" t="s">
        <v>529</v>
      </c>
      <c r="B562" s="152" t="s">
        <v>541</v>
      </c>
      <c r="C562" s="153">
        <v>5</v>
      </c>
      <c r="D562" s="153">
        <v>18.518518518518519</v>
      </c>
      <c r="E562" s="146">
        <v>2.2499999999999999E-2</v>
      </c>
      <c r="F562" s="153">
        <v>3.9</v>
      </c>
      <c r="G562" s="142">
        <v>0.22944000000000001</v>
      </c>
      <c r="H562" s="144" t="s">
        <v>105</v>
      </c>
      <c r="I562" s="147" t="s">
        <v>6</v>
      </c>
      <c r="K562" s="205"/>
    </row>
    <row r="563" spans="1:11" x14ac:dyDescent="0.25">
      <c r="A563" s="144" t="s">
        <v>529</v>
      </c>
      <c r="B563" s="152" t="s">
        <v>542</v>
      </c>
      <c r="C563" s="153">
        <v>6.5</v>
      </c>
      <c r="D563" s="153">
        <v>24.074074074074073</v>
      </c>
      <c r="E563" s="146">
        <v>2.2499999999999999E-2</v>
      </c>
      <c r="F563" s="153">
        <v>3.9</v>
      </c>
      <c r="G563" s="142">
        <v>0.22944000000000001</v>
      </c>
      <c r="H563" s="144" t="s">
        <v>105</v>
      </c>
      <c r="I563" s="147" t="s">
        <v>6</v>
      </c>
      <c r="K563" s="205"/>
    </row>
    <row r="564" spans="1:11" x14ac:dyDescent="0.25">
      <c r="A564" s="144" t="s">
        <v>529</v>
      </c>
      <c r="B564" s="152" t="s">
        <v>543</v>
      </c>
      <c r="C564" s="153">
        <v>6</v>
      </c>
      <c r="D564" s="153">
        <v>22.222222222222221</v>
      </c>
      <c r="E564" s="146">
        <v>2.2499999999999999E-2</v>
      </c>
      <c r="F564" s="153">
        <v>3.9</v>
      </c>
      <c r="G564" s="142">
        <v>0.22944000000000001</v>
      </c>
      <c r="H564" s="144" t="s">
        <v>105</v>
      </c>
      <c r="I564" s="147" t="s">
        <v>6</v>
      </c>
      <c r="K564" s="205"/>
    </row>
    <row r="565" spans="1:11" x14ac:dyDescent="0.25">
      <c r="A565" s="144" t="s">
        <v>529</v>
      </c>
      <c r="B565" s="152" t="s">
        <v>544</v>
      </c>
      <c r="C565" s="153">
        <v>3.5</v>
      </c>
      <c r="D565" s="153">
        <v>11.67</v>
      </c>
      <c r="E565" s="146">
        <v>2.5000000000000001E-2</v>
      </c>
      <c r="F565" s="153">
        <v>0.5</v>
      </c>
      <c r="G565" s="153">
        <v>0.35</v>
      </c>
      <c r="H565" s="144" t="s">
        <v>113</v>
      </c>
      <c r="I565" s="147" t="s">
        <v>6</v>
      </c>
      <c r="K565" s="205"/>
    </row>
    <row r="566" spans="1:11" x14ac:dyDescent="0.25">
      <c r="A566" s="144" t="s">
        <v>529</v>
      </c>
      <c r="B566" s="152" t="s">
        <v>545</v>
      </c>
      <c r="C566" s="153">
        <v>4.5</v>
      </c>
      <c r="D566" s="153">
        <v>15</v>
      </c>
      <c r="E566" s="146">
        <v>2.5000000000000001E-2</v>
      </c>
      <c r="F566" s="153">
        <v>0.5</v>
      </c>
      <c r="G566" s="153">
        <v>0.35</v>
      </c>
      <c r="H566" s="144" t="s">
        <v>113</v>
      </c>
      <c r="I566" s="147" t="s">
        <v>6</v>
      </c>
      <c r="K566" s="205"/>
    </row>
    <row r="567" spans="1:11" x14ac:dyDescent="0.25">
      <c r="A567" s="144" t="s">
        <v>529</v>
      </c>
      <c r="B567" s="152" t="s">
        <v>546</v>
      </c>
      <c r="C567" s="153">
        <v>4</v>
      </c>
      <c r="D567" s="153">
        <v>13.33</v>
      </c>
      <c r="E567" s="146">
        <v>2.5000000000000001E-2</v>
      </c>
      <c r="F567" s="153">
        <v>0.5</v>
      </c>
      <c r="G567" s="153">
        <v>0.35</v>
      </c>
      <c r="H567" s="144" t="s">
        <v>113</v>
      </c>
      <c r="I567" s="147" t="s">
        <v>6</v>
      </c>
      <c r="K567" s="205"/>
    </row>
    <row r="568" spans="1:11" x14ac:dyDescent="0.25">
      <c r="A568" s="144" t="s">
        <v>529</v>
      </c>
      <c r="B568" s="152" t="s">
        <v>547</v>
      </c>
      <c r="C568" s="153">
        <v>5.5</v>
      </c>
      <c r="D568" s="153">
        <v>18.329999999999998</v>
      </c>
      <c r="E568" s="146">
        <v>2.5000000000000001E-2</v>
      </c>
      <c r="F568" s="153">
        <v>0.5</v>
      </c>
      <c r="G568" s="153">
        <v>0.35</v>
      </c>
      <c r="H568" s="144" t="s">
        <v>113</v>
      </c>
      <c r="I568" s="147" t="s">
        <v>6</v>
      </c>
      <c r="K568" s="205"/>
    </row>
    <row r="569" spans="1:11" x14ac:dyDescent="0.25">
      <c r="A569" s="144" t="s">
        <v>529</v>
      </c>
      <c r="B569" s="152" t="s">
        <v>548</v>
      </c>
      <c r="C569" s="153">
        <v>5</v>
      </c>
      <c r="D569" s="153">
        <v>16.670000000000002</v>
      </c>
      <c r="E569" s="146">
        <v>2.5000000000000001E-2</v>
      </c>
      <c r="F569" s="153">
        <v>0.5</v>
      </c>
      <c r="G569" s="153">
        <v>0.35</v>
      </c>
      <c r="H569" s="144" t="s">
        <v>113</v>
      </c>
      <c r="I569" s="147" t="s">
        <v>6</v>
      </c>
      <c r="K569" s="205"/>
    </row>
    <row r="570" spans="1:11" x14ac:dyDescent="0.25">
      <c r="A570" s="144" t="s">
        <v>529</v>
      </c>
      <c r="B570" s="152" t="s">
        <v>549</v>
      </c>
      <c r="C570" s="153">
        <v>6.5</v>
      </c>
      <c r="D570" s="153">
        <v>21.67</v>
      </c>
      <c r="E570" s="146">
        <v>2.5000000000000001E-2</v>
      </c>
      <c r="F570" s="153">
        <v>0.5</v>
      </c>
      <c r="G570" s="153">
        <v>0.35</v>
      </c>
      <c r="H570" s="144" t="s">
        <v>113</v>
      </c>
      <c r="I570" s="147" t="s">
        <v>6</v>
      </c>
      <c r="K570" s="205"/>
    </row>
    <row r="571" spans="1:11" x14ac:dyDescent="0.25">
      <c r="A571" s="144" t="s">
        <v>529</v>
      </c>
      <c r="B571" s="152" t="s">
        <v>550</v>
      </c>
      <c r="C571" s="153">
        <v>6</v>
      </c>
      <c r="D571" s="153">
        <v>20</v>
      </c>
      <c r="E571" s="146">
        <v>2.5000000000000001E-2</v>
      </c>
      <c r="F571" s="153">
        <v>0.5</v>
      </c>
      <c r="G571" s="153">
        <v>0.35</v>
      </c>
      <c r="H571" s="144" t="s">
        <v>113</v>
      </c>
      <c r="I571" s="147" t="s">
        <v>6</v>
      </c>
      <c r="K571" s="205"/>
    </row>
    <row r="572" spans="1:11" x14ac:dyDescent="0.25">
      <c r="A572" s="144" t="s">
        <v>529</v>
      </c>
      <c r="B572" s="152" t="s">
        <v>551</v>
      </c>
      <c r="C572" s="153">
        <v>3.5</v>
      </c>
      <c r="D572" s="153">
        <v>17.5</v>
      </c>
      <c r="E572" s="146">
        <v>1.6670000000000001E-2</v>
      </c>
      <c r="F572" s="153">
        <v>3</v>
      </c>
      <c r="G572" s="153">
        <v>0.35</v>
      </c>
      <c r="H572" s="144" t="s">
        <v>113</v>
      </c>
      <c r="I572" s="147" t="s">
        <v>6</v>
      </c>
      <c r="K572" s="205"/>
    </row>
    <row r="573" spans="1:11" x14ac:dyDescent="0.25">
      <c r="A573" s="144" t="s">
        <v>529</v>
      </c>
      <c r="B573" s="152" t="s">
        <v>552</v>
      </c>
      <c r="C573" s="153">
        <v>4.5</v>
      </c>
      <c r="D573" s="153">
        <v>22.5</v>
      </c>
      <c r="E573" s="146">
        <v>1.6670000000000001E-2</v>
      </c>
      <c r="F573" s="153">
        <v>3</v>
      </c>
      <c r="G573" s="153">
        <v>0.35</v>
      </c>
      <c r="H573" s="144" t="s">
        <v>113</v>
      </c>
      <c r="I573" s="147" t="s">
        <v>6</v>
      </c>
      <c r="K573" s="205"/>
    </row>
    <row r="574" spans="1:11" x14ac:dyDescent="0.25">
      <c r="A574" s="144" t="s">
        <v>529</v>
      </c>
      <c r="B574" s="152" t="s">
        <v>553</v>
      </c>
      <c r="C574" s="153">
        <v>4</v>
      </c>
      <c r="D574" s="153">
        <v>20</v>
      </c>
      <c r="E574" s="146">
        <v>1.6670000000000001E-2</v>
      </c>
      <c r="F574" s="153">
        <v>3</v>
      </c>
      <c r="G574" s="153">
        <v>0.35</v>
      </c>
      <c r="H574" s="144" t="s">
        <v>113</v>
      </c>
      <c r="I574" s="147" t="s">
        <v>6</v>
      </c>
      <c r="K574" s="205"/>
    </row>
    <row r="575" spans="1:11" x14ac:dyDescent="0.25">
      <c r="A575" s="144" t="s">
        <v>529</v>
      </c>
      <c r="B575" s="152" t="s">
        <v>554</v>
      </c>
      <c r="C575" s="153">
        <v>5.5</v>
      </c>
      <c r="D575" s="153">
        <v>27.5</v>
      </c>
      <c r="E575" s="146">
        <v>1.6670000000000001E-2</v>
      </c>
      <c r="F575" s="153">
        <v>3</v>
      </c>
      <c r="G575" s="153">
        <v>0.35</v>
      </c>
      <c r="H575" s="144" t="s">
        <v>113</v>
      </c>
      <c r="I575" s="147" t="s">
        <v>6</v>
      </c>
      <c r="K575" s="205"/>
    </row>
    <row r="576" spans="1:11" x14ac:dyDescent="0.25">
      <c r="A576" s="144" t="s">
        <v>529</v>
      </c>
      <c r="B576" s="152" t="s">
        <v>555</v>
      </c>
      <c r="C576" s="153">
        <v>5</v>
      </c>
      <c r="D576" s="153">
        <v>25</v>
      </c>
      <c r="E576" s="146">
        <v>1.6670000000000001E-2</v>
      </c>
      <c r="F576" s="153">
        <v>3</v>
      </c>
      <c r="G576" s="153">
        <v>0.35</v>
      </c>
      <c r="H576" s="144" t="s">
        <v>113</v>
      </c>
      <c r="I576" s="147" t="s">
        <v>6</v>
      </c>
      <c r="K576" s="205"/>
    </row>
    <row r="577" spans="1:11" x14ac:dyDescent="0.25">
      <c r="A577" s="144" t="s">
        <v>529</v>
      </c>
      <c r="B577" s="152" t="s">
        <v>556</v>
      </c>
      <c r="C577" s="153">
        <v>6.5</v>
      </c>
      <c r="D577" s="153">
        <v>32.5</v>
      </c>
      <c r="E577" s="146">
        <v>1.6670000000000001E-2</v>
      </c>
      <c r="F577" s="153">
        <v>3</v>
      </c>
      <c r="G577" s="153">
        <v>0.35</v>
      </c>
      <c r="H577" s="144" t="s">
        <v>113</v>
      </c>
      <c r="I577" s="147" t="s">
        <v>6</v>
      </c>
      <c r="K577" s="205"/>
    </row>
    <row r="578" spans="1:11" x14ac:dyDescent="0.25">
      <c r="A578" s="144" t="s">
        <v>529</v>
      </c>
      <c r="B578" s="152" t="s">
        <v>557</v>
      </c>
      <c r="C578" s="153">
        <v>6</v>
      </c>
      <c r="D578" s="153">
        <v>30</v>
      </c>
      <c r="E578" s="146">
        <v>1.6670000000000001E-2</v>
      </c>
      <c r="F578" s="153">
        <v>3</v>
      </c>
      <c r="G578" s="153">
        <v>0.35</v>
      </c>
      <c r="H578" s="144" t="s">
        <v>113</v>
      </c>
      <c r="I578" s="147" t="s">
        <v>6</v>
      </c>
      <c r="K578" s="205"/>
    </row>
    <row r="579" spans="1:11" x14ac:dyDescent="0.25">
      <c r="A579" s="88" t="s">
        <v>38</v>
      </c>
      <c r="B579" s="98" t="s">
        <v>39</v>
      </c>
      <c r="C579" s="88">
        <v>1</v>
      </c>
      <c r="D579" s="88">
        <v>0.08</v>
      </c>
      <c r="E579" s="208">
        <v>1.0416700000000001</v>
      </c>
      <c r="F579" s="88">
        <v>0</v>
      </c>
      <c r="G579" s="88">
        <v>0</v>
      </c>
      <c r="H579" s="144" t="s">
        <v>105</v>
      </c>
      <c r="I579" s="84" t="s">
        <v>660</v>
      </c>
      <c r="K579" s="205"/>
    </row>
    <row r="580" spans="1:11" x14ac:dyDescent="0.25">
      <c r="A580" s="146" t="s">
        <v>715</v>
      </c>
      <c r="B580" s="146" t="s">
        <v>714</v>
      </c>
      <c r="C580" s="146">
        <v>19.5</v>
      </c>
      <c r="D580" s="146">
        <v>30</v>
      </c>
      <c r="E580" s="146">
        <v>5.4199999999999998E-2</v>
      </c>
      <c r="F580" s="146">
        <v>12.95</v>
      </c>
      <c r="G580" s="146">
        <v>0.11</v>
      </c>
      <c r="H580" s="146" t="s">
        <v>128</v>
      </c>
      <c r="I580" s="146" t="s">
        <v>671</v>
      </c>
      <c r="K580" s="205"/>
    </row>
    <row r="581" spans="1:11" x14ac:dyDescent="0.25">
      <c r="A581" s="146" t="s">
        <v>717</v>
      </c>
      <c r="B581" s="146" t="s">
        <v>740</v>
      </c>
      <c r="C581" s="146">
        <v>2.27</v>
      </c>
      <c r="D581" s="146">
        <v>2.8</v>
      </c>
      <c r="E581" s="147">
        <v>6.7500000000000004E-2</v>
      </c>
      <c r="F581" s="146">
        <v>29.09</v>
      </c>
      <c r="G581" s="146">
        <v>0.26</v>
      </c>
      <c r="H581" s="146" t="s">
        <v>128</v>
      </c>
      <c r="I581" s="146" t="s">
        <v>671</v>
      </c>
      <c r="K581" s="205"/>
    </row>
    <row r="582" spans="1:11" x14ac:dyDescent="0.25">
      <c r="A582" s="146" t="s">
        <v>717</v>
      </c>
      <c r="B582" s="146" t="s">
        <v>739</v>
      </c>
      <c r="C582" s="146">
        <v>3.27</v>
      </c>
      <c r="D582" s="146">
        <v>6.1920000000000002</v>
      </c>
      <c r="E582" s="147">
        <v>4.4200000000000003E-2</v>
      </c>
      <c r="F582" s="146">
        <v>20.440000000000001</v>
      </c>
      <c r="G582" s="146">
        <v>0.26</v>
      </c>
      <c r="H582" s="146" t="s">
        <v>128</v>
      </c>
      <c r="I582" s="146" t="s">
        <v>671</v>
      </c>
      <c r="K582" s="205"/>
    </row>
    <row r="583" spans="1:11" x14ac:dyDescent="0.25">
      <c r="A583" s="146" t="s">
        <v>717</v>
      </c>
      <c r="B583" s="146" t="s">
        <v>738</v>
      </c>
      <c r="C583" s="146">
        <v>4.47</v>
      </c>
      <c r="D583" s="146">
        <v>6.9020000000000001</v>
      </c>
      <c r="E583" s="147">
        <v>5.3969999999999997E-2</v>
      </c>
      <c r="F583" s="146">
        <v>15.23</v>
      </c>
      <c r="G583" s="146">
        <v>0.27</v>
      </c>
      <c r="H583" s="146" t="s">
        <v>128</v>
      </c>
      <c r="I583" s="146" t="s">
        <v>671</v>
      </c>
      <c r="K583" s="205"/>
    </row>
    <row r="584" spans="1:11" x14ac:dyDescent="0.25">
      <c r="A584" s="146" t="s">
        <v>717</v>
      </c>
      <c r="B584" s="146" t="s">
        <v>737</v>
      </c>
      <c r="C584" s="146">
        <v>5.67</v>
      </c>
      <c r="D584" s="146">
        <v>7.3470000000000004</v>
      </c>
      <c r="E584" s="147">
        <v>6.4199999999999993E-2</v>
      </c>
      <c r="F584" s="146">
        <v>12.22</v>
      </c>
      <c r="G584" s="146">
        <v>0.27</v>
      </c>
      <c r="H584" s="146" t="s">
        <v>128</v>
      </c>
      <c r="I584" s="146" t="s">
        <v>671</v>
      </c>
      <c r="K584" s="205"/>
    </row>
    <row r="585" spans="1:11" x14ac:dyDescent="0.25">
      <c r="A585" s="146" t="s">
        <v>717</v>
      </c>
      <c r="B585" s="146" t="s">
        <v>736</v>
      </c>
      <c r="C585" s="146">
        <v>6.87</v>
      </c>
      <c r="D585" s="146">
        <v>7.6970000000000001</v>
      </c>
      <c r="E585" s="147">
        <v>7.4200000000000002E-2</v>
      </c>
      <c r="F585" s="146">
        <v>10.26</v>
      </c>
      <c r="G585" s="146">
        <v>0.27</v>
      </c>
      <c r="H585" s="146" t="s">
        <v>128</v>
      </c>
      <c r="I585" s="146" t="s">
        <v>671</v>
      </c>
      <c r="K585" s="205"/>
    </row>
    <row r="586" spans="1:11" x14ac:dyDescent="0.25">
      <c r="A586" s="146" t="s">
        <v>717</v>
      </c>
      <c r="B586" s="146" t="s">
        <v>735</v>
      </c>
      <c r="C586" s="146">
        <v>8.07</v>
      </c>
      <c r="D586" s="146">
        <v>7.9219999999999997</v>
      </c>
      <c r="E586" s="147">
        <v>8.5000000000000006E-2</v>
      </c>
      <c r="F586" s="146">
        <v>8.8800000000000008</v>
      </c>
      <c r="G586" s="146">
        <v>0.27</v>
      </c>
      <c r="H586" s="146" t="s">
        <v>128</v>
      </c>
      <c r="I586" s="146" t="s">
        <v>671</v>
      </c>
      <c r="K586" s="205"/>
    </row>
    <row r="587" spans="1:11" x14ac:dyDescent="0.25">
      <c r="A587" s="146" t="s">
        <v>717</v>
      </c>
      <c r="B587" s="146" t="s">
        <v>734</v>
      </c>
      <c r="C587" s="146">
        <v>1.83</v>
      </c>
      <c r="D587" s="146">
        <v>4.7060000000000004</v>
      </c>
      <c r="E587" s="147">
        <v>3.2500000000000001E-2</v>
      </c>
      <c r="F587" s="146">
        <v>35.69</v>
      </c>
      <c r="G587" s="146">
        <v>0.26</v>
      </c>
      <c r="H587" s="146" t="s">
        <v>128</v>
      </c>
      <c r="I587" s="146" t="s">
        <v>671</v>
      </c>
      <c r="K587" s="205"/>
    </row>
    <row r="588" spans="1:11" x14ac:dyDescent="0.25">
      <c r="A588" s="146" t="s">
        <v>717</v>
      </c>
      <c r="B588" s="146" t="s">
        <v>733</v>
      </c>
      <c r="C588" s="146">
        <v>2.5499999999999998</v>
      </c>
      <c r="D588" s="146">
        <v>5.56</v>
      </c>
      <c r="E588" s="147">
        <v>3.8300000000000001E-2</v>
      </c>
      <c r="F588" s="146">
        <v>25.92</v>
      </c>
      <c r="G588" s="146">
        <v>0.26</v>
      </c>
      <c r="H588" s="146" t="s">
        <v>128</v>
      </c>
      <c r="I588" s="146" t="s">
        <v>671</v>
      </c>
      <c r="K588" s="205"/>
    </row>
    <row r="589" spans="1:11" x14ac:dyDescent="0.25">
      <c r="A589" s="146" t="s">
        <v>717</v>
      </c>
      <c r="B589" s="146" t="s">
        <v>732</v>
      </c>
      <c r="C589" s="146">
        <v>2.52</v>
      </c>
      <c r="D589" s="146">
        <v>1.9750000000000001</v>
      </c>
      <c r="E589" s="147">
        <v>0.1067</v>
      </c>
      <c r="F589" s="146">
        <v>41.9</v>
      </c>
      <c r="G589" s="146">
        <v>0.26</v>
      </c>
      <c r="H589" s="146" t="s">
        <v>128</v>
      </c>
      <c r="I589" s="146" t="s">
        <v>671</v>
      </c>
      <c r="K589" s="205"/>
    </row>
    <row r="590" spans="1:11" x14ac:dyDescent="0.25">
      <c r="A590" s="146" t="s">
        <v>717</v>
      </c>
      <c r="B590" s="146" t="s">
        <v>731</v>
      </c>
      <c r="C590" s="146">
        <v>3.52</v>
      </c>
      <c r="D590" s="146">
        <v>5.9530000000000003</v>
      </c>
      <c r="E590" s="147">
        <v>4.9200000000000001E-2</v>
      </c>
      <c r="F590" s="146">
        <v>30.2</v>
      </c>
      <c r="G590" s="146">
        <v>0.26</v>
      </c>
      <c r="H590" s="146" t="s">
        <v>128</v>
      </c>
      <c r="I590" s="146" t="s">
        <v>671</v>
      </c>
      <c r="K590" s="205"/>
    </row>
    <row r="591" spans="1:11" x14ac:dyDescent="0.25">
      <c r="A591" s="146" t="s">
        <v>717</v>
      </c>
      <c r="B591" s="146" t="s">
        <v>730</v>
      </c>
      <c r="C591" s="146">
        <v>4.72</v>
      </c>
      <c r="D591" s="146">
        <v>6.726</v>
      </c>
      <c r="E591" s="147">
        <v>5.8299999999999998E-2</v>
      </c>
      <c r="F591" s="146">
        <v>22.79</v>
      </c>
      <c r="G591" s="146">
        <v>0.26</v>
      </c>
      <c r="H591" s="146" t="s">
        <v>128</v>
      </c>
      <c r="I591" s="146" t="s">
        <v>671</v>
      </c>
      <c r="K591" s="205"/>
    </row>
    <row r="592" spans="1:11" x14ac:dyDescent="0.25">
      <c r="A592" s="146" t="s">
        <v>717</v>
      </c>
      <c r="B592" s="146" t="s">
        <v>729</v>
      </c>
      <c r="C592" s="146">
        <v>5.92</v>
      </c>
      <c r="D592" s="146">
        <v>7.28</v>
      </c>
      <c r="E592" s="147">
        <v>6.7769999999999997E-2</v>
      </c>
      <c r="F592" s="146">
        <v>18.37</v>
      </c>
      <c r="G592" s="146">
        <v>0.26</v>
      </c>
      <c r="H592" s="146" t="s">
        <v>128</v>
      </c>
      <c r="I592" s="146" t="s">
        <v>671</v>
      </c>
      <c r="K592" s="205"/>
    </row>
    <row r="593" spans="1:11" x14ac:dyDescent="0.25">
      <c r="A593" s="146" t="s">
        <v>717</v>
      </c>
      <c r="B593" s="146" t="s">
        <v>728</v>
      </c>
      <c r="C593" s="146">
        <v>7.12</v>
      </c>
      <c r="D593" s="146">
        <v>7.625</v>
      </c>
      <c r="E593" s="147">
        <v>7.7810000000000004E-2</v>
      </c>
      <c r="F593" s="146">
        <v>15.45</v>
      </c>
      <c r="G593" s="146">
        <v>0.27</v>
      </c>
      <c r="H593" s="146" t="s">
        <v>128</v>
      </c>
      <c r="I593" s="146" t="s">
        <v>671</v>
      </c>
      <c r="K593" s="205"/>
    </row>
    <row r="594" spans="1:11" x14ac:dyDescent="0.25">
      <c r="A594" s="146" t="s">
        <v>717</v>
      </c>
      <c r="B594" s="146" t="s">
        <v>727</v>
      </c>
      <c r="C594" s="146">
        <v>8.32</v>
      </c>
      <c r="D594" s="146">
        <v>7.9219999999999997</v>
      </c>
      <c r="E594" s="147">
        <v>8.7499999999999994E-2</v>
      </c>
      <c r="F594" s="146">
        <v>13.37</v>
      </c>
      <c r="G594" s="146">
        <v>0.27</v>
      </c>
      <c r="H594" s="146" t="s">
        <v>128</v>
      </c>
      <c r="I594" s="146" t="s">
        <v>671</v>
      </c>
      <c r="K594" s="205"/>
    </row>
    <row r="595" spans="1:11" x14ac:dyDescent="0.25">
      <c r="A595" s="146" t="s">
        <v>717</v>
      </c>
      <c r="B595" s="146" t="s">
        <v>726</v>
      </c>
      <c r="C595" s="146">
        <v>2.08</v>
      </c>
      <c r="D595" s="146">
        <v>4.2779999999999996</v>
      </c>
      <c r="E595" s="147">
        <v>4.052E-2</v>
      </c>
      <c r="F595" s="146">
        <v>50.36</v>
      </c>
      <c r="G595" s="146">
        <v>0.25</v>
      </c>
      <c r="H595" s="146" t="s">
        <v>128</v>
      </c>
      <c r="I595" s="146" t="s">
        <v>671</v>
      </c>
      <c r="K595" s="205"/>
    </row>
    <row r="596" spans="1:11" x14ac:dyDescent="0.25">
      <c r="A596" s="146" t="s">
        <v>717</v>
      </c>
      <c r="B596" s="146" t="s">
        <v>725</v>
      </c>
      <c r="C596" s="146">
        <v>2.8</v>
      </c>
      <c r="D596" s="146">
        <v>5.2850000000000001</v>
      </c>
      <c r="E596" s="147">
        <v>4.4200000000000003E-2</v>
      </c>
      <c r="F596" s="146">
        <v>37.69</v>
      </c>
      <c r="G596" s="146">
        <v>0.26</v>
      </c>
      <c r="H596" s="146" t="s">
        <v>128</v>
      </c>
      <c r="I596" s="146" t="s">
        <v>671</v>
      </c>
      <c r="K596" s="205"/>
    </row>
    <row r="597" spans="1:11" x14ac:dyDescent="0.25">
      <c r="A597" s="146" t="s">
        <v>717</v>
      </c>
      <c r="B597" s="146" t="s">
        <v>724</v>
      </c>
      <c r="C597" s="146">
        <v>2.27</v>
      </c>
      <c r="D597" s="146">
        <v>3.4790000000000001</v>
      </c>
      <c r="E597" s="147">
        <v>5.4199999999999998E-2</v>
      </c>
      <c r="F597" s="146">
        <v>29.09</v>
      </c>
      <c r="G597" s="146">
        <v>0.26</v>
      </c>
      <c r="H597" s="146" t="s">
        <v>128</v>
      </c>
      <c r="I597" s="146" t="s">
        <v>671</v>
      </c>
      <c r="K597" s="205"/>
    </row>
    <row r="598" spans="1:11" x14ac:dyDescent="0.25">
      <c r="A598" s="146" t="s">
        <v>717</v>
      </c>
      <c r="B598" s="146" t="s">
        <v>723</v>
      </c>
      <c r="C598" s="146">
        <v>3.27</v>
      </c>
      <c r="D598" s="146">
        <v>6.3959999999999999</v>
      </c>
      <c r="E598" s="147">
        <v>4.2500000000000003E-2</v>
      </c>
      <c r="F598" s="146">
        <v>20.440000000000001</v>
      </c>
      <c r="G598" s="146">
        <v>0.26</v>
      </c>
      <c r="H598" s="146" t="s">
        <v>128</v>
      </c>
      <c r="I598" s="146" t="s">
        <v>671</v>
      </c>
      <c r="K598" s="205"/>
    </row>
    <row r="599" spans="1:11" x14ac:dyDescent="0.25">
      <c r="A599" s="146" t="s">
        <v>717</v>
      </c>
      <c r="B599" s="146" t="s">
        <v>722</v>
      </c>
      <c r="C599" s="146">
        <v>4.47</v>
      </c>
      <c r="D599" s="146">
        <v>7.024</v>
      </c>
      <c r="E599" s="147">
        <v>5.3030000000000001E-2</v>
      </c>
      <c r="F599" s="146">
        <v>15.23</v>
      </c>
      <c r="G599" s="146">
        <v>0.27</v>
      </c>
      <c r="H599" s="146" t="s">
        <v>128</v>
      </c>
      <c r="I599" s="146" t="s">
        <v>671</v>
      </c>
      <c r="K599" s="205"/>
    </row>
    <row r="600" spans="1:11" x14ac:dyDescent="0.25">
      <c r="A600" s="146" t="s">
        <v>717</v>
      </c>
      <c r="B600" s="146" t="s">
        <v>721</v>
      </c>
      <c r="C600" s="146">
        <v>5.67</v>
      </c>
      <c r="D600" s="146">
        <v>7.4139999999999997</v>
      </c>
      <c r="E600" s="147">
        <v>6.3729999999999995E-2</v>
      </c>
      <c r="F600" s="146">
        <v>12.22</v>
      </c>
      <c r="G600" s="146">
        <v>0.27</v>
      </c>
      <c r="H600" s="146" t="s">
        <v>128</v>
      </c>
      <c r="I600" s="146" t="s">
        <v>671</v>
      </c>
      <c r="K600" s="205"/>
    </row>
    <row r="601" spans="1:11" x14ac:dyDescent="0.25">
      <c r="A601" s="146" t="s">
        <v>717</v>
      </c>
      <c r="B601" s="146" t="s">
        <v>720</v>
      </c>
      <c r="C601" s="146">
        <v>6.87</v>
      </c>
      <c r="D601" s="146">
        <v>7.7709999999999999</v>
      </c>
      <c r="E601" s="147">
        <v>7.3669999999999999E-2</v>
      </c>
      <c r="F601" s="146">
        <v>10.26</v>
      </c>
      <c r="G601" s="146">
        <v>0.27</v>
      </c>
      <c r="H601" s="146" t="s">
        <v>128</v>
      </c>
      <c r="I601" s="146" t="s">
        <v>671</v>
      </c>
      <c r="K601" s="205"/>
    </row>
    <row r="602" spans="1:11" x14ac:dyDescent="0.25">
      <c r="A602" s="146" t="s">
        <v>717</v>
      </c>
      <c r="B602" s="146" t="s">
        <v>719</v>
      </c>
      <c r="C602" s="146">
        <v>8.07</v>
      </c>
      <c r="D602" s="146">
        <v>8</v>
      </c>
      <c r="E602" s="147">
        <v>8.4199999999999997E-2</v>
      </c>
      <c r="F602" s="146">
        <v>8.8800000000000008</v>
      </c>
      <c r="G602" s="146">
        <v>0.27</v>
      </c>
      <c r="H602" s="146" t="s">
        <v>128</v>
      </c>
      <c r="I602" s="146" t="s">
        <v>671</v>
      </c>
      <c r="K602" s="205"/>
    </row>
    <row r="603" spans="1:11" x14ac:dyDescent="0.25">
      <c r="A603" s="146" t="s">
        <v>717</v>
      </c>
      <c r="B603" s="146" t="s">
        <v>718</v>
      </c>
      <c r="C603" s="146">
        <v>1.83</v>
      </c>
      <c r="D603" s="146">
        <v>5.0670000000000002</v>
      </c>
      <c r="E603" s="147">
        <v>0.03</v>
      </c>
      <c r="F603" s="146">
        <v>35.69</v>
      </c>
      <c r="G603" s="146">
        <v>0.26</v>
      </c>
      <c r="H603" s="146" t="s">
        <v>128</v>
      </c>
      <c r="I603" s="146" t="s">
        <v>671</v>
      </c>
      <c r="K603" s="205"/>
    </row>
    <row r="604" spans="1:11" x14ac:dyDescent="0.25">
      <c r="A604" s="146" t="s">
        <v>717</v>
      </c>
      <c r="B604" s="146" t="s">
        <v>716</v>
      </c>
      <c r="C604" s="146">
        <v>2.5499999999999998</v>
      </c>
      <c r="D604" s="146">
        <v>5.8170000000000002</v>
      </c>
      <c r="E604" s="147">
        <v>3.653E-2</v>
      </c>
      <c r="F604" s="146">
        <v>25.92</v>
      </c>
      <c r="G604" s="146">
        <v>0.26</v>
      </c>
      <c r="H604" s="146" t="s">
        <v>128</v>
      </c>
      <c r="I604" s="146" t="s">
        <v>671</v>
      </c>
      <c r="K604" s="205"/>
    </row>
    <row r="605" spans="1:11" x14ac:dyDescent="0.25">
      <c r="A605" s="88" t="s">
        <v>46</v>
      </c>
      <c r="B605" s="98" t="s">
        <v>147</v>
      </c>
      <c r="C605" s="88">
        <v>0.375</v>
      </c>
      <c r="D605" s="88">
        <v>7.5020000000000003E-2</v>
      </c>
      <c r="E605" s="146">
        <v>0.41670000000000001</v>
      </c>
      <c r="F605" s="142">
        <v>115.81439999999999</v>
      </c>
      <c r="G605" s="142">
        <v>0.20075999999999999</v>
      </c>
      <c r="H605" s="144" t="s">
        <v>128</v>
      </c>
      <c r="I605" s="84" t="s">
        <v>660</v>
      </c>
      <c r="K605" s="205"/>
    </row>
    <row r="606" spans="1:11" x14ac:dyDescent="0.25">
      <c r="A606" s="88" t="s">
        <v>46</v>
      </c>
      <c r="B606" s="98" t="s">
        <v>148</v>
      </c>
      <c r="C606" s="88">
        <v>0.875</v>
      </c>
      <c r="D606" s="88">
        <v>0.18</v>
      </c>
      <c r="E606" s="146">
        <v>0.40500000000000003</v>
      </c>
      <c r="F606" s="142">
        <v>115.81439999999999</v>
      </c>
      <c r="G606" s="142">
        <v>0.20075999999999999</v>
      </c>
      <c r="H606" s="144" t="s">
        <v>128</v>
      </c>
      <c r="I606" s="84" t="s">
        <v>660</v>
      </c>
      <c r="K606" s="205"/>
    </row>
    <row r="607" spans="1:11" x14ac:dyDescent="0.25">
      <c r="A607" s="144" t="s">
        <v>8</v>
      </c>
      <c r="B607" s="149" t="s">
        <v>951</v>
      </c>
      <c r="C607" s="142">
        <v>1</v>
      </c>
      <c r="D607" s="142">
        <v>4</v>
      </c>
      <c r="E607" s="146">
        <v>2.0799999999999999E-2</v>
      </c>
      <c r="F607" s="142">
        <v>1.5</v>
      </c>
      <c r="G607" s="142">
        <v>0.35</v>
      </c>
      <c r="H607" s="144" t="s">
        <v>128</v>
      </c>
      <c r="I607" s="147" t="s">
        <v>6</v>
      </c>
      <c r="K607" s="205"/>
    </row>
    <row r="608" spans="1:11" x14ac:dyDescent="0.25">
      <c r="A608" s="88" t="s">
        <v>38</v>
      </c>
      <c r="B608" s="149" t="s">
        <v>951</v>
      </c>
      <c r="C608" s="142">
        <v>1</v>
      </c>
      <c r="D608" s="142">
        <v>4</v>
      </c>
      <c r="E608" s="146">
        <v>2.0799999999999999E-2</v>
      </c>
      <c r="F608" s="142">
        <v>1.5</v>
      </c>
      <c r="G608" s="142">
        <v>0.35</v>
      </c>
      <c r="H608" s="144" t="s">
        <v>128</v>
      </c>
      <c r="I608" s="147" t="s">
        <v>6</v>
      </c>
      <c r="K608" s="205"/>
    </row>
    <row r="609" spans="1:11" x14ac:dyDescent="0.25">
      <c r="A609" s="88" t="s">
        <v>46</v>
      </c>
      <c r="B609" s="149" t="s">
        <v>951</v>
      </c>
      <c r="C609" s="142">
        <v>1</v>
      </c>
      <c r="D609" s="142">
        <v>4</v>
      </c>
      <c r="E609" s="146">
        <v>2.0799999999999999E-2</v>
      </c>
      <c r="F609" s="142">
        <v>1.5</v>
      </c>
      <c r="G609" s="142">
        <v>0.35</v>
      </c>
      <c r="H609" s="144" t="s">
        <v>128</v>
      </c>
      <c r="I609" s="147" t="s">
        <v>6</v>
      </c>
      <c r="K609" s="205"/>
    </row>
    <row r="610" spans="1:11" x14ac:dyDescent="0.25">
      <c r="A610" s="143" t="s">
        <v>960</v>
      </c>
      <c r="B610" s="144" t="s">
        <v>24</v>
      </c>
      <c r="C610" s="142">
        <v>1</v>
      </c>
      <c r="D610" s="153">
        <v>0.08</v>
      </c>
      <c r="E610" s="146">
        <v>1.0417000000000001</v>
      </c>
      <c r="F610" s="142">
        <v>160</v>
      </c>
      <c r="G610" s="142">
        <v>0.19</v>
      </c>
      <c r="H610" s="144" t="s">
        <v>113</v>
      </c>
      <c r="I610" s="147" t="s">
        <v>6</v>
      </c>
      <c r="K610" s="205"/>
    </row>
    <row r="611" spans="1:11" x14ac:dyDescent="0.25">
      <c r="A611" s="88" t="s">
        <v>38</v>
      </c>
      <c r="B611" s="98" t="s">
        <v>24</v>
      </c>
      <c r="C611" s="88">
        <v>1</v>
      </c>
      <c r="D611" s="88">
        <v>0.08</v>
      </c>
      <c r="E611" s="208">
        <v>1.0416700000000001</v>
      </c>
      <c r="F611" s="88">
        <v>0</v>
      </c>
      <c r="G611" s="88">
        <v>0</v>
      </c>
      <c r="H611" s="144" t="s">
        <v>105</v>
      </c>
      <c r="I611" s="84" t="s">
        <v>660</v>
      </c>
      <c r="K611" s="205"/>
    </row>
    <row r="612" spans="1:11" x14ac:dyDescent="0.25">
      <c r="A612" s="88" t="s">
        <v>55</v>
      </c>
      <c r="B612" s="88" t="s">
        <v>131</v>
      </c>
      <c r="C612" s="88">
        <v>0.75</v>
      </c>
      <c r="D612" s="88">
        <v>1.1333</v>
      </c>
      <c r="E612" s="147">
        <v>5.5100000000000003E-2</v>
      </c>
      <c r="F612" s="153">
        <v>70</v>
      </c>
      <c r="G612" s="88">
        <v>0.24</v>
      </c>
      <c r="H612" s="144" t="s">
        <v>119</v>
      </c>
      <c r="I612" s="84" t="s">
        <v>662</v>
      </c>
      <c r="K612" s="205"/>
    </row>
    <row r="613" spans="1:11" x14ac:dyDescent="0.25">
      <c r="A613" s="88" t="s">
        <v>45</v>
      </c>
      <c r="B613" s="152" t="s">
        <v>618</v>
      </c>
      <c r="C613" s="142">
        <v>0.125</v>
      </c>
      <c r="D613" s="142">
        <v>0.06</v>
      </c>
      <c r="E613" s="146">
        <v>0.17330000000000001</v>
      </c>
      <c r="F613" s="142">
        <v>22</v>
      </c>
      <c r="G613" s="142">
        <v>0.3</v>
      </c>
      <c r="H613" s="144" t="s">
        <v>113</v>
      </c>
      <c r="I613" s="147" t="s">
        <v>6</v>
      </c>
      <c r="K613" s="205"/>
    </row>
    <row r="614" spans="1:11" x14ac:dyDescent="0.25">
      <c r="A614" s="88" t="s">
        <v>45</v>
      </c>
      <c r="B614" s="152" t="s">
        <v>619</v>
      </c>
      <c r="C614" s="142">
        <v>0.25</v>
      </c>
      <c r="D614" s="142">
        <v>0.12</v>
      </c>
      <c r="E614" s="146">
        <v>0.17330000000000001</v>
      </c>
      <c r="F614" s="142">
        <v>22</v>
      </c>
      <c r="G614" s="142">
        <v>0.3</v>
      </c>
      <c r="H614" s="144" t="s">
        <v>113</v>
      </c>
      <c r="I614" s="147" t="s">
        <v>6</v>
      </c>
      <c r="K614" s="205"/>
    </row>
    <row r="615" spans="1:11" x14ac:dyDescent="0.25">
      <c r="A615" s="88" t="s">
        <v>45</v>
      </c>
      <c r="B615" s="152" t="s">
        <v>620</v>
      </c>
      <c r="C615" s="142">
        <v>0.625</v>
      </c>
      <c r="D615" s="142">
        <v>0.01</v>
      </c>
      <c r="E615" s="146">
        <v>5.2083000000000004</v>
      </c>
      <c r="F615" s="142">
        <v>30</v>
      </c>
      <c r="G615" s="142">
        <v>0.3</v>
      </c>
      <c r="H615" s="144" t="s">
        <v>113</v>
      </c>
      <c r="I615" s="147" t="s">
        <v>6</v>
      </c>
      <c r="K615" s="205"/>
    </row>
    <row r="616" spans="1:11" x14ac:dyDescent="0.25">
      <c r="A616" s="88" t="s">
        <v>46</v>
      </c>
      <c r="B616" s="152" t="s">
        <v>152</v>
      </c>
      <c r="C616" s="153">
        <v>0.5</v>
      </c>
      <c r="D616" s="153">
        <v>0.28999999999999998</v>
      </c>
      <c r="E616" s="146">
        <v>0.14169999999999999</v>
      </c>
      <c r="F616" s="153">
        <v>45</v>
      </c>
      <c r="G616" s="153">
        <v>0.32</v>
      </c>
      <c r="H616" s="144" t="s">
        <v>128</v>
      </c>
      <c r="I616" s="147" t="s">
        <v>6</v>
      </c>
      <c r="K616" s="205"/>
    </row>
    <row r="617" spans="1:11" x14ac:dyDescent="0.25">
      <c r="A617" s="144" t="s">
        <v>59</v>
      </c>
      <c r="B617" s="149" t="s">
        <v>62</v>
      </c>
      <c r="C617" s="142">
        <v>1</v>
      </c>
      <c r="D617" s="142">
        <v>0.96</v>
      </c>
      <c r="E617" s="146">
        <v>8.6699999999999999E-2</v>
      </c>
      <c r="F617" s="142">
        <v>37.9392</v>
      </c>
      <c r="G617" s="142">
        <v>0.38957000000000003</v>
      </c>
      <c r="H617" s="144" t="s">
        <v>9</v>
      </c>
      <c r="I617" s="147" t="s">
        <v>6</v>
      </c>
      <c r="K617" s="205"/>
    </row>
    <row r="618" spans="1:11" x14ac:dyDescent="0.25">
      <c r="A618" s="144" t="s">
        <v>59</v>
      </c>
      <c r="B618" s="149" t="s">
        <v>61</v>
      </c>
      <c r="C618" s="142">
        <v>0.5</v>
      </c>
      <c r="D618" s="142">
        <v>0.48</v>
      </c>
      <c r="E618" s="146">
        <v>8.6699999999999999E-2</v>
      </c>
      <c r="F618" s="142">
        <v>37.9392</v>
      </c>
      <c r="G618" s="142">
        <v>0.38957000000000003</v>
      </c>
      <c r="H618" s="144" t="s">
        <v>9</v>
      </c>
      <c r="I618" s="147" t="s">
        <v>6</v>
      </c>
      <c r="K618" s="205"/>
    </row>
    <row r="619" spans="1:11" x14ac:dyDescent="0.25">
      <c r="A619" s="144" t="s">
        <v>59</v>
      </c>
      <c r="B619" s="149" t="s">
        <v>63</v>
      </c>
      <c r="C619" s="142">
        <v>2</v>
      </c>
      <c r="D619" s="142">
        <v>1.92</v>
      </c>
      <c r="E619" s="146">
        <v>8.6699999999999999E-2</v>
      </c>
      <c r="F619" s="142">
        <v>37.9392</v>
      </c>
      <c r="G619" s="142">
        <v>0.38957000000000003</v>
      </c>
      <c r="H619" s="144" t="s">
        <v>9</v>
      </c>
      <c r="I619" s="147" t="s">
        <v>6</v>
      </c>
      <c r="K619" s="205"/>
    </row>
    <row r="620" spans="1:11" x14ac:dyDescent="0.25">
      <c r="A620" s="144" t="s">
        <v>59</v>
      </c>
      <c r="B620" s="149" t="s">
        <v>64</v>
      </c>
      <c r="C620" s="142">
        <v>4</v>
      </c>
      <c r="D620" s="142">
        <v>3.84</v>
      </c>
      <c r="E620" s="146">
        <v>8.6699999999999999E-2</v>
      </c>
      <c r="F620" s="142">
        <v>37.9392</v>
      </c>
      <c r="G620" s="142">
        <v>0.38957000000000003</v>
      </c>
      <c r="H620" s="144" t="s">
        <v>9</v>
      </c>
      <c r="I620" s="147" t="s">
        <v>6</v>
      </c>
      <c r="K620" s="205"/>
    </row>
    <row r="621" spans="1:11" x14ac:dyDescent="0.25">
      <c r="A621" s="88" t="s">
        <v>8</v>
      </c>
      <c r="B621" s="149" t="s">
        <v>663</v>
      </c>
      <c r="C621" s="142">
        <v>0.75</v>
      </c>
      <c r="D621" s="142">
        <v>0.9</v>
      </c>
      <c r="E621" s="146">
        <v>6.9199999999999998E-2</v>
      </c>
      <c r="F621" s="142">
        <v>36.940799999999996</v>
      </c>
      <c r="G621" s="142">
        <v>0.31070000000000003</v>
      </c>
      <c r="H621" s="144" t="s">
        <v>119</v>
      </c>
      <c r="I621" s="147" t="s">
        <v>6</v>
      </c>
      <c r="K621" s="205"/>
    </row>
    <row r="622" spans="1:11" x14ac:dyDescent="0.25">
      <c r="A622" s="144" t="s">
        <v>55</v>
      </c>
      <c r="B622" s="149" t="s">
        <v>663</v>
      </c>
      <c r="C622" s="142">
        <v>0.75</v>
      </c>
      <c r="D622" s="142">
        <v>0.9</v>
      </c>
      <c r="E622" s="147">
        <v>6.9199999999999998E-2</v>
      </c>
      <c r="F622" s="142">
        <v>36.940799999999996</v>
      </c>
      <c r="G622" s="142">
        <v>0.31070000000000003</v>
      </c>
      <c r="H622" s="144" t="s">
        <v>119</v>
      </c>
      <c r="I622" s="147" t="s">
        <v>6</v>
      </c>
      <c r="K622" s="205"/>
    </row>
    <row r="623" spans="1:11" x14ac:dyDescent="0.25">
      <c r="A623" s="88" t="s">
        <v>8</v>
      </c>
      <c r="B623" s="144" t="s">
        <v>664</v>
      </c>
      <c r="C623" s="142">
        <v>0.75</v>
      </c>
      <c r="D623" s="142">
        <v>0.94</v>
      </c>
      <c r="E623" s="146">
        <v>6.6699999999999995E-2</v>
      </c>
      <c r="F623" s="153">
        <v>22</v>
      </c>
      <c r="G623" s="153">
        <v>0.31</v>
      </c>
      <c r="H623" s="144" t="s">
        <v>119</v>
      </c>
      <c r="I623" s="147" t="s">
        <v>6</v>
      </c>
      <c r="K623" s="205"/>
    </row>
    <row r="624" spans="1:11" x14ac:dyDescent="0.25">
      <c r="A624" s="144" t="s">
        <v>55</v>
      </c>
      <c r="B624" s="144" t="s">
        <v>664</v>
      </c>
      <c r="C624" s="142">
        <v>0.75</v>
      </c>
      <c r="D624" s="142">
        <v>0.94</v>
      </c>
      <c r="E624" s="147">
        <v>6.6699999999999995E-2</v>
      </c>
      <c r="F624" s="153">
        <v>22</v>
      </c>
      <c r="G624" s="153">
        <v>0.31</v>
      </c>
      <c r="H624" s="144" t="s">
        <v>119</v>
      </c>
      <c r="I624" s="147" t="s">
        <v>6</v>
      </c>
      <c r="K624" s="205"/>
    </row>
    <row r="625" spans="1:11" x14ac:dyDescent="0.25">
      <c r="A625" s="144" t="s">
        <v>59</v>
      </c>
      <c r="B625" s="149" t="s">
        <v>60</v>
      </c>
      <c r="C625" s="142">
        <v>0.5</v>
      </c>
      <c r="D625" s="142">
        <v>0.8</v>
      </c>
      <c r="E625" s="146">
        <v>5.1700000000000003E-2</v>
      </c>
      <c r="F625" s="142">
        <v>36.940799999999996</v>
      </c>
      <c r="G625" s="142">
        <v>0.27962999999999999</v>
      </c>
      <c r="H625" s="144" t="s">
        <v>9</v>
      </c>
      <c r="I625" s="147" t="s">
        <v>6</v>
      </c>
      <c r="K625" s="205"/>
    </row>
    <row r="626" spans="1:11" x14ac:dyDescent="0.25">
      <c r="A626" s="166" t="s">
        <v>962</v>
      </c>
    </row>
    <row r="627" spans="1:11" x14ac:dyDescent="0.25">
      <c r="A627" s="166" t="s">
        <v>961</v>
      </c>
    </row>
  </sheetData>
  <sortState xmlns:xlrd2="http://schemas.microsoft.com/office/spreadsheetml/2017/richdata2" ref="A5:L625">
    <sortCondition ref="B5:B625"/>
  </sortState>
  <conditionalFormatting sqref="J5:J625">
    <cfRule type="cellIs" dxfId="1" priority="1" stopIfTrue="1" operator="lessThan">
      <formula>0.005</formula>
    </cfRule>
    <cfRule type="cellIs" priority="2" operator="lessThan">
      <formula>0.021</formula>
    </cfRule>
    <cfRule type="cellIs" dxfId="0" priority="3" operator="greaterThan">
      <formula>0.021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"/>
  <sheetViews>
    <sheetView workbookViewId="0">
      <selection activeCell="B7" sqref="B7"/>
    </sheetView>
  </sheetViews>
  <sheetFormatPr defaultRowHeight="15" x14ac:dyDescent="0.25"/>
  <cols>
    <col min="1" max="1" width="19.28515625" style="191" customWidth="1"/>
    <col min="2" max="2" width="20.85546875" customWidth="1"/>
    <col min="3" max="3" width="16.7109375" style="191" bestFit="1" customWidth="1"/>
  </cols>
  <sheetData>
    <row r="1" spans="1:3" x14ac:dyDescent="0.25">
      <c r="A1" s="105" t="s">
        <v>1134</v>
      </c>
      <c r="B1" s="190"/>
      <c r="C1" s="192"/>
    </row>
    <row r="2" spans="1:3" x14ac:dyDescent="0.25">
      <c r="A2" s="105" t="s">
        <v>1135</v>
      </c>
      <c r="B2" s="190"/>
      <c r="C2" s="192"/>
    </row>
    <row r="3" spans="1:3" s="159" customFormat="1" x14ac:dyDescent="0.25">
      <c r="A3" s="105" t="s">
        <v>1136</v>
      </c>
      <c r="B3" s="190"/>
      <c r="C3" s="192"/>
    </row>
    <row r="4" spans="1:3" x14ac:dyDescent="0.25">
      <c r="A4" s="192" t="s">
        <v>1137</v>
      </c>
      <c r="B4" s="166"/>
      <c r="C4" s="192"/>
    </row>
    <row r="5" spans="1:3" x14ac:dyDescent="0.25">
      <c r="A5" s="193" t="s">
        <v>1009</v>
      </c>
      <c r="B5" s="167" t="s">
        <v>1008</v>
      </c>
      <c r="C5" s="196" t="s">
        <v>1139</v>
      </c>
    </row>
    <row r="6" spans="1:3" x14ac:dyDescent="0.25">
      <c r="A6" s="194" t="s">
        <v>1147</v>
      </c>
      <c r="B6" s="195" t="s">
        <v>1002</v>
      </c>
      <c r="C6" s="197" t="s">
        <v>1140</v>
      </c>
    </row>
    <row r="7" spans="1:3" x14ac:dyDescent="0.25">
      <c r="A7" s="198" t="s">
        <v>1138</v>
      </c>
      <c r="B7" s="199" t="s">
        <v>982</v>
      </c>
      <c r="C7" s="200">
        <v>0.25</v>
      </c>
    </row>
    <row r="8" spans="1:3" s="159" customFormat="1" x14ac:dyDescent="0.25">
      <c r="A8" s="201" t="s">
        <v>1138</v>
      </c>
      <c r="B8" s="202" t="s">
        <v>978</v>
      </c>
      <c r="C8" s="203">
        <v>0.22</v>
      </c>
    </row>
    <row r="9" spans="1:3" s="159" customFormat="1" x14ac:dyDescent="0.25">
      <c r="A9" s="201" t="s">
        <v>1138</v>
      </c>
      <c r="B9" s="202" t="s">
        <v>1142</v>
      </c>
      <c r="C9" s="203">
        <v>0.04</v>
      </c>
    </row>
    <row r="10" spans="1:3" s="159" customFormat="1" x14ac:dyDescent="0.25">
      <c r="A10" s="201" t="s">
        <v>1138</v>
      </c>
      <c r="B10" s="202" t="s">
        <v>1141</v>
      </c>
      <c r="C10" s="203">
        <v>0.17</v>
      </c>
    </row>
    <row r="11" spans="1:3" x14ac:dyDescent="0.25">
      <c r="A11" s="201" t="s">
        <v>967</v>
      </c>
      <c r="B11" s="204" t="s">
        <v>982</v>
      </c>
      <c r="C11" s="203">
        <v>0.15</v>
      </c>
    </row>
    <row r="12" spans="1:3" x14ac:dyDescent="0.25">
      <c r="A12" s="201" t="s">
        <v>967</v>
      </c>
      <c r="B12" s="204" t="s">
        <v>978</v>
      </c>
      <c r="C12" s="203">
        <v>0.12</v>
      </c>
    </row>
    <row r="13" spans="1:3" x14ac:dyDescent="0.25">
      <c r="A13" s="201" t="s">
        <v>1143</v>
      </c>
      <c r="B13" s="204" t="s">
        <v>976</v>
      </c>
      <c r="C13" s="203">
        <v>0.1</v>
      </c>
    </row>
    <row r="14" spans="1:3" x14ac:dyDescent="0.25">
      <c r="A14" s="201" t="s">
        <v>1143</v>
      </c>
      <c r="B14" s="204" t="s">
        <v>966</v>
      </c>
      <c r="C14" s="203">
        <v>7.0000000000000007E-2</v>
      </c>
    </row>
    <row r="15" spans="1:3" x14ac:dyDescent="0.25">
      <c r="A15" s="201" t="s">
        <v>1143</v>
      </c>
      <c r="B15" s="202" t="s">
        <v>1144</v>
      </c>
      <c r="C15" s="203">
        <v>0.1</v>
      </c>
    </row>
    <row r="16" spans="1:3" x14ac:dyDescent="0.25">
      <c r="A16" s="201" t="s">
        <v>1143</v>
      </c>
      <c r="B16" s="202" t="s">
        <v>1145</v>
      </c>
      <c r="C16" s="203">
        <v>7.0000000000000007E-2</v>
      </c>
    </row>
    <row r="17" spans="1:3" x14ac:dyDescent="0.25">
      <c r="A17" s="201" t="s">
        <v>1143</v>
      </c>
      <c r="B17" s="202" t="s">
        <v>1146</v>
      </c>
      <c r="C17" s="203">
        <v>0.04</v>
      </c>
    </row>
    <row r="18" spans="1:3" x14ac:dyDescent="0.25">
      <c r="A18" s="166" t="s">
        <v>962</v>
      </c>
    </row>
    <row r="19" spans="1:3" x14ac:dyDescent="0.25">
      <c r="A19" s="166" t="s">
        <v>961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44"/>
  <sheetViews>
    <sheetView workbookViewId="0">
      <pane xSplit="1" ySplit="4" topLeftCell="B14" activePane="bottomRight" state="frozen"/>
      <selection pane="topRight" activeCell="B1" sqref="B1"/>
      <selection pane="bottomLeft" activeCell="A5" sqref="A5"/>
      <selection pane="bottomRight" activeCell="B36" sqref="B36"/>
    </sheetView>
  </sheetViews>
  <sheetFormatPr defaultColWidth="9.140625" defaultRowHeight="15" x14ac:dyDescent="0.25"/>
  <cols>
    <col min="1" max="1" width="34.42578125" style="159" customWidth="1"/>
    <col min="2" max="2" width="56.5703125" style="159" customWidth="1"/>
    <col min="3" max="3" width="13" style="159" customWidth="1"/>
    <col min="4" max="4" width="14.85546875" style="159" customWidth="1"/>
    <col min="5" max="5" width="14.42578125" style="159" customWidth="1"/>
    <col min="6" max="6" width="18" style="159" customWidth="1"/>
    <col min="7" max="7" width="16.28515625" style="159" customWidth="1"/>
    <col min="8" max="8" width="24.5703125" style="159" customWidth="1"/>
    <col min="9" max="9" width="17.5703125" style="159" customWidth="1"/>
    <col min="10" max="16384" width="9.140625" style="159"/>
  </cols>
  <sheetData>
    <row r="1" spans="1:9" x14ac:dyDescent="0.25">
      <c r="A1" s="87" t="s">
        <v>90</v>
      </c>
      <c r="B1" s="158"/>
      <c r="C1" s="158"/>
      <c r="D1" s="158"/>
      <c r="E1" s="158"/>
      <c r="F1" s="158"/>
      <c r="G1" s="158"/>
      <c r="H1" s="158"/>
      <c r="I1" s="158"/>
    </row>
    <row r="2" spans="1:9" x14ac:dyDescent="0.25">
      <c r="A2" s="144" t="s">
        <v>91</v>
      </c>
      <c r="B2" s="158"/>
      <c r="C2" s="158"/>
      <c r="D2" s="158"/>
      <c r="E2" s="158"/>
      <c r="F2" s="158"/>
      <c r="G2" s="158"/>
      <c r="H2" s="158"/>
      <c r="I2" s="158"/>
    </row>
    <row r="3" spans="1:9" x14ac:dyDescent="0.25">
      <c r="A3" s="144" t="s">
        <v>92</v>
      </c>
      <c r="B3" s="144" t="s">
        <v>93</v>
      </c>
      <c r="C3" s="142" t="s">
        <v>94</v>
      </c>
      <c r="D3" s="142" t="s">
        <v>95</v>
      </c>
      <c r="E3" s="142" t="s">
        <v>96</v>
      </c>
      <c r="F3" s="142" t="s">
        <v>97</v>
      </c>
      <c r="G3" s="142" t="s">
        <v>98</v>
      </c>
      <c r="H3" s="144" t="s">
        <v>99</v>
      </c>
      <c r="I3" s="147" t="s">
        <v>100</v>
      </c>
    </row>
    <row r="4" spans="1:9" x14ac:dyDescent="0.25">
      <c r="A4" s="144" t="s">
        <v>101</v>
      </c>
      <c r="B4" s="144" t="s">
        <v>0</v>
      </c>
      <c r="C4" s="142" t="s">
        <v>1</v>
      </c>
      <c r="D4" s="142" t="s">
        <v>2</v>
      </c>
      <c r="E4" s="142" t="s">
        <v>3</v>
      </c>
      <c r="F4" s="142" t="s">
        <v>102</v>
      </c>
      <c r="G4" s="142" t="s">
        <v>4</v>
      </c>
      <c r="H4" s="144" t="s">
        <v>5</v>
      </c>
      <c r="I4" s="147" t="s">
        <v>103</v>
      </c>
    </row>
    <row r="5" spans="1:9" x14ac:dyDescent="0.25">
      <c r="A5" s="156" t="s">
        <v>7</v>
      </c>
      <c r="B5" s="156" t="s">
        <v>950</v>
      </c>
      <c r="C5" s="157">
        <v>6</v>
      </c>
      <c r="D5" s="157">
        <v>0.92</v>
      </c>
      <c r="E5" s="157">
        <v>6.5217391304347823</v>
      </c>
      <c r="F5" s="157" t="s">
        <v>126</v>
      </c>
      <c r="G5" s="157" t="s">
        <v>126</v>
      </c>
      <c r="H5" s="106" t="s">
        <v>126</v>
      </c>
      <c r="I5" s="156" t="s">
        <v>670</v>
      </c>
    </row>
    <row r="6" spans="1:9" x14ac:dyDescent="0.25">
      <c r="A6" s="148" t="s">
        <v>7</v>
      </c>
      <c r="B6" s="148" t="s">
        <v>669</v>
      </c>
      <c r="C6" s="151">
        <v>1.5</v>
      </c>
      <c r="D6" s="151">
        <v>0.77</v>
      </c>
      <c r="E6" s="151">
        <v>1.95</v>
      </c>
      <c r="F6" s="151" t="s">
        <v>126</v>
      </c>
      <c r="G6" s="151" t="s">
        <v>126</v>
      </c>
      <c r="H6" s="106" t="s">
        <v>126</v>
      </c>
      <c r="I6" s="156" t="s">
        <v>660</v>
      </c>
    </row>
    <row r="7" spans="1:9" x14ac:dyDescent="0.25">
      <c r="A7" s="148" t="s">
        <v>7</v>
      </c>
      <c r="B7" s="148" t="s">
        <v>624</v>
      </c>
      <c r="C7" s="151">
        <v>0.5</v>
      </c>
      <c r="D7" s="151">
        <v>0.73</v>
      </c>
      <c r="E7" s="151">
        <v>0.68</v>
      </c>
      <c r="F7" s="151" t="s">
        <v>126</v>
      </c>
      <c r="G7" s="151" t="s">
        <v>126</v>
      </c>
      <c r="H7" s="106" t="s">
        <v>126</v>
      </c>
      <c r="I7" s="156" t="s">
        <v>660</v>
      </c>
    </row>
    <row r="8" spans="1:9" x14ac:dyDescent="0.25">
      <c r="A8" s="148" t="s">
        <v>7</v>
      </c>
      <c r="B8" s="148" t="s">
        <v>625</v>
      </c>
      <c r="C8" s="151">
        <v>3.5</v>
      </c>
      <c r="D8" s="151">
        <v>0.8</v>
      </c>
      <c r="E8" s="151">
        <v>4.375</v>
      </c>
      <c r="F8" s="151" t="s">
        <v>126</v>
      </c>
      <c r="G8" s="151" t="s">
        <v>126</v>
      </c>
      <c r="H8" s="106" t="s">
        <v>126</v>
      </c>
      <c r="I8" s="156" t="s">
        <v>660</v>
      </c>
    </row>
    <row r="9" spans="1:9" x14ac:dyDescent="0.25">
      <c r="A9" s="148" t="s">
        <v>7</v>
      </c>
      <c r="B9" s="148" t="s">
        <v>626</v>
      </c>
      <c r="C9" s="151">
        <v>0.75</v>
      </c>
      <c r="D9" s="151">
        <v>0.75</v>
      </c>
      <c r="E9" s="151">
        <v>1</v>
      </c>
      <c r="F9" s="151" t="s">
        <v>126</v>
      </c>
      <c r="G9" s="151" t="s">
        <v>126</v>
      </c>
      <c r="H9" s="106" t="s">
        <v>126</v>
      </c>
      <c r="I9" s="156" t="s">
        <v>660</v>
      </c>
    </row>
    <row r="10" spans="1:9" x14ac:dyDescent="0.25">
      <c r="A10" s="148" t="s">
        <v>7</v>
      </c>
      <c r="B10" s="148" t="s">
        <v>627</v>
      </c>
      <c r="C10" s="151">
        <v>1.5</v>
      </c>
      <c r="D10" s="151">
        <v>0.94</v>
      </c>
      <c r="E10" s="151">
        <v>1.6</v>
      </c>
      <c r="F10" s="151" t="s">
        <v>126</v>
      </c>
      <c r="G10" s="151" t="s">
        <v>126</v>
      </c>
      <c r="H10" s="106" t="s">
        <v>126</v>
      </c>
      <c r="I10" s="156" t="s">
        <v>660</v>
      </c>
    </row>
    <row r="11" spans="1:9" x14ac:dyDescent="0.25">
      <c r="A11" s="148" t="s">
        <v>7</v>
      </c>
      <c r="B11" s="148" t="s">
        <v>628</v>
      </c>
      <c r="C11" s="151">
        <v>0.5</v>
      </c>
      <c r="D11" s="151">
        <v>0.77</v>
      </c>
      <c r="E11" s="151">
        <v>0.65</v>
      </c>
      <c r="F11" s="151" t="s">
        <v>126</v>
      </c>
      <c r="G11" s="151" t="s">
        <v>126</v>
      </c>
      <c r="H11" s="106" t="s">
        <v>126</v>
      </c>
      <c r="I11" s="156" t="s">
        <v>660</v>
      </c>
    </row>
    <row r="12" spans="1:9" x14ac:dyDescent="0.25">
      <c r="A12" s="148" t="s">
        <v>7</v>
      </c>
      <c r="B12" s="148" t="s">
        <v>629</v>
      </c>
      <c r="C12" s="151">
        <v>3.5</v>
      </c>
      <c r="D12" s="151">
        <v>1</v>
      </c>
      <c r="E12" s="151">
        <v>3.5</v>
      </c>
      <c r="F12" s="151" t="s">
        <v>126</v>
      </c>
      <c r="G12" s="151" t="s">
        <v>126</v>
      </c>
      <c r="H12" s="106" t="s">
        <v>126</v>
      </c>
      <c r="I12" s="156" t="s">
        <v>660</v>
      </c>
    </row>
    <row r="13" spans="1:9" x14ac:dyDescent="0.25">
      <c r="A13" s="148" t="s">
        <v>7</v>
      </c>
      <c r="B13" s="148" t="s">
        <v>630</v>
      </c>
      <c r="C13" s="151">
        <v>0.75</v>
      </c>
      <c r="D13" s="151">
        <v>0.85</v>
      </c>
      <c r="E13" s="151">
        <v>0.88</v>
      </c>
      <c r="F13" s="151" t="s">
        <v>126</v>
      </c>
      <c r="G13" s="151" t="s">
        <v>126</v>
      </c>
      <c r="H13" s="106" t="s">
        <v>126</v>
      </c>
      <c r="I13" s="156" t="s">
        <v>660</v>
      </c>
    </row>
    <row r="14" spans="1:9" x14ac:dyDescent="0.25">
      <c r="A14" s="156" t="s">
        <v>7</v>
      </c>
      <c r="B14" s="156" t="s">
        <v>949</v>
      </c>
      <c r="C14" s="157">
        <v>5.5</v>
      </c>
      <c r="D14" s="157">
        <v>0.65</v>
      </c>
      <c r="E14" s="157">
        <v>8.4615384615384599</v>
      </c>
      <c r="F14" s="157" t="s">
        <v>126</v>
      </c>
      <c r="G14" s="157" t="s">
        <v>126</v>
      </c>
      <c r="H14" s="106" t="s">
        <v>126</v>
      </c>
      <c r="I14" s="156" t="s">
        <v>670</v>
      </c>
    </row>
    <row r="15" spans="1:9" x14ac:dyDescent="0.25">
      <c r="A15" s="148" t="s">
        <v>7</v>
      </c>
      <c r="B15" s="148" t="s">
        <v>631</v>
      </c>
      <c r="C15" s="151">
        <v>1.5</v>
      </c>
      <c r="D15" s="151">
        <v>0.8</v>
      </c>
      <c r="E15" s="151">
        <v>1.875</v>
      </c>
      <c r="F15" s="151" t="s">
        <v>126</v>
      </c>
      <c r="G15" s="151" t="s">
        <v>126</v>
      </c>
      <c r="H15" s="106" t="s">
        <v>126</v>
      </c>
      <c r="I15" s="156" t="s">
        <v>660</v>
      </c>
    </row>
    <row r="16" spans="1:9" x14ac:dyDescent="0.25">
      <c r="A16" s="148" t="s">
        <v>7</v>
      </c>
      <c r="B16" s="148" t="s">
        <v>632</v>
      </c>
      <c r="C16" s="151">
        <v>0.5</v>
      </c>
      <c r="D16" s="151">
        <v>0.76</v>
      </c>
      <c r="E16" s="151">
        <v>0.66</v>
      </c>
      <c r="F16" s="151" t="s">
        <v>126</v>
      </c>
      <c r="G16" s="151" t="s">
        <v>126</v>
      </c>
      <c r="H16" s="106" t="s">
        <v>126</v>
      </c>
      <c r="I16" s="156" t="s">
        <v>660</v>
      </c>
    </row>
    <row r="17" spans="1:10" x14ac:dyDescent="0.25">
      <c r="A17" s="148" t="s">
        <v>7</v>
      </c>
      <c r="B17" s="148" t="s">
        <v>633</v>
      </c>
      <c r="C17" s="151">
        <v>3.5</v>
      </c>
      <c r="D17" s="151">
        <v>0.82</v>
      </c>
      <c r="E17" s="151">
        <v>4.2699999999999996</v>
      </c>
      <c r="F17" s="151" t="s">
        <v>126</v>
      </c>
      <c r="G17" s="151" t="s">
        <v>126</v>
      </c>
      <c r="H17" s="106" t="s">
        <v>126</v>
      </c>
      <c r="I17" s="156" t="s">
        <v>660</v>
      </c>
    </row>
    <row r="18" spans="1:10" x14ac:dyDescent="0.25">
      <c r="A18" s="148" t="s">
        <v>7</v>
      </c>
      <c r="B18" s="148" t="s">
        <v>634</v>
      </c>
      <c r="C18" s="151">
        <v>0.75</v>
      </c>
      <c r="D18" s="151">
        <v>0.81</v>
      </c>
      <c r="E18" s="151">
        <v>0.93</v>
      </c>
      <c r="F18" s="151" t="s">
        <v>126</v>
      </c>
      <c r="G18" s="151" t="s">
        <v>126</v>
      </c>
      <c r="H18" s="106" t="s">
        <v>126</v>
      </c>
      <c r="I18" s="156" t="s">
        <v>660</v>
      </c>
    </row>
    <row r="19" spans="1:10" x14ac:dyDescent="0.25">
      <c r="A19" s="148" t="s">
        <v>7</v>
      </c>
      <c r="B19" s="148" t="s">
        <v>635</v>
      </c>
      <c r="C19" s="151">
        <v>1.5</v>
      </c>
      <c r="D19" s="151">
        <v>0.87</v>
      </c>
      <c r="E19" s="151">
        <v>1.72</v>
      </c>
      <c r="F19" s="151" t="s">
        <v>126</v>
      </c>
      <c r="G19" s="151" t="s">
        <v>126</v>
      </c>
      <c r="H19" s="106" t="s">
        <v>126</v>
      </c>
      <c r="I19" s="156" t="s">
        <v>660</v>
      </c>
      <c r="J19" s="158"/>
    </row>
    <row r="20" spans="1:10" x14ac:dyDescent="0.25">
      <c r="A20" s="148" t="s">
        <v>7</v>
      </c>
      <c r="B20" s="148" t="s">
        <v>636</v>
      </c>
      <c r="C20" s="151">
        <v>0.5</v>
      </c>
      <c r="D20" s="151">
        <v>0.77</v>
      </c>
      <c r="E20" s="151">
        <v>0.65</v>
      </c>
      <c r="F20" s="151" t="s">
        <v>126</v>
      </c>
      <c r="G20" s="151" t="s">
        <v>126</v>
      </c>
      <c r="H20" s="106" t="s">
        <v>126</v>
      </c>
      <c r="I20" s="156" t="s">
        <v>660</v>
      </c>
      <c r="J20" s="158"/>
    </row>
    <row r="21" spans="1:10" x14ac:dyDescent="0.25">
      <c r="A21" s="148" t="s">
        <v>7</v>
      </c>
      <c r="B21" s="148" t="s">
        <v>637</v>
      </c>
      <c r="C21" s="151">
        <v>3.5</v>
      </c>
      <c r="D21" s="151">
        <v>0.85</v>
      </c>
      <c r="E21" s="151">
        <v>4.12</v>
      </c>
      <c r="F21" s="151" t="s">
        <v>126</v>
      </c>
      <c r="G21" s="151" t="s">
        <v>126</v>
      </c>
      <c r="H21" s="106" t="s">
        <v>126</v>
      </c>
      <c r="I21" s="156" t="s">
        <v>660</v>
      </c>
      <c r="J21" s="158"/>
    </row>
    <row r="22" spans="1:10" x14ac:dyDescent="0.25">
      <c r="A22" s="148" t="s">
        <v>7</v>
      </c>
      <c r="B22" s="148" t="s">
        <v>638</v>
      </c>
      <c r="C22" s="151">
        <v>0.75</v>
      </c>
      <c r="D22" s="151">
        <v>0.84</v>
      </c>
      <c r="E22" s="151">
        <v>0.89</v>
      </c>
      <c r="F22" s="151" t="s">
        <v>126</v>
      </c>
      <c r="G22" s="151" t="s">
        <v>126</v>
      </c>
      <c r="H22" s="106" t="s">
        <v>126</v>
      </c>
      <c r="I22" s="156" t="s">
        <v>660</v>
      </c>
      <c r="J22" s="158"/>
    </row>
    <row r="23" spans="1:10" x14ac:dyDescent="0.25">
      <c r="A23" s="144" t="s">
        <v>8</v>
      </c>
      <c r="B23" s="152" t="s">
        <v>171</v>
      </c>
      <c r="C23" s="153">
        <v>0.31</v>
      </c>
      <c r="D23" s="153">
        <v>0.24</v>
      </c>
      <c r="E23" s="153">
        <v>1.3</v>
      </c>
      <c r="F23" s="153">
        <v>63</v>
      </c>
      <c r="G23" s="153">
        <v>0.2</v>
      </c>
      <c r="H23" s="144" t="s">
        <v>128</v>
      </c>
      <c r="I23" s="147" t="s">
        <v>6</v>
      </c>
      <c r="J23" s="158"/>
    </row>
    <row r="24" spans="1:10" x14ac:dyDescent="0.25">
      <c r="A24" s="144" t="s">
        <v>8</v>
      </c>
      <c r="B24" s="152" t="s">
        <v>172</v>
      </c>
      <c r="C24" s="153">
        <v>0.47</v>
      </c>
      <c r="D24" s="153">
        <v>0.28000000000000003</v>
      </c>
      <c r="E24" s="153">
        <v>1.7</v>
      </c>
      <c r="F24" s="153">
        <v>88</v>
      </c>
      <c r="G24" s="153">
        <v>0.2</v>
      </c>
      <c r="H24" s="144" t="s">
        <v>128</v>
      </c>
      <c r="I24" s="147" t="s">
        <v>6</v>
      </c>
    </row>
    <row r="25" spans="1:10" x14ac:dyDescent="0.25">
      <c r="A25" s="144" t="s">
        <v>8</v>
      </c>
      <c r="B25" s="152" t="s">
        <v>173</v>
      </c>
      <c r="C25" s="153">
        <v>0.31</v>
      </c>
      <c r="D25" s="153">
        <v>0.18</v>
      </c>
      <c r="E25" s="153">
        <v>1.7</v>
      </c>
      <c r="F25" s="153">
        <v>88</v>
      </c>
      <c r="G25" s="153">
        <v>0.2</v>
      </c>
      <c r="H25" s="144" t="s">
        <v>128</v>
      </c>
      <c r="I25" s="147" t="s">
        <v>6</v>
      </c>
    </row>
    <row r="26" spans="1:10" x14ac:dyDescent="0.25">
      <c r="A26" s="144" t="s">
        <v>8</v>
      </c>
      <c r="B26" s="149" t="s">
        <v>11</v>
      </c>
      <c r="C26" s="142">
        <v>0.5</v>
      </c>
      <c r="D26" s="142">
        <v>1.03</v>
      </c>
      <c r="E26" s="142">
        <v>0.48580000000000007</v>
      </c>
      <c r="F26" s="142">
        <v>24.959999999999997</v>
      </c>
      <c r="G26" s="142">
        <v>0.31070000000000003</v>
      </c>
      <c r="H26" s="144" t="s">
        <v>128</v>
      </c>
      <c r="I26" s="147" t="s">
        <v>6</v>
      </c>
    </row>
    <row r="27" spans="1:10" x14ac:dyDescent="0.25">
      <c r="A27" s="88" t="s">
        <v>8</v>
      </c>
      <c r="B27" s="154" t="s">
        <v>174</v>
      </c>
      <c r="C27" s="88">
        <v>0.5</v>
      </c>
      <c r="D27" s="88">
        <v>0.45</v>
      </c>
      <c r="E27" s="88">
        <v>0.9</v>
      </c>
      <c r="F27" s="155">
        <v>40</v>
      </c>
      <c r="G27" s="155">
        <v>0.27</v>
      </c>
      <c r="H27" s="144" t="s">
        <v>9</v>
      </c>
      <c r="I27" s="84" t="s">
        <v>660</v>
      </c>
    </row>
    <row r="28" spans="1:10" x14ac:dyDescent="0.25">
      <c r="A28" s="88" t="s">
        <v>8</v>
      </c>
      <c r="B28" s="154" t="s">
        <v>175</v>
      </c>
      <c r="C28" s="88">
        <v>0.75</v>
      </c>
      <c r="D28" s="88">
        <v>0.68</v>
      </c>
      <c r="E28" s="88">
        <v>0.90666666699999998</v>
      </c>
      <c r="F28" s="155">
        <v>40</v>
      </c>
      <c r="G28" s="155">
        <v>0.27</v>
      </c>
      <c r="H28" s="144" t="s">
        <v>9</v>
      </c>
      <c r="I28" s="84" t="s">
        <v>660</v>
      </c>
    </row>
    <row r="29" spans="1:10" x14ac:dyDescent="0.25">
      <c r="A29" s="88" t="s">
        <v>8</v>
      </c>
      <c r="B29" s="154" t="s">
        <v>176</v>
      </c>
      <c r="C29" s="88">
        <v>0.375</v>
      </c>
      <c r="D29" s="88">
        <v>0.32</v>
      </c>
      <c r="E29" s="88">
        <v>0.85333333300000003</v>
      </c>
      <c r="F29" s="155">
        <v>40</v>
      </c>
      <c r="G29" s="155">
        <v>0.27</v>
      </c>
      <c r="H29" s="144" t="s">
        <v>9</v>
      </c>
      <c r="I29" s="84" t="s">
        <v>660</v>
      </c>
    </row>
    <row r="30" spans="1:10" x14ac:dyDescent="0.25">
      <c r="A30" s="88" t="s">
        <v>8</v>
      </c>
      <c r="B30" s="154" t="s">
        <v>177</v>
      </c>
      <c r="C30" s="88">
        <v>0.625</v>
      </c>
      <c r="D30" s="88">
        <v>0.56000000000000005</v>
      </c>
      <c r="E30" s="88">
        <v>0.89600000000000002</v>
      </c>
      <c r="F30" s="155">
        <v>40</v>
      </c>
      <c r="G30" s="155">
        <v>0.27</v>
      </c>
      <c r="H30" s="144" t="s">
        <v>9</v>
      </c>
      <c r="I30" s="84" t="s">
        <v>660</v>
      </c>
    </row>
    <row r="31" spans="1:10" x14ac:dyDescent="0.25">
      <c r="A31" s="88" t="s">
        <v>8</v>
      </c>
      <c r="B31" s="98" t="s">
        <v>667</v>
      </c>
      <c r="C31" s="88">
        <v>0.75</v>
      </c>
      <c r="D31" s="88">
        <v>1.1499999999999999</v>
      </c>
      <c r="E31" s="88">
        <v>1.5333333330000001</v>
      </c>
      <c r="F31" s="153">
        <v>50</v>
      </c>
      <c r="G31" s="153">
        <v>0.31</v>
      </c>
      <c r="H31" s="88" t="s">
        <v>128</v>
      </c>
      <c r="I31" s="84" t="s">
        <v>660</v>
      </c>
    </row>
    <row r="32" spans="1:10" x14ac:dyDescent="0.25">
      <c r="A32" s="144" t="s">
        <v>8</v>
      </c>
      <c r="B32" s="152" t="s">
        <v>178</v>
      </c>
      <c r="C32" s="142">
        <v>0.5</v>
      </c>
      <c r="D32" s="142">
        <v>0.68</v>
      </c>
      <c r="E32" s="153">
        <v>0.73</v>
      </c>
      <c r="F32" s="153">
        <v>50</v>
      </c>
      <c r="G32" s="153">
        <v>0.31</v>
      </c>
      <c r="H32" s="144" t="s">
        <v>128</v>
      </c>
      <c r="I32" s="147" t="s">
        <v>6</v>
      </c>
    </row>
    <row r="33" spans="1:9" x14ac:dyDescent="0.25">
      <c r="A33" s="144" t="s">
        <v>8</v>
      </c>
      <c r="B33" s="152" t="s">
        <v>179</v>
      </c>
      <c r="C33" s="142">
        <v>0.75</v>
      </c>
      <c r="D33" s="142">
        <v>1.03</v>
      </c>
      <c r="E33" s="153">
        <v>0.73</v>
      </c>
      <c r="F33" s="153">
        <v>50</v>
      </c>
      <c r="G33" s="153">
        <v>0.31</v>
      </c>
      <c r="H33" s="144" t="s">
        <v>128</v>
      </c>
      <c r="I33" s="147" t="s">
        <v>6</v>
      </c>
    </row>
    <row r="34" spans="1:9" x14ac:dyDescent="0.25">
      <c r="A34" s="144" t="s">
        <v>8</v>
      </c>
      <c r="B34" s="152" t="s">
        <v>1783</v>
      </c>
      <c r="C34" s="142">
        <v>0.375</v>
      </c>
      <c r="D34" s="142">
        <v>0.51</v>
      </c>
      <c r="E34" s="153">
        <v>0.73</v>
      </c>
      <c r="F34" s="153">
        <v>50</v>
      </c>
      <c r="G34" s="153">
        <v>0.31</v>
      </c>
      <c r="H34" s="144" t="s">
        <v>128</v>
      </c>
      <c r="I34" s="147" t="s">
        <v>6</v>
      </c>
    </row>
    <row r="35" spans="1:9" x14ac:dyDescent="0.25">
      <c r="A35" s="144" t="s">
        <v>8</v>
      </c>
      <c r="B35" s="152" t="s">
        <v>1784</v>
      </c>
      <c r="C35" s="142">
        <v>0.625</v>
      </c>
      <c r="D35" s="142">
        <v>0.86</v>
      </c>
      <c r="E35" s="153">
        <v>0.73</v>
      </c>
      <c r="F35" s="153">
        <v>50</v>
      </c>
      <c r="G35" s="153">
        <v>0.31</v>
      </c>
      <c r="H35" s="144" t="s">
        <v>128</v>
      </c>
      <c r="I35" s="147" t="s">
        <v>6</v>
      </c>
    </row>
    <row r="36" spans="1:9" x14ac:dyDescent="0.25">
      <c r="A36" s="88" t="s">
        <v>8</v>
      </c>
      <c r="B36" s="98" t="s">
        <v>668</v>
      </c>
      <c r="C36" s="88">
        <v>0.75</v>
      </c>
      <c r="D36" s="88">
        <v>0.6</v>
      </c>
      <c r="E36" s="88">
        <v>0.8</v>
      </c>
      <c r="F36" s="153">
        <v>50</v>
      </c>
      <c r="G36" s="153">
        <v>0.31</v>
      </c>
      <c r="H36" s="88" t="s">
        <v>128</v>
      </c>
      <c r="I36" s="84" t="s">
        <v>660</v>
      </c>
    </row>
    <row r="37" spans="1:9" x14ac:dyDescent="0.25">
      <c r="A37" s="144" t="s">
        <v>8</v>
      </c>
      <c r="B37" s="152" t="s">
        <v>186</v>
      </c>
      <c r="C37" s="153">
        <v>0.5</v>
      </c>
      <c r="D37" s="153">
        <v>0.8</v>
      </c>
      <c r="E37" s="153">
        <v>0.62460000000000004</v>
      </c>
      <c r="F37" s="153">
        <v>41</v>
      </c>
      <c r="G37" s="153">
        <v>0.45</v>
      </c>
      <c r="H37" s="144" t="s">
        <v>9</v>
      </c>
      <c r="I37" s="147" t="s">
        <v>6</v>
      </c>
    </row>
    <row r="38" spans="1:9" x14ac:dyDescent="0.25">
      <c r="A38" s="144" t="s">
        <v>8</v>
      </c>
      <c r="B38" s="152" t="s">
        <v>187</v>
      </c>
      <c r="C38" s="153">
        <v>0.75</v>
      </c>
      <c r="D38" s="153">
        <v>0.83</v>
      </c>
      <c r="E38" s="153">
        <v>0.90849999999999997</v>
      </c>
      <c r="F38" s="153">
        <v>41</v>
      </c>
      <c r="G38" s="153">
        <v>0.45</v>
      </c>
      <c r="H38" s="144" t="s">
        <v>9</v>
      </c>
      <c r="I38" s="147" t="s">
        <v>6</v>
      </c>
    </row>
    <row r="39" spans="1:9" x14ac:dyDescent="0.25">
      <c r="A39" s="144" t="s">
        <v>8</v>
      </c>
      <c r="B39" s="152" t="s">
        <v>621</v>
      </c>
      <c r="C39" s="153">
        <v>0.625</v>
      </c>
      <c r="D39" s="153">
        <v>0.82</v>
      </c>
      <c r="E39" s="153">
        <v>0.76</v>
      </c>
      <c r="F39" s="153">
        <v>41</v>
      </c>
      <c r="G39" s="153">
        <v>0.45</v>
      </c>
      <c r="H39" s="144" t="s">
        <v>9</v>
      </c>
      <c r="I39" s="147" t="s">
        <v>6</v>
      </c>
    </row>
    <row r="40" spans="1:9" x14ac:dyDescent="0.25">
      <c r="A40" s="88" t="s">
        <v>8</v>
      </c>
      <c r="B40" s="154" t="s">
        <v>199</v>
      </c>
      <c r="C40" s="88">
        <v>1</v>
      </c>
      <c r="D40" s="88">
        <v>1.25</v>
      </c>
      <c r="E40" s="88">
        <v>1.25</v>
      </c>
      <c r="F40" s="155">
        <v>30</v>
      </c>
      <c r="G40" s="155">
        <v>0.45</v>
      </c>
      <c r="H40" s="144" t="s">
        <v>9</v>
      </c>
      <c r="I40" s="84" t="s">
        <v>660</v>
      </c>
    </row>
    <row r="41" spans="1:9" x14ac:dyDescent="0.25">
      <c r="A41" s="88" t="s">
        <v>8</v>
      </c>
      <c r="B41" s="154" t="s">
        <v>200</v>
      </c>
      <c r="C41" s="88">
        <v>0.5</v>
      </c>
      <c r="D41" s="88">
        <v>0.63</v>
      </c>
      <c r="E41" s="88">
        <v>1.26</v>
      </c>
      <c r="F41" s="155">
        <v>30</v>
      </c>
      <c r="G41" s="155">
        <v>0.45</v>
      </c>
      <c r="H41" s="144" t="s">
        <v>9</v>
      </c>
      <c r="I41" s="84" t="s">
        <v>660</v>
      </c>
    </row>
    <row r="42" spans="1:9" x14ac:dyDescent="0.25">
      <c r="A42" s="88" t="s">
        <v>8</v>
      </c>
      <c r="B42" s="154" t="s">
        <v>201</v>
      </c>
      <c r="C42" s="88">
        <v>0.25</v>
      </c>
      <c r="D42" s="88">
        <v>0.31</v>
      </c>
      <c r="E42" s="88">
        <v>1.24</v>
      </c>
      <c r="F42" s="155">
        <v>30</v>
      </c>
      <c r="G42" s="155">
        <v>0.45</v>
      </c>
      <c r="H42" s="144" t="s">
        <v>9</v>
      </c>
      <c r="I42" s="84" t="s">
        <v>660</v>
      </c>
    </row>
    <row r="43" spans="1:9" x14ac:dyDescent="0.25">
      <c r="A43" s="88" t="s">
        <v>8</v>
      </c>
      <c r="B43" s="154" t="s">
        <v>202</v>
      </c>
      <c r="C43" s="88">
        <v>0.75</v>
      </c>
      <c r="D43" s="88">
        <v>0.94</v>
      </c>
      <c r="E43" s="88">
        <v>1.253333333</v>
      </c>
      <c r="F43" s="155">
        <v>30</v>
      </c>
      <c r="G43" s="155">
        <v>0.45</v>
      </c>
      <c r="H43" s="144" t="s">
        <v>9</v>
      </c>
      <c r="I43" s="84" t="s">
        <v>660</v>
      </c>
    </row>
    <row r="44" spans="1:9" x14ac:dyDescent="0.25">
      <c r="A44" s="88" t="s">
        <v>8</v>
      </c>
      <c r="B44" s="154" t="s">
        <v>203</v>
      </c>
      <c r="C44" s="88">
        <v>0.375</v>
      </c>
      <c r="D44" s="88">
        <v>0.47</v>
      </c>
      <c r="E44" s="88">
        <v>1.253333333</v>
      </c>
      <c r="F44" s="155">
        <v>30</v>
      </c>
      <c r="G44" s="155">
        <v>0.45</v>
      </c>
      <c r="H44" s="144" t="s">
        <v>9</v>
      </c>
      <c r="I44" s="84" t="s">
        <v>660</v>
      </c>
    </row>
    <row r="45" spans="1:9" x14ac:dyDescent="0.25">
      <c r="A45" s="88" t="s">
        <v>8</v>
      </c>
      <c r="B45" s="154" t="s">
        <v>10</v>
      </c>
      <c r="C45" s="88">
        <v>0.625</v>
      </c>
      <c r="D45" s="88">
        <v>0.78</v>
      </c>
      <c r="E45" s="88">
        <v>1.248</v>
      </c>
      <c r="F45" s="155">
        <v>30</v>
      </c>
      <c r="G45" s="155">
        <v>0.45</v>
      </c>
      <c r="H45" s="144" t="s">
        <v>9</v>
      </c>
      <c r="I45" s="84" t="s">
        <v>660</v>
      </c>
    </row>
    <row r="46" spans="1:9" x14ac:dyDescent="0.25">
      <c r="A46" s="144" t="s">
        <v>8</v>
      </c>
      <c r="B46" s="152" t="s">
        <v>205</v>
      </c>
      <c r="C46" s="153">
        <v>0.25</v>
      </c>
      <c r="D46" s="153">
        <v>0.21</v>
      </c>
      <c r="E46" s="142">
        <v>1.19</v>
      </c>
      <c r="F46" s="153">
        <v>120</v>
      </c>
      <c r="G46" s="153">
        <v>0.24</v>
      </c>
      <c r="H46" s="144" t="s">
        <v>119</v>
      </c>
      <c r="I46" s="147" t="s">
        <v>6</v>
      </c>
    </row>
    <row r="47" spans="1:9" x14ac:dyDescent="0.25">
      <c r="A47" s="144" t="s">
        <v>8</v>
      </c>
      <c r="B47" s="152" t="s">
        <v>206</v>
      </c>
      <c r="C47" s="153">
        <v>0.25</v>
      </c>
      <c r="D47" s="153">
        <v>0.15</v>
      </c>
      <c r="E47" s="142">
        <v>1.67</v>
      </c>
      <c r="F47" s="153">
        <v>70</v>
      </c>
      <c r="G47" s="153">
        <v>0.36</v>
      </c>
      <c r="H47" s="144" t="s">
        <v>119</v>
      </c>
      <c r="I47" s="147" t="s">
        <v>6</v>
      </c>
    </row>
    <row r="48" spans="1:9" x14ac:dyDescent="0.25">
      <c r="A48" s="144" t="s">
        <v>8</v>
      </c>
      <c r="B48" s="152" t="s">
        <v>207</v>
      </c>
      <c r="C48" s="153">
        <v>0.5</v>
      </c>
      <c r="D48" s="153">
        <v>0.87</v>
      </c>
      <c r="E48" s="142">
        <v>0.56999999999999995</v>
      </c>
      <c r="F48" s="153">
        <v>22</v>
      </c>
      <c r="G48" s="153">
        <v>0.31</v>
      </c>
      <c r="H48" s="144" t="s">
        <v>105</v>
      </c>
      <c r="I48" s="147" t="s">
        <v>6</v>
      </c>
    </row>
    <row r="49" spans="1:9" x14ac:dyDescent="0.25">
      <c r="A49" s="144" t="s">
        <v>8</v>
      </c>
      <c r="B49" s="152" t="s">
        <v>209</v>
      </c>
      <c r="C49" s="153">
        <v>0.3125</v>
      </c>
      <c r="D49" s="153">
        <v>1.4</v>
      </c>
      <c r="E49" s="142">
        <v>0.22</v>
      </c>
      <c r="F49" s="153">
        <v>22</v>
      </c>
      <c r="G49" s="153">
        <v>0.31</v>
      </c>
      <c r="H49" s="144" t="s">
        <v>105</v>
      </c>
      <c r="I49" s="147" t="s">
        <v>6</v>
      </c>
    </row>
    <row r="50" spans="1:9" x14ac:dyDescent="0.25">
      <c r="A50" s="144" t="s">
        <v>8</v>
      </c>
      <c r="B50" s="152" t="s">
        <v>211</v>
      </c>
      <c r="C50" s="153">
        <v>0.5</v>
      </c>
      <c r="D50" s="153">
        <v>1.46</v>
      </c>
      <c r="E50" s="142">
        <v>0.34</v>
      </c>
      <c r="F50" s="153">
        <v>70</v>
      </c>
      <c r="G50" s="153">
        <v>0.35</v>
      </c>
      <c r="H50" s="144" t="s">
        <v>119</v>
      </c>
      <c r="I50" s="147" t="s">
        <v>6</v>
      </c>
    </row>
    <row r="51" spans="1:9" x14ac:dyDescent="0.25">
      <c r="A51" s="144" t="s">
        <v>8</v>
      </c>
      <c r="B51" s="152" t="s">
        <v>214</v>
      </c>
      <c r="C51" s="153">
        <v>0.75</v>
      </c>
      <c r="D51" s="153">
        <v>1.05</v>
      </c>
      <c r="E51" s="142">
        <v>0.71</v>
      </c>
      <c r="F51" s="153">
        <v>22</v>
      </c>
      <c r="G51" s="153">
        <v>0.28000000000000003</v>
      </c>
      <c r="H51" s="144" t="s">
        <v>113</v>
      </c>
      <c r="I51" s="147" t="s">
        <v>6</v>
      </c>
    </row>
    <row r="52" spans="1:9" x14ac:dyDescent="0.25">
      <c r="A52" s="144" t="s">
        <v>8</v>
      </c>
      <c r="B52" s="149" t="s">
        <v>951</v>
      </c>
      <c r="C52" s="142">
        <v>1</v>
      </c>
      <c r="D52" s="142">
        <v>4</v>
      </c>
      <c r="E52" s="142">
        <v>0.25</v>
      </c>
      <c r="F52" s="142">
        <v>1.5</v>
      </c>
      <c r="G52" s="142">
        <v>0.35</v>
      </c>
      <c r="H52" s="144" t="s">
        <v>128</v>
      </c>
      <c r="I52" s="147" t="s">
        <v>6</v>
      </c>
    </row>
    <row r="53" spans="1:9" x14ac:dyDescent="0.25">
      <c r="A53" s="88" t="s">
        <v>8</v>
      </c>
      <c r="B53" s="149" t="s">
        <v>663</v>
      </c>
      <c r="C53" s="142">
        <v>0.75</v>
      </c>
      <c r="D53" s="142">
        <v>0.9</v>
      </c>
      <c r="E53" s="142">
        <v>0.83299999999999996</v>
      </c>
      <c r="F53" s="142">
        <v>36.940799999999996</v>
      </c>
      <c r="G53" s="142">
        <v>0.31070000000000003</v>
      </c>
      <c r="H53" s="144" t="s">
        <v>119</v>
      </c>
      <c r="I53" s="147" t="s">
        <v>6</v>
      </c>
    </row>
    <row r="54" spans="1:9" x14ac:dyDescent="0.25">
      <c r="A54" s="88" t="s">
        <v>8</v>
      </c>
      <c r="B54" s="144" t="s">
        <v>664</v>
      </c>
      <c r="C54" s="142">
        <v>0.75</v>
      </c>
      <c r="D54" s="142">
        <v>0.94</v>
      </c>
      <c r="E54" s="142">
        <v>0.8</v>
      </c>
      <c r="F54" s="153">
        <v>22</v>
      </c>
      <c r="G54" s="153">
        <v>0.31</v>
      </c>
      <c r="H54" s="144" t="s">
        <v>119</v>
      </c>
      <c r="I54" s="147" t="s">
        <v>6</v>
      </c>
    </row>
    <row r="55" spans="1:9" x14ac:dyDescent="0.25">
      <c r="A55" s="88" t="s">
        <v>45</v>
      </c>
      <c r="B55" s="143" t="s">
        <v>165</v>
      </c>
      <c r="C55" s="145">
        <v>6.25E-2</v>
      </c>
      <c r="D55" s="145">
        <v>0.06</v>
      </c>
      <c r="E55" s="145">
        <v>2</v>
      </c>
      <c r="F55" s="145" t="s">
        <v>126</v>
      </c>
      <c r="G55" s="145" t="s">
        <v>126</v>
      </c>
      <c r="H55" s="144" t="s">
        <v>9</v>
      </c>
      <c r="I55" s="84" t="s">
        <v>660</v>
      </c>
    </row>
    <row r="56" spans="1:9" x14ac:dyDescent="0.25">
      <c r="A56" s="88" t="s">
        <v>45</v>
      </c>
      <c r="B56" s="152" t="s">
        <v>58</v>
      </c>
      <c r="C56" s="142">
        <v>0.125</v>
      </c>
      <c r="D56" s="142">
        <v>1.4999999999999999E-2</v>
      </c>
      <c r="E56" s="153">
        <v>8.3000000000000007</v>
      </c>
      <c r="F56" s="153">
        <v>141</v>
      </c>
      <c r="G56" s="153" t="s">
        <v>126</v>
      </c>
      <c r="H56" s="144" t="s">
        <v>119</v>
      </c>
      <c r="I56" s="147" t="s">
        <v>6</v>
      </c>
    </row>
    <row r="57" spans="1:9" x14ac:dyDescent="0.25">
      <c r="A57" s="88" t="s">
        <v>45</v>
      </c>
      <c r="B57" s="152" t="s">
        <v>618</v>
      </c>
      <c r="C57" s="142">
        <v>0.125</v>
      </c>
      <c r="D57" s="142">
        <v>0.06</v>
      </c>
      <c r="E57" s="142">
        <v>2.08</v>
      </c>
      <c r="F57" s="142" t="s">
        <v>126</v>
      </c>
      <c r="G57" s="142" t="s">
        <v>126</v>
      </c>
      <c r="H57" s="144" t="s">
        <v>113</v>
      </c>
      <c r="I57" s="147" t="s">
        <v>6</v>
      </c>
    </row>
    <row r="58" spans="1:9" x14ac:dyDescent="0.25">
      <c r="A58" s="88" t="s">
        <v>45</v>
      </c>
      <c r="B58" s="152" t="s">
        <v>619</v>
      </c>
      <c r="C58" s="142">
        <v>0.25</v>
      </c>
      <c r="D58" s="142">
        <v>0.12</v>
      </c>
      <c r="E58" s="142">
        <v>2.08</v>
      </c>
      <c r="F58" s="142" t="s">
        <v>126</v>
      </c>
      <c r="G58" s="142" t="s">
        <v>126</v>
      </c>
      <c r="H58" s="144" t="s">
        <v>113</v>
      </c>
      <c r="I58" s="147" t="s">
        <v>6</v>
      </c>
    </row>
    <row r="59" spans="1:9" x14ac:dyDescent="0.25">
      <c r="A59" s="88" t="s">
        <v>45</v>
      </c>
      <c r="B59" s="152" t="s">
        <v>620</v>
      </c>
      <c r="C59" s="142">
        <v>0.625</v>
      </c>
      <c r="D59" s="142">
        <v>0.01</v>
      </c>
      <c r="E59" s="142">
        <v>62.5</v>
      </c>
      <c r="F59" s="142" t="s">
        <v>126</v>
      </c>
      <c r="G59" s="142" t="s">
        <v>126</v>
      </c>
      <c r="H59" s="144" t="s">
        <v>113</v>
      </c>
      <c r="I59" s="147" t="s">
        <v>6</v>
      </c>
    </row>
    <row r="60" spans="1:9" x14ac:dyDescent="0.25">
      <c r="A60" s="144" t="s">
        <v>37</v>
      </c>
      <c r="B60" s="149" t="s">
        <v>272</v>
      </c>
      <c r="C60" s="142">
        <v>10</v>
      </c>
      <c r="D60" s="142">
        <v>0.74</v>
      </c>
      <c r="E60" s="142">
        <v>13.533000000000001</v>
      </c>
      <c r="F60" s="142">
        <v>139.77599999999998</v>
      </c>
      <c r="G60" s="142">
        <v>0.21510000000000001</v>
      </c>
      <c r="H60" s="144" t="s">
        <v>105</v>
      </c>
      <c r="I60" s="147" t="s">
        <v>6</v>
      </c>
    </row>
    <row r="61" spans="1:9" x14ac:dyDescent="0.25">
      <c r="A61" s="144" t="s">
        <v>37</v>
      </c>
      <c r="B61" s="150" t="s">
        <v>273</v>
      </c>
      <c r="C61" s="142">
        <v>2</v>
      </c>
      <c r="D61" s="142">
        <v>0.15</v>
      </c>
      <c r="E61" s="142">
        <v>13.533000000000001</v>
      </c>
      <c r="F61" s="142">
        <v>139.77599999999998</v>
      </c>
      <c r="G61" s="142">
        <v>0.21510000000000001</v>
      </c>
      <c r="H61" s="144" t="s">
        <v>105</v>
      </c>
      <c r="I61" s="147" t="s">
        <v>6</v>
      </c>
    </row>
    <row r="62" spans="1:9" x14ac:dyDescent="0.25">
      <c r="A62" s="144" t="s">
        <v>37</v>
      </c>
      <c r="B62" s="150" t="s">
        <v>274</v>
      </c>
      <c r="C62" s="142">
        <v>4</v>
      </c>
      <c r="D62" s="142">
        <v>0.3</v>
      </c>
      <c r="E62" s="142">
        <v>13.533000000000001</v>
      </c>
      <c r="F62" s="142">
        <v>139.77599999999998</v>
      </c>
      <c r="G62" s="142">
        <v>0.21510000000000001</v>
      </c>
      <c r="H62" s="144" t="s">
        <v>105</v>
      </c>
      <c r="I62" s="147" t="s">
        <v>6</v>
      </c>
    </row>
    <row r="63" spans="1:9" x14ac:dyDescent="0.25">
      <c r="A63" s="144" t="s">
        <v>37</v>
      </c>
      <c r="B63" s="149" t="s">
        <v>275</v>
      </c>
      <c r="C63" s="142">
        <v>6</v>
      </c>
      <c r="D63" s="142">
        <v>0.44</v>
      </c>
      <c r="E63" s="142">
        <v>13.533000000000001</v>
      </c>
      <c r="F63" s="142">
        <v>139.77599999999998</v>
      </c>
      <c r="G63" s="142">
        <v>0.21510000000000001</v>
      </c>
      <c r="H63" s="144" t="s">
        <v>105</v>
      </c>
      <c r="I63" s="147" t="s">
        <v>6</v>
      </c>
    </row>
    <row r="64" spans="1:9" x14ac:dyDescent="0.25">
      <c r="A64" s="144" t="s">
        <v>37</v>
      </c>
      <c r="B64" s="149" t="s">
        <v>276</v>
      </c>
      <c r="C64" s="142">
        <v>8</v>
      </c>
      <c r="D64" s="142">
        <v>0.59</v>
      </c>
      <c r="E64" s="142">
        <v>13.533000000000001</v>
      </c>
      <c r="F64" s="142">
        <v>139.77599999999998</v>
      </c>
      <c r="G64" s="142">
        <v>0.21510000000000001</v>
      </c>
      <c r="H64" s="144" t="s">
        <v>105</v>
      </c>
      <c r="I64" s="147" t="s">
        <v>6</v>
      </c>
    </row>
    <row r="65" spans="1:9" x14ac:dyDescent="0.25">
      <c r="A65" s="144" t="s">
        <v>37</v>
      </c>
      <c r="B65" s="149" t="s">
        <v>277</v>
      </c>
      <c r="C65" s="142">
        <v>10</v>
      </c>
      <c r="D65" s="142">
        <v>2.72</v>
      </c>
      <c r="E65" s="142">
        <v>3.6782000000000004</v>
      </c>
      <c r="F65" s="142">
        <v>79.872</v>
      </c>
      <c r="G65" s="142">
        <v>0.20075999999999999</v>
      </c>
      <c r="H65" s="144" t="s">
        <v>105</v>
      </c>
      <c r="I65" s="147" t="s">
        <v>6</v>
      </c>
    </row>
    <row r="66" spans="1:9" x14ac:dyDescent="0.25">
      <c r="A66" s="144" t="s">
        <v>37</v>
      </c>
      <c r="B66" s="149" t="s">
        <v>278</v>
      </c>
      <c r="C66" s="142">
        <v>2</v>
      </c>
      <c r="D66" s="142">
        <v>0.54</v>
      </c>
      <c r="E66" s="142">
        <v>3.6782000000000004</v>
      </c>
      <c r="F66" s="142">
        <v>79.872</v>
      </c>
      <c r="G66" s="142">
        <v>0.20075999999999999</v>
      </c>
      <c r="H66" s="144" t="s">
        <v>105</v>
      </c>
      <c r="I66" s="147" t="s">
        <v>6</v>
      </c>
    </row>
    <row r="67" spans="1:9" x14ac:dyDescent="0.25">
      <c r="A67" s="144" t="s">
        <v>37</v>
      </c>
      <c r="B67" s="149" t="s">
        <v>279</v>
      </c>
      <c r="C67" s="142">
        <v>4</v>
      </c>
      <c r="D67" s="142">
        <v>1.0900000000000001</v>
      </c>
      <c r="E67" s="142">
        <v>3.6782000000000004</v>
      </c>
      <c r="F67" s="142">
        <v>79.872</v>
      </c>
      <c r="G67" s="142">
        <v>0.20075999999999999</v>
      </c>
      <c r="H67" s="144" t="s">
        <v>105</v>
      </c>
      <c r="I67" s="147" t="s">
        <v>6</v>
      </c>
    </row>
    <row r="68" spans="1:9" x14ac:dyDescent="0.25">
      <c r="A68" s="144" t="s">
        <v>37</v>
      </c>
      <c r="B68" s="149" t="s">
        <v>280</v>
      </c>
      <c r="C68" s="142">
        <v>6</v>
      </c>
      <c r="D68" s="142">
        <v>1.63</v>
      </c>
      <c r="E68" s="142">
        <v>3.6782000000000004</v>
      </c>
      <c r="F68" s="142">
        <v>79.872</v>
      </c>
      <c r="G68" s="142">
        <v>0.20075999999999999</v>
      </c>
      <c r="H68" s="144" t="s">
        <v>105</v>
      </c>
      <c r="I68" s="147" t="s">
        <v>6</v>
      </c>
    </row>
    <row r="69" spans="1:9" x14ac:dyDescent="0.25">
      <c r="A69" s="144" t="s">
        <v>37</v>
      </c>
      <c r="B69" s="149" t="s">
        <v>281</v>
      </c>
      <c r="C69" s="142">
        <v>8</v>
      </c>
      <c r="D69" s="142">
        <v>2.17</v>
      </c>
      <c r="E69" s="142">
        <v>3.6782000000000004</v>
      </c>
      <c r="F69" s="142">
        <v>79.872</v>
      </c>
      <c r="G69" s="142">
        <v>0.20075999999999999</v>
      </c>
      <c r="H69" s="144" t="s">
        <v>105</v>
      </c>
      <c r="I69" s="147" t="s">
        <v>6</v>
      </c>
    </row>
    <row r="70" spans="1:9" x14ac:dyDescent="0.25">
      <c r="A70" s="143" t="s">
        <v>960</v>
      </c>
      <c r="B70" s="143" t="s">
        <v>155</v>
      </c>
      <c r="C70" s="145">
        <v>0.5</v>
      </c>
      <c r="D70" s="145">
        <v>1.26</v>
      </c>
      <c r="E70" s="145">
        <v>0.3968253968253968</v>
      </c>
      <c r="F70" s="153">
        <v>18</v>
      </c>
      <c r="G70" s="153">
        <v>0.19</v>
      </c>
      <c r="H70" s="144" t="s">
        <v>9</v>
      </c>
      <c r="I70" s="147" t="s">
        <v>6</v>
      </c>
    </row>
    <row r="71" spans="1:9" x14ac:dyDescent="0.25">
      <c r="A71" s="143" t="s">
        <v>960</v>
      </c>
      <c r="B71" s="143" t="s">
        <v>156</v>
      </c>
      <c r="C71" s="145">
        <v>0.75</v>
      </c>
      <c r="D71" s="145">
        <v>1.89</v>
      </c>
      <c r="E71" s="145">
        <v>0.39682539682539686</v>
      </c>
      <c r="F71" s="153">
        <v>18</v>
      </c>
      <c r="G71" s="153">
        <v>0.19</v>
      </c>
      <c r="H71" s="144" t="s">
        <v>9</v>
      </c>
      <c r="I71" s="147" t="s">
        <v>6</v>
      </c>
    </row>
    <row r="72" spans="1:9" x14ac:dyDescent="0.25">
      <c r="A72" s="143" t="s">
        <v>960</v>
      </c>
      <c r="B72" s="143" t="s">
        <v>157</v>
      </c>
      <c r="C72" s="145">
        <v>0.375</v>
      </c>
      <c r="D72" s="145">
        <v>0.95</v>
      </c>
      <c r="E72" s="145">
        <v>0.39473684210526316</v>
      </c>
      <c r="F72" s="153">
        <v>18</v>
      </c>
      <c r="G72" s="153">
        <v>0.19</v>
      </c>
      <c r="H72" s="144" t="s">
        <v>9</v>
      </c>
      <c r="I72" s="147" t="s">
        <v>6</v>
      </c>
    </row>
    <row r="73" spans="1:9" x14ac:dyDescent="0.25">
      <c r="A73" s="143" t="s">
        <v>960</v>
      </c>
      <c r="B73" s="98" t="s">
        <v>952</v>
      </c>
      <c r="C73" s="88">
        <v>0.75</v>
      </c>
      <c r="D73" s="88">
        <v>2.08</v>
      </c>
      <c r="E73" s="88">
        <v>2.7733333330000001</v>
      </c>
      <c r="F73" s="88">
        <v>0</v>
      </c>
      <c r="G73" s="88">
        <v>0</v>
      </c>
      <c r="H73" s="144" t="s">
        <v>113</v>
      </c>
      <c r="I73" s="84" t="s">
        <v>660</v>
      </c>
    </row>
    <row r="74" spans="1:9" x14ac:dyDescent="0.25">
      <c r="A74" s="143" t="s">
        <v>960</v>
      </c>
      <c r="B74" s="152" t="s">
        <v>26</v>
      </c>
      <c r="C74" s="153">
        <v>0.25</v>
      </c>
      <c r="D74" s="142">
        <v>0.49</v>
      </c>
      <c r="E74" s="153">
        <v>0.51</v>
      </c>
      <c r="F74" s="153">
        <v>29</v>
      </c>
      <c r="G74" s="153" t="s">
        <v>126</v>
      </c>
      <c r="H74" s="144" t="s">
        <v>105</v>
      </c>
      <c r="I74" s="147" t="s">
        <v>6</v>
      </c>
    </row>
    <row r="75" spans="1:9" x14ac:dyDescent="0.25">
      <c r="A75" s="143" t="s">
        <v>960</v>
      </c>
      <c r="B75" s="152" t="s">
        <v>27</v>
      </c>
      <c r="C75" s="153">
        <v>1</v>
      </c>
      <c r="D75" s="153">
        <v>2.94</v>
      </c>
      <c r="E75" s="153">
        <v>0.34</v>
      </c>
      <c r="F75" s="153">
        <v>119</v>
      </c>
      <c r="G75" s="153" t="s">
        <v>126</v>
      </c>
      <c r="H75" s="144" t="s">
        <v>9</v>
      </c>
      <c r="I75" s="147" t="s">
        <v>6</v>
      </c>
    </row>
    <row r="76" spans="1:9" x14ac:dyDescent="0.25">
      <c r="A76" s="143" t="s">
        <v>960</v>
      </c>
      <c r="B76" s="149" t="s">
        <v>22</v>
      </c>
      <c r="C76" s="142">
        <v>0.5</v>
      </c>
      <c r="D76" s="142">
        <v>0.05</v>
      </c>
      <c r="E76" s="142">
        <v>11.034600000000001</v>
      </c>
      <c r="F76" s="142">
        <v>119.80799999999999</v>
      </c>
      <c r="G76" s="142">
        <v>0.30114000000000002</v>
      </c>
      <c r="H76" s="144" t="s">
        <v>119</v>
      </c>
      <c r="I76" s="147" t="s">
        <v>6</v>
      </c>
    </row>
    <row r="77" spans="1:9" x14ac:dyDescent="0.25">
      <c r="A77" s="143" t="s">
        <v>960</v>
      </c>
      <c r="B77" s="144" t="s">
        <v>24</v>
      </c>
      <c r="C77" s="142">
        <v>1</v>
      </c>
      <c r="D77" s="153">
        <v>0.08</v>
      </c>
      <c r="E77" s="142">
        <v>12.5</v>
      </c>
      <c r="F77" s="142">
        <v>160</v>
      </c>
      <c r="G77" s="142">
        <v>0.19</v>
      </c>
      <c r="H77" s="144" t="s">
        <v>113</v>
      </c>
      <c r="I77" s="147" t="s">
        <v>6</v>
      </c>
    </row>
    <row r="78" spans="1:9" x14ac:dyDescent="0.25">
      <c r="A78" s="144" t="s">
        <v>368</v>
      </c>
      <c r="B78" s="152" t="s">
        <v>369</v>
      </c>
      <c r="C78" s="142">
        <v>3.5</v>
      </c>
      <c r="D78" s="142">
        <v>11.67</v>
      </c>
      <c r="E78" s="153">
        <v>0.3</v>
      </c>
      <c r="F78" s="153">
        <v>0.7</v>
      </c>
      <c r="G78" s="153">
        <v>0.2</v>
      </c>
      <c r="H78" s="144" t="s">
        <v>105</v>
      </c>
      <c r="I78" s="147" t="s">
        <v>6</v>
      </c>
    </row>
    <row r="79" spans="1:9" x14ac:dyDescent="0.25">
      <c r="A79" s="144" t="s">
        <v>368</v>
      </c>
      <c r="B79" s="152" t="s">
        <v>370</v>
      </c>
      <c r="C79" s="142">
        <v>4.5</v>
      </c>
      <c r="D79" s="142">
        <v>15</v>
      </c>
      <c r="E79" s="153">
        <v>0.3</v>
      </c>
      <c r="F79" s="153">
        <v>0.7</v>
      </c>
      <c r="G79" s="153">
        <v>0.2</v>
      </c>
      <c r="H79" s="144" t="s">
        <v>105</v>
      </c>
      <c r="I79" s="147" t="s">
        <v>6</v>
      </c>
    </row>
    <row r="80" spans="1:9" x14ac:dyDescent="0.25">
      <c r="A80" s="144" t="s">
        <v>368</v>
      </c>
      <c r="B80" s="152" t="s">
        <v>371</v>
      </c>
      <c r="C80" s="142">
        <v>4</v>
      </c>
      <c r="D80" s="142">
        <v>13.33</v>
      </c>
      <c r="E80" s="153">
        <v>0.3</v>
      </c>
      <c r="F80" s="153">
        <v>0.7</v>
      </c>
      <c r="G80" s="153">
        <v>0.2</v>
      </c>
      <c r="H80" s="144" t="s">
        <v>105</v>
      </c>
      <c r="I80" s="147" t="s">
        <v>6</v>
      </c>
    </row>
    <row r="81" spans="1:10" x14ac:dyDescent="0.25">
      <c r="A81" s="144" t="s">
        <v>368</v>
      </c>
      <c r="B81" s="152" t="s">
        <v>372</v>
      </c>
      <c r="C81" s="142">
        <v>5.5</v>
      </c>
      <c r="D81" s="142">
        <v>18.329999999999998</v>
      </c>
      <c r="E81" s="153">
        <v>0.3</v>
      </c>
      <c r="F81" s="153">
        <v>0.7</v>
      </c>
      <c r="G81" s="153">
        <v>0.2</v>
      </c>
      <c r="H81" s="144" t="s">
        <v>105</v>
      </c>
      <c r="I81" s="147" t="s">
        <v>6</v>
      </c>
    </row>
    <row r="82" spans="1:10" x14ac:dyDescent="0.25">
      <c r="A82" s="144" t="s">
        <v>368</v>
      </c>
      <c r="B82" s="152" t="s">
        <v>373</v>
      </c>
      <c r="C82" s="142">
        <v>5</v>
      </c>
      <c r="D82" s="142">
        <v>16.670000000000002</v>
      </c>
      <c r="E82" s="153">
        <v>0.3</v>
      </c>
      <c r="F82" s="153">
        <v>0.7</v>
      </c>
      <c r="G82" s="153">
        <v>0.2</v>
      </c>
      <c r="H82" s="144" t="s">
        <v>105</v>
      </c>
      <c r="I82" s="147" t="s">
        <v>6</v>
      </c>
    </row>
    <row r="83" spans="1:10" x14ac:dyDescent="0.25">
      <c r="A83" s="144" t="s">
        <v>368</v>
      </c>
      <c r="B83" s="152" t="s">
        <v>374</v>
      </c>
      <c r="C83" s="142">
        <v>6.5</v>
      </c>
      <c r="D83" s="142">
        <v>21.67</v>
      </c>
      <c r="E83" s="153">
        <v>0.3</v>
      </c>
      <c r="F83" s="153">
        <v>0.7</v>
      </c>
      <c r="G83" s="153">
        <v>0.2</v>
      </c>
      <c r="H83" s="144" t="s">
        <v>105</v>
      </c>
      <c r="I83" s="147" t="s">
        <v>6</v>
      </c>
    </row>
    <row r="84" spans="1:10" x14ac:dyDescent="0.25">
      <c r="A84" s="144" t="s">
        <v>368</v>
      </c>
      <c r="B84" s="152" t="s">
        <v>375</v>
      </c>
      <c r="C84" s="142">
        <v>6</v>
      </c>
      <c r="D84" s="142">
        <v>20</v>
      </c>
      <c r="E84" s="153">
        <v>0.3</v>
      </c>
      <c r="F84" s="153">
        <v>0.7</v>
      </c>
      <c r="G84" s="153">
        <v>0.2</v>
      </c>
      <c r="H84" s="144" t="s">
        <v>105</v>
      </c>
      <c r="I84" s="147" t="s">
        <v>6</v>
      </c>
    </row>
    <row r="85" spans="1:10" x14ac:dyDescent="0.25">
      <c r="A85" s="144" t="s">
        <v>386</v>
      </c>
      <c r="B85" s="144" t="s">
        <v>953</v>
      </c>
      <c r="C85" s="153">
        <v>3.5</v>
      </c>
      <c r="D85" s="142">
        <v>20.58</v>
      </c>
      <c r="E85" s="142">
        <v>0.17002999999999999</v>
      </c>
      <c r="F85" s="142">
        <v>1.4975999999999998</v>
      </c>
      <c r="G85" s="142">
        <v>0.38001000000000001</v>
      </c>
      <c r="H85" s="144" t="s">
        <v>113</v>
      </c>
      <c r="I85" s="147" t="s">
        <v>6</v>
      </c>
    </row>
    <row r="86" spans="1:10" x14ac:dyDescent="0.25">
      <c r="A86" s="144" t="s">
        <v>386</v>
      </c>
      <c r="B86" s="144" t="s">
        <v>954</v>
      </c>
      <c r="C86" s="153">
        <v>4.5</v>
      </c>
      <c r="D86" s="142">
        <v>26.47</v>
      </c>
      <c r="E86" s="142">
        <v>0.17002999999999999</v>
      </c>
      <c r="F86" s="142">
        <v>1.4975999999999998</v>
      </c>
      <c r="G86" s="142">
        <v>0.38001000000000001</v>
      </c>
      <c r="H86" s="144" t="s">
        <v>113</v>
      </c>
      <c r="I86" s="147" t="s">
        <v>6</v>
      </c>
    </row>
    <row r="87" spans="1:10" x14ac:dyDescent="0.25">
      <c r="A87" s="144" t="s">
        <v>386</v>
      </c>
      <c r="B87" s="144" t="s">
        <v>955</v>
      </c>
      <c r="C87" s="153">
        <v>4</v>
      </c>
      <c r="D87" s="142">
        <v>23.53</v>
      </c>
      <c r="E87" s="142">
        <v>0.17002999999999999</v>
      </c>
      <c r="F87" s="142">
        <v>1.4975999999999998</v>
      </c>
      <c r="G87" s="142">
        <v>0.38001000000000001</v>
      </c>
      <c r="H87" s="144" t="s">
        <v>113</v>
      </c>
      <c r="I87" s="147" t="s">
        <v>6</v>
      </c>
    </row>
    <row r="88" spans="1:10" x14ac:dyDescent="0.25">
      <c r="A88" s="144" t="s">
        <v>386</v>
      </c>
      <c r="B88" s="144" t="s">
        <v>956</v>
      </c>
      <c r="C88" s="153">
        <v>5.5</v>
      </c>
      <c r="D88" s="142">
        <v>32.35</v>
      </c>
      <c r="E88" s="142">
        <v>0.17002999999999999</v>
      </c>
      <c r="F88" s="142">
        <v>1.4975999999999998</v>
      </c>
      <c r="G88" s="142">
        <v>0.38001000000000001</v>
      </c>
      <c r="H88" s="144" t="s">
        <v>113</v>
      </c>
      <c r="I88" s="147" t="s">
        <v>6</v>
      </c>
    </row>
    <row r="89" spans="1:10" x14ac:dyDescent="0.25">
      <c r="A89" s="144" t="s">
        <v>386</v>
      </c>
      <c r="B89" s="144" t="s">
        <v>957</v>
      </c>
      <c r="C89" s="153">
        <v>5</v>
      </c>
      <c r="D89" s="142">
        <v>29.41</v>
      </c>
      <c r="E89" s="142">
        <v>0.17002999999999999</v>
      </c>
      <c r="F89" s="142">
        <v>1.4975999999999998</v>
      </c>
      <c r="G89" s="142">
        <v>0.38001000000000001</v>
      </c>
      <c r="H89" s="144" t="s">
        <v>113</v>
      </c>
      <c r="I89" s="147" t="s">
        <v>6</v>
      </c>
    </row>
    <row r="90" spans="1:10" x14ac:dyDescent="0.25">
      <c r="A90" s="144" t="s">
        <v>386</v>
      </c>
      <c r="B90" s="144" t="s">
        <v>958</v>
      </c>
      <c r="C90" s="153">
        <v>6.5</v>
      </c>
      <c r="D90" s="142">
        <v>38.229999999999997</v>
      </c>
      <c r="E90" s="142">
        <v>0.17002999999999999</v>
      </c>
      <c r="F90" s="142">
        <v>1.4975999999999998</v>
      </c>
      <c r="G90" s="142">
        <v>0.38001000000000001</v>
      </c>
      <c r="H90" s="144" t="s">
        <v>113</v>
      </c>
      <c r="I90" s="147" t="s">
        <v>6</v>
      </c>
    </row>
    <row r="91" spans="1:10" x14ac:dyDescent="0.25">
      <c r="A91" s="144" t="s">
        <v>386</v>
      </c>
      <c r="B91" s="144" t="s">
        <v>959</v>
      </c>
      <c r="C91" s="153">
        <v>6</v>
      </c>
      <c r="D91" s="142">
        <v>35.29</v>
      </c>
      <c r="E91" s="142">
        <v>0.17002999999999999</v>
      </c>
      <c r="F91" s="142">
        <v>1.4975999999999998</v>
      </c>
      <c r="G91" s="142">
        <v>0.38001000000000001</v>
      </c>
      <c r="H91" s="144" t="s">
        <v>113</v>
      </c>
      <c r="I91" s="147" t="s">
        <v>6</v>
      </c>
    </row>
    <row r="92" spans="1:10" x14ac:dyDescent="0.25">
      <c r="A92" s="144" t="s">
        <v>386</v>
      </c>
      <c r="B92" s="144" t="s">
        <v>401</v>
      </c>
      <c r="C92" s="142">
        <v>1.5</v>
      </c>
      <c r="D92" s="142">
        <v>4.16</v>
      </c>
      <c r="E92" s="142">
        <v>0.36087999999999998</v>
      </c>
      <c r="F92" s="142">
        <v>0.99839999999999995</v>
      </c>
      <c r="G92" s="142">
        <v>0.30114000000000002</v>
      </c>
      <c r="H92" s="144" t="s">
        <v>9</v>
      </c>
      <c r="I92" s="147" t="s">
        <v>6</v>
      </c>
      <c r="J92" s="158"/>
    </row>
    <row r="93" spans="1:10" x14ac:dyDescent="0.25">
      <c r="A93" s="144" t="s">
        <v>386</v>
      </c>
      <c r="B93" s="144" t="s">
        <v>32</v>
      </c>
      <c r="C93" s="142">
        <v>1</v>
      </c>
      <c r="D93" s="142">
        <v>2.77</v>
      </c>
      <c r="E93" s="142">
        <v>0.36087999999999998</v>
      </c>
      <c r="F93" s="142">
        <v>0.99839999999999995</v>
      </c>
      <c r="G93" s="142">
        <v>0.30114000000000002</v>
      </c>
      <c r="H93" s="144" t="s">
        <v>9</v>
      </c>
      <c r="I93" s="147" t="s">
        <v>6</v>
      </c>
      <c r="J93" s="158"/>
    </row>
    <row r="94" spans="1:10" x14ac:dyDescent="0.25">
      <c r="A94" s="144" t="s">
        <v>386</v>
      </c>
      <c r="B94" s="144" t="s">
        <v>402</v>
      </c>
      <c r="C94" s="142">
        <v>2</v>
      </c>
      <c r="D94" s="142">
        <v>5.54</v>
      </c>
      <c r="E94" s="142">
        <v>0.36087999999999998</v>
      </c>
      <c r="F94" s="142">
        <v>0.99839999999999995</v>
      </c>
      <c r="G94" s="142">
        <v>0.30114000000000002</v>
      </c>
      <c r="H94" s="144" t="s">
        <v>9</v>
      </c>
      <c r="I94" s="147" t="s">
        <v>6</v>
      </c>
      <c r="J94" s="158"/>
    </row>
    <row r="95" spans="1:10" x14ac:dyDescent="0.25">
      <c r="A95" s="144" t="s">
        <v>386</v>
      </c>
      <c r="B95" s="144" t="s">
        <v>403</v>
      </c>
      <c r="C95" s="142">
        <v>3</v>
      </c>
      <c r="D95" s="142">
        <v>8.31</v>
      </c>
      <c r="E95" s="142">
        <v>0.36087999999999998</v>
      </c>
      <c r="F95" s="142">
        <v>0.99839999999999995</v>
      </c>
      <c r="G95" s="142">
        <v>0.30114000000000002</v>
      </c>
      <c r="H95" s="144" t="s">
        <v>9</v>
      </c>
      <c r="I95" s="147" t="s">
        <v>6</v>
      </c>
      <c r="J95" s="158"/>
    </row>
    <row r="96" spans="1:10" x14ac:dyDescent="0.25">
      <c r="A96" s="144" t="s">
        <v>386</v>
      </c>
      <c r="B96" s="144" t="s">
        <v>404</v>
      </c>
      <c r="C96" s="142">
        <v>0.75</v>
      </c>
      <c r="D96" s="142">
        <v>2.08</v>
      </c>
      <c r="E96" s="142">
        <v>0.36087999999999998</v>
      </c>
      <c r="F96" s="142">
        <v>0.99839999999999995</v>
      </c>
      <c r="G96" s="142">
        <v>0.30114000000000002</v>
      </c>
      <c r="H96" s="144" t="s">
        <v>9</v>
      </c>
      <c r="I96" s="147" t="s">
        <v>6</v>
      </c>
      <c r="J96" s="158"/>
    </row>
    <row r="97" spans="1:9" x14ac:dyDescent="0.25">
      <c r="A97" s="144" t="s">
        <v>386</v>
      </c>
      <c r="B97" s="144" t="s">
        <v>405</v>
      </c>
      <c r="C97" s="142">
        <v>4</v>
      </c>
      <c r="D97" s="142">
        <v>11.08</v>
      </c>
      <c r="E97" s="142">
        <v>0.36087999999999998</v>
      </c>
      <c r="F97" s="142">
        <v>0.99839999999999995</v>
      </c>
      <c r="G97" s="142">
        <v>0.30114000000000002</v>
      </c>
      <c r="H97" s="144" t="s">
        <v>9</v>
      </c>
      <c r="I97" s="147" t="s">
        <v>6</v>
      </c>
    </row>
    <row r="98" spans="1:9" x14ac:dyDescent="0.25">
      <c r="A98" s="144" t="s">
        <v>386</v>
      </c>
      <c r="B98" s="144" t="s">
        <v>406</v>
      </c>
      <c r="C98" s="142">
        <v>6</v>
      </c>
      <c r="D98" s="142">
        <v>16.63</v>
      </c>
      <c r="E98" s="142">
        <v>0.36087999999999998</v>
      </c>
      <c r="F98" s="142">
        <v>0.99839999999999995</v>
      </c>
      <c r="G98" s="142">
        <v>0.30114000000000002</v>
      </c>
      <c r="H98" s="144" t="s">
        <v>9</v>
      </c>
      <c r="I98" s="147" t="s">
        <v>6</v>
      </c>
    </row>
    <row r="99" spans="1:9" x14ac:dyDescent="0.25">
      <c r="A99" s="144" t="s">
        <v>386</v>
      </c>
      <c r="B99" s="154" t="s">
        <v>407</v>
      </c>
      <c r="C99" s="145">
        <v>1.5</v>
      </c>
      <c r="D99" s="145">
        <v>6.25</v>
      </c>
      <c r="E99" s="145">
        <v>0.24</v>
      </c>
      <c r="F99" s="145">
        <v>1</v>
      </c>
      <c r="G99" s="145">
        <v>0.27</v>
      </c>
      <c r="H99" s="144" t="s">
        <v>9</v>
      </c>
      <c r="I99" s="147" t="s">
        <v>6</v>
      </c>
    </row>
    <row r="100" spans="1:9" x14ac:dyDescent="0.25">
      <c r="A100" s="144" t="s">
        <v>386</v>
      </c>
      <c r="B100" s="98" t="s">
        <v>408</v>
      </c>
      <c r="C100" s="88">
        <v>1.25</v>
      </c>
      <c r="D100" s="88">
        <v>4.41</v>
      </c>
      <c r="E100" s="88">
        <v>0.24</v>
      </c>
      <c r="F100" s="145">
        <v>1</v>
      </c>
      <c r="G100" s="145">
        <v>0.27</v>
      </c>
      <c r="H100" s="144" t="s">
        <v>9</v>
      </c>
      <c r="I100" s="84" t="s">
        <v>660</v>
      </c>
    </row>
    <row r="101" spans="1:9" x14ac:dyDescent="0.25">
      <c r="A101" s="144" t="s">
        <v>386</v>
      </c>
      <c r="B101" s="154" t="s">
        <v>409</v>
      </c>
      <c r="C101" s="142">
        <v>1.9375</v>
      </c>
      <c r="D101" s="142">
        <v>8</v>
      </c>
      <c r="E101" s="145">
        <v>0.24</v>
      </c>
      <c r="F101" s="145">
        <v>1</v>
      </c>
      <c r="G101" s="145">
        <v>0.27</v>
      </c>
      <c r="H101" s="144" t="s">
        <v>9</v>
      </c>
      <c r="I101" s="147" t="s">
        <v>6</v>
      </c>
    </row>
    <row r="102" spans="1:9" x14ac:dyDescent="0.25">
      <c r="A102" s="144" t="s">
        <v>386</v>
      </c>
      <c r="B102" s="154" t="s">
        <v>410</v>
      </c>
      <c r="C102" s="145">
        <v>1.75</v>
      </c>
      <c r="D102" s="145">
        <v>7.29</v>
      </c>
      <c r="E102" s="145">
        <v>0.24</v>
      </c>
      <c r="F102" s="145">
        <v>1</v>
      </c>
      <c r="G102" s="145">
        <v>0.27</v>
      </c>
      <c r="H102" s="144" t="s">
        <v>9</v>
      </c>
      <c r="I102" s="147" t="s">
        <v>6</v>
      </c>
    </row>
    <row r="103" spans="1:9" x14ac:dyDescent="0.25">
      <c r="A103" s="144" t="s">
        <v>386</v>
      </c>
      <c r="B103" s="154" t="s">
        <v>411</v>
      </c>
      <c r="C103" s="145">
        <v>1.92</v>
      </c>
      <c r="D103" s="145">
        <v>8</v>
      </c>
      <c r="E103" s="145">
        <v>0.24</v>
      </c>
      <c r="F103" s="145">
        <v>1</v>
      </c>
      <c r="G103" s="145">
        <v>0.27</v>
      </c>
      <c r="H103" s="144" t="s">
        <v>9</v>
      </c>
      <c r="I103" s="147" t="s">
        <v>6</v>
      </c>
    </row>
    <row r="104" spans="1:9" x14ac:dyDescent="0.25">
      <c r="A104" s="144" t="s">
        <v>386</v>
      </c>
      <c r="B104" s="98" t="s">
        <v>412</v>
      </c>
      <c r="C104" s="88">
        <v>1</v>
      </c>
      <c r="D104" s="88">
        <v>4.16</v>
      </c>
      <c r="E104" s="88">
        <v>0.24</v>
      </c>
      <c r="F104" s="145">
        <v>1</v>
      </c>
      <c r="G104" s="145">
        <v>0.27</v>
      </c>
      <c r="H104" s="144" t="s">
        <v>9</v>
      </c>
      <c r="I104" s="84" t="s">
        <v>660</v>
      </c>
    </row>
    <row r="105" spans="1:9" x14ac:dyDescent="0.25">
      <c r="A105" s="144" t="s">
        <v>386</v>
      </c>
      <c r="B105" s="98" t="s">
        <v>665</v>
      </c>
      <c r="C105" s="88">
        <v>0.5</v>
      </c>
      <c r="D105" s="88">
        <v>2.08</v>
      </c>
      <c r="E105" s="88">
        <v>0.24</v>
      </c>
      <c r="F105" s="145">
        <v>1</v>
      </c>
      <c r="G105" s="145">
        <v>0.27</v>
      </c>
      <c r="H105" s="144" t="s">
        <v>9</v>
      </c>
      <c r="I105" s="84" t="s">
        <v>660</v>
      </c>
    </row>
    <row r="106" spans="1:9" x14ac:dyDescent="0.25">
      <c r="A106" s="144" t="s">
        <v>386</v>
      </c>
      <c r="B106" s="154" t="s">
        <v>413</v>
      </c>
      <c r="C106" s="145">
        <v>2.4</v>
      </c>
      <c r="D106" s="145">
        <v>10</v>
      </c>
      <c r="E106" s="145">
        <v>0.24</v>
      </c>
      <c r="F106" s="145">
        <v>1</v>
      </c>
      <c r="G106" s="145">
        <v>0.27</v>
      </c>
      <c r="H106" s="144" t="s">
        <v>9</v>
      </c>
      <c r="I106" s="147" t="s">
        <v>6</v>
      </c>
    </row>
    <row r="107" spans="1:9" x14ac:dyDescent="0.25">
      <c r="A107" s="144" t="s">
        <v>386</v>
      </c>
      <c r="B107" s="154" t="s">
        <v>414</v>
      </c>
      <c r="C107" s="145">
        <v>2.4300000000000002</v>
      </c>
      <c r="D107" s="145">
        <v>10.130000000000001</v>
      </c>
      <c r="E107" s="145">
        <v>0.24</v>
      </c>
      <c r="F107" s="145">
        <v>1</v>
      </c>
      <c r="G107" s="145">
        <v>0.27</v>
      </c>
      <c r="H107" s="144" t="s">
        <v>9</v>
      </c>
      <c r="I107" s="147" t="s">
        <v>6</v>
      </c>
    </row>
    <row r="108" spans="1:9" x14ac:dyDescent="0.25">
      <c r="A108" s="144" t="s">
        <v>386</v>
      </c>
      <c r="B108" s="98" t="s">
        <v>415</v>
      </c>
      <c r="C108" s="88">
        <v>2</v>
      </c>
      <c r="D108" s="88">
        <v>8.32</v>
      </c>
      <c r="E108" s="88">
        <v>0.24</v>
      </c>
      <c r="F108" s="145">
        <v>1</v>
      </c>
      <c r="G108" s="145">
        <v>0.27</v>
      </c>
      <c r="H108" s="144" t="s">
        <v>9</v>
      </c>
      <c r="I108" s="84" t="s">
        <v>660</v>
      </c>
    </row>
    <row r="109" spans="1:9" x14ac:dyDescent="0.25">
      <c r="A109" s="144" t="s">
        <v>386</v>
      </c>
      <c r="B109" s="154" t="s">
        <v>416</v>
      </c>
      <c r="C109" s="145">
        <v>3.5</v>
      </c>
      <c r="D109" s="145">
        <v>14.58</v>
      </c>
      <c r="E109" s="145">
        <v>0.24</v>
      </c>
      <c r="F109" s="145">
        <v>1</v>
      </c>
      <c r="G109" s="145">
        <v>0.27</v>
      </c>
      <c r="H109" s="144" t="s">
        <v>9</v>
      </c>
      <c r="I109" s="147" t="s">
        <v>6</v>
      </c>
    </row>
    <row r="110" spans="1:9" x14ac:dyDescent="0.25">
      <c r="A110" s="144" t="s">
        <v>386</v>
      </c>
      <c r="B110" s="154" t="s">
        <v>417</v>
      </c>
      <c r="C110" s="145">
        <v>3.35</v>
      </c>
      <c r="D110" s="145">
        <v>13.96</v>
      </c>
      <c r="E110" s="145">
        <v>0.24</v>
      </c>
      <c r="F110" s="145">
        <v>1</v>
      </c>
      <c r="G110" s="145">
        <v>0.27</v>
      </c>
      <c r="H110" s="144" t="s">
        <v>9</v>
      </c>
      <c r="I110" s="147" t="s">
        <v>6</v>
      </c>
    </row>
    <row r="111" spans="1:9" x14ac:dyDescent="0.25">
      <c r="A111" s="144" t="s">
        <v>386</v>
      </c>
      <c r="B111" s="154" t="s">
        <v>945</v>
      </c>
      <c r="C111" s="155">
        <v>3.39</v>
      </c>
      <c r="D111" s="155">
        <v>14.125</v>
      </c>
      <c r="E111" s="155">
        <v>0.24</v>
      </c>
      <c r="F111" s="155">
        <v>1</v>
      </c>
      <c r="G111" s="155">
        <v>0.27</v>
      </c>
      <c r="H111" s="144" t="s">
        <v>9</v>
      </c>
      <c r="I111" s="147" t="s">
        <v>6</v>
      </c>
    </row>
    <row r="112" spans="1:9" x14ac:dyDescent="0.25">
      <c r="A112" s="144" t="s">
        <v>386</v>
      </c>
      <c r="B112" s="154" t="s">
        <v>946</v>
      </c>
      <c r="C112" s="155">
        <v>3.01</v>
      </c>
      <c r="D112" s="155">
        <v>12.54</v>
      </c>
      <c r="E112" s="155">
        <v>0.24</v>
      </c>
      <c r="F112" s="155">
        <v>1</v>
      </c>
      <c r="G112" s="155">
        <v>0.27</v>
      </c>
      <c r="H112" s="144" t="s">
        <v>9</v>
      </c>
      <c r="I112" s="147" t="s">
        <v>6</v>
      </c>
    </row>
    <row r="113" spans="1:9" x14ac:dyDescent="0.25">
      <c r="A113" s="144" t="s">
        <v>386</v>
      </c>
      <c r="B113" s="154" t="s">
        <v>418</v>
      </c>
      <c r="C113" s="145">
        <v>0.75</v>
      </c>
      <c r="D113" s="145">
        <v>3.13</v>
      </c>
      <c r="E113" s="145">
        <v>0.24</v>
      </c>
      <c r="F113" s="145">
        <v>1</v>
      </c>
      <c r="G113" s="145">
        <v>0.27</v>
      </c>
      <c r="H113" s="144" t="s">
        <v>9</v>
      </c>
      <c r="I113" s="147" t="s">
        <v>6</v>
      </c>
    </row>
    <row r="114" spans="1:9" x14ac:dyDescent="0.25">
      <c r="A114" s="144" t="s">
        <v>386</v>
      </c>
      <c r="B114" s="154" t="s">
        <v>419</v>
      </c>
      <c r="C114" s="145">
        <v>4.05</v>
      </c>
      <c r="D114" s="145">
        <v>16.88</v>
      </c>
      <c r="E114" s="145">
        <v>0.24</v>
      </c>
      <c r="F114" s="145">
        <v>1</v>
      </c>
      <c r="G114" s="145">
        <v>0.27</v>
      </c>
      <c r="H114" s="144" t="s">
        <v>9</v>
      </c>
      <c r="I114" s="147" t="s">
        <v>6</v>
      </c>
    </row>
    <row r="115" spans="1:9" x14ac:dyDescent="0.25">
      <c r="A115" s="144" t="s">
        <v>386</v>
      </c>
      <c r="B115" s="154" t="s">
        <v>944</v>
      </c>
      <c r="C115" s="155">
        <v>4.71</v>
      </c>
      <c r="D115" s="155">
        <v>19.625</v>
      </c>
      <c r="E115" s="155">
        <v>0.24</v>
      </c>
      <c r="F115" s="155">
        <v>1</v>
      </c>
      <c r="G115" s="155">
        <v>0.27</v>
      </c>
      <c r="H115" s="144" t="s">
        <v>9</v>
      </c>
      <c r="I115" s="147" t="s">
        <v>6</v>
      </c>
    </row>
    <row r="116" spans="1:9" x14ac:dyDescent="0.25">
      <c r="A116" s="144" t="s">
        <v>386</v>
      </c>
      <c r="B116" s="154" t="s">
        <v>943</v>
      </c>
      <c r="C116" s="155">
        <v>5.96</v>
      </c>
      <c r="D116" s="155">
        <v>24.83</v>
      </c>
      <c r="E116" s="155">
        <v>0.24</v>
      </c>
      <c r="F116" s="155">
        <v>1</v>
      </c>
      <c r="G116" s="155">
        <v>0.27</v>
      </c>
      <c r="H116" s="144" t="s">
        <v>9</v>
      </c>
      <c r="I116" s="147" t="s">
        <v>6</v>
      </c>
    </row>
    <row r="117" spans="1:9" x14ac:dyDescent="0.25">
      <c r="A117" s="144" t="s">
        <v>386</v>
      </c>
      <c r="B117" s="154" t="s">
        <v>420</v>
      </c>
      <c r="C117" s="145">
        <v>5.2</v>
      </c>
      <c r="D117" s="145">
        <v>21.67</v>
      </c>
      <c r="E117" s="145">
        <v>0.24</v>
      </c>
      <c r="F117" s="145">
        <v>1</v>
      </c>
      <c r="G117" s="145">
        <v>0.27</v>
      </c>
      <c r="H117" s="144" t="s">
        <v>9</v>
      </c>
      <c r="I117" s="147" t="s">
        <v>6</v>
      </c>
    </row>
    <row r="118" spans="1:9" x14ac:dyDescent="0.25">
      <c r="A118" s="144" t="s">
        <v>386</v>
      </c>
      <c r="B118" s="154" t="s">
        <v>421</v>
      </c>
      <c r="C118" s="145">
        <v>6.11</v>
      </c>
      <c r="D118" s="145">
        <v>25.46</v>
      </c>
      <c r="E118" s="145">
        <v>0.24</v>
      </c>
      <c r="F118" s="145">
        <v>1</v>
      </c>
      <c r="G118" s="145">
        <v>0.27</v>
      </c>
      <c r="H118" s="144" t="s">
        <v>9</v>
      </c>
      <c r="I118" s="147" t="s">
        <v>6</v>
      </c>
    </row>
    <row r="119" spans="1:9" x14ac:dyDescent="0.25">
      <c r="A119" s="144" t="s">
        <v>386</v>
      </c>
      <c r="B119" s="154" t="s">
        <v>948</v>
      </c>
      <c r="C119" s="155">
        <v>6.87</v>
      </c>
      <c r="D119" s="155">
        <v>28.625</v>
      </c>
      <c r="E119" s="155">
        <v>0.24</v>
      </c>
      <c r="F119" s="155">
        <v>1</v>
      </c>
      <c r="G119" s="155">
        <v>0.27</v>
      </c>
      <c r="H119" s="144" t="s">
        <v>9</v>
      </c>
      <c r="I119" s="147" t="s">
        <v>6</v>
      </c>
    </row>
    <row r="120" spans="1:9" x14ac:dyDescent="0.25">
      <c r="A120" s="144" t="s">
        <v>386</v>
      </c>
      <c r="B120" s="154" t="s">
        <v>947</v>
      </c>
      <c r="C120" s="155">
        <v>8.3800000000000008</v>
      </c>
      <c r="D120" s="155">
        <v>34.909999999999997</v>
      </c>
      <c r="E120" s="155">
        <v>0.24</v>
      </c>
      <c r="F120" s="155">
        <v>1</v>
      </c>
      <c r="G120" s="155">
        <v>0.27</v>
      </c>
      <c r="H120" s="144" t="s">
        <v>9</v>
      </c>
      <c r="I120" s="147" t="s">
        <v>6</v>
      </c>
    </row>
    <row r="121" spans="1:9" x14ac:dyDescent="0.25">
      <c r="A121" s="144" t="s">
        <v>386</v>
      </c>
      <c r="B121" s="98" t="s">
        <v>423</v>
      </c>
      <c r="C121" s="88">
        <v>1.25</v>
      </c>
      <c r="D121" s="88">
        <v>7.83</v>
      </c>
      <c r="E121" s="88">
        <v>0.16</v>
      </c>
      <c r="F121" s="145">
        <v>1</v>
      </c>
      <c r="G121" s="145">
        <v>0.27</v>
      </c>
      <c r="H121" s="144" t="s">
        <v>9</v>
      </c>
      <c r="I121" s="84" t="s">
        <v>660</v>
      </c>
    </row>
    <row r="122" spans="1:9" x14ac:dyDescent="0.25">
      <c r="A122" s="144" t="s">
        <v>386</v>
      </c>
      <c r="B122" s="98" t="s">
        <v>424</v>
      </c>
      <c r="C122" s="88">
        <v>1</v>
      </c>
      <c r="D122" s="88">
        <v>6.26</v>
      </c>
      <c r="E122" s="88">
        <v>0.16</v>
      </c>
      <c r="F122" s="145">
        <v>1</v>
      </c>
      <c r="G122" s="145">
        <v>0.27</v>
      </c>
      <c r="H122" s="144" t="s">
        <v>9</v>
      </c>
      <c r="I122" s="84" t="s">
        <v>660</v>
      </c>
    </row>
    <row r="123" spans="1:9" x14ac:dyDescent="0.25">
      <c r="A123" s="144" t="s">
        <v>386</v>
      </c>
      <c r="B123" s="98" t="s">
        <v>425</v>
      </c>
      <c r="C123" s="88">
        <v>0.5</v>
      </c>
      <c r="D123" s="88">
        <v>3.14</v>
      </c>
      <c r="E123" s="88">
        <v>0.16</v>
      </c>
      <c r="F123" s="145">
        <v>1</v>
      </c>
      <c r="G123" s="145">
        <v>0.27</v>
      </c>
      <c r="H123" s="144" t="s">
        <v>9</v>
      </c>
      <c r="I123" s="84" t="s">
        <v>660</v>
      </c>
    </row>
    <row r="124" spans="1:9" x14ac:dyDescent="0.25">
      <c r="A124" s="144" t="s">
        <v>386</v>
      </c>
      <c r="B124" s="98" t="s">
        <v>426</v>
      </c>
      <c r="C124" s="88">
        <v>2</v>
      </c>
      <c r="D124" s="88">
        <v>12.52</v>
      </c>
      <c r="E124" s="88">
        <v>0.16</v>
      </c>
      <c r="F124" s="145">
        <v>1</v>
      </c>
      <c r="G124" s="145">
        <v>0.27</v>
      </c>
      <c r="H124" s="144" t="s">
        <v>9</v>
      </c>
      <c r="I124" s="84" t="s">
        <v>660</v>
      </c>
    </row>
    <row r="125" spans="1:9" x14ac:dyDescent="0.25">
      <c r="A125" s="144" t="s">
        <v>386</v>
      </c>
      <c r="B125" s="98" t="s">
        <v>427</v>
      </c>
      <c r="C125" s="88">
        <v>0.75</v>
      </c>
      <c r="D125" s="88">
        <v>4.67</v>
      </c>
      <c r="E125" s="88">
        <v>0.16</v>
      </c>
      <c r="F125" s="145">
        <v>1</v>
      </c>
      <c r="G125" s="145">
        <v>0.27</v>
      </c>
      <c r="H125" s="144" t="s">
        <v>9</v>
      </c>
      <c r="I125" s="84" t="s">
        <v>660</v>
      </c>
    </row>
    <row r="126" spans="1:9" x14ac:dyDescent="0.25">
      <c r="A126" s="144" t="s">
        <v>386</v>
      </c>
      <c r="B126" s="152" t="s">
        <v>440</v>
      </c>
      <c r="C126" s="153">
        <v>1.5</v>
      </c>
      <c r="D126" s="153">
        <v>3.75</v>
      </c>
      <c r="E126" s="142">
        <v>0.4</v>
      </c>
      <c r="F126" s="153">
        <v>10</v>
      </c>
      <c r="G126" s="153">
        <v>0.2</v>
      </c>
      <c r="H126" s="144" t="s">
        <v>113</v>
      </c>
      <c r="I126" s="147" t="s">
        <v>6</v>
      </c>
    </row>
    <row r="127" spans="1:9" x14ac:dyDescent="0.25">
      <c r="A127" s="144" t="s">
        <v>386</v>
      </c>
      <c r="B127" s="152" t="s">
        <v>33</v>
      </c>
      <c r="C127" s="153">
        <v>1</v>
      </c>
      <c r="D127" s="153">
        <v>2.5</v>
      </c>
      <c r="E127" s="142">
        <v>0.4</v>
      </c>
      <c r="F127" s="153">
        <v>10</v>
      </c>
      <c r="G127" s="153">
        <v>0.2</v>
      </c>
      <c r="H127" s="144" t="s">
        <v>113</v>
      </c>
      <c r="I127" s="147" t="s">
        <v>6</v>
      </c>
    </row>
    <row r="128" spans="1:9" x14ac:dyDescent="0.25">
      <c r="A128" s="144" t="s">
        <v>386</v>
      </c>
      <c r="B128" s="152" t="s">
        <v>441</v>
      </c>
      <c r="C128" s="153">
        <v>2</v>
      </c>
      <c r="D128" s="153">
        <v>5</v>
      </c>
      <c r="E128" s="142">
        <v>0.4</v>
      </c>
      <c r="F128" s="153">
        <v>10</v>
      </c>
      <c r="G128" s="153">
        <v>0.2</v>
      </c>
      <c r="H128" s="144" t="s">
        <v>113</v>
      </c>
      <c r="I128" s="147" t="s">
        <v>6</v>
      </c>
    </row>
    <row r="129" spans="1:9" x14ac:dyDescent="0.25">
      <c r="A129" s="144" t="s">
        <v>386</v>
      </c>
      <c r="B129" s="152" t="s">
        <v>442</v>
      </c>
      <c r="C129" s="153">
        <v>0.75</v>
      </c>
      <c r="D129" s="153">
        <v>1.88</v>
      </c>
      <c r="E129" s="142">
        <v>0.4</v>
      </c>
      <c r="F129" s="153">
        <v>10</v>
      </c>
      <c r="G129" s="153">
        <v>0.2</v>
      </c>
      <c r="H129" s="144" t="s">
        <v>113</v>
      </c>
      <c r="I129" s="147" t="s">
        <v>6</v>
      </c>
    </row>
    <row r="130" spans="1:9" x14ac:dyDescent="0.25">
      <c r="A130" s="144" t="s">
        <v>386</v>
      </c>
      <c r="B130" s="98" t="s">
        <v>666</v>
      </c>
      <c r="C130" s="88">
        <v>8</v>
      </c>
      <c r="D130" s="88">
        <v>24</v>
      </c>
      <c r="E130" s="88">
        <v>0.33333333333333331</v>
      </c>
      <c r="F130" s="142">
        <v>1.1856</v>
      </c>
      <c r="G130" s="142">
        <v>0.22944000000000001</v>
      </c>
      <c r="H130" s="88" t="s">
        <v>119</v>
      </c>
      <c r="I130" s="84" t="s">
        <v>660</v>
      </c>
    </row>
    <row r="131" spans="1:9" x14ac:dyDescent="0.25">
      <c r="A131" s="144" t="s">
        <v>471</v>
      </c>
      <c r="B131" s="144" t="s">
        <v>514</v>
      </c>
      <c r="C131" s="142">
        <v>13.75</v>
      </c>
      <c r="D131" s="142">
        <v>38.44</v>
      </c>
      <c r="E131" s="142">
        <v>0.36</v>
      </c>
      <c r="F131" s="142">
        <v>2</v>
      </c>
      <c r="G131" s="142" t="s">
        <v>126</v>
      </c>
      <c r="H131" s="144" t="s">
        <v>113</v>
      </c>
      <c r="I131" s="147" t="s">
        <v>6</v>
      </c>
    </row>
    <row r="132" spans="1:9" x14ac:dyDescent="0.25">
      <c r="A132" s="144" t="s">
        <v>471</v>
      </c>
      <c r="B132" s="144" t="s">
        <v>515</v>
      </c>
      <c r="C132" s="142">
        <v>4</v>
      </c>
      <c r="D132" s="142">
        <v>11.02</v>
      </c>
      <c r="E132" s="142">
        <v>0.36</v>
      </c>
      <c r="F132" s="142">
        <v>2</v>
      </c>
      <c r="G132" s="142" t="s">
        <v>126</v>
      </c>
      <c r="H132" s="144" t="s">
        <v>113</v>
      </c>
      <c r="I132" s="147" t="s">
        <v>6</v>
      </c>
    </row>
    <row r="133" spans="1:9" x14ac:dyDescent="0.25">
      <c r="A133" s="144" t="s">
        <v>471</v>
      </c>
      <c r="B133" s="144" t="s">
        <v>516</v>
      </c>
      <c r="C133" s="142">
        <v>6.5</v>
      </c>
      <c r="D133" s="142">
        <v>18.850000000000001</v>
      </c>
      <c r="E133" s="142">
        <v>0.34</v>
      </c>
      <c r="F133" s="142">
        <v>2</v>
      </c>
      <c r="G133" s="142" t="s">
        <v>126</v>
      </c>
      <c r="H133" s="144" t="s">
        <v>113</v>
      </c>
      <c r="I133" s="147" t="s">
        <v>6</v>
      </c>
    </row>
    <row r="134" spans="1:9" x14ac:dyDescent="0.25">
      <c r="A134" s="144" t="s">
        <v>471</v>
      </c>
      <c r="B134" s="144" t="s">
        <v>517</v>
      </c>
      <c r="C134" s="142">
        <v>7.5</v>
      </c>
      <c r="D134" s="142">
        <v>22.2</v>
      </c>
      <c r="E134" s="142">
        <v>0.34</v>
      </c>
      <c r="F134" s="142">
        <v>2</v>
      </c>
      <c r="G134" s="142" t="s">
        <v>126</v>
      </c>
      <c r="H134" s="144" t="s">
        <v>113</v>
      </c>
      <c r="I134" s="147" t="s">
        <v>6</v>
      </c>
    </row>
    <row r="135" spans="1:9" x14ac:dyDescent="0.25">
      <c r="A135" s="144" t="s">
        <v>471</v>
      </c>
      <c r="B135" s="144" t="s">
        <v>518</v>
      </c>
      <c r="C135" s="142">
        <v>8.25</v>
      </c>
      <c r="D135" s="142">
        <v>30.32</v>
      </c>
      <c r="E135" s="142">
        <v>0.27</v>
      </c>
      <c r="F135" s="142">
        <v>2</v>
      </c>
      <c r="G135" s="142" t="s">
        <v>126</v>
      </c>
      <c r="H135" s="144" t="s">
        <v>113</v>
      </c>
      <c r="I135" s="147" t="s">
        <v>6</v>
      </c>
    </row>
    <row r="136" spans="1:9" x14ac:dyDescent="0.25">
      <c r="A136" s="144" t="s">
        <v>471</v>
      </c>
      <c r="B136" s="152" t="s">
        <v>519</v>
      </c>
      <c r="C136" s="153">
        <v>3.5</v>
      </c>
      <c r="D136" s="153">
        <v>13</v>
      </c>
      <c r="E136" s="142">
        <v>0.27</v>
      </c>
      <c r="F136" s="142">
        <v>2</v>
      </c>
      <c r="G136" s="142" t="s">
        <v>126</v>
      </c>
      <c r="H136" s="144" t="s">
        <v>113</v>
      </c>
      <c r="I136" s="147" t="s">
        <v>6</v>
      </c>
    </row>
    <row r="137" spans="1:9" x14ac:dyDescent="0.25">
      <c r="A137" s="148" t="s">
        <v>520</v>
      </c>
      <c r="B137" s="156" t="s">
        <v>528</v>
      </c>
      <c r="C137" s="151">
        <v>18</v>
      </c>
      <c r="D137" s="151">
        <v>12.19</v>
      </c>
      <c r="E137" s="151">
        <v>1.4766201804757999</v>
      </c>
      <c r="F137" s="151">
        <v>115</v>
      </c>
      <c r="G137" s="151">
        <v>0.2</v>
      </c>
      <c r="H137" s="148" t="s">
        <v>113</v>
      </c>
      <c r="I137" s="147" t="s">
        <v>88</v>
      </c>
    </row>
    <row r="138" spans="1:9" x14ac:dyDescent="0.25">
      <c r="A138" s="144" t="s">
        <v>529</v>
      </c>
      <c r="B138" s="152" t="s">
        <v>530</v>
      </c>
      <c r="C138" s="153">
        <v>3.5</v>
      </c>
      <c r="D138" s="153">
        <v>11.11</v>
      </c>
      <c r="E138" s="142">
        <v>0.315</v>
      </c>
      <c r="F138" s="153">
        <v>4.5999999999999996</v>
      </c>
      <c r="G138" s="153">
        <v>0.33500000000000002</v>
      </c>
      <c r="H138" s="144" t="s">
        <v>113</v>
      </c>
      <c r="I138" s="147" t="s">
        <v>6</v>
      </c>
    </row>
    <row r="139" spans="1:9" x14ac:dyDescent="0.25">
      <c r="A139" s="144" t="s">
        <v>529</v>
      </c>
      <c r="B139" s="152" t="s">
        <v>531</v>
      </c>
      <c r="C139" s="153">
        <v>4.5</v>
      </c>
      <c r="D139" s="153">
        <v>14.29</v>
      </c>
      <c r="E139" s="142">
        <v>0.315</v>
      </c>
      <c r="F139" s="153">
        <v>4.5999999999999996</v>
      </c>
      <c r="G139" s="153">
        <v>0.33500000000000002</v>
      </c>
      <c r="H139" s="144" t="s">
        <v>113</v>
      </c>
      <c r="I139" s="147" t="s">
        <v>6</v>
      </c>
    </row>
    <row r="140" spans="1:9" x14ac:dyDescent="0.25">
      <c r="A140" s="144" t="s">
        <v>529</v>
      </c>
      <c r="B140" s="152" t="s">
        <v>532</v>
      </c>
      <c r="C140" s="153">
        <v>4</v>
      </c>
      <c r="D140" s="153">
        <v>12.7</v>
      </c>
      <c r="E140" s="142">
        <v>0.315</v>
      </c>
      <c r="F140" s="153">
        <v>4.5999999999999996</v>
      </c>
      <c r="G140" s="153">
        <v>0.33500000000000002</v>
      </c>
      <c r="H140" s="144" t="s">
        <v>113</v>
      </c>
      <c r="I140" s="147" t="s">
        <v>6</v>
      </c>
    </row>
    <row r="141" spans="1:9" x14ac:dyDescent="0.25">
      <c r="A141" s="144" t="s">
        <v>529</v>
      </c>
      <c r="B141" s="152" t="s">
        <v>533</v>
      </c>
      <c r="C141" s="153">
        <v>5.5</v>
      </c>
      <c r="D141" s="153">
        <v>17.46</v>
      </c>
      <c r="E141" s="142">
        <v>0.315</v>
      </c>
      <c r="F141" s="153">
        <v>4.5999999999999996</v>
      </c>
      <c r="G141" s="153">
        <v>0.33500000000000002</v>
      </c>
      <c r="H141" s="144" t="s">
        <v>113</v>
      </c>
      <c r="I141" s="147" t="s">
        <v>6</v>
      </c>
    </row>
    <row r="142" spans="1:9" x14ac:dyDescent="0.25">
      <c r="A142" s="144" t="s">
        <v>529</v>
      </c>
      <c r="B142" s="152" t="s">
        <v>534</v>
      </c>
      <c r="C142" s="153">
        <v>5</v>
      </c>
      <c r="D142" s="153">
        <v>15.87</v>
      </c>
      <c r="E142" s="142">
        <v>0.315</v>
      </c>
      <c r="F142" s="153">
        <v>4.5999999999999996</v>
      </c>
      <c r="G142" s="153">
        <v>0.33500000000000002</v>
      </c>
      <c r="H142" s="144" t="s">
        <v>113</v>
      </c>
      <c r="I142" s="147" t="s">
        <v>6</v>
      </c>
    </row>
    <row r="143" spans="1:9" x14ac:dyDescent="0.25">
      <c r="A143" s="144" t="s">
        <v>529</v>
      </c>
      <c r="B143" s="152" t="s">
        <v>535</v>
      </c>
      <c r="C143" s="153">
        <v>6.5</v>
      </c>
      <c r="D143" s="153">
        <v>20.63</v>
      </c>
      <c r="E143" s="142">
        <v>0.315</v>
      </c>
      <c r="F143" s="153">
        <v>4.5999999999999996</v>
      </c>
      <c r="G143" s="153">
        <v>0.33500000000000002</v>
      </c>
      <c r="H143" s="144" t="s">
        <v>113</v>
      </c>
      <c r="I143" s="147" t="s">
        <v>6</v>
      </c>
    </row>
    <row r="144" spans="1:9" x14ac:dyDescent="0.25">
      <c r="A144" s="144" t="s">
        <v>529</v>
      </c>
      <c r="B144" s="152" t="s">
        <v>536</v>
      </c>
      <c r="C144" s="153">
        <v>6</v>
      </c>
      <c r="D144" s="153">
        <v>19.05</v>
      </c>
      <c r="E144" s="142">
        <v>0.315</v>
      </c>
      <c r="F144" s="153">
        <v>4.5999999999999996</v>
      </c>
      <c r="G144" s="153">
        <v>0.33500000000000002</v>
      </c>
      <c r="H144" s="144" t="s">
        <v>113</v>
      </c>
      <c r="I144" s="147" t="s">
        <v>6</v>
      </c>
    </row>
    <row r="145" spans="1:9" x14ac:dyDescent="0.25">
      <c r="A145" s="144" t="s">
        <v>529</v>
      </c>
      <c r="B145" s="152" t="s">
        <v>537</v>
      </c>
      <c r="C145" s="153">
        <v>3.5</v>
      </c>
      <c r="D145" s="153">
        <v>13.21</v>
      </c>
      <c r="E145" s="153">
        <v>0.26500000000000001</v>
      </c>
      <c r="F145" s="153">
        <v>3.9</v>
      </c>
      <c r="G145" s="142">
        <v>0.22944000000000001</v>
      </c>
      <c r="H145" s="144" t="s">
        <v>105</v>
      </c>
      <c r="I145" s="147" t="s">
        <v>6</v>
      </c>
    </row>
    <row r="146" spans="1:9" x14ac:dyDescent="0.25">
      <c r="A146" s="144" t="s">
        <v>529</v>
      </c>
      <c r="B146" s="152" t="s">
        <v>538</v>
      </c>
      <c r="C146" s="153">
        <v>4.5</v>
      </c>
      <c r="D146" s="153">
        <v>16.98</v>
      </c>
      <c r="E146" s="153">
        <v>0.26500000000000001</v>
      </c>
      <c r="F146" s="153">
        <v>3.9</v>
      </c>
      <c r="G146" s="142">
        <v>0.22944000000000001</v>
      </c>
      <c r="H146" s="144" t="s">
        <v>105</v>
      </c>
      <c r="I146" s="147" t="s">
        <v>6</v>
      </c>
    </row>
    <row r="147" spans="1:9" x14ac:dyDescent="0.25">
      <c r="A147" s="144" t="s">
        <v>529</v>
      </c>
      <c r="B147" s="152" t="s">
        <v>539</v>
      </c>
      <c r="C147" s="153">
        <v>4</v>
      </c>
      <c r="D147" s="153">
        <v>15.09</v>
      </c>
      <c r="E147" s="153">
        <v>0.26500000000000001</v>
      </c>
      <c r="F147" s="153">
        <v>3.9</v>
      </c>
      <c r="G147" s="142">
        <v>0.22944000000000001</v>
      </c>
      <c r="H147" s="144" t="s">
        <v>105</v>
      </c>
      <c r="I147" s="147" t="s">
        <v>6</v>
      </c>
    </row>
    <row r="148" spans="1:9" x14ac:dyDescent="0.25">
      <c r="A148" s="144" t="s">
        <v>529</v>
      </c>
      <c r="B148" s="152" t="s">
        <v>540</v>
      </c>
      <c r="C148" s="153">
        <v>5.5</v>
      </c>
      <c r="D148" s="153">
        <v>20.75</v>
      </c>
      <c r="E148" s="153">
        <v>0.26500000000000001</v>
      </c>
      <c r="F148" s="153">
        <v>3.9</v>
      </c>
      <c r="G148" s="142">
        <v>0.22944000000000001</v>
      </c>
      <c r="H148" s="144" t="s">
        <v>105</v>
      </c>
      <c r="I148" s="147" t="s">
        <v>6</v>
      </c>
    </row>
    <row r="149" spans="1:9" x14ac:dyDescent="0.25">
      <c r="A149" s="144" t="s">
        <v>529</v>
      </c>
      <c r="B149" s="152" t="s">
        <v>541</v>
      </c>
      <c r="C149" s="153">
        <v>5</v>
      </c>
      <c r="D149" s="153">
        <v>18.87</v>
      </c>
      <c r="E149" s="153">
        <v>0.26500000000000001</v>
      </c>
      <c r="F149" s="153">
        <v>3.9</v>
      </c>
      <c r="G149" s="142">
        <v>0.22944000000000001</v>
      </c>
      <c r="H149" s="144" t="s">
        <v>105</v>
      </c>
      <c r="I149" s="147" t="s">
        <v>6</v>
      </c>
    </row>
    <row r="150" spans="1:9" x14ac:dyDescent="0.25">
      <c r="A150" s="144" t="s">
        <v>529</v>
      </c>
      <c r="B150" s="152" t="s">
        <v>542</v>
      </c>
      <c r="C150" s="153">
        <v>6.5</v>
      </c>
      <c r="D150" s="153">
        <v>24.53</v>
      </c>
      <c r="E150" s="153">
        <v>0.26500000000000001</v>
      </c>
      <c r="F150" s="153">
        <v>3.9</v>
      </c>
      <c r="G150" s="142">
        <v>0.22944000000000001</v>
      </c>
      <c r="H150" s="144" t="s">
        <v>105</v>
      </c>
      <c r="I150" s="147" t="s">
        <v>6</v>
      </c>
    </row>
    <row r="151" spans="1:9" x14ac:dyDescent="0.25">
      <c r="A151" s="144" t="s">
        <v>529</v>
      </c>
      <c r="B151" s="152" t="s">
        <v>543</v>
      </c>
      <c r="C151" s="153">
        <v>6</v>
      </c>
      <c r="D151" s="153">
        <v>22.64</v>
      </c>
      <c r="E151" s="153">
        <v>0.26500000000000001</v>
      </c>
      <c r="F151" s="153">
        <v>3.9</v>
      </c>
      <c r="G151" s="142">
        <v>0.22944000000000001</v>
      </c>
      <c r="H151" s="144" t="s">
        <v>105</v>
      </c>
      <c r="I151" s="147" t="s">
        <v>6</v>
      </c>
    </row>
    <row r="152" spans="1:9" x14ac:dyDescent="0.25">
      <c r="A152" s="144" t="s">
        <v>529</v>
      </c>
      <c r="B152" s="152" t="s">
        <v>544</v>
      </c>
      <c r="C152" s="153">
        <v>3.5</v>
      </c>
      <c r="D152" s="153">
        <v>11.67</v>
      </c>
      <c r="E152" s="142">
        <v>0.3</v>
      </c>
      <c r="F152" s="153">
        <v>0.5</v>
      </c>
      <c r="G152" s="153">
        <v>0.35</v>
      </c>
      <c r="H152" s="144" t="s">
        <v>113</v>
      </c>
      <c r="I152" s="147" t="s">
        <v>6</v>
      </c>
    </row>
    <row r="153" spans="1:9" x14ac:dyDescent="0.25">
      <c r="A153" s="144" t="s">
        <v>529</v>
      </c>
      <c r="B153" s="152" t="s">
        <v>545</v>
      </c>
      <c r="C153" s="153">
        <v>4.5</v>
      </c>
      <c r="D153" s="153">
        <v>15</v>
      </c>
      <c r="E153" s="142">
        <v>0.3</v>
      </c>
      <c r="F153" s="153">
        <v>0.5</v>
      </c>
      <c r="G153" s="153">
        <v>0.35</v>
      </c>
      <c r="H153" s="144" t="s">
        <v>113</v>
      </c>
      <c r="I153" s="147" t="s">
        <v>6</v>
      </c>
    </row>
    <row r="154" spans="1:9" x14ac:dyDescent="0.25">
      <c r="A154" s="144" t="s">
        <v>529</v>
      </c>
      <c r="B154" s="152" t="s">
        <v>546</v>
      </c>
      <c r="C154" s="153">
        <v>4</v>
      </c>
      <c r="D154" s="153">
        <v>13.33</v>
      </c>
      <c r="E154" s="142">
        <v>0.3</v>
      </c>
      <c r="F154" s="153">
        <v>0.5</v>
      </c>
      <c r="G154" s="153">
        <v>0.35</v>
      </c>
      <c r="H154" s="144" t="s">
        <v>113</v>
      </c>
      <c r="I154" s="147" t="s">
        <v>6</v>
      </c>
    </row>
    <row r="155" spans="1:9" x14ac:dyDescent="0.25">
      <c r="A155" s="144" t="s">
        <v>529</v>
      </c>
      <c r="B155" s="152" t="s">
        <v>547</v>
      </c>
      <c r="C155" s="153">
        <v>5.5</v>
      </c>
      <c r="D155" s="153">
        <v>18.329999999999998</v>
      </c>
      <c r="E155" s="142">
        <v>0.3</v>
      </c>
      <c r="F155" s="153">
        <v>0.5</v>
      </c>
      <c r="G155" s="153">
        <v>0.35</v>
      </c>
      <c r="H155" s="144" t="s">
        <v>113</v>
      </c>
      <c r="I155" s="147" t="s">
        <v>6</v>
      </c>
    </row>
    <row r="156" spans="1:9" x14ac:dyDescent="0.25">
      <c r="A156" s="144" t="s">
        <v>529</v>
      </c>
      <c r="B156" s="152" t="s">
        <v>548</v>
      </c>
      <c r="C156" s="153">
        <v>5</v>
      </c>
      <c r="D156" s="153">
        <v>16.670000000000002</v>
      </c>
      <c r="E156" s="142">
        <v>0.3</v>
      </c>
      <c r="F156" s="153">
        <v>0.5</v>
      </c>
      <c r="G156" s="153">
        <v>0.35</v>
      </c>
      <c r="H156" s="144" t="s">
        <v>113</v>
      </c>
      <c r="I156" s="147" t="s">
        <v>6</v>
      </c>
    </row>
    <row r="157" spans="1:9" x14ac:dyDescent="0.25">
      <c r="A157" s="144" t="s">
        <v>529</v>
      </c>
      <c r="B157" s="152" t="s">
        <v>549</v>
      </c>
      <c r="C157" s="153">
        <v>6.5</v>
      </c>
      <c r="D157" s="153">
        <v>21.67</v>
      </c>
      <c r="E157" s="142">
        <v>0.3</v>
      </c>
      <c r="F157" s="153">
        <v>0.5</v>
      </c>
      <c r="G157" s="153">
        <v>0.35</v>
      </c>
      <c r="H157" s="144" t="s">
        <v>113</v>
      </c>
      <c r="I157" s="147" t="s">
        <v>6</v>
      </c>
    </row>
    <row r="158" spans="1:9" x14ac:dyDescent="0.25">
      <c r="A158" s="144" t="s">
        <v>529</v>
      </c>
      <c r="B158" s="152" t="s">
        <v>550</v>
      </c>
      <c r="C158" s="153">
        <v>6</v>
      </c>
      <c r="D158" s="153">
        <v>20</v>
      </c>
      <c r="E158" s="142">
        <v>0.3</v>
      </c>
      <c r="F158" s="153">
        <v>0.5</v>
      </c>
      <c r="G158" s="153">
        <v>0.35</v>
      </c>
      <c r="H158" s="144" t="s">
        <v>113</v>
      </c>
      <c r="I158" s="147" t="s">
        <v>6</v>
      </c>
    </row>
    <row r="159" spans="1:9" x14ac:dyDescent="0.25">
      <c r="A159" s="144" t="s">
        <v>529</v>
      </c>
      <c r="B159" s="152" t="s">
        <v>551</v>
      </c>
      <c r="C159" s="153">
        <v>3.5</v>
      </c>
      <c r="D159" s="153">
        <v>17.5</v>
      </c>
      <c r="E159" s="142">
        <v>0.2</v>
      </c>
      <c r="F159" s="153">
        <v>3</v>
      </c>
      <c r="G159" s="153">
        <v>0.35</v>
      </c>
      <c r="H159" s="144" t="s">
        <v>113</v>
      </c>
      <c r="I159" s="147" t="s">
        <v>6</v>
      </c>
    </row>
    <row r="160" spans="1:9" x14ac:dyDescent="0.25">
      <c r="A160" s="144" t="s">
        <v>529</v>
      </c>
      <c r="B160" s="152" t="s">
        <v>552</v>
      </c>
      <c r="C160" s="153">
        <v>4.5</v>
      </c>
      <c r="D160" s="153">
        <v>22.5</v>
      </c>
      <c r="E160" s="142">
        <v>0.2</v>
      </c>
      <c r="F160" s="153">
        <v>3</v>
      </c>
      <c r="G160" s="153">
        <v>0.35</v>
      </c>
      <c r="H160" s="144" t="s">
        <v>113</v>
      </c>
      <c r="I160" s="147" t="s">
        <v>6</v>
      </c>
    </row>
    <row r="161" spans="1:9" x14ac:dyDescent="0.25">
      <c r="A161" s="144" t="s">
        <v>529</v>
      </c>
      <c r="B161" s="152" t="s">
        <v>553</v>
      </c>
      <c r="C161" s="153">
        <v>4</v>
      </c>
      <c r="D161" s="153">
        <v>20</v>
      </c>
      <c r="E161" s="142">
        <v>0.2</v>
      </c>
      <c r="F161" s="153">
        <v>3</v>
      </c>
      <c r="G161" s="153">
        <v>0.35</v>
      </c>
      <c r="H161" s="144" t="s">
        <v>113</v>
      </c>
      <c r="I161" s="147" t="s">
        <v>6</v>
      </c>
    </row>
    <row r="162" spans="1:9" x14ac:dyDescent="0.25">
      <c r="A162" s="144" t="s">
        <v>529</v>
      </c>
      <c r="B162" s="152" t="s">
        <v>554</v>
      </c>
      <c r="C162" s="153">
        <v>5.5</v>
      </c>
      <c r="D162" s="153">
        <v>27.5</v>
      </c>
      <c r="E162" s="142">
        <v>0.2</v>
      </c>
      <c r="F162" s="153">
        <v>3</v>
      </c>
      <c r="G162" s="153">
        <v>0.35</v>
      </c>
      <c r="H162" s="144" t="s">
        <v>113</v>
      </c>
      <c r="I162" s="147" t="s">
        <v>6</v>
      </c>
    </row>
    <row r="163" spans="1:9" x14ac:dyDescent="0.25">
      <c r="A163" s="144" t="s">
        <v>529</v>
      </c>
      <c r="B163" s="152" t="s">
        <v>555</v>
      </c>
      <c r="C163" s="153">
        <v>5</v>
      </c>
      <c r="D163" s="153">
        <v>25</v>
      </c>
      <c r="E163" s="142">
        <v>0.2</v>
      </c>
      <c r="F163" s="153">
        <v>3</v>
      </c>
      <c r="G163" s="153">
        <v>0.35</v>
      </c>
      <c r="H163" s="144" t="s">
        <v>113</v>
      </c>
      <c r="I163" s="147" t="s">
        <v>6</v>
      </c>
    </row>
    <row r="164" spans="1:9" x14ac:dyDescent="0.25">
      <c r="A164" s="144" t="s">
        <v>529</v>
      </c>
      <c r="B164" s="152" t="s">
        <v>556</v>
      </c>
      <c r="C164" s="153">
        <v>6.5</v>
      </c>
      <c r="D164" s="153">
        <v>32.5</v>
      </c>
      <c r="E164" s="142">
        <v>0.2</v>
      </c>
      <c r="F164" s="153">
        <v>3</v>
      </c>
      <c r="G164" s="153">
        <v>0.35</v>
      </c>
      <c r="H164" s="144" t="s">
        <v>113</v>
      </c>
      <c r="I164" s="147" t="s">
        <v>6</v>
      </c>
    </row>
    <row r="165" spans="1:9" x14ac:dyDescent="0.25">
      <c r="A165" s="144" t="s">
        <v>529</v>
      </c>
      <c r="B165" s="152" t="s">
        <v>557</v>
      </c>
      <c r="C165" s="153">
        <v>6</v>
      </c>
      <c r="D165" s="153">
        <v>30</v>
      </c>
      <c r="E165" s="142">
        <v>0.2</v>
      </c>
      <c r="F165" s="153">
        <v>3</v>
      </c>
      <c r="G165" s="153">
        <v>0.35</v>
      </c>
      <c r="H165" s="144" t="s">
        <v>113</v>
      </c>
      <c r="I165" s="147" t="s">
        <v>6</v>
      </c>
    </row>
    <row r="166" spans="1:9" x14ac:dyDescent="0.25">
      <c r="A166" s="88" t="s">
        <v>38</v>
      </c>
      <c r="B166" s="98" t="s">
        <v>641</v>
      </c>
      <c r="C166" s="88">
        <v>0.875</v>
      </c>
      <c r="D166" s="88">
        <v>0.2</v>
      </c>
      <c r="E166" s="88">
        <v>0.41670000000000001</v>
      </c>
      <c r="F166" s="88">
        <v>0.2</v>
      </c>
      <c r="G166" s="88">
        <v>116</v>
      </c>
      <c r="H166" s="144" t="s">
        <v>105</v>
      </c>
      <c r="I166" s="84" t="s">
        <v>662</v>
      </c>
    </row>
    <row r="167" spans="1:9" x14ac:dyDescent="0.25">
      <c r="A167" s="88" t="s">
        <v>38</v>
      </c>
      <c r="B167" s="152" t="s">
        <v>570</v>
      </c>
      <c r="C167" s="153">
        <v>3.625</v>
      </c>
      <c r="D167" s="153">
        <v>2.42</v>
      </c>
      <c r="E167" s="153">
        <v>1.5</v>
      </c>
      <c r="F167" s="153">
        <v>48</v>
      </c>
      <c r="G167" s="142">
        <v>0.19</v>
      </c>
      <c r="H167" s="144" t="s">
        <v>113</v>
      </c>
      <c r="I167" s="147" t="s">
        <v>6</v>
      </c>
    </row>
    <row r="168" spans="1:9" x14ac:dyDescent="0.25">
      <c r="A168" s="88" t="s">
        <v>38</v>
      </c>
      <c r="B168" s="144" t="s">
        <v>576</v>
      </c>
      <c r="C168" s="142">
        <v>3.625</v>
      </c>
      <c r="D168" s="142">
        <v>0.44</v>
      </c>
      <c r="E168" s="142">
        <v>8.2239000000000004</v>
      </c>
      <c r="F168" s="142">
        <v>139.77599999999998</v>
      </c>
      <c r="G168" s="142">
        <v>0.18881000000000001</v>
      </c>
      <c r="H168" s="144" t="s">
        <v>105</v>
      </c>
      <c r="I168" s="147" t="s">
        <v>6</v>
      </c>
    </row>
    <row r="169" spans="1:9" x14ac:dyDescent="0.25">
      <c r="A169" s="88" t="s">
        <v>38</v>
      </c>
      <c r="B169" s="152" t="s">
        <v>580</v>
      </c>
      <c r="C169" s="153">
        <v>3</v>
      </c>
      <c r="D169" s="153">
        <v>0.8</v>
      </c>
      <c r="E169" s="153">
        <v>3.75</v>
      </c>
      <c r="F169" s="153">
        <v>85</v>
      </c>
      <c r="G169" s="153">
        <v>0.21</v>
      </c>
      <c r="H169" s="144" t="s">
        <v>105</v>
      </c>
      <c r="I169" s="147" t="s">
        <v>6</v>
      </c>
    </row>
    <row r="170" spans="1:9" x14ac:dyDescent="0.25">
      <c r="A170" s="88" t="s">
        <v>38</v>
      </c>
      <c r="B170" s="152" t="s">
        <v>581</v>
      </c>
      <c r="C170" s="153">
        <v>4</v>
      </c>
      <c r="D170" s="153">
        <v>1.1100000000000001</v>
      </c>
      <c r="E170" s="153">
        <v>3.6</v>
      </c>
      <c r="F170" s="153">
        <v>85</v>
      </c>
      <c r="G170" s="153">
        <v>0.21</v>
      </c>
      <c r="H170" s="144" t="s">
        <v>105</v>
      </c>
      <c r="I170" s="147" t="s">
        <v>6</v>
      </c>
    </row>
    <row r="171" spans="1:9" x14ac:dyDescent="0.25">
      <c r="A171" s="88" t="s">
        <v>38</v>
      </c>
      <c r="B171" s="152" t="s">
        <v>582</v>
      </c>
      <c r="C171" s="153">
        <v>10</v>
      </c>
      <c r="D171" s="153">
        <v>2.2200000000000002</v>
      </c>
      <c r="E171" s="153">
        <v>4.5</v>
      </c>
      <c r="F171" s="153">
        <v>85</v>
      </c>
      <c r="G171" s="153">
        <v>0.21</v>
      </c>
      <c r="H171" s="144" t="s">
        <v>105</v>
      </c>
      <c r="I171" s="147" t="s">
        <v>6</v>
      </c>
    </row>
    <row r="172" spans="1:9" x14ac:dyDescent="0.25">
      <c r="A172" s="88" t="s">
        <v>38</v>
      </c>
      <c r="B172" s="152" t="s">
        <v>583</v>
      </c>
      <c r="C172" s="153">
        <v>6</v>
      </c>
      <c r="D172" s="153">
        <v>1.52</v>
      </c>
      <c r="E172" s="153">
        <v>3.95</v>
      </c>
      <c r="F172" s="153">
        <v>85</v>
      </c>
      <c r="G172" s="153">
        <v>0.21</v>
      </c>
      <c r="H172" s="144" t="s">
        <v>105</v>
      </c>
      <c r="I172" s="147" t="s">
        <v>6</v>
      </c>
    </row>
    <row r="173" spans="1:9" x14ac:dyDescent="0.25">
      <c r="A173" s="88" t="s">
        <v>38</v>
      </c>
      <c r="B173" s="152" t="s">
        <v>584</v>
      </c>
      <c r="C173" s="153">
        <v>8</v>
      </c>
      <c r="D173" s="153">
        <v>1.85</v>
      </c>
      <c r="E173" s="153">
        <v>4.32</v>
      </c>
      <c r="F173" s="153">
        <v>85</v>
      </c>
      <c r="G173" s="153">
        <v>0.21</v>
      </c>
      <c r="H173" s="144" t="s">
        <v>105</v>
      </c>
      <c r="I173" s="147" t="s">
        <v>6</v>
      </c>
    </row>
    <row r="174" spans="1:9" x14ac:dyDescent="0.25">
      <c r="A174" s="88" t="s">
        <v>38</v>
      </c>
      <c r="B174" s="152" t="s">
        <v>585</v>
      </c>
      <c r="C174" s="153">
        <v>12</v>
      </c>
      <c r="D174" s="153">
        <v>2.5</v>
      </c>
      <c r="E174" s="153">
        <v>4.8</v>
      </c>
      <c r="F174" s="153">
        <v>85</v>
      </c>
      <c r="G174" s="153">
        <v>0.21</v>
      </c>
      <c r="H174" s="144" t="s">
        <v>105</v>
      </c>
      <c r="I174" s="147" t="s">
        <v>6</v>
      </c>
    </row>
    <row r="175" spans="1:9" x14ac:dyDescent="0.25">
      <c r="A175" s="88" t="s">
        <v>38</v>
      </c>
      <c r="B175" s="98" t="s">
        <v>647</v>
      </c>
      <c r="C175" s="88">
        <v>0.375</v>
      </c>
      <c r="D175" s="88">
        <v>0.03</v>
      </c>
      <c r="E175" s="88">
        <v>0.08</v>
      </c>
      <c r="F175" s="88">
        <v>0</v>
      </c>
      <c r="G175" s="88">
        <v>0</v>
      </c>
      <c r="H175" s="144" t="s">
        <v>105</v>
      </c>
      <c r="I175" s="84" t="s">
        <v>660</v>
      </c>
    </row>
    <row r="176" spans="1:9" x14ac:dyDescent="0.25">
      <c r="A176" s="88" t="s">
        <v>38</v>
      </c>
      <c r="B176" s="98" t="s">
        <v>37</v>
      </c>
      <c r="C176" s="88">
        <v>0</v>
      </c>
      <c r="D176" s="88">
        <v>8.3299999999999999E-2</v>
      </c>
      <c r="E176" s="88">
        <v>1</v>
      </c>
      <c r="F176" s="88">
        <v>0.2</v>
      </c>
      <c r="G176" s="88">
        <v>144</v>
      </c>
      <c r="H176" s="144" t="s">
        <v>105</v>
      </c>
      <c r="I176" s="84" t="s">
        <v>662</v>
      </c>
    </row>
    <row r="177" spans="1:9" x14ac:dyDescent="0.25">
      <c r="A177" s="88" t="s">
        <v>38</v>
      </c>
      <c r="B177" s="152" t="s">
        <v>588</v>
      </c>
      <c r="C177" s="142">
        <v>4</v>
      </c>
      <c r="D177" s="142">
        <v>1.67</v>
      </c>
      <c r="E177" s="142">
        <v>2.4</v>
      </c>
      <c r="F177" s="142">
        <v>53.1</v>
      </c>
      <c r="G177" s="142">
        <v>0.19</v>
      </c>
      <c r="H177" s="144" t="s">
        <v>105</v>
      </c>
      <c r="I177" s="147" t="s">
        <v>6</v>
      </c>
    </row>
    <row r="178" spans="1:9" x14ac:dyDescent="0.25">
      <c r="A178" s="88" t="s">
        <v>38</v>
      </c>
      <c r="B178" s="152" t="s">
        <v>589</v>
      </c>
      <c r="C178" s="142">
        <v>3</v>
      </c>
      <c r="D178" s="142">
        <v>1.35</v>
      </c>
      <c r="E178" s="142">
        <v>2.2200000000000002</v>
      </c>
      <c r="F178" s="142">
        <v>53.1</v>
      </c>
      <c r="G178" s="142">
        <v>0.19</v>
      </c>
      <c r="H178" s="144" t="s">
        <v>105</v>
      </c>
      <c r="I178" s="147" t="s">
        <v>6</v>
      </c>
    </row>
    <row r="179" spans="1:9" x14ac:dyDescent="0.25">
      <c r="A179" s="88" t="s">
        <v>38</v>
      </c>
      <c r="B179" s="152" t="s">
        <v>590</v>
      </c>
      <c r="C179" s="142">
        <v>3</v>
      </c>
      <c r="D179" s="142">
        <v>1.26</v>
      </c>
      <c r="E179" s="142">
        <v>2.38</v>
      </c>
      <c r="F179" s="142">
        <v>62.4</v>
      </c>
      <c r="G179" s="142">
        <v>0.19</v>
      </c>
      <c r="H179" s="144" t="s">
        <v>105</v>
      </c>
      <c r="I179" s="147" t="s">
        <v>6</v>
      </c>
    </row>
    <row r="180" spans="1:9" x14ac:dyDescent="0.25">
      <c r="A180" s="88" t="s">
        <v>38</v>
      </c>
      <c r="B180" s="98" t="s">
        <v>646</v>
      </c>
      <c r="C180" s="88">
        <v>1</v>
      </c>
      <c r="D180" s="88">
        <v>0.08</v>
      </c>
      <c r="E180" s="88">
        <v>0.08</v>
      </c>
      <c r="F180" s="88">
        <v>0</v>
      </c>
      <c r="G180" s="88">
        <v>0</v>
      </c>
      <c r="H180" s="144" t="s">
        <v>105</v>
      </c>
      <c r="I180" s="84" t="s">
        <v>660</v>
      </c>
    </row>
    <row r="181" spans="1:9" x14ac:dyDescent="0.25">
      <c r="A181" s="88" t="s">
        <v>38</v>
      </c>
      <c r="B181" s="149" t="s">
        <v>951</v>
      </c>
      <c r="C181" s="142">
        <v>1</v>
      </c>
      <c r="D181" s="142">
        <v>4</v>
      </c>
      <c r="E181" s="142">
        <v>0.25</v>
      </c>
      <c r="F181" s="142">
        <v>1.5</v>
      </c>
      <c r="G181" s="142">
        <v>0.35</v>
      </c>
      <c r="H181" s="144" t="s">
        <v>128</v>
      </c>
      <c r="I181" s="147" t="s">
        <v>6</v>
      </c>
    </row>
    <row r="182" spans="1:9" x14ac:dyDescent="0.25">
      <c r="A182" s="88" t="s">
        <v>38</v>
      </c>
      <c r="B182" s="98" t="s">
        <v>645</v>
      </c>
      <c r="C182" s="88">
        <v>1</v>
      </c>
      <c r="D182" s="88">
        <v>0.08</v>
      </c>
      <c r="E182" s="88">
        <v>0.08</v>
      </c>
      <c r="F182" s="88">
        <v>0</v>
      </c>
      <c r="G182" s="88">
        <v>0</v>
      </c>
      <c r="H182" s="144" t="s">
        <v>105</v>
      </c>
      <c r="I182" s="84" t="s">
        <v>660</v>
      </c>
    </row>
    <row r="183" spans="1:9" x14ac:dyDescent="0.25">
      <c r="A183" s="88" t="s">
        <v>46</v>
      </c>
      <c r="B183" s="152" t="s">
        <v>132</v>
      </c>
      <c r="C183" s="153">
        <v>0.5</v>
      </c>
      <c r="D183" s="153">
        <v>0.32</v>
      </c>
      <c r="E183" s="153">
        <v>1.5629999999999999</v>
      </c>
      <c r="F183" s="153">
        <v>45</v>
      </c>
      <c r="G183" s="153">
        <v>0.32</v>
      </c>
      <c r="H183" s="144" t="s">
        <v>9</v>
      </c>
      <c r="I183" s="147" t="s">
        <v>6</v>
      </c>
    </row>
    <row r="184" spans="1:9" x14ac:dyDescent="0.25">
      <c r="A184" s="88" t="s">
        <v>46</v>
      </c>
      <c r="B184" s="152" t="s">
        <v>133</v>
      </c>
      <c r="C184" s="153">
        <v>0.625</v>
      </c>
      <c r="D184" s="153">
        <v>0.39</v>
      </c>
      <c r="E184" s="153">
        <v>1.603</v>
      </c>
      <c r="F184" s="153">
        <v>45</v>
      </c>
      <c r="G184" s="153">
        <v>0.32</v>
      </c>
      <c r="H184" s="144" t="s">
        <v>9</v>
      </c>
      <c r="I184" s="147" t="s">
        <v>6</v>
      </c>
    </row>
    <row r="185" spans="1:9" x14ac:dyDescent="0.25">
      <c r="A185" s="88" t="s">
        <v>46</v>
      </c>
      <c r="B185" s="152" t="s">
        <v>134</v>
      </c>
      <c r="C185" s="153">
        <v>0.75</v>
      </c>
      <c r="D185" s="153">
        <v>0.47</v>
      </c>
      <c r="E185" s="153">
        <v>1.5960000000000001</v>
      </c>
      <c r="F185" s="153">
        <v>45</v>
      </c>
      <c r="G185" s="153">
        <v>0.32</v>
      </c>
      <c r="H185" s="144" t="s">
        <v>9</v>
      </c>
      <c r="I185" s="147" t="s">
        <v>6</v>
      </c>
    </row>
    <row r="186" spans="1:9" x14ac:dyDescent="0.25">
      <c r="A186" s="88" t="s">
        <v>46</v>
      </c>
      <c r="B186" s="144" t="s">
        <v>135</v>
      </c>
      <c r="C186" s="142">
        <v>0.5</v>
      </c>
      <c r="D186" s="142">
        <v>0.3846</v>
      </c>
      <c r="E186" s="142">
        <v>1.3</v>
      </c>
      <c r="F186" s="153">
        <v>45</v>
      </c>
      <c r="G186" s="153">
        <v>0.32</v>
      </c>
      <c r="H186" s="144" t="s">
        <v>128</v>
      </c>
      <c r="I186" s="147" t="s">
        <v>6</v>
      </c>
    </row>
    <row r="187" spans="1:9" x14ac:dyDescent="0.25">
      <c r="A187" s="88" t="s">
        <v>46</v>
      </c>
      <c r="B187" s="144" t="s">
        <v>136</v>
      </c>
      <c r="C187" s="142">
        <v>0.625</v>
      </c>
      <c r="D187" s="142">
        <v>0.41670000000000001</v>
      </c>
      <c r="E187" s="153">
        <v>1.5</v>
      </c>
      <c r="F187" s="153">
        <v>45</v>
      </c>
      <c r="G187" s="153">
        <v>0.32</v>
      </c>
      <c r="H187" s="144" t="s">
        <v>128</v>
      </c>
      <c r="I187" s="147" t="s">
        <v>6</v>
      </c>
    </row>
    <row r="188" spans="1:9" x14ac:dyDescent="0.25">
      <c r="A188" s="88" t="s">
        <v>46</v>
      </c>
      <c r="B188" s="144" t="s">
        <v>137</v>
      </c>
      <c r="C188" s="142">
        <v>0.75</v>
      </c>
      <c r="D188" s="142">
        <v>0.44119999999999998</v>
      </c>
      <c r="E188" s="142">
        <v>1.7</v>
      </c>
      <c r="F188" s="153">
        <v>45</v>
      </c>
      <c r="G188" s="153">
        <v>0.32</v>
      </c>
      <c r="H188" s="144" t="s">
        <v>128</v>
      </c>
      <c r="I188" s="147" t="s">
        <v>6</v>
      </c>
    </row>
    <row r="189" spans="1:9" x14ac:dyDescent="0.25">
      <c r="A189" s="88" t="s">
        <v>46</v>
      </c>
      <c r="B189" s="98" t="s">
        <v>658</v>
      </c>
      <c r="C189" s="88">
        <v>6.0049999999999999</v>
      </c>
      <c r="D189" s="88">
        <v>1.4</v>
      </c>
      <c r="E189" s="88">
        <v>4.29</v>
      </c>
      <c r="F189" s="145">
        <v>116</v>
      </c>
      <c r="G189" s="145">
        <v>0.2</v>
      </c>
      <c r="H189" s="144" t="s">
        <v>128</v>
      </c>
      <c r="I189" s="84" t="s">
        <v>660</v>
      </c>
    </row>
    <row r="190" spans="1:9" x14ac:dyDescent="0.25">
      <c r="A190" s="88" t="s">
        <v>46</v>
      </c>
      <c r="B190" s="152" t="s">
        <v>140</v>
      </c>
      <c r="C190" s="142">
        <v>0.5</v>
      </c>
      <c r="D190" s="142">
        <v>0.15629999999999999</v>
      </c>
      <c r="E190" s="142">
        <v>3.2</v>
      </c>
      <c r="F190" s="142">
        <v>80</v>
      </c>
      <c r="G190" s="142">
        <v>0.26</v>
      </c>
      <c r="H190" s="144" t="s">
        <v>128</v>
      </c>
      <c r="I190" s="147" t="s">
        <v>6</v>
      </c>
    </row>
    <row r="191" spans="1:9" x14ac:dyDescent="0.25">
      <c r="A191" s="88" t="s">
        <v>46</v>
      </c>
      <c r="B191" s="152" t="s">
        <v>141</v>
      </c>
      <c r="C191" s="142">
        <v>0.625</v>
      </c>
      <c r="D191" s="142">
        <v>0.1953</v>
      </c>
      <c r="E191" s="142">
        <v>3.2</v>
      </c>
      <c r="F191" s="142">
        <v>80</v>
      </c>
      <c r="G191" s="142">
        <v>0.26</v>
      </c>
      <c r="H191" s="144" t="s">
        <v>128</v>
      </c>
      <c r="I191" s="147" t="s">
        <v>6</v>
      </c>
    </row>
    <row r="192" spans="1:9" x14ac:dyDescent="0.25">
      <c r="A192" s="88" t="s">
        <v>46</v>
      </c>
      <c r="B192" s="144" t="s">
        <v>142</v>
      </c>
      <c r="C192" s="142">
        <v>0.75</v>
      </c>
      <c r="D192" s="142">
        <v>0.28849999999999998</v>
      </c>
      <c r="E192" s="142">
        <v>2.6</v>
      </c>
      <c r="F192" s="142">
        <v>70</v>
      </c>
      <c r="G192" s="142">
        <v>0.26</v>
      </c>
      <c r="H192" s="144" t="s">
        <v>128</v>
      </c>
      <c r="I192" s="147" t="s">
        <v>6</v>
      </c>
    </row>
    <row r="193" spans="1:9" x14ac:dyDescent="0.25">
      <c r="A193" s="88" t="s">
        <v>46</v>
      </c>
      <c r="B193" s="144" t="s">
        <v>143</v>
      </c>
      <c r="C193" s="142">
        <v>0.75</v>
      </c>
      <c r="D193" s="142">
        <v>0.2344</v>
      </c>
      <c r="E193" s="142">
        <v>3.2</v>
      </c>
      <c r="F193" s="142">
        <v>80</v>
      </c>
      <c r="G193" s="142">
        <v>0.26</v>
      </c>
      <c r="H193" s="144" t="s">
        <v>128</v>
      </c>
      <c r="I193" s="147" t="s">
        <v>6</v>
      </c>
    </row>
    <row r="194" spans="1:9" x14ac:dyDescent="0.25">
      <c r="A194" s="88" t="s">
        <v>46</v>
      </c>
      <c r="B194" s="98" t="s">
        <v>657</v>
      </c>
      <c r="C194" s="88">
        <v>1.7549999999999999</v>
      </c>
      <c r="D194" s="88">
        <v>0.35</v>
      </c>
      <c r="E194" s="88">
        <v>5.01</v>
      </c>
      <c r="F194" s="145">
        <v>116</v>
      </c>
      <c r="G194" s="145">
        <v>0.2</v>
      </c>
      <c r="H194" s="144" t="s">
        <v>128</v>
      </c>
      <c r="I194" s="84" t="s">
        <v>660</v>
      </c>
    </row>
    <row r="195" spans="1:9" x14ac:dyDescent="0.25">
      <c r="A195" s="88" t="s">
        <v>46</v>
      </c>
      <c r="B195" s="98" t="s">
        <v>591</v>
      </c>
      <c r="C195" s="88">
        <v>1.0049999999999999</v>
      </c>
      <c r="D195" s="88">
        <v>0.2</v>
      </c>
      <c r="E195" s="88">
        <v>5.0250000000000004</v>
      </c>
      <c r="F195" s="145">
        <v>116</v>
      </c>
      <c r="G195" s="145">
        <v>0.2</v>
      </c>
      <c r="H195" s="148" t="s">
        <v>128</v>
      </c>
      <c r="I195" s="84" t="s">
        <v>660</v>
      </c>
    </row>
    <row r="196" spans="1:9" x14ac:dyDescent="0.25">
      <c r="A196" s="88" t="s">
        <v>46</v>
      </c>
      <c r="B196" s="152" t="s">
        <v>144</v>
      </c>
      <c r="C196" s="153">
        <v>0.5</v>
      </c>
      <c r="D196" s="153">
        <v>0.83</v>
      </c>
      <c r="E196" s="153">
        <v>0.6</v>
      </c>
      <c r="F196" s="153">
        <v>25</v>
      </c>
      <c r="G196" s="153">
        <v>0.32</v>
      </c>
      <c r="H196" s="144" t="s">
        <v>128</v>
      </c>
      <c r="I196" s="147" t="s">
        <v>6</v>
      </c>
    </row>
    <row r="197" spans="1:9" x14ac:dyDescent="0.25">
      <c r="A197" s="88" t="s">
        <v>46</v>
      </c>
      <c r="B197" s="152" t="s">
        <v>145</v>
      </c>
      <c r="C197" s="153">
        <v>0.5</v>
      </c>
      <c r="D197" s="153">
        <v>0.38</v>
      </c>
      <c r="E197" s="153">
        <v>1.3</v>
      </c>
      <c r="F197" s="153">
        <v>38</v>
      </c>
      <c r="G197" s="153">
        <v>0.32</v>
      </c>
      <c r="H197" s="144" t="s">
        <v>128</v>
      </c>
      <c r="I197" s="147" t="s">
        <v>6</v>
      </c>
    </row>
    <row r="198" spans="1:9" x14ac:dyDescent="0.25">
      <c r="A198" s="88" t="s">
        <v>46</v>
      </c>
      <c r="B198" s="98" t="s">
        <v>659</v>
      </c>
      <c r="C198" s="88">
        <v>1.0049999999999999</v>
      </c>
      <c r="D198" s="88">
        <v>0.2</v>
      </c>
      <c r="E198" s="88">
        <v>5.0250000000000004</v>
      </c>
      <c r="F198" s="145">
        <v>116</v>
      </c>
      <c r="G198" s="145">
        <v>0.2</v>
      </c>
      <c r="H198" s="148" t="s">
        <v>128</v>
      </c>
      <c r="I198" s="84" t="s">
        <v>660</v>
      </c>
    </row>
    <row r="199" spans="1:9" x14ac:dyDescent="0.25">
      <c r="A199" s="88" t="s">
        <v>46</v>
      </c>
      <c r="B199" s="152" t="s">
        <v>53</v>
      </c>
      <c r="C199" s="153">
        <v>0.5</v>
      </c>
      <c r="D199" s="153">
        <v>1</v>
      </c>
      <c r="E199" s="153">
        <v>0.5</v>
      </c>
      <c r="F199" s="153">
        <v>38</v>
      </c>
      <c r="G199" s="153">
        <v>0.32</v>
      </c>
      <c r="H199" s="144" t="s">
        <v>128</v>
      </c>
      <c r="I199" s="147" t="s">
        <v>6</v>
      </c>
    </row>
    <row r="200" spans="1:9" x14ac:dyDescent="0.25">
      <c r="A200" s="88" t="s">
        <v>46</v>
      </c>
      <c r="B200" s="144" t="s">
        <v>50</v>
      </c>
      <c r="C200" s="142">
        <v>0.5</v>
      </c>
      <c r="D200" s="142">
        <v>9.1999999999999998E-2</v>
      </c>
      <c r="E200" s="153">
        <v>5.45</v>
      </c>
      <c r="F200" s="153">
        <v>105</v>
      </c>
      <c r="G200" s="153">
        <v>0.2</v>
      </c>
      <c r="H200" s="144" t="s">
        <v>128</v>
      </c>
      <c r="I200" s="147" t="s">
        <v>6</v>
      </c>
    </row>
    <row r="201" spans="1:9" x14ac:dyDescent="0.25">
      <c r="A201" s="88" t="s">
        <v>46</v>
      </c>
      <c r="B201" s="152" t="s">
        <v>49</v>
      </c>
      <c r="C201" s="142">
        <v>0.75</v>
      </c>
      <c r="D201" s="142">
        <v>0.14000000000000001</v>
      </c>
      <c r="E201" s="142">
        <v>5.0800999999999998</v>
      </c>
      <c r="F201" s="142">
        <v>116</v>
      </c>
      <c r="G201" s="153">
        <v>0.2</v>
      </c>
      <c r="H201" s="144" t="s">
        <v>128</v>
      </c>
      <c r="I201" s="147" t="s">
        <v>6</v>
      </c>
    </row>
    <row r="202" spans="1:9" x14ac:dyDescent="0.25">
      <c r="A202" s="88" t="s">
        <v>46</v>
      </c>
      <c r="B202" s="152" t="s">
        <v>48</v>
      </c>
      <c r="C202" s="142">
        <v>0.38</v>
      </c>
      <c r="D202" s="142">
        <v>7.0000000000000007E-2</v>
      </c>
      <c r="E202" s="142">
        <v>5.1478000000000002</v>
      </c>
      <c r="F202" s="142">
        <v>116</v>
      </c>
      <c r="G202" s="153">
        <v>0.2</v>
      </c>
      <c r="H202" s="144" t="s">
        <v>128</v>
      </c>
      <c r="I202" s="147" t="s">
        <v>6</v>
      </c>
    </row>
    <row r="203" spans="1:9" x14ac:dyDescent="0.25">
      <c r="A203" s="88" t="s">
        <v>46</v>
      </c>
      <c r="B203" s="144" t="s">
        <v>51</v>
      </c>
      <c r="C203" s="142">
        <v>0.625</v>
      </c>
      <c r="D203" s="142">
        <v>0.11</v>
      </c>
      <c r="E203" s="153">
        <v>5.6</v>
      </c>
      <c r="F203" s="153">
        <v>105</v>
      </c>
      <c r="G203" s="153">
        <v>0.2</v>
      </c>
      <c r="H203" s="144" t="s">
        <v>128</v>
      </c>
      <c r="I203" s="147" t="s">
        <v>6</v>
      </c>
    </row>
    <row r="204" spans="1:9" x14ac:dyDescent="0.25">
      <c r="A204" s="88" t="s">
        <v>46</v>
      </c>
      <c r="B204" s="144" t="s">
        <v>52</v>
      </c>
      <c r="C204" s="142">
        <v>0.75</v>
      </c>
      <c r="D204" s="153">
        <v>0.13</v>
      </c>
      <c r="E204" s="142">
        <v>5.77</v>
      </c>
      <c r="F204" s="153">
        <v>105</v>
      </c>
      <c r="G204" s="153">
        <v>0.2</v>
      </c>
      <c r="H204" s="144" t="s">
        <v>128</v>
      </c>
      <c r="I204" s="147" t="s">
        <v>6</v>
      </c>
    </row>
    <row r="205" spans="1:9" x14ac:dyDescent="0.25">
      <c r="A205" s="88" t="s">
        <v>46</v>
      </c>
      <c r="B205" s="98" t="s">
        <v>147</v>
      </c>
      <c r="C205" s="88">
        <v>0.375</v>
      </c>
      <c r="D205" s="88">
        <v>7.5020000000000003E-2</v>
      </c>
      <c r="E205" s="88">
        <v>5</v>
      </c>
      <c r="F205" s="142">
        <v>115.81439999999999</v>
      </c>
      <c r="G205" s="142">
        <v>0.20075999999999999</v>
      </c>
      <c r="H205" s="144" t="s">
        <v>128</v>
      </c>
      <c r="I205" s="84" t="s">
        <v>660</v>
      </c>
    </row>
    <row r="206" spans="1:9" x14ac:dyDescent="0.25">
      <c r="A206" s="88" t="s">
        <v>46</v>
      </c>
      <c r="B206" s="98" t="s">
        <v>148</v>
      </c>
      <c r="C206" s="88">
        <v>0.875</v>
      </c>
      <c r="D206" s="88">
        <v>0.18</v>
      </c>
      <c r="E206" s="88">
        <v>4.8600000000000003</v>
      </c>
      <c r="F206" s="142">
        <v>115.81439999999999</v>
      </c>
      <c r="G206" s="142">
        <v>0.20075999999999999</v>
      </c>
      <c r="H206" s="144" t="s">
        <v>128</v>
      </c>
      <c r="I206" s="84" t="s">
        <v>660</v>
      </c>
    </row>
    <row r="207" spans="1:9" x14ac:dyDescent="0.25">
      <c r="A207" s="88" t="s">
        <v>46</v>
      </c>
      <c r="B207" s="149" t="s">
        <v>951</v>
      </c>
      <c r="C207" s="142">
        <v>1</v>
      </c>
      <c r="D207" s="142">
        <v>4</v>
      </c>
      <c r="E207" s="142">
        <v>0.25</v>
      </c>
      <c r="F207" s="142">
        <v>1.5</v>
      </c>
      <c r="G207" s="142">
        <v>0.35</v>
      </c>
      <c r="H207" s="144" t="s">
        <v>128</v>
      </c>
      <c r="I207" s="147" t="s">
        <v>6</v>
      </c>
    </row>
    <row r="208" spans="1:9" x14ac:dyDescent="0.25">
      <c r="A208" s="88" t="s">
        <v>46</v>
      </c>
      <c r="B208" s="152" t="s">
        <v>152</v>
      </c>
      <c r="C208" s="153">
        <v>0.5</v>
      </c>
      <c r="D208" s="153">
        <v>0.28999999999999998</v>
      </c>
      <c r="E208" s="153">
        <v>1.7</v>
      </c>
      <c r="F208" s="153">
        <v>45</v>
      </c>
      <c r="G208" s="153">
        <v>0.32</v>
      </c>
      <c r="H208" s="144" t="s">
        <v>128</v>
      </c>
      <c r="I208" s="147" t="s">
        <v>6</v>
      </c>
    </row>
    <row r="209" spans="1:9" x14ac:dyDescent="0.25">
      <c r="A209" s="88" t="s">
        <v>55</v>
      </c>
      <c r="B209" s="88" t="s">
        <v>653</v>
      </c>
      <c r="C209" s="88">
        <v>1</v>
      </c>
      <c r="D209" s="88">
        <v>8.3299999999999999E-2</v>
      </c>
      <c r="E209" s="88">
        <v>1</v>
      </c>
      <c r="F209" s="88">
        <v>120</v>
      </c>
      <c r="G209" s="88">
        <v>0.2</v>
      </c>
      <c r="H209" s="144" t="s">
        <v>119</v>
      </c>
      <c r="I209" s="84" t="s">
        <v>662</v>
      </c>
    </row>
    <row r="210" spans="1:9" x14ac:dyDescent="0.25">
      <c r="A210" s="88" t="s">
        <v>55</v>
      </c>
      <c r="B210" s="88" t="s">
        <v>654</v>
      </c>
      <c r="C210" s="88">
        <v>1.5</v>
      </c>
      <c r="D210" s="88">
        <v>8.3299999999999999E-2</v>
      </c>
      <c r="E210" s="88">
        <v>1</v>
      </c>
      <c r="F210" s="88">
        <v>120</v>
      </c>
      <c r="G210" s="88">
        <v>0.2</v>
      </c>
      <c r="H210" s="144" t="s">
        <v>119</v>
      </c>
      <c r="I210" s="84" t="s">
        <v>662</v>
      </c>
    </row>
    <row r="211" spans="1:9" x14ac:dyDescent="0.25">
      <c r="A211" s="88" t="s">
        <v>55</v>
      </c>
      <c r="B211" s="88" t="s">
        <v>655</v>
      </c>
      <c r="C211" s="88">
        <v>2.5</v>
      </c>
      <c r="D211" s="88">
        <v>8.3299999999999999E-2</v>
      </c>
      <c r="E211" s="88">
        <v>1</v>
      </c>
      <c r="F211" s="88">
        <v>120</v>
      </c>
      <c r="G211" s="88">
        <v>0.2</v>
      </c>
      <c r="H211" s="144" t="s">
        <v>119</v>
      </c>
      <c r="I211" s="84" t="s">
        <v>662</v>
      </c>
    </row>
    <row r="212" spans="1:9" x14ac:dyDescent="0.25">
      <c r="A212" s="88" t="s">
        <v>55</v>
      </c>
      <c r="B212" s="88" t="s">
        <v>652</v>
      </c>
      <c r="C212" s="88">
        <v>0.5</v>
      </c>
      <c r="D212" s="88">
        <v>8.3299999999999999E-2</v>
      </c>
      <c r="E212" s="88">
        <v>1</v>
      </c>
      <c r="F212" s="88">
        <v>120</v>
      </c>
      <c r="G212" s="88">
        <v>0.2</v>
      </c>
      <c r="H212" s="144" t="s">
        <v>119</v>
      </c>
      <c r="I212" s="84" t="s">
        <v>662</v>
      </c>
    </row>
    <row r="213" spans="1:9" x14ac:dyDescent="0.25">
      <c r="A213" s="144" t="s">
        <v>55</v>
      </c>
      <c r="B213" s="144" t="s">
        <v>118</v>
      </c>
      <c r="C213" s="142">
        <v>0.375</v>
      </c>
      <c r="D213" s="142">
        <v>0.21</v>
      </c>
      <c r="E213" s="142">
        <v>1.79</v>
      </c>
      <c r="F213" s="153">
        <v>120</v>
      </c>
      <c r="G213" s="153">
        <v>0.24</v>
      </c>
      <c r="H213" s="144" t="s">
        <v>119</v>
      </c>
      <c r="I213" s="147" t="s">
        <v>6</v>
      </c>
    </row>
    <row r="214" spans="1:9" x14ac:dyDescent="0.25">
      <c r="A214" s="144" t="s">
        <v>55</v>
      </c>
      <c r="B214" s="152" t="s">
        <v>120</v>
      </c>
      <c r="C214" s="153">
        <v>0.75</v>
      </c>
      <c r="D214" s="153">
        <v>0.25</v>
      </c>
      <c r="E214" s="153">
        <v>3</v>
      </c>
      <c r="F214" s="153">
        <v>100</v>
      </c>
      <c r="G214" s="142">
        <v>0.3</v>
      </c>
      <c r="H214" s="144" t="s">
        <v>119</v>
      </c>
      <c r="I214" s="147" t="s">
        <v>6</v>
      </c>
    </row>
    <row r="215" spans="1:9" x14ac:dyDescent="0.25">
      <c r="A215" s="144" t="s">
        <v>55</v>
      </c>
      <c r="B215" s="152" t="s">
        <v>121</v>
      </c>
      <c r="C215" s="153">
        <v>0.75</v>
      </c>
      <c r="D215" s="153">
        <v>9.3799999999999994E-2</v>
      </c>
      <c r="E215" s="153">
        <v>8</v>
      </c>
      <c r="F215" s="153">
        <v>144</v>
      </c>
      <c r="G215" s="142">
        <v>0.3</v>
      </c>
      <c r="H215" s="144" t="s">
        <v>119</v>
      </c>
      <c r="I215" s="147" t="s">
        <v>6</v>
      </c>
    </row>
    <row r="216" spans="1:9" x14ac:dyDescent="0.25">
      <c r="A216" s="144" t="s">
        <v>55</v>
      </c>
      <c r="B216" s="144" t="s">
        <v>122</v>
      </c>
      <c r="C216" s="142">
        <v>0.25</v>
      </c>
      <c r="D216" s="142">
        <v>0.15</v>
      </c>
      <c r="E216" s="142">
        <v>1.67</v>
      </c>
      <c r="F216" s="153">
        <v>70</v>
      </c>
      <c r="G216" s="153">
        <v>0.36</v>
      </c>
      <c r="H216" s="144" t="s">
        <v>119</v>
      </c>
      <c r="I216" s="147" t="s">
        <v>6</v>
      </c>
    </row>
    <row r="217" spans="1:9" x14ac:dyDescent="0.25">
      <c r="A217" s="88" t="s">
        <v>55</v>
      </c>
      <c r="B217" s="88" t="s">
        <v>123</v>
      </c>
      <c r="C217" s="142">
        <v>0.25</v>
      </c>
      <c r="D217" s="142">
        <v>0.45</v>
      </c>
      <c r="E217" s="142">
        <v>0.56000000000000005</v>
      </c>
      <c r="F217" s="142">
        <v>69.887999999999991</v>
      </c>
      <c r="G217" s="142">
        <v>0.30114000000000002</v>
      </c>
      <c r="H217" s="144" t="s">
        <v>119</v>
      </c>
      <c r="I217" s="84" t="s">
        <v>660</v>
      </c>
    </row>
    <row r="218" spans="1:9" x14ac:dyDescent="0.25">
      <c r="A218" s="144" t="s">
        <v>55</v>
      </c>
      <c r="B218" s="144" t="s">
        <v>56</v>
      </c>
      <c r="C218" s="142">
        <v>0.375</v>
      </c>
      <c r="D218" s="142">
        <v>0.33</v>
      </c>
      <c r="E218" s="142">
        <v>1.1399999999999999</v>
      </c>
      <c r="F218" s="153">
        <v>70</v>
      </c>
      <c r="G218" s="153">
        <v>0.35</v>
      </c>
      <c r="H218" s="144" t="s">
        <v>119</v>
      </c>
      <c r="I218" s="147" t="s">
        <v>6</v>
      </c>
    </row>
    <row r="219" spans="1:9" x14ac:dyDescent="0.25">
      <c r="A219" s="144" t="s">
        <v>55</v>
      </c>
      <c r="B219" s="149" t="s">
        <v>56</v>
      </c>
      <c r="C219" s="142">
        <v>0.37429999999999997</v>
      </c>
      <c r="D219" s="142">
        <v>0.34</v>
      </c>
      <c r="E219" s="142">
        <v>1.1104000000000001</v>
      </c>
      <c r="F219" s="142">
        <v>69.887999999999991</v>
      </c>
      <c r="G219" s="142">
        <v>0.34894000000000003</v>
      </c>
      <c r="H219" s="144" t="s">
        <v>113</v>
      </c>
      <c r="I219" s="147" t="s">
        <v>6</v>
      </c>
    </row>
    <row r="220" spans="1:9" x14ac:dyDescent="0.25">
      <c r="A220" s="144" t="s">
        <v>55</v>
      </c>
      <c r="B220" s="152" t="s">
        <v>124</v>
      </c>
      <c r="C220" s="153">
        <v>0.5</v>
      </c>
      <c r="D220" s="153">
        <v>2.63</v>
      </c>
      <c r="E220" s="153">
        <v>0.19</v>
      </c>
      <c r="F220" s="153">
        <v>85</v>
      </c>
      <c r="G220" s="153">
        <v>0.21</v>
      </c>
      <c r="H220" s="144" t="s">
        <v>105</v>
      </c>
      <c r="I220" s="147" t="s">
        <v>6</v>
      </c>
    </row>
    <row r="221" spans="1:9" x14ac:dyDescent="0.25">
      <c r="A221" s="88" t="s">
        <v>55</v>
      </c>
      <c r="B221" s="88" t="s">
        <v>656</v>
      </c>
      <c r="C221" s="88">
        <v>0.2</v>
      </c>
      <c r="D221" s="88">
        <v>8.3299999999999999E-2</v>
      </c>
      <c r="E221" s="88">
        <v>1</v>
      </c>
      <c r="F221" s="88">
        <v>120</v>
      </c>
      <c r="G221" s="88">
        <v>0.2</v>
      </c>
      <c r="H221" s="144" t="s">
        <v>119</v>
      </c>
      <c r="I221" s="84" t="s">
        <v>662</v>
      </c>
    </row>
    <row r="222" spans="1:9" x14ac:dyDescent="0.25">
      <c r="A222" s="144" t="s">
        <v>55</v>
      </c>
      <c r="B222" s="152" t="s">
        <v>125</v>
      </c>
      <c r="C222" s="142">
        <v>1</v>
      </c>
      <c r="D222" s="142">
        <v>0.77</v>
      </c>
      <c r="E222" s="153">
        <v>1.3</v>
      </c>
      <c r="F222" s="153">
        <v>59</v>
      </c>
      <c r="G222" s="153" t="s">
        <v>126</v>
      </c>
      <c r="H222" s="144" t="s">
        <v>119</v>
      </c>
      <c r="I222" s="147" t="s">
        <v>6</v>
      </c>
    </row>
    <row r="223" spans="1:9" x14ac:dyDescent="0.25">
      <c r="A223" s="144" t="s">
        <v>55</v>
      </c>
      <c r="B223" s="149" t="s">
        <v>127</v>
      </c>
      <c r="C223" s="146">
        <v>6.25E-2</v>
      </c>
      <c r="D223" s="142">
        <v>0</v>
      </c>
      <c r="E223" s="142">
        <v>4</v>
      </c>
      <c r="F223" s="142">
        <v>488.2176</v>
      </c>
      <c r="G223" s="142">
        <v>0.11950000000000001</v>
      </c>
      <c r="H223" s="144" t="s">
        <v>128</v>
      </c>
      <c r="I223" s="147" t="s">
        <v>6</v>
      </c>
    </row>
    <row r="224" spans="1:9" x14ac:dyDescent="0.25">
      <c r="A224" s="88" t="s">
        <v>55</v>
      </c>
      <c r="B224" s="88" t="s">
        <v>129</v>
      </c>
      <c r="C224" s="88">
        <v>1</v>
      </c>
      <c r="D224" s="88">
        <v>0.1</v>
      </c>
      <c r="E224" s="88">
        <v>0.1</v>
      </c>
      <c r="F224" s="142">
        <v>159.744</v>
      </c>
      <c r="G224" s="142">
        <v>0.18881000000000001</v>
      </c>
      <c r="H224" s="144" t="s">
        <v>119</v>
      </c>
      <c r="I224" s="84" t="s">
        <v>660</v>
      </c>
    </row>
    <row r="225" spans="1:9" x14ac:dyDescent="0.25">
      <c r="A225" s="88" t="s">
        <v>55</v>
      </c>
      <c r="B225" s="88" t="s">
        <v>130</v>
      </c>
      <c r="C225" s="88">
        <v>0.5</v>
      </c>
      <c r="D225" s="88">
        <v>0.05</v>
      </c>
      <c r="E225" s="88">
        <v>0.1</v>
      </c>
      <c r="F225" s="142">
        <v>159.744</v>
      </c>
      <c r="G225" s="142">
        <v>0.18881000000000001</v>
      </c>
      <c r="H225" s="144" t="s">
        <v>119</v>
      </c>
      <c r="I225" s="84" t="s">
        <v>660</v>
      </c>
    </row>
    <row r="226" spans="1:9" x14ac:dyDescent="0.25">
      <c r="A226" s="88" t="s">
        <v>55</v>
      </c>
      <c r="B226" s="88" t="s">
        <v>57</v>
      </c>
      <c r="C226" s="142">
        <v>0.5</v>
      </c>
      <c r="D226" s="142">
        <v>0.05</v>
      </c>
      <c r="E226" s="142">
        <v>11.034600000000001</v>
      </c>
      <c r="F226" s="142">
        <v>119.80799999999999</v>
      </c>
      <c r="G226" s="142">
        <v>0.30114000000000002</v>
      </c>
      <c r="H226" s="144" t="s">
        <v>119</v>
      </c>
      <c r="I226" s="84" t="s">
        <v>660</v>
      </c>
    </row>
    <row r="227" spans="1:9" x14ac:dyDescent="0.25">
      <c r="A227" s="88" t="s">
        <v>55</v>
      </c>
      <c r="B227" s="88" t="s">
        <v>131</v>
      </c>
      <c r="C227" s="88">
        <v>0.75</v>
      </c>
      <c r="D227" s="88">
        <v>1.1333</v>
      </c>
      <c r="E227" s="88">
        <v>7.3529999999999998E-2</v>
      </c>
      <c r="F227" s="153">
        <v>70</v>
      </c>
      <c r="G227" s="88">
        <v>0.24</v>
      </c>
      <c r="H227" s="144" t="s">
        <v>119</v>
      </c>
      <c r="I227" s="84" t="s">
        <v>662</v>
      </c>
    </row>
    <row r="228" spans="1:9" x14ac:dyDescent="0.25">
      <c r="A228" s="144" t="s">
        <v>55</v>
      </c>
      <c r="B228" s="149" t="s">
        <v>663</v>
      </c>
      <c r="C228" s="142">
        <v>0.75</v>
      </c>
      <c r="D228" s="142">
        <v>0.9</v>
      </c>
      <c r="E228" s="142">
        <v>0.83299999999999996</v>
      </c>
      <c r="F228" s="142">
        <v>36.940799999999996</v>
      </c>
      <c r="G228" s="142">
        <v>0.31070000000000003</v>
      </c>
      <c r="H228" s="144" t="s">
        <v>119</v>
      </c>
      <c r="I228" s="147" t="s">
        <v>6</v>
      </c>
    </row>
    <row r="229" spans="1:9" x14ac:dyDescent="0.25">
      <c r="A229" s="144" t="s">
        <v>55</v>
      </c>
      <c r="B229" s="144" t="s">
        <v>664</v>
      </c>
      <c r="C229" s="142">
        <v>0.75</v>
      </c>
      <c r="D229" s="142">
        <v>0.94</v>
      </c>
      <c r="E229" s="142">
        <v>0.8</v>
      </c>
      <c r="F229" s="153">
        <v>22</v>
      </c>
      <c r="G229" s="153">
        <v>0.31</v>
      </c>
      <c r="H229" s="144" t="s">
        <v>119</v>
      </c>
      <c r="I229" s="147" t="s">
        <v>6</v>
      </c>
    </row>
    <row r="230" spans="1:9" x14ac:dyDescent="0.25">
      <c r="A230" s="144" t="s">
        <v>59</v>
      </c>
      <c r="B230" s="144" t="s">
        <v>71</v>
      </c>
      <c r="C230" s="142">
        <v>1</v>
      </c>
      <c r="D230" s="142">
        <v>0.91</v>
      </c>
      <c r="E230" s="142">
        <v>1.1034600000000001</v>
      </c>
      <c r="F230" s="142">
        <v>40.0608</v>
      </c>
      <c r="G230" s="142">
        <v>0.38957000000000003</v>
      </c>
      <c r="H230" s="144" t="s">
        <v>9</v>
      </c>
      <c r="I230" s="147" t="s">
        <v>6</v>
      </c>
    </row>
    <row r="231" spans="1:9" x14ac:dyDescent="0.25">
      <c r="A231" s="144" t="s">
        <v>59</v>
      </c>
      <c r="B231" s="144" t="s">
        <v>69</v>
      </c>
      <c r="C231" s="142">
        <v>1</v>
      </c>
      <c r="D231" s="142">
        <v>0.84</v>
      </c>
      <c r="E231" s="142">
        <v>1.1936800000000001</v>
      </c>
      <c r="F231" s="142">
        <v>43.929600000000001</v>
      </c>
      <c r="G231" s="142">
        <v>0.38957000000000003</v>
      </c>
      <c r="H231" s="144" t="s">
        <v>9</v>
      </c>
      <c r="I231" s="147" t="s">
        <v>6</v>
      </c>
    </row>
    <row r="232" spans="1:9" x14ac:dyDescent="0.25">
      <c r="A232" s="144" t="s">
        <v>59</v>
      </c>
      <c r="B232" s="144" t="s">
        <v>83</v>
      </c>
      <c r="C232" s="142">
        <v>1</v>
      </c>
      <c r="D232" s="142">
        <v>1.28</v>
      </c>
      <c r="E232" s="142">
        <v>0.78422000000000003</v>
      </c>
      <c r="F232" s="142">
        <v>26.207999999999998</v>
      </c>
      <c r="G232" s="142">
        <v>0.38957000000000003</v>
      </c>
      <c r="H232" s="144" t="s">
        <v>9</v>
      </c>
      <c r="I232" s="147" t="s">
        <v>6</v>
      </c>
    </row>
    <row r="233" spans="1:9" x14ac:dyDescent="0.25">
      <c r="A233" s="144" t="s">
        <v>59</v>
      </c>
      <c r="B233" s="144" t="s">
        <v>78</v>
      </c>
      <c r="C233" s="142">
        <v>1</v>
      </c>
      <c r="D233" s="142">
        <v>1.02</v>
      </c>
      <c r="E233" s="142">
        <v>0.97853999999999997</v>
      </c>
      <c r="F233" s="142">
        <v>34.881599999999999</v>
      </c>
      <c r="G233" s="142">
        <v>0.38957000000000003</v>
      </c>
      <c r="H233" s="144" t="s">
        <v>9</v>
      </c>
      <c r="I233" s="147" t="s">
        <v>6</v>
      </c>
    </row>
    <row r="234" spans="1:9" x14ac:dyDescent="0.25">
      <c r="A234" s="144" t="s">
        <v>59</v>
      </c>
      <c r="B234" s="144" t="s">
        <v>67</v>
      </c>
      <c r="C234" s="142">
        <v>1</v>
      </c>
      <c r="D234" s="142">
        <v>0.86</v>
      </c>
      <c r="E234" s="142">
        <v>1.1589800000000001</v>
      </c>
      <c r="F234" s="142">
        <v>42.431999999999995</v>
      </c>
      <c r="G234" s="142">
        <v>0.38957000000000003</v>
      </c>
      <c r="H234" s="144" t="s">
        <v>9</v>
      </c>
      <c r="I234" s="147" t="s">
        <v>6</v>
      </c>
    </row>
    <row r="235" spans="1:9" x14ac:dyDescent="0.25">
      <c r="A235" s="144" t="s">
        <v>59</v>
      </c>
      <c r="B235" s="144" t="s">
        <v>65</v>
      </c>
      <c r="C235" s="142">
        <v>0.5</v>
      </c>
      <c r="D235" s="142">
        <v>0.43</v>
      </c>
      <c r="E235" s="142">
        <v>1.1589800000000001</v>
      </c>
      <c r="F235" s="142">
        <v>42.432000000000002</v>
      </c>
      <c r="G235" s="142">
        <v>0.38957000000000003</v>
      </c>
      <c r="H235" s="144" t="s">
        <v>9</v>
      </c>
      <c r="I235" s="147" t="s">
        <v>6</v>
      </c>
    </row>
    <row r="236" spans="1:9" x14ac:dyDescent="0.25">
      <c r="A236" s="144" t="s">
        <v>59</v>
      </c>
      <c r="B236" s="144" t="s">
        <v>66</v>
      </c>
      <c r="C236" s="142">
        <v>0.75</v>
      </c>
      <c r="D236" s="142">
        <v>0.65</v>
      </c>
      <c r="E236" s="142">
        <v>1.1589800000000001</v>
      </c>
      <c r="F236" s="142">
        <v>42.432000000000002</v>
      </c>
      <c r="G236" s="142">
        <v>0.38957000000000003</v>
      </c>
      <c r="H236" s="144" t="s">
        <v>9</v>
      </c>
      <c r="I236" s="147" t="s">
        <v>6</v>
      </c>
    </row>
    <row r="237" spans="1:9" x14ac:dyDescent="0.25">
      <c r="A237" s="144" t="s">
        <v>59</v>
      </c>
      <c r="B237" s="144" t="s">
        <v>70</v>
      </c>
      <c r="C237" s="142">
        <v>1</v>
      </c>
      <c r="D237" s="142">
        <v>0.88</v>
      </c>
      <c r="E237" s="142">
        <v>1.1381600000000001</v>
      </c>
      <c r="F237" s="142">
        <v>41.870399999999997</v>
      </c>
      <c r="G237" s="142">
        <v>0.38957000000000003</v>
      </c>
      <c r="H237" s="144" t="s">
        <v>9</v>
      </c>
      <c r="I237" s="147" t="s">
        <v>6</v>
      </c>
    </row>
    <row r="238" spans="1:9" x14ac:dyDescent="0.25">
      <c r="A238" s="144" t="s">
        <v>59</v>
      </c>
      <c r="B238" s="144" t="s">
        <v>68</v>
      </c>
      <c r="C238" s="142">
        <v>1</v>
      </c>
      <c r="D238" s="142">
        <v>0.85</v>
      </c>
      <c r="E238" s="142">
        <v>1.1798000000000002</v>
      </c>
      <c r="F238" s="142">
        <v>43.929600000000001</v>
      </c>
      <c r="G238" s="142">
        <v>0.38957000000000003</v>
      </c>
      <c r="H238" s="144" t="s">
        <v>9</v>
      </c>
      <c r="I238" s="147" t="s">
        <v>6</v>
      </c>
    </row>
    <row r="239" spans="1:9" x14ac:dyDescent="0.25">
      <c r="A239" s="144" t="s">
        <v>59</v>
      </c>
      <c r="B239" s="152" t="s">
        <v>84</v>
      </c>
      <c r="C239" s="142">
        <v>1</v>
      </c>
      <c r="D239" s="153">
        <v>1.56</v>
      </c>
      <c r="E239" s="153">
        <v>0.64</v>
      </c>
      <c r="F239" s="153">
        <v>23</v>
      </c>
      <c r="G239" s="153">
        <v>0.45</v>
      </c>
      <c r="H239" s="144" t="s">
        <v>9</v>
      </c>
      <c r="I239" s="147" t="s">
        <v>6</v>
      </c>
    </row>
    <row r="240" spans="1:9" x14ac:dyDescent="0.25">
      <c r="A240" s="144" t="s">
        <v>59</v>
      </c>
      <c r="B240" s="149" t="s">
        <v>62</v>
      </c>
      <c r="C240" s="142">
        <v>1</v>
      </c>
      <c r="D240" s="142">
        <v>0.96</v>
      </c>
      <c r="E240" s="142">
        <v>1.0409999999999999</v>
      </c>
      <c r="F240" s="142">
        <v>37.9392</v>
      </c>
      <c r="G240" s="142">
        <v>0.38957000000000003</v>
      </c>
      <c r="H240" s="144" t="s">
        <v>9</v>
      </c>
      <c r="I240" s="147" t="s">
        <v>6</v>
      </c>
    </row>
    <row r="241" spans="1:9" x14ac:dyDescent="0.25">
      <c r="A241" s="144" t="s">
        <v>59</v>
      </c>
      <c r="B241" s="149" t="s">
        <v>61</v>
      </c>
      <c r="C241" s="142">
        <v>0.5</v>
      </c>
      <c r="D241" s="142">
        <v>0.48</v>
      </c>
      <c r="E241" s="142">
        <v>1.0409999999999999</v>
      </c>
      <c r="F241" s="142">
        <v>37.9392</v>
      </c>
      <c r="G241" s="142">
        <v>0.38957000000000003</v>
      </c>
      <c r="H241" s="144" t="s">
        <v>9</v>
      </c>
      <c r="I241" s="147" t="s">
        <v>6</v>
      </c>
    </row>
    <row r="242" spans="1:9" x14ac:dyDescent="0.25">
      <c r="A242" s="144" t="s">
        <v>59</v>
      </c>
      <c r="B242" s="149" t="s">
        <v>63</v>
      </c>
      <c r="C242" s="142">
        <v>2</v>
      </c>
      <c r="D242" s="142">
        <v>1.92</v>
      </c>
      <c r="E242" s="142">
        <v>1.0409999999999999</v>
      </c>
      <c r="F242" s="142">
        <v>37.9392</v>
      </c>
      <c r="G242" s="142">
        <v>0.38957000000000003</v>
      </c>
      <c r="H242" s="144" t="s">
        <v>9</v>
      </c>
      <c r="I242" s="147" t="s">
        <v>6</v>
      </c>
    </row>
    <row r="243" spans="1:9" x14ac:dyDescent="0.25">
      <c r="A243" s="144" t="s">
        <v>59</v>
      </c>
      <c r="B243" s="149" t="s">
        <v>64</v>
      </c>
      <c r="C243" s="142">
        <v>4</v>
      </c>
      <c r="D243" s="142">
        <v>3.84</v>
      </c>
      <c r="E243" s="142">
        <v>1.0409999999999999</v>
      </c>
      <c r="F243" s="142">
        <v>37.9392</v>
      </c>
      <c r="G243" s="142">
        <v>0.38957000000000003</v>
      </c>
      <c r="H243" s="144" t="s">
        <v>9</v>
      </c>
      <c r="I243" s="147" t="s">
        <v>6</v>
      </c>
    </row>
    <row r="244" spans="1:9" x14ac:dyDescent="0.25">
      <c r="A244" s="144" t="s">
        <v>59</v>
      </c>
      <c r="B244" s="149" t="s">
        <v>60</v>
      </c>
      <c r="C244" s="142">
        <v>0.5</v>
      </c>
      <c r="D244" s="142">
        <v>0.8</v>
      </c>
      <c r="E244" s="142">
        <v>0.62460000000000004</v>
      </c>
      <c r="F244" s="142">
        <v>36.940799999999996</v>
      </c>
      <c r="G244" s="142">
        <v>0.27962999999999999</v>
      </c>
      <c r="H244" s="144" t="s">
        <v>9</v>
      </c>
      <c r="I244" s="147" t="s">
        <v>6</v>
      </c>
    </row>
  </sheetData>
  <sortState xmlns:xlrd2="http://schemas.microsoft.com/office/spreadsheetml/2017/richdata2" ref="A5:I246">
    <sortCondition ref="A5:A246"/>
    <sortCondition ref="B5:B246"/>
  </sortState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89"/>
  <sheetViews>
    <sheetView workbookViewId="0">
      <pane xSplit="1" ySplit="4" topLeftCell="B286" activePane="bottomRight" state="frozen"/>
      <selection pane="topRight" activeCell="B1" sqref="B1"/>
      <selection pane="bottomLeft" activeCell="A5" sqref="A5"/>
      <selection pane="bottomRight" activeCell="B310" sqref="B310"/>
    </sheetView>
  </sheetViews>
  <sheetFormatPr defaultColWidth="9.140625" defaultRowHeight="15" x14ac:dyDescent="0.25"/>
  <cols>
    <col min="1" max="1" width="36.28515625" style="119" customWidth="1"/>
    <col min="2" max="2" width="73.42578125" style="119" bestFit="1" customWidth="1"/>
    <col min="3" max="3" width="13.85546875" style="119" bestFit="1" customWidth="1"/>
    <col min="4" max="4" width="23" style="119" bestFit="1" customWidth="1"/>
    <col min="5" max="5" width="27.28515625" style="119" bestFit="1" customWidth="1"/>
    <col min="6" max="6" width="12.28515625" style="119" customWidth="1"/>
    <col min="7" max="7" width="22.42578125" style="119" bestFit="1" customWidth="1"/>
    <col min="8" max="8" width="24.85546875" style="119" customWidth="1"/>
    <col min="9" max="9" width="15.7109375" style="119" bestFit="1" customWidth="1"/>
    <col min="10" max="10" width="11.42578125" style="119" bestFit="1" customWidth="1"/>
    <col min="11" max="16384" width="9.140625" style="119"/>
  </cols>
  <sheetData>
    <row r="1" spans="1:10" x14ac:dyDescent="0.25">
      <c r="A1" s="87" t="s">
        <v>942</v>
      </c>
    </row>
    <row r="2" spans="1:10" x14ac:dyDescent="0.25">
      <c r="A2" s="144" t="s">
        <v>91</v>
      </c>
    </row>
    <row r="3" spans="1:10" x14ac:dyDescent="0.25">
      <c r="A3" s="144" t="s">
        <v>92</v>
      </c>
      <c r="B3" s="144" t="s">
        <v>93</v>
      </c>
      <c r="C3" s="142" t="s">
        <v>94</v>
      </c>
      <c r="D3" s="142" t="s">
        <v>95</v>
      </c>
      <c r="E3" s="142" t="s">
        <v>96</v>
      </c>
      <c r="F3" s="142" t="s">
        <v>97</v>
      </c>
      <c r="G3" s="142" t="s">
        <v>98</v>
      </c>
      <c r="H3" s="144" t="s">
        <v>99</v>
      </c>
      <c r="I3" s="147" t="s">
        <v>100</v>
      </c>
    </row>
    <row r="4" spans="1:10" x14ac:dyDescent="0.25">
      <c r="A4" s="144" t="s">
        <v>101</v>
      </c>
      <c r="B4" s="144" t="s">
        <v>0</v>
      </c>
      <c r="C4" s="142" t="s">
        <v>1</v>
      </c>
      <c r="D4" s="142" t="s">
        <v>2</v>
      </c>
      <c r="E4" s="142" t="s">
        <v>3</v>
      </c>
      <c r="F4" s="142" t="s">
        <v>102</v>
      </c>
      <c r="G4" s="142" t="s">
        <v>4</v>
      </c>
      <c r="H4" s="144" t="s">
        <v>5</v>
      </c>
      <c r="I4" s="147" t="s">
        <v>103</v>
      </c>
      <c r="J4" s="146"/>
    </row>
    <row r="5" spans="1:10" x14ac:dyDescent="0.25">
      <c r="A5" s="144" t="s">
        <v>912</v>
      </c>
      <c r="B5" s="152" t="s">
        <v>941</v>
      </c>
      <c r="C5" s="146">
        <v>13.5</v>
      </c>
      <c r="D5" s="146">
        <v>7.3470000000000004</v>
      </c>
      <c r="E5" s="153">
        <v>1.84</v>
      </c>
      <c r="F5" s="153">
        <v>133.44</v>
      </c>
      <c r="G5" s="153">
        <v>0.11</v>
      </c>
      <c r="H5" s="146" t="s">
        <v>105</v>
      </c>
      <c r="I5" s="146" t="s">
        <v>671</v>
      </c>
    </row>
    <row r="6" spans="1:10" x14ac:dyDescent="0.25">
      <c r="A6" s="144" t="s">
        <v>912</v>
      </c>
      <c r="B6" s="146" t="s">
        <v>940</v>
      </c>
      <c r="C6" s="142">
        <v>14</v>
      </c>
      <c r="D6" s="142">
        <v>9.6760000000000002</v>
      </c>
      <c r="E6" s="142">
        <v>1.45</v>
      </c>
      <c r="F6" s="146">
        <v>128.71</v>
      </c>
      <c r="G6" s="146">
        <v>0.11</v>
      </c>
      <c r="H6" s="146" t="s">
        <v>105</v>
      </c>
      <c r="I6" s="146" t="s">
        <v>671</v>
      </c>
    </row>
    <row r="7" spans="1:10" x14ac:dyDescent="0.25">
      <c r="A7" s="146" t="s">
        <v>912</v>
      </c>
      <c r="B7" s="146" t="s">
        <v>939</v>
      </c>
      <c r="C7" s="146">
        <v>15</v>
      </c>
      <c r="D7" s="146">
        <v>14.302</v>
      </c>
      <c r="E7" s="146">
        <v>1.05</v>
      </c>
      <c r="F7" s="146">
        <v>120.2</v>
      </c>
      <c r="G7" s="146">
        <v>0.11</v>
      </c>
      <c r="H7" s="146" t="s">
        <v>105</v>
      </c>
      <c r="I7" s="146" t="s">
        <v>671</v>
      </c>
    </row>
    <row r="8" spans="1:10" x14ac:dyDescent="0.25">
      <c r="A8" s="146" t="s">
        <v>912</v>
      </c>
      <c r="B8" s="146" t="s">
        <v>938</v>
      </c>
      <c r="C8" s="146">
        <v>16</v>
      </c>
      <c r="D8" s="146">
        <v>18.757999999999999</v>
      </c>
      <c r="E8" s="146">
        <v>0.85</v>
      </c>
      <c r="F8" s="146">
        <v>112.75</v>
      </c>
      <c r="G8" s="146">
        <v>0.11</v>
      </c>
      <c r="H8" s="146" t="s">
        <v>105</v>
      </c>
      <c r="I8" s="146" t="s">
        <v>671</v>
      </c>
    </row>
    <row r="9" spans="1:10" x14ac:dyDescent="0.25">
      <c r="A9" s="146" t="s">
        <v>912</v>
      </c>
      <c r="B9" s="146" t="s">
        <v>937</v>
      </c>
      <c r="C9" s="146">
        <v>18</v>
      </c>
      <c r="D9" s="146">
        <v>28.562000000000001</v>
      </c>
      <c r="E9" s="146">
        <v>0.63</v>
      </c>
      <c r="F9" s="146">
        <v>100.33</v>
      </c>
      <c r="G9" s="146">
        <v>0.11</v>
      </c>
      <c r="H9" s="146" t="s">
        <v>105</v>
      </c>
      <c r="I9" s="146" t="s">
        <v>671</v>
      </c>
    </row>
    <row r="10" spans="1:10" x14ac:dyDescent="0.25">
      <c r="A10" s="146" t="s">
        <v>912</v>
      </c>
      <c r="B10" s="146" t="s">
        <v>936</v>
      </c>
      <c r="C10" s="146">
        <v>13.5</v>
      </c>
      <c r="D10" s="146">
        <v>5.2480000000000002</v>
      </c>
      <c r="E10" s="146">
        <v>2.57</v>
      </c>
      <c r="F10" s="146">
        <v>133.44</v>
      </c>
      <c r="G10" s="146">
        <v>0.11</v>
      </c>
      <c r="H10" s="146" t="s">
        <v>105</v>
      </c>
      <c r="I10" s="146" t="s">
        <v>671</v>
      </c>
    </row>
    <row r="11" spans="1:10" x14ac:dyDescent="0.25">
      <c r="A11" s="146" t="s">
        <v>912</v>
      </c>
      <c r="B11" s="146" t="s">
        <v>935</v>
      </c>
      <c r="C11" s="146">
        <v>14</v>
      </c>
      <c r="D11" s="146">
        <v>6.9630000000000001</v>
      </c>
      <c r="E11" s="146">
        <v>2.0099999999999998</v>
      </c>
      <c r="F11" s="146">
        <v>128.71</v>
      </c>
      <c r="G11" s="146">
        <v>0.11</v>
      </c>
      <c r="H11" s="146" t="s">
        <v>105</v>
      </c>
      <c r="I11" s="146" t="s">
        <v>671</v>
      </c>
    </row>
    <row r="12" spans="1:10" x14ac:dyDescent="0.25">
      <c r="A12" s="146" t="s">
        <v>912</v>
      </c>
      <c r="B12" s="146" t="s">
        <v>934</v>
      </c>
      <c r="C12" s="146">
        <v>15</v>
      </c>
      <c r="D12" s="146">
        <v>10.138999999999999</v>
      </c>
      <c r="E12" s="146">
        <v>1.48</v>
      </c>
      <c r="F12" s="146">
        <v>120.2</v>
      </c>
      <c r="G12" s="146">
        <v>0.11</v>
      </c>
      <c r="H12" s="146" t="s">
        <v>105</v>
      </c>
      <c r="I12" s="146" t="s">
        <v>671</v>
      </c>
    </row>
    <row r="13" spans="1:10" x14ac:dyDescent="0.25">
      <c r="A13" s="146" t="s">
        <v>912</v>
      </c>
      <c r="B13" s="146" t="s">
        <v>933</v>
      </c>
      <c r="C13" s="146">
        <v>16</v>
      </c>
      <c r="D13" s="146">
        <v>13.436</v>
      </c>
      <c r="E13" s="146">
        <v>1.19</v>
      </c>
      <c r="F13" s="146">
        <v>112.75</v>
      </c>
      <c r="G13" s="146">
        <v>0.11</v>
      </c>
      <c r="H13" s="146" t="s">
        <v>105</v>
      </c>
      <c r="I13" s="146" t="s">
        <v>671</v>
      </c>
    </row>
    <row r="14" spans="1:10" x14ac:dyDescent="0.25">
      <c r="A14" s="146" t="s">
        <v>912</v>
      </c>
      <c r="B14" s="146" t="s">
        <v>932</v>
      </c>
      <c r="C14" s="146">
        <v>18</v>
      </c>
      <c r="D14" s="146">
        <v>19.983000000000001</v>
      </c>
      <c r="E14" s="146">
        <v>0.9</v>
      </c>
      <c r="F14" s="146">
        <v>100.33</v>
      </c>
      <c r="G14" s="146">
        <v>0.11</v>
      </c>
      <c r="H14" s="146" t="s">
        <v>105</v>
      </c>
      <c r="I14" s="146" t="s">
        <v>671</v>
      </c>
    </row>
    <row r="15" spans="1:10" x14ac:dyDescent="0.25">
      <c r="A15" s="146" t="s">
        <v>912</v>
      </c>
      <c r="B15" s="146" t="s">
        <v>931</v>
      </c>
      <c r="C15" s="146">
        <v>13.5</v>
      </c>
      <c r="D15" s="146">
        <v>0.85099999999999998</v>
      </c>
      <c r="E15" s="146">
        <v>15.86</v>
      </c>
      <c r="F15" s="146">
        <v>133.44</v>
      </c>
      <c r="G15" s="146">
        <v>0.11</v>
      </c>
      <c r="H15" s="146" t="s">
        <v>105</v>
      </c>
      <c r="I15" s="146" t="s">
        <v>671</v>
      </c>
    </row>
    <row r="16" spans="1:10" x14ac:dyDescent="0.25">
      <c r="A16" s="146" t="s">
        <v>912</v>
      </c>
      <c r="B16" s="146" t="s">
        <v>930</v>
      </c>
      <c r="C16" s="146">
        <v>14</v>
      </c>
      <c r="D16" s="146">
        <v>0.94899999999999995</v>
      </c>
      <c r="E16" s="146">
        <v>14.75</v>
      </c>
      <c r="F16" s="146">
        <v>128.71</v>
      </c>
      <c r="G16" s="146">
        <v>0.11</v>
      </c>
      <c r="H16" s="146" t="s">
        <v>105</v>
      </c>
      <c r="I16" s="146" t="s">
        <v>671</v>
      </c>
    </row>
    <row r="17" spans="1:10" x14ac:dyDescent="0.25">
      <c r="A17" s="146" t="s">
        <v>912</v>
      </c>
      <c r="B17" s="146" t="s">
        <v>929</v>
      </c>
      <c r="C17" s="146">
        <v>15</v>
      </c>
      <c r="D17" s="146">
        <v>1.2509999999999999</v>
      </c>
      <c r="E17" s="146">
        <v>11.99</v>
      </c>
      <c r="F17" s="146">
        <v>120.2</v>
      </c>
      <c r="G17" s="146">
        <v>0.12</v>
      </c>
      <c r="H17" s="146" t="s">
        <v>105</v>
      </c>
      <c r="I17" s="146" t="s">
        <v>671</v>
      </c>
    </row>
    <row r="18" spans="1:10" x14ac:dyDescent="0.25">
      <c r="A18" s="146" t="s">
        <v>912</v>
      </c>
      <c r="B18" s="146" t="s">
        <v>928</v>
      </c>
      <c r="C18" s="146">
        <v>16</v>
      </c>
      <c r="D18" s="146">
        <v>1.548</v>
      </c>
      <c r="E18" s="146">
        <v>10.34</v>
      </c>
      <c r="F18" s="146">
        <v>112.75</v>
      </c>
      <c r="G18" s="146">
        <v>0.12</v>
      </c>
      <c r="H18" s="146" t="s">
        <v>105</v>
      </c>
      <c r="I18" s="146" t="s">
        <v>671</v>
      </c>
    </row>
    <row r="19" spans="1:10" x14ac:dyDescent="0.25">
      <c r="A19" s="146" t="s">
        <v>912</v>
      </c>
      <c r="B19" s="146" t="s">
        <v>927</v>
      </c>
      <c r="C19" s="146">
        <v>18</v>
      </c>
      <c r="D19" s="146">
        <v>2.153</v>
      </c>
      <c r="E19" s="146">
        <v>8.36</v>
      </c>
      <c r="F19" s="146">
        <v>100.33</v>
      </c>
      <c r="G19" s="146">
        <v>0.13</v>
      </c>
      <c r="H19" s="146" t="s">
        <v>105</v>
      </c>
      <c r="I19" s="146" t="s">
        <v>671</v>
      </c>
    </row>
    <row r="20" spans="1:10" x14ac:dyDescent="0.25">
      <c r="A20" s="146" t="s">
        <v>912</v>
      </c>
      <c r="B20" s="146" t="s">
        <v>926</v>
      </c>
      <c r="C20" s="146">
        <v>13.5</v>
      </c>
      <c r="D20" s="146">
        <v>0.85099999999999998</v>
      </c>
      <c r="E20" s="146">
        <v>15.86</v>
      </c>
      <c r="F20" s="146">
        <v>133.44</v>
      </c>
      <c r="G20" s="146">
        <v>0.11</v>
      </c>
      <c r="H20" s="146" t="s">
        <v>105</v>
      </c>
      <c r="I20" s="146" t="s">
        <v>671</v>
      </c>
    </row>
    <row r="21" spans="1:10" x14ac:dyDescent="0.25">
      <c r="A21" s="146" t="s">
        <v>912</v>
      </c>
      <c r="B21" s="146" t="s">
        <v>925</v>
      </c>
      <c r="C21" s="146">
        <v>14</v>
      </c>
      <c r="D21" s="146">
        <v>0.55600000000000005</v>
      </c>
      <c r="E21" s="146">
        <v>25.18</v>
      </c>
      <c r="F21" s="146">
        <v>128.71</v>
      </c>
      <c r="G21" s="146">
        <v>0.11</v>
      </c>
      <c r="H21" s="146" t="s">
        <v>105</v>
      </c>
      <c r="I21" s="146" t="s">
        <v>671</v>
      </c>
    </row>
    <row r="22" spans="1:10" x14ac:dyDescent="0.25">
      <c r="A22" s="146" t="s">
        <v>912</v>
      </c>
      <c r="B22" s="146" t="s">
        <v>924</v>
      </c>
      <c r="C22" s="146">
        <v>15</v>
      </c>
      <c r="D22" s="146">
        <v>0.47599999999999998</v>
      </c>
      <c r="E22" s="146">
        <v>31.51</v>
      </c>
      <c r="F22" s="146">
        <v>120.2</v>
      </c>
      <c r="G22" s="146">
        <v>0.12</v>
      </c>
      <c r="H22" s="146" t="s">
        <v>105</v>
      </c>
      <c r="I22" s="146" t="s">
        <v>671</v>
      </c>
    </row>
    <row r="23" spans="1:10" x14ac:dyDescent="0.25">
      <c r="A23" s="146" t="s">
        <v>912</v>
      </c>
      <c r="B23" s="146" t="s">
        <v>923</v>
      </c>
      <c r="C23" s="146">
        <v>16</v>
      </c>
      <c r="D23" s="146">
        <v>0.41699999999999998</v>
      </c>
      <c r="E23" s="146">
        <v>38.369999999999997</v>
      </c>
      <c r="F23" s="146">
        <v>112.75</v>
      </c>
      <c r="G23" s="146">
        <v>0.12</v>
      </c>
      <c r="H23" s="146" t="s">
        <v>105</v>
      </c>
      <c r="I23" s="146" t="s">
        <v>671</v>
      </c>
    </row>
    <row r="24" spans="1:10" x14ac:dyDescent="0.25">
      <c r="A24" s="146" t="s">
        <v>912</v>
      </c>
      <c r="B24" s="146" t="s">
        <v>922</v>
      </c>
      <c r="C24" s="146">
        <v>18</v>
      </c>
      <c r="D24" s="146">
        <v>0.33300000000000002</v>
      </c>
      <c r="E24" s="146">
        <v>54.05</v>
      </c>
      <c r="F24" s="146">
        <v>100.33</v>
      </c>
      <c r="G24" s="146">
        <v>0.13</v>
      </c>
      <c r="H24" s="146" t="s">
        <v>105</v>
      </c>
      <c r="I24" s="146" t="s">
        <v>671</v>
      </c>
    </row>
    <row r="25" spans="1:10" x14ac:dyDescent="0.25">
      <c r="A25" s="146" t="s">
        <v>912</v>
      </c>
      <c r="B25" s="146" t="s">
        <v>921</v>
      </c>
      <c r="C25" s="146">
        <v>13.5</v>
      </c>
      <c r="D25" s="146">
        <v>1.2509999999999999</v>
      </c>
      <c r="E25" s="146">
        <v>10.79</v>
      </c>
      <c r="F25" s="146">
        <v>133.44</v>
      </c>
      <c r="G25" s="146">
        <v>0.11</v>
      </c>
      <c r="H25" s="146" t="s">
        <v>105</v>
      </c>
      <c r="I25" s="146" t="s">
        <v>671</v>
      </c>
    </row>
    <row r="26" spans="1:10" x14ac:dyDescent="0.25">
      <c r="A26" s="146" t="s">
        <v>912</v>
      </c>
      <c r="B26" s="146" t="s">
        <v>920</v>
      </c>
      <c r="C26" s="146">
        <v>14</v>
      </c>
      <c r="D26" s="146">
        <v>1.4490000000000001</v>
      </c>
      <c r="E26" s="146">
        <v>9.66</v>
      </c>
      <c r="F26" s="146">
        <v>128.71</v>
      </c>
      <c r="G26" s="146">
        <v>0.11</v>
      </c>
      <c r="H26" s="146" t="s">
        <v>105</v>
      </c>
      <c r="I26" s="146" t="s">
        <v>671</v>
      </c>
    </row>
    <row r="27" spans="1:10" x14ac:dyDescent="0.25">
      <c r="A27" s="146" t="s">
        <v>912</v>
      </c>
      <c r="B27" s="146" t="s">
        <v>919</v>
      </c>
      <c r="C27" s="146">
        <v>15</v>
      </c>
      <c r="D27" s="146">
        <v>2.0489999999999999</v>
      </c>
      <c r="E27" s="146">
        <v>7.32</v>
      </c>
      <c r="F27" s="146">
        <v>120.2</v>
      </c>
      <c r="G27" s="146">
        <v>0.11</v>
      </c>
      <c r="H27" s="146" t="s">
        <v>105</v>
      </c>
      <c r="I27" s="146" t="s">
        <v>671</v>
      </c>
    </row>
    <row r="28" spans="1:10" x14ac:dyDescent="0.25">
      <c r="A28" s="146" t="s">
        <v>912</v>
      </c>
      <c r="B28" s="146" t="s">
        <v>918</v>
      </c>
      <c r="C28" s="146">
        <v>16</v>
      </c>
      <c r="D28" s="146">
        <v>2.6469999999999998</v>
      </c>
      <c r="E28" s="146">
        <v>6.04</v>
      </c>
      <c r="F28" s="146">
        <v>112.75</v>
      </c>
      <c r="G28" s="146">
        <v>0.11</v>
      </c>
      <c r="H28" s="146" t="s">
        <v>105</v>
      </c>
      <c r="I28" s="146" t="s">
        <v>671</v>
      </c>
    </row>
    <row r="29" spans="1:10" x14ac:dyDescent="0.25">
      <c r="A29" s="146" t="s">
        <v>912</v>
      </c>
      <c r="B29" s="146" t="s">
        <v>917</v>
      </c>
      <c r="C29" s="146">
        <v>18</v>
      </c>
      <c r="D29" s="146">
        <v>3.758</v>
      </c>
      <c r="E29" s="146">
        <v>4.79</v>
      </c>
      <c r="F29" s="146">
        <v>100.33</v>
      </c>
      <c r="G29" s="146">
        <v>0.12</v>
      </c>
      <c r="H29" s="146" t="s">
        <v>105</v>
      </c>
      <c r="I29" s="146" t="s">
        <v>671</v>
      </c>
      <c r="J29" s="146" t="s">
        <v>813</v>
      </c>
    </row>
    <row r="30" spans="1:10" x14ac:dyDescent="0.25">
      <c r="A30" s="146" t="s">
        <v>912</v>
      </c>
      <c r="B30" s="146" t="s">
        <v>916</v>
      </c>
      <c r="C30" s="146">
        <v>13.5</v>
      </c>
      <c r="D30" s="146">
        <v>1.1499999999999999</v>
      </c>
      <c r="E30" s="146">
        <v>11.74</v>
      </c>
      <c r="F30" s="146">
        <v>133.44</v>
      </c>
      <c r="G30" s="146">
        <v>0.11</v>
      </c>
      <c r="H30" s="146" t="s">
        <v>105</v>
      </c>
      <c r="I30" s="146" t="s">
        <v>671</v>
      </c>
      <c r="J30" s="146" t="s">
        <v>813</v>
      </c>
    </row>
    <row r="31" spans="1:10" x14ac:dyDescent="0.25">
      <c r="A31" s="146" t="s">
        <v>912</v>
      </c>
      <c r="B31" s="146" t="s">
        <v>915</v>
      </c>
      <c r="C31" s="146">
        <v>14</v>
      </c>
      <c r="D31" s="146">
        <v>1.4490000000000001</v>
      </c>
      <c r="E31" s="146">
        <v>9.66</v>
      </c>
      <c r="F31" s="146">
        <v>128.71</v>
      </c>
      <c r="G31" s="146">
        <v>0.11</v>
      </c>
      <c r="H31" s="146" t="s">
        <v>105</v>
      </c>
      <c r="I31" s="146" t="s">
        <v>671</v>
      </c>
      <c r="J31" s="146" t="s">
        <v>813</v>
      </c>
    </row>
    <row r="32" spans="1:10" x14ac:dyDescent="0.25">
      <c r="A32" s="146" t="s">
        <v>912</v>
      </c>
      <c r="B32" s="146" t="s">
        <v>914</v>
      </c>
      <c r="C32" s="146">
        <v>15</v>
      </c>
      <c r="D32" s="146">
        <v>1.9510000000000001</v>
      </c>
      <c r="E32" s="146">
        <v>7.69</v>
      </c>
      <c r="F32" s="146">
        <v>120.2</v>
      </c>
      <c r="G32" s="146">
        <v>0.11</v>
      </c>
      <c r="H32" s="146" t="s">
        <v>105</v>
      </c>
      <c r="I32" s="146" t="s">
        <v>671</v>
      </c>
      <c r="J32" s="146" t="s">
        <v>813</v>
      </c>
    </row>
    <row r="33" spans="1:10" x14ac:dyDescent="0.25">
      <c r="A33" s="146" t="s">
        <v>912</v>
      </c>
      <c r="B33" s="146" t="s">
        <v>913</v>
      </c>
      <c r="C33" s="146">
        <v>16</v>
      </c>
      <c r="D33" s="146">
        <v>2.4500000000000002</v>
      </c>
      <c r="E33" s="146">
        <v>6.53</v>
      </c>
      <c r="F33" s="146">
        <v>112.75</v>
      </c>
      <c r="G33" s="146">
        <v>0.11</v>
      </c>
      <c r="H33" s="146" t="s">
        <v>105</v>
      </c>
      <c r="I33" s="146" t="s">
        <v>671</v>
      </c>
      <c r="J33" s="146" t="s">
        <v>813</v>
      </c>
    </row>
    <row r="34" spans="1:10" x14ac:dyDescent="0.25">
      <c r="A34" s="146" t="s">
        <v>912</v>
      </c>
      <c r="B34" s="146" t="s">
        <v>911</v>
      </c>
      <c r="C34" s="146">
        <v>18</v>
      </c>
      <c r="D34" s="146">
        <v>3.5550000000000002</v>
      </c>
      <c r="E34" s="146">
        <v>5.0599999999999996</v>
      </c>
      <c r="F34" s="146">
        <v>100.33</v>
      </c>
      <c r="G34" s="146">
        <v>0.12</v>
      </c>
      <c r="H34" s="146" t="s">
        <v>105</v>
      </c>
      <c r="I34" s="146" t="s">
        <v>671</v>
      </c>
      <c r="J34" s="146" t="s">
        <v>813</v>
      </c>
    </row>
    <row r="35" spans="1:10" x14ac:dyDescent="0.25">
      <c r="A35" s="146" t="s">
        <v>893</v>
      </c>
      <c r="B35" s="146" t="s">
        <v>910</v>
      </c>
      <c r="C35" s="146">
        <v>9</v>
      </c>
      <c r="D35" s="146">
        <v>19.318000000000001</v>
      </c>
      <c r="E35" s="146">
        <v>0.47</v>
      </c>
      <c r="F35" s="146">
        <v>100.33</v>
      </c>
      <c r="G35" s="146">
        <v>0.23</v>
      </c>
      <c r="H35" s="146" t="s">
        <v>128</v>
      </c>
      <c r="I35" s="146" t="s">
        <v>671</v>
      </c>
      <c r="J35" s="146" t="s">
        <v>813</v>
      </c>
    </row>
    <row r="36" spans="1:10" x14ac:dyDescent="0.25">
      <c r="A36" s="146" t="s">
        <v>893</v>
      </c>
      <c r="B36" s="146" t="s">
        <v>910</v>
      </c>
      <c r="C36" s="146">
        <v>9</v>
      </c>
      <c r="D36" s="146">
        <v>19.318000000000001</v>
      </c>
      <c r="E36" s="146">
        <v>0.47</v>
      </c>
      <c r="F36" s="146">
        <v>100.33</v>
      </c>
      <c r="G36" s="146">
        <v>0.23</v>
      </c>
      <c r="H36" s="146" t="s">
        <v>128</v>
      </c>
      <c r="I36" s="146" t="s">
        <v>671</v>
      </c>
      <c r="J36" s="146" t="s">
        <v>813</v>
      </c>
    </row>
    <row r="37" spans="1:10" x14ac:dyDescent="0.25">
      <c r="A37" s="146" t="s">
        <v>893</v>
      </c>
      <c r="B37" s="146" t="s">
        <v>909</v>
      </c>
      <c r="C37" s="146">
        <v>11</v>
      </c>
      <c r="D37" s="146">
        <v>19.318000000000001</v>
      </c>
      <c r="E37" s="146">
        <v>0.56999999999999995</v>
      </c>
      <c r="F37" s="146">
        <v>109.36</v>
      </c>
      <c r="G37" s="146">
        <v>0.22</v>
      </c>
      <c r="H37" s="146" t="s">
        <v>128</v>
      </c>
      <c r="I37" s="146" t="s">
        <v>671</v>
      </c>
      <c r="J37" s="146" t="s">
        <v>813</v>
      </c>
    </row>
    <row r="38" spans="1:10" x14ac:dyDescent="0.25">
      <c r="A38" s="146" t="s">
        <v>893</v>
      </c>
      <c r="B38" s="146" t="s">
        <v>909</v>
      </c>
      <c r="C38" s="146">
        <v>11</v>
      </c>
      <c r="D38" s="146">
        <v>19.318000000000001</v>
      </c>
      <c r="E38" s="146">
        <v>0.56999999999999995</v>
      </c>
      <c r="F38" s="146">
        <v>109.36</v>
      </c>
      <c r="G38" s="146">
        <v>0.22</v>
      </c>
      <c r="H38" s="146" t="s">
        <v>128</v>
      </c>
      <c r="I38" s="146" t="s">
        <v>671</v>
      </c>
      <c r="J38" s="146" t="s">
        <v>813</v>
      </c>
    </row>
    <row r="39" spans="1:10" x14ac:dyDescent="0.25">
      <c r="A39" s="146" t="s">
        <v>893</v>
      </c>
      <c r="B39" s="146" t="s">
        <v>908</v>
      </c>
      <c r="C39" s="146">
        <v>10</v>
      </c>
      <c r="D39" s="146">
        <v>16.454000000000001</v>
      </c>
      <c r="E39" s="146">
        <v>0.61</v>
      </c>
      <c r="F39" s="146">
        <v>90.4</v>
      </c>
      <c r="G39" s="146">
        <v>0.23</v>
      </c>
      <c r="H39" s="146" t="s">
        <v>128</v>
      </c>
      <c r="I39" s="146" t="s">
        <v>671</v>
      </c>
      <c r="J39" s="146" t="s">
        <v>813</v>
      </c>
    </row>
    <row r="40" spans="1:10" x14ac:dyDescent="0.25">
      <c r="A40" s="146" t="s">
        <v>893</v>
      </c>
      <c r="B40" s="146" t="s">
        <v>908</v>
      </c>
      <c r="C40" s="146">
        <v>10</v>
      </c>
      <c r="D40" s="146">
        <v>16.454000000000001</v>
      </c>
      <c r="E40" s="146">
        <v>0.61</v>
      </c>
      <c r="F40" s="146">
        <v>90.4</v>
      </c>
      <c r="G40" s="146">
        <v>0.23</v>
      </c>
      <c r="H40" s="146" t="s">
        <v>128</v>
      </c>
      <c r="I40" s="146" t="s">
        <v>671</v>
      </c>
      <c r="J40" s="146" t="s">
        <v>813</v>
      </c>
    </row>
    <row r="41" spans="1:10" x14ac:dyDescent="0.25">
      <c r="A41" s="146" t="s">
        <v>893</v>
      </c>
      <c r="B41" s="146" t="s">
        <v>907</v>
      </c>
      <c r="C41" s="146">
        <v>12</v>
      </c>
      <c r="D41" s="146">
        <v>16.766999999999999</v>
      </c>
      <c r="E41" s="146">
        <v>0.72</v>
      </c>
      <c r="F41" s="146">
        <v>100.33</v>
      </c>
      <c r="G41" s="146">
        <v>0.22</v>
      </c>
      <c r="H41" s="146" t="s">
        <v>128</v>
      </c>
      <c r="I41" s="146" t="s">
        <v>671</v>
      </c>
      <c r="J41" s="146" t="s">
        <v>813</v>
      </c>
    </row>
    <row r="42" spans="1:10" x14ac:dyDescent="0.25">
      <c r="A42" s="146" t="s">
        <v>893</v>
      </c>
      <c r="B42" s="146" t="s">
        <v>907</v>
      </c>
      <c r="C42" s="146">
        <v>12</v>
      </c>
      <c r="D42" s="146">
        <v>16.766999999999999</v>
      </c>
      <c r="E42" s="146">
        <v>0.72</v>
      </c>
      <c r="F42" s="146">
        <v>100.33</v>
      </c>
      <c r="G42" s="146">
        <v>0.22</v>
      </c>
      <c r="H42" s="146" t="s">
        <v>128</v>
      </c>
      <c r="I42" s="146" t="s">
        <v>671</v>
      </c>
      <c r="J42" s="146" t="s">
        <v>813</v>
      </c>
    </row>
    <row r="43" spans="1:10" x14ac:dyDescent="0.25">
      <c r="A43" s="146" t="s">
        <v>893</v>
      </c>
      <c r="B43" s="146" t="s">
        <v>906</v>
      </c>
      <c r="C43" s="146">
        <v>10</v>
      </c>
      <c r="D43" s="146">
        <v>22.72</v>
      </c>
      <c r="E43" s="146">
        <v>0.44</v>
      </c>
      <c r="F43" s="146">
        <v>90.4</v>
      </c>
      <c r="G43" s="146">
        <v>0.23</v>
      </c>
      <c r="H43" s="146" t="s">
        <v>128</v>
      </c>
      <c r="I43" s="146" t="s">
        <v>671</v>
      </c>
      <c r="J43" s="146" t="s">
        <v>813</v>
      </c>
    </row>
    <row r="44" spans="1:10" x14ac:dyDescent="0.25">
      <c r="A44" s="146" t="s">
        <v>893</v>
      </c>
      <c r="B44" s="146" t="s">
        <v>906</v>
      </c>
      <c r="C44" s="146">
        <v>10</v>
      </c>
      <c r="D44" s="146">
        <v>22.72</v>
      </c>
      <c r="E44" s="146">
        <v>0.44</v>
      </c>
      <c r="F44" s="146">
        <v>90.4</v>
      </c>
      <c r="G44" s="146">
        <v>0.23</v>
      </c>
      <c r="H44" s="146" t="s">
        <v>128</v>
      </c>
      <c r="I44" s="146" t="s">
        <v>671</v>
      </c>
      <c r="J44" s="146" t="s">
        <v>813</v>
      </c>
    </row>
    <row r="45" spans="1:10" x14ac:dyDescent="0.25">
      <c r="A45" s="146" t="s">
        <v>893</v>
      </c>
      <c r="B45" s="146" t="s">
        <v>905</v>
      </c>
      <c r="C45" s="146">
        <v>12</v>
      </c>
      <c r="D45" s="146">
        <v>23.3</v>
      </c>
      <c r="E45" s="146">
        <v>0.52</v>
      </c>
      <c r="F45" s="146">
        <v>100.33</v>
      </c>
      <c r="G45" s="146">
        <v>0.22</v>
      </c>
      <c r="H45" s="146" t="s">
        <v>128</v>
      </c>
      <c r="I45" s="146" t="s">
        <v>671</v>
      </c>
      <c r="J45" s="146" t="s">
        <v>813</v>
      </c>
    </row>
    <row r="46" spans="1:10" x14ac:dyDescent="0.25">
      <c r="A46" s="146" t="s">
        <v>893</v>
      </c>
      <c r="B46" s="146" t="s">
        <v>905</v>
      </c>
      <c r="C46" s="146">
        <v>12</v>
      </c>
      <c r="D46" s="146">
        <v>23.3</v>
      </c>
      <c r="E46" s="146">
        <v>0.52</v>
      </c>
      <c r="F46" s="146">
        <v>100.33</v>
      </c>
      <c r="G46" s="146">
        <v>0.22</v>
      </c>
      <c r="H46" s="146" t="s">
        <v>128</v>
      </c>
      <c r="I46" s="146" t="s">
        <v>671</v>
      </c>
      <c r="J46" s="146" t="s">
        <v>813</v>
      </c>
    </row>
    <row r="47" spans="1:10" x14ac:dyDescent="0.25">
      <c r="A47" s="146" t="s">
        <v>893</v>
      </c>
      <c r="B47" s="146" t="s">
        <v>904</v>
      </c>
      <c r="C47" s="146">
        <v>10</v>
      </c>
      <c r="D47" s="146">
        <v>21.132000000000001</v>
      </c>
      <c r="E47" s="146">
        <v>0.47</v>
      </c>
      <c r="F47" s="146">
        <v>90.4</v>
      </c>
      <c r="G47" s="146">
        <v>0.23</v>
      </c>
      <c r="H47" s="146" t="s">
        <v>128</v>
      </c>
      <c r="I47" s="146" t="s">
        <v>671</v>
      </c>
      <c r="J47" s="146" t="s">
        <v>813</v>
      </c>
    </row>
    <row r="48" spans="1:10" x14ac:dyDescent="0.25">
      <c r="A48" s="146" t="s">
        <v>893</v>
      </c>
      <c r="B48" s="146" t="s">
        <v>904</v>
      </c>
      <c r="C48" s="146">
        <v>10</v>
      </c>
      <c r="D48" s="146">
        <v>21.132000000000001</v>
      </c>
      <c r="E48" s="146">
        <v>0.47</v>
      </c>
      <c r="F48" s="146">
        <v>90.4</v>
      </c>
      <c r="G48" s="146">
        <v>0.23</v>
      </c>
      <c r="H48" s="146" t="s">
        <v>128</v>
      </c>
      <c r="I48" s="146" t="s">
        <v>671</v>
      </c>
      <c r="J48" s="146" t="s">
        <v>813</v>
      </c>
    </row>
    <row r="49" spans="1:10" x14ac:dyDescent="0.25">
      <c r="A49" s="146" t="s">
        <v>893</v>
      </c>
      <c r="B49" s="146" t="s">
        <v>903</v>
      </c>
      <c r="C49" s="146">
        <v>12</v>
      </c>
      <c r="D49" s="146">
        <v>21.132000000000001</v>
      </c>
      <c r="E49" s="146">
        <v>0.56999999999999995</v>
      </c>
      <c r="F49" s="146">
        <v>100.33</v>
      </c>
      <c r="G49" s="146">
        <v>0.22</v>
      </c>
      <c r="H49" s="146" t="s">
        <v>128</v>
      </c>
      <c r="I49" s="146" t="s">
        <v>671</v>
      </c>
      <c r="J49" s="146" t="s">
        <v>813</v>
      </c>
    </row>
    <row r="50" spans="1:10" x14ac:dyDescent="0.25">
      <c r="A50" s="146" t="s">
        <v>893</v>
      </c>
      <c r="B50" s="146" t="s">
        <v>903</v>
      </c>
      <c r="C50" s="146">
        <v>12</v>
      </c>
      <c r="D50" s="146">
        <v>21.132000000000001</v>
      </c>
      <c r="E50" s="146">
        <v>0.56999999999999995</v>
      </c>
      <c r="F50" s="146">
        <v>100.33</v>
      </c>
      <c r="G50" s="146">
        <v>0.22</v>
      </c>
      <c r="H50" s="146" t="s">
        <v>128</v>
      </c>
      <c r="I50" s="146" t="s">
        <v>671</v>
      </c>
      <c r="J50" s="146" t="s">
        <v>813</v>
      </c>
    </row>
    <row r="51" spans="1:10" x14ac:dyDescent="0.25">
      <c r="A51" s="146" t="s">
        <v>893</v>
      </c>
      <c r="B51" s="146" t="s">
        <v>902</v>
      </c>
      <c r="C51" s="146">
        <v>12</v>
      </c>
      <c r="D51" s="146">
        <v>23.91</v>
      </c>
      <c r="E51" s="146">
        <v>0.5</v>
      </c>
      <c r="F51" s="146">
        <v>75.5</v>
      </c>
      <c r="G51" s="146">
        <v>0.23</v>
      </c>
      <c r="H51" s="146" t="s">
        <v>128</v>
      </c>
      <c r="I51" s="146" t="s">
        <v>671</v>
      </c>
      <c r="J51" s="146" t="s">
        <v>813</v>
      </c>
    </row>
    <row r="52" spans="1:10" x14ac:dyDescent="0.25">
      <c r="A52" s="146" t="s">
        <v>893</v>
      </c>
      <c r="B52" s="146" t="s">
        <v>902</v>
      </c>
      <c r="C52" s="146">
        <v>12</v>
      </c>
      <c r="D52" s="146">
        <v>23.91</v>
      </c>
      <c r="E52" s="146">
        <v>0.5</v>
      </c>
      <c r="F52" s="146">
        <v>75.5</v>
      </c>
      <c r="G52" s="146">
        <v>0.23</v>
      </c>
      <c r="H52" s="146" t="s">
        <v>128</v>
      </c>
      <c r="I52" s="146" t="s">
        <v>671</v>
      </c>
      <c r="J52" s="146" t="s">
        <v>813</v>
      </c>
    </row>
    <row r="53" spans="1:10" x14ac:dyDescent="0.25">
      <c r="A53" s="146" t="s">
        <v>893</v>
      </c>
      <c r="B53" s="146" t="s">
        <v>901</v>
      </c>
      <c r="C53" s="146">
        <v>14</v>
      </c>
      <c r="D53" s="146">
        <v>24.550999999999998</v>
      </c>
      <c r="E53" s="146">
        <v>0.56999999999999995</v>
      </c>
      <c r="F53" s="146">
        <v>86.14</v>
      </c>
      <c r="G53" s="146">
        <v>0.22</v>
      </c>
      <c r="H53" s="146" t="s">
        <v>128</v>
      </c>
      <c r="I53" s="146" t="s">
        <v>671</v>
      </c>
      <c r="J53" s="146" t="s">
        <v>813</v>
      </c>
    </row>
    <row r="54" spans="1:10" x14ac:dyDescent="0.25">
      <c r="A54" s="146" t="s">
        <v>893</v>
      </c>
      <c r="B54" s="146" t="s">
        <v>901</v>
      </c>
      <c r="C54" s="146">
        <v>14</v>
      </c>
      <c r="D54" s="146">
        <v>24.550999999999998</v>
      </c>
      <c r="E54" s="146">
        <v>0.56999999999999995</v>
      </c>
      <c r="F54" s="146">
        <v>86.14</v>
      </c>
      <c r="G54" s="146">
        <v>0.22</v>
      </c>
      <c r="H54" s="146" t="s">
        <v>128</v>
      </c>
      <c r="I54" s="146" t="s">
        <v>671</v>
      </c>
      <c r="J54" s="146" t="s">
        <v>813</v>
      </c>
    </row>
    <row r="55" spans="1:10" x14ac:dyDescent="0.25">
      <c r="A55" s="146" t="s">
        <v>893</v>
      </c>
      <c r="B55" s="146" t="s">
        <v>900</v>
      </c>
      <c r="C55" s="146">
        <v>12</v>
      </c>
      <c r="D55" s="146">
        <v>31.167999999999999</v>
      </c>
      <c r="E55" s="146">
        <v>0.39</v>
      </c>
      <c r="F55" s="146">
        <v>75.5</v>
      </c>
      <c r="G55" s="146">
        <v>0.23</v>
      </c>
      <c r="H55" s="146" t="s">
        <v>128</v>
      </c>
      <c r="I55" s="146" t="s">
        <v>671</v>
      </c>
      <c r="J55" s="146" t="s">
        <v>813</v>
      </c>
    </row>
    <row r="56" spans="1:10" x14ac:dyDescent="0.25">
      <c r="A56" s="146" t="s">
        <v>893</v>
      </c>
      <c r="B56" s="146" t="s">
        <v>900</v>
      </c>
      <c r="C56" s="146">
        <v>12</v>
      </c>
      <c r="D56" s="146">
        <v>31.167999999999999</v>
      </c>
      <c r="E56" s="146">
        <v>0.39</v>
      </c>
      <c r="F56" s="146">
        <v>75.5</v>
      </c>
      <c r="G56" s="146">
        <v>0.23</v>
      </c>
      <c r="H56" s="146" t="s">
        <v>128</v>
      </c>
      <c r="I56" s="146" t="s">
        <v>671</v>
      </c>
      <c r="J56" s="146" t="s">
        <v>813</v>
      </c>
    </row>
    <row r="57" spans="1:10" x14ac:dyDescent="0.25">
      <c r="A57" s="146" t="s">
        <v>893</v>
      </c>
      <c r="B57" s="146" t="s">
        <v>899</v>
      </c>
      <c r="C57" s="146">
        <v>14</v>
      </c>
      <c r="D57" s="146">
        <v>31.167999999999999</v>
      </c>
      <c r="E57" s="146">
        <v>0.45</v>
      </c>
      <c r="F57" s="146">
        <v>86.14</v>
      </c>
      <c r="G57" s="146">
        <v>0.22</v>
      </c>
      <c r="H57" s="146" t="s">
        <v>128</v>
      </c>
      <c r="I57" s="146" t="s">
        <v>671</v>
      </c>
      <c r="J57" s="146" t="s">
        <v>813</v>
      </c>
    </row>
    <row r="58" spans="1:10" x14ac:dyDescent="0.25">
      <c r="A58" s="146" t="s">
        <v>893</v>
      </c>
      <c r="B58" s="146" t="s">
        <v>899</v>
      </c>
      <c r="C58" s="146">
        <v>14</v>
      </c>
      <c r="D58" s="146">
        <v>31.167999999999999</v>
      </c>
      <c r="E58" s="146">
        <v>0.45</v>
      </c>
      <c r="F58" s="146">
        <v>86.14</v>
      </c>
      <c r="G58" s="146">
        <v>0.22</v>
      </c>
      <c r="H58" s="146" t="s">
        <v>128</v>
      </c>
      <c r="I58" s="146" t="s">
        <v>671</v>
      </c>
      <c r="J58" s="146" t="s">
        <v>813</v>
      </c>
    </row>
    <row r="59" spans="1:10" x14ac:dyDescent="0.25">
      <c r="A59" s="146" t="s">
        <v>893</v>
      </c>
      <c r="B59" s="146" t="s">
        <v>898</v>
      </c>
      <c r="C59" s="146">
        <v>15</v>
      </c>
      <c r="D59" s="146">
        <v>42.387999999999998</v>
      </c>
      <c r="E59" s="146">
        <v>0.35</v>
      </c>
      <c r="F59" s="146">
        <v>60.6</v>
      </c>
      <c r="G59" s="146">
        <v>0.23</v>
      </c>
      <c r="H59" s="146" t="s">
        <v>128</v>
      </c>
      <c r="I59" s="146" t="s">
        <v>671</v>
      </c>
      <c r="J59" s="146" t="s">
        <v>813</v>
      </c>
    </row>
    <row r="60" spans="1:10" x14ac:dyDescent="0.25">
      <c r="A60" s="146" t="s">
        <v>893</v>
      </c>
      <c r="B60" s="146" t="s">
        <v>898</v>
      </c>
      <c r="C60" s="146">
        <v>15</v>
      </c>
      <c r="D60" s="146">
        <v>42.387999999999998</v>
      </c>
      <c r="E60" s="146">
        <v>0.35</v>
      </c>
      <c r="F60" s="146">
        <v>60.6</v>
      </c>
      <c r="G60" s="146">
        <v>0.23</v>
      </c>
      <c r="H60" s="146" t="s">
        <v>128</v>
      </c>
      <c r="I60" s="146" t="s">
        <v>671</v>
      </c>
      <c r="J60" s="146" t="s">
        <v>813</v>
      </c>
    </row>
    <row r="61" spans="1:10" x14ac:dyDescent="0.25">
      <c r="A61" s="146" t="s">
        <v>893</v>
      </c>
      <c r="B61" s="146" t="s">
        <v>897</v>
      </c>
      <c r="C61" s="146">
        <v>17</v>
      </c>
      <c r="D61" s="146">
        <v>42.387999999999998</v>
      </c>
      <c r="E61" s="146">
        <v>0.4</v>
      </c>
      <c r="F61" s="146">
        <v>71.12</v>
      </c>
      <c r="G61" s="146">
        <v>0.22</v>
      </c>
      <c r="H61" s="146" t="s">
        <v>128</v>
      </c>
      <c r="I61" s="146" t="s">
        <v>671</v>
      </c>
      <c r="J61" s="146" t="s">
        <v>813</v>
      </c>
    </row>
    <row r="62" spans="1:10" x14ac:dyDescent="0.25">
      <c r="A62" s="146" t="s">
        <v>893</v>
      </c>
      <c r="B62" s="146" t="s">
        <v>897</v>
      </c>
      <c r="C62" s="146">
        <v>17</v>
      </c>
      <c r="D62" s="146">
        <v>42.387999999999998</v>
      </c>
      <c r="E62" s="146">
        <v>0.4</v>
      </c>
      <c r="F62" s="146">
        <v>71.12</v>
      </c>
      <c r="G62" s="146">
        <v>0.22</v>
      </c>
      <c r="H62" s="146" t="s">
        <v>128</v>
      </c>
      <c r="I62" s="146" t="s">
        <v>671</v>
      </c>
      <c r="J62" s="146" t="s">
        <v>813</v>
      </c>
    </row>
    <row r="63" spans="1:10" x14ac:dyDescent="0.25">
      <c r="A63" s="146" t="s">
        <v>893</v>
      </c>
      <c r="B63" s="146" t="s">
        <v>896</v>
      </c>
      <c r="C63" s="146">
        <v>14</v>
      </c>
      <c r="D63" s="146">
        <v>32.243000000000002</v>
      </c>
      <c r="E63" s="146">
        <v>0.43</v>
      </c>
      <c r="F63" s="146">
        <v>64.86</v>
      </c>
      <c r="G63" s="146">
        <v>0.23</v>
      </c>
      <c r="H63" s="146" t="s">
        <v>128</v>
      </c>
      <c r="I63" s="146" t="s">
        <v>671</v>
      </c>
      <c r="J63" s="146" t="s">
        <v>813</v>
      </c>
    </row>
    <row r="64" spans="1:10" x14ac:dyDescent="0.25">
      <c r="A64" s="146" t="s">
        <v>893</v>
      </c>
      <c r="B64" s="146" t="s">
        <v>896</v>
      </c>
      <c r="C64" s="146">
        <v>14</v>
      </c>
      <c r="D64" s="146">
        <v>32.243000000000002</v>
      </c>
      <c r="E64" s="146">
        <v>0.43</v>
      </c>
      <c r="F64" s="146">
        <v>64.86</v>
      </c>
      <c r="G64" s="146">
        <v>0.23</v>
      </c>
      <c r="H64" s="146" t="s">
        <v>128</v>
      </c>
      <c r="I64" s="146" t="s">
        <v>671</v>
      </c>
      <c r="J64" s="146" t="s">
        <v>813</v>
      </c>
    </row>
    <row r="65" spans="1:10" x14ac:dyDescent="0.25">
      <c r="A65" s="146" t="s">
        <v>893</v>
      </c>
      <c r="B65" s="146" t="s">
        <v>895</v>
      </c>
      <c r="C65" s="146">
        <v>16</v>
      </c>
      <c r="D65" s="146">
        <v>32.243000000000002</v>
      </c>
      <c r="E65" s="146">
        <v>0.5</v>
      </c>
      <c r="F65" s="146">
        <v>75.5</v>
      </c>
      <c r="G65" s="146">
        <v>0.22</v>
      </c>
      <c r="H65" s="146" t="s">
        <v>128</v>
      </c>
      <c r="I65" s="146" t="s">
        <v>671</v>
      </c>
      <c r="J65" s="146" t="s">
        <v>813</v>
      </c>
    </row>
    <row r="66" spans="1:10" x14ac:dyDescent="0.25">
      <c r="A66" s="146" t="s">
        <v>893</v>
      </c>
      <c r="B66" s="146" t="s">
        <v>895</v>
      </c>
      <c r="C66" s="146">
        <v>16</v>
      </c>
      <c r="D66" s="146">
        <v>32.243000000000002</v>
      </c>
      <c r="E66" s="146">
        <v>0.5</v>
      </c>
      <c r="F66" s="146">
        <v>75.5</v>
      </c>
      <c r="G66" s="146">
        <v>0.22</v>
      </c>
      <c r="H66" s="146" t="s">
        <v>128</v>
      </c>
      <c r="I66" s="146" t="s">
        <v>671</v>
      </c>
      <c r="J66" s="146" t="s">
        <v>813</v>
      </c>
    </row>
    <row r="67" spans="1:10" x14ac:dyDescent="0.25">
      <c r="A67" s="146" t="s">
        <v>893</v>
      </c>
      <c r="B67" s="146" t="s">
        <v>894</v>
      </c>
      <c r="C67" s="146">
        <v>14</v>
      </c>
      <c r="D67" s="146">
        <v>40.576999999999998</v>
      </c>
      <c r="E67" s="146">
        <v>0.35</v>
      </c>
      <c r="F67" s="146">
        <v>64.86</v>
      </c>
      <c r="G67" s="146">
        <v>0.23</v>
      </c>
      <c r="H67" s="146" t="s">
        <v>128</v>
      </c>
      <c r="I67" s="146" t="s">
        <v>671</v>
      </c>
      <c r="J67" s="146" t="s">
        <v>813</v>
      </c>
    </row>
    <row r="68" spans="1:10" x14ac:dyDescent="0.25">
      <c r="A68" s="146" t="s">
        <v>893</v>
      </c>
      <c r="B68" s="146" t="s">
        <v>894</v>
      </c>
      <c r="C68" s="146">
        <v>14</v>
      </c>
      <c r="D68" s="146">
        <v>40.576999999999998</v>
      </c>
      <c r="E68" s="146">
        <v>0.35</v>
      </c>
      <c r="F68" s="146">
        <v>64.86</v>
      </c>
      <c r="G68" s="146">
        <v>0.23</v>
      </c>
      <c r="H68" s="146" t="s">
        <v>128</v>
      </c>
      <c r="I68" s="146" t="s">
        <v>671</v>
      </c>
      <c r="J68" s="146" t="s">
        <v>813</v>
      </c>
    </row>
    <row r="69" spans="1:10" x14ac:dyDescent="0.25">
      <c r="A69" s="146" t="s">
        <v>893</v>
      </c>
      <c r="B69" s="146" t="s">
        <v>892</v>
      </c>
      <c r="C69" s="146">
        <v>16</v>
      </c>
      <c r="D69" s="146">
        <v>40.576999999999998</v>
      </c>
      <c r="E69" s="146">
        <v>0.39</v>
      </c>
      <c r="F69" s="146">
        <v>75.5</v>
      </c>
      <c r="G69" s="146">
        <v>0.22</v>
      </c>
      <c r="H69" s="146" t="s">
        <v>128</v>
      </c>
      <c r="I69" s="146" t="s">
        <v>671</v>
      </c>
      <c r="J69" s="146" t="s">
        <v>813</v>
      </c>
    </row>
    <row r="70" spans="1:10" x14ac:dyDescent="0.25">
      <c r="A70" s="146" t="s">
        <v>893</v>
      </c>
      <c r="B70" s="146" t="s">
        <v>892</v>
      </c>
      <c r="C70" s="146">
        <v>16</v>
      </c>
      <c r="D70" s="146">
        <v>40.576999999999998</v>
      </c>
      <c r="E70" s="146">
        <v>0.39</v>
      </c>
      <c r="F70" s="146">
        <v>75.5</v>
      </c>
      <c r="G70" s="146">
        <v>0.22</v>
      </c>
      <c r="H70" s="146" t="s">
        <v>128</v>
      </c>
      <c r="I70" s="146" t="s">
        <v>671</v>
      </c>
      <c r="J70" s="146" t="s">
        <v>813</v>
      </c>
    </row>
    <row r="71" spans="1:10" x14ac:dyDescent="0.25">
      <c r="A71" s="146" t="s">
        <v>565</v>
      </c>
      <c r="B71" s="146" t="s">
        <v>673</v>
      </c>
      <c r="C71" s="146">
        <v>6</v>
      </c>
      <c r="D71" s="146">
        <v>1.923</v>
      </c>
      <c r="E71" s="146">
        <v>3.12</v>
      </c>
      <c r="F71" s="146">
        <v>130</v>
      </c>
      <c r="G71" s="146">
        <v>0.13</v>
      </c>
      <c r="H71" s="146" t="s">
        <v>105</v>
      </c>
      <c r="I71" s="146" t="s">
        <v>671</v>
      </c>
      <c r="J71" s="146" t="s">
        <v>813</v>
      </c>
    </row>
    <row r="72" spans="1:10" x14ac:dyDescent="0.25">
      <c r="A72" s="146" t="s">
        <v>565</v>
      </c>
      <c r="B72" s="146" t="s">
        <v>672</v>
      </c>
      <c r="C72" s="146">
        <v>8</v>
      </c>
      <c r="D72" s="146">
        <v>2.1280000000000001</v>
      </c>
      <c r="E72" s="146">
        <v>3.76</v>
      </c>
      <c r="F72" s="146">
        <v>130</v>
      </c>
      <c r="G72" s="146">
        <v>0.13</v>
      </c>
      <c r="H72" s="146" t="s">
        <v>105</v>
      </c>
      <c r="I72" s="146" t="s">
        <v>671</v>
      </c>
      <c r="J72" s="146" t="s">
        <v>813</v>
      </c>
    </row>
    <row r="73" spans="1:10" x14ac:dyDescent="0.25">
      <c r="A73" s="146" t="s">
        <v>565</v>
      </c>
      <c r="B73" s="146" t="s">
        <v>685</v>
      </c>
      <c r="C73" s="146">
        <v>10</v>
      </c>
      <c r="D73" s="146">
        <v>2.1739999999999999</v>
      </c>
      <c r="E73" s="146">
        <v>4.5999999999999996</v>
      </c>
      <c r="F73" s="146">
        <v>105</v>
      </c>
      <c r="G73" s="146">
        <v>0.14000000000000001</v>
      </c>
      <c r="H73" s="146" t="s">
        <v>105</v>
      </c>
      <c r="I73" s="146" t="s">
        <v>671</v>
      </c>
      <c r="J73" s="146" t="s">
        <v>813</v>
      </c>
    </row>
    <row r="74" spans="1:10" x14ac:dyDescent="0.25">
      <c r="A74" s="146" t="s">
        <v>565</v>
      </c>
      <c r="B74" s="146" t="s">
        <v>684</v>
      </c>
      <c r="C74" s="146">
        <v>12</v>
      </c>
      <c r="D74" s="146">
        <v>2.3260000000000001</v>
      </c>
      <c r="E74" s="146">
        <v>5.16</v>
      </c>
      <c r="F74" s="146">
        <v>105</v>
      </c>
      <c r="G74" s="146">
        <v>0.14000000000000001</v>
      </c>
      <c r="H74" s="146" t="s">
        <v>105</v>
      </c>
      <c r="I74" s="146" t="s">
        <v>671</v>
      </c>
      <c r="J74" s="146" t="s">
        <v>813</v>
      </c>
    </row>
    <row r="75" spans="1:10" x14ac:dyDescent="0.25">
      <c r="A75" s="146" t="s">
        <v>565</v>
      </c>
      <c r="B75" s="146" t="s">
        <v>683</v>
      </c>
      <c r="C75" s="146">
        <v>6</v>
      </c>
      <c r="D75" s="146">
        <v>1.8520000000000001</v>
      </c>
      <c r="E75" s="146">
        <v>3.24</v>
      </c>
      <c r="F75" s="146">
        <v>105</v>
      </c>
      <c r="G75" s="146">
        <v>0.15</v>
      </c>
      <c r="H75" s="146" t="s">
        <v>105</v>
      </c>
      <c r="I75" s="146" t="s">
        <v>671</v>
      </c>
      <c r="J75" s="146" t="s">
        <v>813</v>
      </c>
    </row>
    <row r="76" spans="1:10" x14ac:dyDescent="0.25">
      <c r="A76" s="146" t="s">
        <v>565</v>
      </c>
      <c r="B76" s="146" t="s">
        <v>682</v>
      </c>
      <c r="C76" s="146">
        <v>8</v>
      </c>
      <c r="D76" s="146">
        <v>2</v>
      </c>
      <c r="E76" s="146">
        <v>4</v>
      </c>
      <c r="F76" s="146">
        <v>105</v>
      </c>
      <c r="G76" s="146">
        <v>0.14000000000000001</v>
      </c>
      <c r="H76" s="146" t="s">
        <v>105</v>
      </c>
      <c r="I76" s="146" t="s">
        <v>671</v>
      </c>
      <c r="J76" s="146" t="s">
        <v>813</v>
      </c>
    </row>
    <row r="77" spans="1:10" x14ac:dyDescent="0.25">
      <c r="A77" s="146" t="s">
        <v>565</v>
      </c>
      <c r="B77" s="146" t="s">
        <v>681</v>
      </c>
      <c r="C77" s="146">
        <v>10</v>
      </c>
      <c r="D77" s="146">
        <v>2.0409999999999999</v>
      </c>
      <c r="E77" s="146">
        <v>4.9000000000000004</v>
      </c>
      <c r="F77" s="146">
        <v>115</v>
      </c>
      <c r="G77" s="146">
        <v>0.14000000000000001</v>
      </c>
      <c r="H77" s="146" t="s">
        <v>105</v>
      </c>
      <c r="I77" s="146" t="s">
        <v>671</v>
      </c>
      <c r="J77" s="146" t="s">
        <v>813</v>
      </c>
    </row>
    <row r="78" spans="1:10" x14ac:dyDescent="0.25">
      <c r="A78" s="146" t="s">
        <v>565</v>
      </c>
      <c r="B78" s="146" t="s">
        <v>680</v>
      </c>
      <c r="C78" s="146">
        <v>12</v>
      </c>
      <c r="D78" s="146">
        <v>2.1739999999999999</v>
      </c>
      <c r="E78" s="146">
        <v>5.52</v>
      </c>
      <c r="F78" s="146">
        <v>115</v>
      </c>
      <c r="G78" s="146">
        <v>0.14000000000000001</v>
      </c>
      <c r="H78" s="146" t="s">
        <v>105</v>
      </c>
      <c r="I78" s="146" t="s">
        <v>671</v>
      </c>
      <c r="J78" s="146" t="s">
        <v>813</v>
      </c>
    </row>
    <row r="79" spans="1:10" x14ac:dyDescent="0.25">
      <c r="A79" s="146" t="s">
        <v>565</v>
      </c>
      <c r="B79" s="146" t="s">
        <v>679</v>
      </c>
      <c r="C79" s="146">
        <v>6</v>
      </c>
      <c r="D79" s="146">
        <v>1.724</v>
      </c>
      <c r="E79" s="146">
        <v>3.48</v>
      </c>
      <c r="F79" s="146">
        <v>115</v>
      </c>
      <c r="G79" s="146">
        <v>0.15</v>
      </c>
      <c r="H79" s="146" t="s">
        <v>105</v>
      </c>
      <c r="I79" s="146" t="s">
        <v>671</v>
      </c>
      <c r="J79" s="146" t="s">
        <v>813</v>
      </c>
    </row>
    <row r="80" spans="1:10" x14ac:dyDescent="0.25">
      <c r="A80" s="146" t="s">
        <v>565</v>
      </c>
      <c r="B80" s="146" t="s">
        <v>678</v>
      </c>
      <c r="C80" s="146">
        <v>8</v>
      </c>
      <c r="D80" s="146">
        <v>1.887</v>
      </c>
      <c r="E80" s="146">
        <v>4.24</v>
      </c>
      <c r="F80" s="146">
        <v>115</v>
      </c>
      <c r="G80" s="146">
        <v>0.14000000000000001</v>
      </c>
      <c r="H80" s="146" t="s">
        <v>105</v>
      </c>
      <c r="I80" s="146" t="s">
        <v>671</v>
      </c>
      <c r="J80" s="146" t="s">
        <v>813</v>
      </c>
    </row>
    <row r="81" spans="1:10" x14ac:dyDescent="0.25">
      <c r="A81" s="146" t="s">
        <v>565</v>
      </c>
      <c r="B81" s="146" t="s">
        <v>677</v>
      </c>
      <c r="C81" s="146">
        <v>10</v>
      </c>
      <c r="D81" s="146">
        <v>1.923</v>
      </c>
      <c r="E81" s="146">
        <v>5.2</v>
      </c>
      <c r="F81" s="146">
        <v>125</v>
      </c>
      <c r="G81" s="146">
        <v>0.14000000000000001</v>
      </c>
      <c r="H81" s="146" t="s">
        <v>105</v>
      </c>
      <c r="I81" s="146" t="s">
        <v>671</v>
      </c>
      <c r="J81" s="146" t="s">
        <v>813</v>
      </c>
    </row>
    <row r="82" spans="1:10" x14ac:dyDescent="0.25">
      <c r="A82" s="146" t="s">
        <v>565</v>
      </c>
      <c r="B82" s="146" t="s">
        <v>676</v>
      </c>
      <c r="C82" s="146">
        <v>12</v>
      </c>
      <c r="D82" s="146">
        <v>2.0409999999999999</v>
      </c>
      <c r="E82" s="146">
        <v>5.88</v>
      </c>
      <c r="F82" s="146">
        <v>125</v>
      </c>
      <c r="G82" s="146">
        <v>0.13</v>
      </c>
      <c r="H82" s="146" t="s">
        <v>105</v>
      </c>
      <c r="I82" s="146" t="s">
        <v>671</v>
      </c>
      <c r="J82" s="146" t="s">
        <v>813</v>
      </c>
    </row>
    <row r="83" spans="1:10" x14ac:dyDescent="0.25">
      <c r="A83" s="146" t="s">
        <v>565</v>
      </c>
      <c r="B83" s="146" t="s">
        <v>675</v>
      </c>
      <c r="C83" s="146">
        <v>6</v>
      </c>
      <c r="D83" s="146">
        <v>1.639</v>
      </c>
      <c r="E83" s="146">
        <v>3.66</v>
      </c>
      <c r="F83" s="146">
        <v>125</v>
      </c>
      <c r="G83" s="146">
        <v>0.14000000000000001</v>
      </c>
      <c r="H83" s="146" t="s">
        <v>105</v>
      </c>
      <c r="I83" s="146" t="s">
        <v>671</v>
      </c>
      <c r="J83" s="146" t="s">
        <v>813</v>
      </c>
    </row>
    <row r="84" spans="1:10" x14ac:dyDescent="0.25">
      <c r="A84" s="146" t="s">
        <v>565</v>
      </c>
      <c r="B84" s="146" t="s">
        <v>674</v>
      </c>
      <c r="C84" s="146">
        <v>8</v>
      </c>
      <c r="D84" s="146">
        <v>1.786</v>
      </c>
      <c r="E84" s="146">
        <v>4.4800000000000004</v>
      </c>
      <c r="F84" s="146">
        <v>125</v>
      </c>
      <c r="G84" s="146">
        <v>0.13</v>
      </c>
      <c r="H84" s="146" t="s">
        <v>105</v>
      </c>
      <c r="I84" s="146" t="s">
        <v>671</v>
      </c>
      <c r="J84" s="146" t="s">
        <v>813</v>
      </c>
    </row>
    <row r="85" spans="1:10" x14ac:dyDescent="0.25">
      <c r="A85" s="146" t="s">
        <v>592</v>
      </c>
      <c r="B85" s="146" t="s">
        <v>687</v>
      </c>
      <c r="C85" s="146">
        <v>6</v>
      </c>
      <c r="D85" s="146">
        <v>1.538</v>
      </c>
      <c r="E85" s="146">
        <v>3.9</v>
      </c>
      <c r="F85" s="146">
        <v>130</v>
      </c>
      <c r="G85" s="146">
        <v>0.17</v>
      </c>
      <c r="H85" s="146" t="s">
        <v>105</v>
      </c>
      <c r="I85" s="146" t="s">
        <v>671</v>
      </c>
      <c r="J85" s="146" t="s">
        <v>813</v>
      </c>
    </row>
    <row r="86" spans="1:10" x14ac:dyDescent="0.25">
      <c r="A86" s="146" t="s">
        <v>592</v>
      </c>
      <c r="B86" s="146" t="s">
        <v>686</v>
      </c>
      <c r="C86" s="146">
        <v>8</v>
      </c>
      <c r="D86" s="146">
        <v>1.754</v>
      </c>
      <c r="E86" s="146">
        <v>4.5599999999999996</v>
      </c>
      <c r="F86" s="146">
        <v>130</v>
      </c>
      <c r="G86" s="146">
        <v>0.17</v>
      </c>
      <c r="H86" s="146" t="s">
        <v>105</v>
      </c>
      <c r="I86" s="146" t="s">
        <v>671</v>
      </c>
      <c r="J86" s="146" t="s">
        <v>813</v>
      </c>
    </row>
    <row r="87" spans="1:10" x14ac:dyDescent="0.25">
      <c r="A87" s="146" t="s">
        <v>592</v>
      </c>
      <c r="B87" s="146" t="s">
        <v>699</v>
      </c>
      <c r="C87" s="146">
        <v>10</v>
      </c>
      <c r="D87" s="146">
        <v>1.8180000000000001</v>
      </c>
      <c r="E87" s="146">
        <v>5.5</v>
      </c>
      <c r="F87" s="146">
        <v>105</v>
      </c>
      <c r="G87" s="146">
        <v>0.22</v>
      </c>
      <c r="H87" s="146" t="s">
        <v>105</v>
      </c>
      <c r="I87" s="146" t="s">
        <v>671</v>
      </c>
      <c r="J87" s="146" t="s">
        <v>813</v>
      </c>
    </row>
    <row r="88" spans="1:10" x14ac:dyDescent="0.25">
      <c r="A88" s="146" t="s">
        <v>592</v>
      </c>
      <c r="B88" s="146" t="s">
        <v>698</v>
      </c>
      <c r="C88" s="146">
        <v>12</v>
      </c>
      <c r="D88" s="146">
        <v>1.9610000000000001</v>
      </c>
      <c r="E88" s="146">
        <v>6.12</v>
      </c>
      <c r="F88" s="146">
        <v>105</v>
      </c>
      <c r="G88" s="146">
        <v>0.22</v>
      </c>
      <c r="H88" s="146" t="s">
        <v>105</v>
      </c>
      <c r="I88" s="146" t="s">
        <v>671</v>
      </c>
      <c r="J88" s="146" t="s">
        <v>813</v>
      </c>
    </row>
    <row r="89" spans="1:10" x14ac:dyDescent="0.25">
      <c r="A89" s="146" t="s">
        <v>592</v>
      </c>
      <c r="B89" s="146" t="s">
        <v>697</v>
      </c>
      <c r="C89" s="146">
        <v>6</v>
      </c>
      <c r="D89" s="146">
        <v>1.4710000000000001</v>
      </c>
      <c r="E89" s="146">
        <v>4.08</v>
      </c>
      <c r="F89" s="146">
        <v>105</v>
      </c>
      <c r="G89" s="146">
        <v>0.21</v>
      </c>
      <c r="H89" s="146" t="s">
        <v>105</v>
      </c>
      <c r="I89" s="146" t="s">
        <v>671</v>
      </c>
      <c r="J89" s="146" t="s">
        <v>813</v>
      </c>
    </row>
    <row r="90" spans="1:10" x14ac:dyDescent="0.25">
      <c r="A90" s="146" t="s">
        <v>592</v>
      </c>
      <c r="B90" s="146" t="s">
        <v>696</v>
      </c>
      <c r="C90" s="146">
        <v>8</v>
      </c>
      <c r="D90" s="146">
        <v>1.613</v>
      </c>
      <c r="E90" s="146">
        <v>4.96</v>
      </c>
      <c r="F90" s="146">
        <v>105</v>
      </c>
      <c r="G90" s="146">
        <v>0.22</v>
      </c>
      <c r="H90" s="146" t="s">
        <v>105</v>
      </c>
      <c r="I90" s="146" t="s">
        <v>671</v>
      </c>
      <c r="J90" s="146" t="s">
        <v>813</v>
      </c>
    </row>
    <row r="91" spans="1:10" x14ac:dyDescent="0.25">
      <c r="A91" s="146" t="s">
        <v>592</v>
      </c>
      <c r="B91" s="146" t="s">
        <v>695</v>
      </c>
      <c r="C91" s="146">
        <v>10</v>
      </c>
      <c r="D91" s="146">
        <v>1.6950000000000001</v>
      </c>
      <c r="E91" s="146">
        <v>5.9</v>
      </c>
      <c r="F91" s="146">
        <v>115</v>
      </c>
      <c r="G91" s="146">
        <v>0.21</v>
      </c>
      <c r="H91" s="146" t="s">
        <v>105</v>
      </c>
      <c r="I91" s="146" t="s">
        <v>671</v>
      </c>
      <c r="J91" s="146" t="s">
        <v>813</v>
      </c>
    </row>
    <row r="92" spans="1:10" x14ac:dyDescent="0.25">
      <c r="A92" s="146" t="s">
        <v>592</v>
      </c>
      <c r="B92" s="146" t="s">
        <v>694</v>
      </c>
      <c r="C92" s="146">
        <v>12</v>
      </c>
      <c r="D92" s="146">
        <v>1.8520000000000001</v>
      </c>
      <c r="E92" s="146">
        <v>6.48</v>
      </c>
      <c r="F92" s="146">
        <v>115</v>
      </c>
      <c r="G92" s="146">
        <v>0.21</v>
      </c>
      <c r="H92" s="146" t="s">
        <v>105</v>
      </c>
      <c r="I92" s="146" t="s">
        <v>671</v>
      </c>
      <c r="J92" s="146" t="s">
        <v>813</v>
      </c>
    </row>
    <row r="93" spans="1:10" x14ac:dyDescent="0.25">
      <c r="A93" s="146" t="s">
        <v>592</v>
      </c>
      <c r="B93" s="146" t="s">
        <v>693</v>
      </c>
      <c r="C93" s="146">
        <v>6</v>
      </c>
      <c r="D93" s="146">
        <v>1.389</v>
      </c>
      <c r="E93" s="146">
        <v>4.32</v>
      </c>
      <c r="F93" s="146">
        <v>115</v>
      </c>
      <c r="G93" s="146">
        <v>0.2</v>
      </c>
      <c r="H93" s="146" t="s">
        <v>105</v>
      </c>
      <c r="I93" s="146" t="s">
        <v>671</v>
      </c>
      <c r="J93" s="146" t="s">
        <v>813</v>
      </c>
    </row>
    <row r="94" spans="1:10" x14ac:dyDescent="0.25">
      <c r="A94" s="146" t="s">
        <v>592</v>
      </c>
      <c r="B94" s="146" t="s">
        <v>692</v>
      </c>
      <c r="C94" s="146">
        <v>8</v>
      </c>
      <c r="D94" s="146">
        <v>1.538</v>
      </c>
      <c r="E94" s="146">
        <v>5.2</v>
      </c>
      <c r="F94" s="146">
        <v>115</v>
      </c>
      <c r="G94" s="146">
        <v>0.2</v>
      </c>
      <c r="H94" s="146" t="s">
        <v>105</v>
      </c>
      <c r="I94" s="146" t="s">
        <v>671</v>
      </c>
      <c r="J94" s="146" t="s">
        <v>813</v>
      </c>
    </row>
    <row r="95" spans="1:10" x14ac:dyDescent="0.25">
      <c r="A95" s="146" t="s">
        <v>592</v>
      </c>
      <c r="B95" s="146" t="s">
        <v>691</v>
      </c>
      <c r="C95" s="146">
        <v>10</v>
      </c>
      <c r="D95" s="146">
        <v>1.613</v>
      </c>
      <c r="E95" s="146">
        <v>6.2</v>
      </c>
      <c r="F95" s="146">
        <v>125</v>
      </c>
      <c r="G95" s="146">
        <v>0.2</v>
      </c>
      <c r="H95" s="146" t="s">
        <v>105</v>
      </c>
      <c r="I95" s="146" t="s">
        <v>671</v>
      </c>
      <c r="J95" s="146" t="s">
        <v>813</v>
      </c>
    </row>
    <row r="96" spans="1:10" x14ac:dyDescent="0.25">
      <c r="A96" s="146" t="s">
        <v>592</v>
      </c>
      <c r="B96" s="146" t="s">
        <v>690</v>
      </c>
      <c r="C96" s="146">
        <v>12</v>
      </c>
      <c r="D96" s="146">
        <v>1.754</v>
      </c>
      <c r="E96" s="146">
        <v>6.84</v>
      </c>
      <c r="F96" s="146">
        <v>125</v>
      </c>
      <c r="G96" s="146">
        <v>0.2</v>
      </c>
      <c r="H96" s="146" t="s">
        <v>105</v>
      </c>
      <c r="I96" s="146" t="s">
        <v>671</v>
      </c>
      <c r="J96" s="146" t="s">
        <v>813</v>
      </c>
    </row>
    <row r="97" spans="1:10" x14ac:dyDescent="0.25">
      <c r="A97" s="146" t="s">
        <v>592</v>
      </c>
      <c r="B97" s="146" t="s">
        <v>689</v>
      </c>
      <c r="C97" s="146">
        <v>6</v>
      </c>
      <c r="D97" s="146">
        <v>1.3160000000000001</v>
      </c>
      <c r="E97" s="146">
        <v>4.5599999999999996</v>
      </c>
      <c r="F97" s="146">
        <v>125</v>
      </c>
      <c r="G97" s="146">
        <v>0.19</v>
      </c>
      <c r="H97" s="146" t="s">
        <v>105</v>
      </c>
      <c r="I97" s="146" t="s">
        <v>671</v>
      </c>
      <c r="J97" s="146" t="s">
        <v>813</v>
      </c>
    </row>
    <row r="98" spans="1:10" x14ac:dyDescent="0.25">
      <c r="A98" s="146" t="s">
        <v>592</v>
      </c>
      <c r="B98" s="146" t="s">
        <v>688</v>
      </c>
      <c r="C98" s="146">
        <v>8</v>
      </c>
      <c r="D98" s="146">
        <v>1.4490000000000001</v>
      </c>
      <c r="E98" s="146">
        <v>5.52</v>
      </c>
      <c r="F98" s="146">
        <v>125</v>
      </c>
      <c r="G98" s="146">
        <v>0.2</v>
      </c>
      <c r="H98" s="146" t="s">
        <v>105</v>
      </c>
      <c r="I98" s="146" t="s">
        <v>671</v>
      </c>
      <c r="J98" s="146" t="s">
        <v>813</v>
      </c>
    </row>
    <row r="99" spans="1:10" x14ac:dyDescent="0.25">
      <c r="A99" s="144" t="s">
        <v>599</v>
      </c>
      <c r="B99" s="146" t="s">
        <v>713</v>
      </c>
      <c r="C99" s="146">
        <v>6</v>
      </c>
      <c r="D99" s="146">
        <v>2.222</v>
      </c>
      <c r="E99" s="146">
        <v>2.7</v>
      </c>
      <c r="F99" s="146">
        <v>130</v>
      </c>
      <c r="G99" s="146">
        <v>0.13</v>
      </c>
      <c r="H99" s="146" t="s">
        <v>105</v>
      </c>
      <c r="I99" s="146" t="s">
        <v>671</v>
      </c>
      <c r="J99" s="146" t="s">
        <v>813</v>
      </c>
    </row>
    <row r="100" spans="1:10" x14ac:dyDescent="0.25">
      <c r="A100" s="144" t="s">
        <v>599</v>
      </c>
      <c r="B100" s="146" t="s">
        <v>712</v>
      </c>
      <c r="C100" s="146">
        <v>8</v>
      </c>
      <c r="D100" s="146">
        <v>2.5640000000000001</v>
      </c>
      <c r="E100" s="146">
        <v>3.12</v>
      </c>
      <c r="F100" s="146">
        <v>130</v>
      </c>
      <c r="G100" s="146">
        <v>0.13</v>
      </c>
      <c r="H100" s="146" t="s">
        <v>105</v>
      </c>
      <c r="I100" s="146" t="s">
        <v>671</v>
      </c>
      <c r="J100" s="146" t="s">
        <v>813</v>
      </c>
    </row>
    <row r="101" spans="1:10" x14ac:dyDescent="0.25">
      <c r="A101" s="144" t="s">
        <v>599</v>
      </c>
      <c r="B101" s="146" t="s">
        <v>711</v>
      </c>
      <c r="C101" s="146">
        <v>10</v>
      </c>
      <c r="D101" s="146">
        <v>2.9409999999999998</v>
      </c>
      <c r="E101" s="146">
        <v>3.4</v>
      </c>
      <c r="F101" s="146">
        <v>105</v>
      </c>
      <c r="G101" s="146">
        <v>0.14000000000000001</v>
      </c>
      <c r="H101" s="146" t="s">
        <v>105</v>
      </c>
      <c r="I101" s="146" t="s">
        <v>671</v>
      </c>
      <c r="J101" s="146" t="s">
        <v>813</v>
      </c>
    </row>
    <row r="102" spans="1:10" x14ac:dyDescent="0.25">
      <c r="A102" s="144" t="s">
        <v>599</v>
      </c>
      <c r="B102" s="146" t="s">
        <v>710</v>
      </c>
      <c r="C102" s="146">
        <v>12</v>
      </c>
      <c r="D102" s="146">
        <v>3.3330000000000002</v>
      </c>
      <c r="E102" s="146">
        <v>3.6</v>
      </c>
      <c r="F102" s="146">
        <v>105</v>
      </c>
      <c r="G102" s="146">
        <v>0.14000000000000001</v>
      </c>
      <c r="H102" s="146" t="s">
        <v>105</v>
      </c>
      <c r="I102" s="146" t="s">
        <v>671</v>
      </c>
      <c r="J102" s="146" t="s">
        <v>813</v>
      </c>
    </row>
    <row r="103" spans="1:10" x14ac:dyDescent="0.25">
      <c r="A103" s="144" t="s">
        <v>599</v>
      </c>
      <c r="B103" s="146" t="s">
        <v>709</v>
      </c>
      <c r="C103" s="146">
        <v>8</v>
      </c>
      <c r="D103" s="146">
        <v>2.7029999999999998</v>
      </c>
      <c r="E103" s="146">
        <v>2.96</v>
      </c>
      <c r="F103" s="146">
        <v>105</v>
      </c>
      <c r="G103" s="146">
        <v>0.14000000000000001</v>
      </c>
      <c r="H103" s="146" t="s">
        <v>105</v>
      </c>
      <c r="I103" s="146" t="s">
        <v>671</v>
      </c>
      <c r="J103" s="146" t="s">
        <v>813</v>
      </c>
    </row>
    <row r="104" spans="1:10" x14ac:dyDescent="0.25">
      <c r="A104" s="144" t="s">
        <v>599</v>
      </c>
      <c r="B104" s="146" t="s">
        <v>708</v>
      </c>
      <c r="C104" s="146">
        <v>10</v>
      </c>
      <c r="D104" s="146">
        <v>2.7029999999999998</v>
      </c>
      <c r="E104" s="146">
        <v>3.7</v>
      </c>
      <c r="F104" s="146">
        <v>115</v>
      </c>
      <c r="G104" s="146">
        <v>0.14000000000000001</v>
      </c>
      <c r="H104" s="146" t="s">
        <v>105</v>
      </c>
      <c r="I104" s="146" t="s">
        <v>671</v>
      </c>
      <c r="J104" s="146" t="s">
        <v>813</v>
      </c>
    </row>
    <row r="105" spans="1:10" x14ac:dyDescent="0.25">
      <c r="A105" s="144" t="s">
        <v>599</v>
      </c>
      <c r="B105" s="146" t="s">
        <v>707</v>
      </c>
      <c r="C105" s="146">
        <v>12</v>
      </c>
      <c r="D105" s="146">
        <v>3.03</v>
      </c>
      <c r="E105" s="146">
        <v>3.96</v>
      </c>
      <c r="F105" s="146">
        <v>115</v>
      </c>
      <c r="G105" s="146">
        <v>0.14000000000000001</v>
      </c>
      <c r="H105" s="146" t="s">
        <v>105</v>
      </c>
      <c r="I105" s="146" t="s">
        <v>671</v>
      </c>
      <c r="J105" s="146" t="s">
        <v>813</v>
      </c>
    </row>
    <row r="106" spans="1:10" x14ac:dyDescent="0.25">
      <c r="A106" s="144" t="s">
        <v>599</v>
      </c>
      <c r="B106" s="146" t="s">
        <v>706</v>
      </c>
      <c r="C106" s="146">
        <v>6</v>
      </c>
      <c r="D106" s="146">
        <v>2.0830000000000002</v>
      </c>
      <c r="E106" s="146">
        <v>2.88</v>
      </c>
      <c r="F106" s="146">
        <v>115</v>
      </c>
      <c r="G106" s="146">
        <v>0.15</v>
      </c>
      <c r="H106" s="146" t="s">
        <v>105</v>
      </c>
      <c r="I106" s="146" t="s">
        <v>671</v>
      </c>
      <c r="J106" s="146" t="s">
        <v>813</v>
      </c>
    </row>
    <row r="107" spans="1:10" x14ac:dyDescent="0.25">
      <c r="A107" s="144" t="s">
        <v>599</v>
      </c>
      <c r="B107" s="146" t="s">
        <v>705</v>
      </c>
      <c r="C107" s="146">
        <v>8</v>
      </c>
      <c r="D107" s="146">
        <v>2.4390000000000001</v>
      </c>
      <c r="E107" s="146">
        <v>3.28</v>
      </c>
      <c r="F107" s="146">
        <v>115</v>
      </c>
      <c r="G107" s="146">
        <v>0.14000000000000001</v>
      </c>
      <c r="H107" s="146" t="s">
        <v>105</v>
      </c>
      <c r="I107" s="146" t="s">
        <v>671</v>
      </c>
      <c r="J107" s="146" t="s">
        <v>813</v>
      </c>
    </row>
    <row r="108" spans="1:10" x14ac:dyDescent="0.25">
      <c r="A108" s="144" t="s">
        <v>599</v>
      </c>
      <c r="B108" s="146" t="s">
        <v>704</v>
      </c>
      <c r="C108" s="146">
        <v>10</v>
      </c>
      <c r="D108" s="146">
        <v>2.4390000000000001</v>
      </c>
      <c r="E108" s="146">
        <v>4.0999999999999996</v>
      </c>
      <c r="F108" s="146">
        <v>125</v>
      </c>
      <c r="G108" s="146">
        <v>0.14000000000000001</v>
      </c>
      <c r="H108" s="146" t="s">
        <v>105</v>
      </c>
      <c r="I108" s="146" t="s">
        <v>671</v>
      </c>
      <c r="J108" s="146" t="s">
        <v>813</v>
      </c>
    </row>
    <row r="109" spans="1:10" x14ac:dyDescent="0.25">
      <c r="A109" s="144" t="s">
        <v>599</v>
      </c>
      <c r="B109" s="146" t="s">
        <v>703</v>
      </c>
      <c r="C109" s="146">
        <v>12</v>
      </c>
      <c r="D109" s="146">
        <v>2.778</v>
      </c>
      <c r="E109" s="146">
        <v>4.32</v>
      </c>
      <c r="F109" s="146">
        <v>125</v>
      </c>
      <c r="G109" s="146">
        <v>0.13</v>
      </c>
      <c r="H109" s="146" t="s">
        <v>105</v>
      </c>
      <c r="I109" s="146" t="s">
        <v>671</v>
      </c>
      <c r="J109" s="146" t="s">
        <v>813</v>
      </c>
    </row>
    <row r="110" spans="1:10" x14ac:dyDescent="0.25">
      <c r="A110" s="144" t="s">
        <v>599</v>
      </c>
      <c r="B110" s="146" t="s">
        <v>702</v>
      </c>
      <c r="C110" s="146">
        <v>6</v>
      </c>
      <c r="D110" s="146">
        <v>1.923</v>
      </c>
      <c r="E110" s="146">
        <v>3.12</v>
      </c>
      <c r="F110" s="146">
        <v>125</v>
      </c>
      <c r="G110" s="146">
        <v>0.14000000000000001</v>
      </c>
      <c r="H110" s="146" t="s">
        <v>105</v>
      </c>
      <c r="I110" s="146" t="s">
        <v>671</v>
      </c>
      <c r="J110" s="146" t="s">
        <v>813</v>
      </c>
    </row>
    <row r="111" spans="1:10" x14ac:dyDescent="0.25">
      <c r="A111" s="144" t="s">
        <v>599</v>
      </c>
      <c r="B111" s="146" t="s">
        <v>701</v>
      </c>
      <c r="C111" s="146">
        <v>8</v>
      </c>
      <c r="D111" s="146">
        <v>2.2730000000000001</v>
      </c>
      <c r="E111" s="146">
        <v>3.52</v>
      </c>
      <c r="F111" s="146">
        <v>125</v>
      </c>
      <c r="G111" s="146">
        <v>0.13</v>
      </c>
      <c r="H111" s="146" t="s">
        <v>105</v>
      </c>
      <c r="I111" s="146" t="s">
        <v>671</v>
      </c>
      <c r="J111" s="146" t="s">
        <v>813</v>
      </c>
    </row>
    <row r="112" spans="1:10" x14ac:dyDescent="0.25">
      <c r="A112" s="144" t="s">
        <v>599</v>
      </c>
      <c r="B112" s="146" t="s">
        <v>700</v>
      </c>
      <c r="C112" s="146">
        <v>6</v>
      </c>
      <c r="D112" s="146">
        <v>2.2730000000000001</v>
      </c>
      <c r="E112" s="146">
        <v>2.64</v>
      </c>
      <c r="F112" s="146">
        <v>105</v>
      </c>
      <c r="G112" s="146">
        <v>0.15</v>
      </c>
      <c r="H112" s="146" t="s">
        <v>105</v>
      </c>
      <c r="I112" s="146" t="s">
        <v>671</v>
      </c>
      <c r="J112" s="146" t="s">
        <v>813</v>
      </c>
    </row>
    <row r="113" spans="1:9" x14ac:dyDescent="0.25">
      <c r="A113" s="146" t="s">
        <v>886</v>
      </c>
      <c r="B113" s="146" t="s">
        <v>891</v>
      </c>
      <c r="C113" s="146">
        <v>2.65</v>
      </c>
      <c r="D113" s="146">
        <v>15.023</v>
      </c>
      <c r="E113" s="146">
        <v>0.18</v>
      </c>
      <c r="F113" s="146">
        <v>28.47</v>
      </c>
      <c r="G113" s="146">
        <v>0.26</v>
      </c>
      <c r="H113" s="146" t="s">
        <v>128</v>
      </c>
      <c r="I113" s="146" t="s">
        <v>671</v>
      </c>
    </row>
    <row r="114" spans="1:9" x14ac:dyDescent="0.25">
      <c r="A114" s="146" t="s">
        <v>886</v>
      </c>
      <c r="B114" s="146" t="s">
        <v>891</v>
      </c>
      <c r="C114" s="146">
        <v>2.65</v>
      </c>
      <c r="D114" s="146">
        <v>15.023</v>
      </c>
      <c r="E114" s="146">
        <v>0.18</v>
      </c>
      <c r="F114" s="146">
        <v>28.47</v>
      </c>
      <c r="G114" s="146">
        <v>0.26</v>
      </c>
      <c r="H114" s="146" t="s">
        <v>128</v>
      </c>
      <c r="I114" s="146" t="s">
        <v>671</v>
      </c>
    </row>
    <row r="115" spans="1:9" x14ac:dyDescent="0.25">
      <c r="A115" s="146" t="s">
        <v>886</v>
      </c>
      <c r="B115" s="146" t="s">
        <v>890</v>
      </c>
      <c r="C115" s="146">
        <v>2.15</v>
      </c>
      <c r="D115" s="146">
        <v>11.971</v>
      </c>
      <c r="E115" s="146">
        <v>0.18</v>
      </c>
      <c r="F115" s="146">
        <v>34.869999999999997</v>
      </c>
      <c r="G115" s="146">
        <v>0.26</v>
      </c>
      <c r="H115" s="146" t="s">
        <v>128</v>
      </c>
      <c r="I115" s="146" t="s">
        <v>671</v>
      </c>
    </row>
    <row r="116" spans="1:9" x14ac:dyDescent="0.25">
      <c r="A116" s="146" t="s">
        <v>886</v>
      </c>
      <c r="B116" s="146" t="s">
        <v>890</v>
      </c>
      <c r="C116" s="146">
        <v>2.15</v>
      </c>
      <c r="D116" s="146">
        <v>11.971</v>
      </c>
      <c r="E116" s="146">
        <v>0.18</v>
      </c>
      <c r="F116" s="146">
        <v>34.869999999999997</v>
      </c>
      <c r="G116" s="146">
        <v>0.26</v>
      </c>
      <c r="H116" s="146" t="s">
        <v>128</v>
      </c>
      <c r="I116" s="146" t="s">
        <v>671</v>
      </c>
    </row>
    <row r="117" spans="1:9" x14ac:dyDescent="0.25">
      <c r="A117" s="146" t="s">
        <v>886</v>
      </c>
      <c r="B117" s="146" t="s">
        <v>889</v>
      </c>
      <c r="C117" s="146">
        <v>3.15</v>
      </c>
      <c r="D117" s="146">
        <v>18.018000000000001</v>
      </c>
      <c r="E117" s="146">
        <v>0.17</v>
      </c>
      <c r="F117" s="146">
        <v>24.11</v>
      </c>
      <c r="G117" s="146">
        <v>0.26</v>
      </c>
      <c r="H117" s="146" t="s">
        <v>128</v>
      </c>
      <c r="I117" s="146" t="s">
        <v>671</v>
      </c>
    </row>
    <row r="118" spans="1:9" x14ac:dyDescent="0.25">
      <c r="A118" s="146" t="s">
        <v>886</v>
      </c>
      <c r="B118" s="146" t="s">
        <v>889</v>
      </c>
      <c r="C118" s="146">
        <v>3.15</v>
      </c>
      <c r="D118" s="146">
        <v>18.018000000000001</v>
      </c>
      <c r="E118" s="146">
        <v>0.17</v>
      </c>
      <c r="F118" s="146">
        <v>24.11</v>
      </c>
      <c r="G118" s="146">
        <v>0.26</v>
      </c>
      <c r="H118" s="146" t="s">
        <v>128</v>
      </c>
      <c r="I118" s="146" t="s">
        <v>671</v>
      </c>
    </row>
    <row r="119" spans="1:9" x14ac:dyDescent="0.25">
      <c r="A119" s="146" t="s">
        <v>886</v>
      </c>
      <c r="B119" s="146" t="s">
        <v>888</v>
      </c>
      <c r="C119" s="146">
        <v>4.1500000000000004</v>
      </c>
      <c r="D119" s="146">
        <v>23.54</v>
      </c>
      <c r="E119" s="146">
        <v>0.18</v>
      </c>
      <c r="F119" s="146">
        <v>18.54</v>
      </c>
      <c r="G119" s="146">
        <v>0.26</v>
      </c>
      <c r="H119" s="146" t="s">
        <v>128</v>
      </c>
      <c r="I119" s="146" t="s">
        <v>671</v>
      </c>
    </row>
    <row r="120" spans="1:9" x14ac:dyDescent="0.25">
      <c r="A120" s="146" t="s">
        <v>886</v>
      </c>
      <c r="B120" s="146" t="s">
        <v>888</v>
      </c>
      <c r="C120" s="146">
        <v>4.1500000000000004</v>
      </c>
      <c r="D120" s="146">
        <v>23.54</v>
      </c>
      <c r="E120" s="146">
        <v>0.18</v>
      </c>
      <c r="F120" s="146">
        <v>18.54</v>
      </c>
      <c r="G120" s="146">
        <v>0.26</v>
      </c>
      <c r="H120" s="146" t="s">
        <v>128</v>
      </c>
      <c r="I120" s="146" t="s">
        <v>671</v>
      </c>
    </row>
    <row r="121" spans="1:9" x14ac:dyDescent="0.25">
      <c r="A121" s="146" t="s">
        <v>886</v>
      </c>
      <c r="B121" s="146" t="s">
        <v>887</v>
      </c>
      <c r="C121" s="146">
        <v>5.15</v>
      </c>
      <c r="D121" s="146">
        <v>29.452999999999999</v>
      </c>
      <c r="E121" s="146">
        <v>0.17</v>
      </c>
      <c r="F121" s="146">
        <v>15.14</v>
      </c>
      <c r="G121" s="146">
        <v>0.27</v>
      </c>
      <c r="H121" s="146" t="s">
        <v>128</v>
      </c>
      <c r="I121" s="146" t="s">
        <v>671</v>
      </c>
    </row>
    <row r="122" spans="1:9" x14ac:dyDescent="0.25">
      <c r="A122" s="146" t="s">
        <v>886</v>
      </c>
      <c r="B122" s="146" t="s">
        <v>887</v>
      </c>
      <c r="C122" s="146">
        <v>5.15</v>
      </c>
      <c r="D122" s="146">
        <v>29.452999999999999</v>
      </c>
      <c r="E122" s="146">
        <v>0.17</v>
      </c>
      <c r="F122" s="146">
        <v>15.14</v>
      </c>
      <c r="G122" s="146">
        <v>0.27</v>
      </c>
      <c r="H122" s="146" t="s">
        <v>128</v>
      </c>
      <c r="I122" s="146" t="s">
        <v>671</v>
      </c>
    </row>
    <row r="123" spans="1:9" x14ac:dyDescent="0.25">
      <c r="A123" s="146" t="s">
        <v>886</v>
      </c>
      <c r="B123" s="146" t="s">
        <v>885</v>
      </c>
      <c r="C123" s="146">
        <v>6.15</v>
      </c>
      <c r="D123" s="146">
        <v>36.186999999999998</v>
      </c>
      <c r="E123" s="146">
        <v>0.17</v>
      </c>
      <c r="F123" s="146">
        <v>12.84</v>
      </c>
      <c r="G123" s="146">
        <v>0.27</v>
      </c>
      <c r="H123" s="146" t="s">
        <v>128</v>
      </c>
      <c r="I123" s="146" t="s">
        <v>671</v>
      </c>
    </row>
    <row r="124" spans="1:9" x14ac:dyDescent="0.25">
      <c r="A124" s="146" t="s">
        <v>886</v>
      </c>
      <c r="B124" s="146" t="s">
        <v>885</v>
      </c>
      <c r="C124" s="146">
        <v>6.15</v>
      </c>
      <c r="D124" s="146">
        <v>36.186999999999998</v>
      </c>
      <c r="E124" s="146">
        <v>0.17</v>
      </c>
      <c r="F124" s="146">
        <v>12.84</v>
      </c>
      <c r="G124" s="146">
        <v>0.27</v>
      </c>
      <c r="H124" s="146" t="s">
        <v>128</v>
      </c>
      <c r="I124" s="146" t="s">
        <v>671</v>
      </c>
    </row>
    <row r="125" spans="1:9" x14ac:dyDescent="0.25">
      <c r="A125" s="147" t="s">
        <v>861</v>
      </c>
      <c r="B125" s="147" t="s">
        <v>884</v>
      </c>
      <c r="C125" s="147">
        <v>6.5</v>
      </c>
      <c r="D125" s="147">
        <v>26.242000000000001</v>
      </c>
      <c r="E125" s="147">
        <v>0.25</v>
      </c>
      <c r="F125" s="147">
        <v>7.15</v>
      </c>
      <c r="G125" s="147">
        <v>0.3</v>
      </c>
      <c r="H125" s="147" t="s">
        <v>128</v>
      </c>
      <c r="I125" s="147" t="s">
        <v>671</v>
      </c>
    </row>
    <row r="126" spans="1:9" x14ac:dyDescent="0.25">
      <c r="A126" s="147" t="s">
        <v>861</v>
      </c>
      <c r="B126" s="147" t="s">
        <v>884</v>
      </c>
      <c r="C126" s="147">
        <v>6.5</v>
      </c>
      <c r="D126" s="147">
        <v>26.242000000000001</v>
      </c>
      <c r="E126" s="147">
        <v>0.25</v>
      </c>
      <c r="F126" s="147">
        <v>7.15</v>
      </c>
      <c r="G126" s="147">
        <v>0.3</v>
      </c>
      <c r="H126" s="147" t="s">
        <v>128</v>
      </c>
      <c r="I126" s="147" t="s">
        <v>671</v>
      </c>
    </row>
    <row r="127" spans="1:9" x14ac:dyDescent="0.25">
      <c r="A127" s="147" t="s">
        <v>861</v>
      </c>
      <c r="B127" s="147" t="s">
        <v>883</v>
      </c>
      <c r="C127" s="147">
        <v>6.5</v>
      </c>
      <c r="D127" s="147">
        <v>28.08</v>
      </c>
      <c r="E127" s="147">
        <v>0.23</v>
      </c>
      <c r="F127" s="147">
        <v>7.15</v>
      </c>
      <c r="G127" s="147">
        <v>0.3</v>
      </c>
      <c r="H127" s="147" t="s">
        <v>128</v>
      </c>
      <c r="I127" s="147" t="s">
        <v>671</v>
      </c>
    </row>
    <row r="128" spans="1:9" x14ac:dyDescent="0.25">
      <c r="A128" s="147" t="s">
        <v>861</v>
      </c>
      <c r="B128" s="147" t="s">
        <v>883</v>
      </c>
      <c r="C128" s="147">
        <v>6.5</v>
      </c>
      <c r="D128" s="147">
        <v>28.08</v>
      </c>
      <c r="E128" s="147">
        <v>0.23</v>
      </c>
      <c r="F128" s="147">
        <v>7.15</v>
      </c>
      <c r="G128" s="147">
        <v>0.3</v>
      </c>
      <c r="H128" s="147" t="s">
        <v>128</v>
      </c>
      <c r="I128" s="147" t="s">
        <v>671</v>
      </c>
    </row>
    <row r="129" spans="1:9" x14ac:dyDescent="0.25">
      <c r="A129" s="147" t="s">
        <v>861</v>
      </c>
      <c r="B129" s="147" t="s">
        <v>882</v>
      </c>
      <c r="C129" s="147">
        <v>6.5</v>
      </c>
      <c r="D129" s="147">
        <v>27.132999999999999</v>
      </c>
      <c r="E129" s="147">
        <v>0.24</v>
      </c>
      <c r="F129" s="147">
        <v>7.15</v>
      </c>
      <c r="G129" s="147">
        <v>0.3</v>
      </c>
      <c r="H129" s="147" t="s">
        <v>128</v>
      </c>
      <c r="I129" s="147" t="s">
        <v>671</v>
      </c>
    </row>
    <row r="130" spans="1:9" x14ac:dyDescent="0.25">
      <c r="A130" s="147" t="s">
        <v>861</v>
      </c>
      <c r="B130" s="147" t="s">
        <v>882</v>
      </c>
      <c r="C130" s="147">
        <v>6.5</v>
      </c>
      <c r="D130" s="147">
        <v>27.132999999999999</v>
      </c>
      <c r="E130" s="147">
        <v>0.24</v>
      </c>
      <c r="F130" s="147">
        <v>7.15</v>
      </c>
      <c r="G130" s="147">
        <v>0.3</v>
      </c>
      <c r="H130" s="147" t="s">
        <v>128</v>
      </c>
      <c r="I130" s="147" t="s">
        <v>671</v>
      </c>
    </row>
    <row r="131" spans="1:9" x14ac:dyDescent="0.25">
      <c r="A131" s="147" t="s">
        <v>861</v>
      </c>
      <c r="B131" s="147" t="s">
        <v>881</v>
      </c>
      <c r="C131" s="147">
        <v>8.25</v>
      </c>
      <c r="D131" s="147">
        <v>32.543999999999997</v>
      </c>
      <c r="E131" s="147">
        <v>0.25</v>
      </c>
      <c r="F131" s="147">
        <v>5.85</v>
      </c>
      <c r="G131" s="147">
        <v>0.28999999999999998</v>
      </c>
      <c r="H131" s="147" t="s">
        <v>128</v>
      </c>
      <c r="I131" s="147" t="s">
        <v>671</v>
      </c>
    </row>
    <row r="132" spans="1:9" x14ac:dyDescent="0.25">
      <c r="A132" s="147" t="s">
        <v>861</v>
      </c>
      <c r="B132" s="147" t="s">
        <v>881</v>
      </c>
      <c r="C132" s="147">
        <v>8.25</v>
      </c>
      <c r="D132" s="147">
        <v>32.543999999999997</v>
      </c>
      <c r="E132" s="147">
        <v>0.25</v>
      </c>
      <c r="F132" s="147">
        <v>5.85</v>
      </c>
      <c r="G132" s="147">
        <v>0.28999999999999998</v>
      </c>
      <c r="H132" s="147" t="s">
        <v>128</v>
      </c>
      <c r="I132" s="147" t="s">
        <v>671</v>
      </c>
    </row>
    <row r="133" spans="1:9" x14ac:dyDescent="0.25">
      <c r="A133" s="147" t="s">
        <v>861</v>
      </c>
      <c r="B133" s="147" t="s">
        <v>880</v>
      </c>
      <c r="C133" s="147">
        <v>8.25</v>
      </c>
      <c r="D133" s="147">
        <v>33.866999999999997</v>
      </c>
      <c r="E133" s="147">
        <v>0.24</v>
      </c>
      <c r="F133" s="147">
        <v>5.85</v>
      </c>
      <c r="G133" s="147">
        <v>0.28999999999999998</v>
      </c>
      <c r="H133" s="147" t="s">
        <v>128</v>
      </c>
      <c r="I133" s="147" t="s">
        <v>671</v>
      </c>
    </row>
    <row r="134" spans="1:9" x14ac:dyDescent="0.25">
      <c r="A134" s="147" t="s">
        <v>861</v>
      </c>
      <c r="B134" s="147" t="s">
        <v>880</v>
      </c>
      <c r="C134" s="147">
        <v>8.25</v>
      </c>
      <c r="D134" s="147">
        <v>33.866999999999997</v>
      </c>
      <c r="E134" s="147">
        <v>0.24</v>
      </c>
      <c r="F134" s="147">
        <v>5.85</v>
      </c>
      <c r="G134" s="147">
        <v>0.28999999999999998</v>
      </c>
      <c r="H134" s="147" t="s">
        <v>128</v>
      </c>
      <c r="I134" s="147" t="s">
        <v>671</v>
      </c>
    </row>
    <row r="135" spans="1:9" x14ac:dyDescent="0.25">
      <c r="A135" s="147" t="s">
        <v>861</v>
      </c>
      <c r="B135" s="147" t="s">
        <v>879</v>
      </c>
      <c r="C135" s="147">
        <v>8.25</v>
      </c>
      <c r="D135" s="147">
        <v>33.866999999999997</v>
      </c>
      <c r="E135" s="147">
        <v>0.24</v>
      </c>
      <c r="F135" s="147">
        <v>5.85</v>
      </c>
      <c r="G135" s="147">
        <v>0.28999999999999998</v>
      </c>
      <c r="H135" s="147" t="s">
        <v>128</v>
      </c>
      <c r="I135" s="147" t="s">
        <v>671</v>
      </c>
    </row>
    <row r="136" spans="1:9" x14ac:dyDescent="0.25">
      <c r="A136" s="147" t="s">
        <v>861</v>
      </c>
      <c r="B136" s="147" t="s">
        <v>879</v>
      </c>
      <c r="C136" s="147">
        <v>8.25</v>
      </c>
      <c r="D136" s="147">
        <v>33.866999999999997</v>
      </c>
      <c r="E136" s="147">
        <v>0.24</v>
      </c>
      <c r="F136" s="147">
        <v>5.85</v>
      </c>
      <c r="G136" s="147">
        <v>0.28999999999999998</v>
      </c>
      <c r="H136" s="147" t="s">
        <v>128</v>
      </c>
      <c r="I136" s="147" t="s">
        <v>671</v>
      </c>
    </row>
    <row r="137" spans="1:9" x14ac:dyDescent="0.25">
      <c r="A137" s="147" t="s">
        <v>861</v>
      </c>
      <c r="B137" s="147" t="s">
        <v>878</v>
      </c>
      <c r="C137" s="147">
        <v>6.5</v>
      </c>
      <c r="D137" s="147">
        <v>35.292000000000002</v>
      </c>
      <c r="E137" s="147">
        <v>0.18</v>
      </c>
      <c r="F137" s="147">
        <v>7.15</v>
      </c>
      <c r="G137" s="147">
        <v>0.3</v>
      </c>
      <c r="H137" s="147" t="s">
        <v>128</v>
      </c>
      <c r="I137" s="147" t="s">
        <v>671</v>
      </c>
    </row>
    <row r="138" spans="1:9" x14ac:dyDescent="0.25">
      <c r="A138" s="147" t="s">
        <v>861</v>
      </c>
      <c r="B138" s="147" t="s">
        <v>878</v>
      </c>
      <c r="C138" s="147">
        <v>6.5</v>
      </c>
      <c r="D138" s="147">
        <v>35.292000000000002</v>
      </c>
      <c r="E138" s="147">
        <v>0.18</v>
      </c>
      <c r="F138" s="147">
        <v>7.15</v>
      </c>
      <c r="G138" s="147">
        <v>0.3</v>
      </c>
      <c r="H138" s="147" t="s">
        <v>128</v>
      </c>
      <c r="I138" s="147" t="s">
        <v>671</v>
      </c>
    </row>
    <row r="139" spans="1:9" x14ac:dyDescent="0.25">
      <c r="A139" s="147" t="s">
        <v>861</v>
      </c>
      <c r="B139" s="147" t="s">
        <v>877</v>
      </c>
      <c r="C139" s="147">
        <v>6.5</v>
      </c>
      <c r="D139" s="147">
        <v>38.497</v>
      </c>
      <c r="E139" s="147">
        <v>0.17</v>
      </c>
      <c r="F139" s="147">
        <v>7.15</v>
      </c>
      <c r="G139" s="147">
        <v>0.3</v>
      </c>
      <c r="H139" s="147" t="s">
        <v>128</v>
      </c>
      <c r="I139" s="147" t="s">
        <v>671</v>
      </c>
    </row>
    <row r="140" spans="1:9" x14ac:dyDescent="0.25">
      <c r="A140" s="147" t="s">
        <v>861</v>
      </c>
      <c r="B140" s="147" t="s">
        <v>877</v>
      </c>
      <c r="C140" s="147">
        <v>6.5</v>
      </c>
      <c r="D140" s="147">
        <v>38.497</v>
      </c>
      <c r="E140" s="147">
        <v>0.17</v>
      </c>
      <c r="F140" s="147">
        <v>7.15</v>
      </c>
      <c r="G140" s="147">
        <v>0.3</v>
      </c>
      <c r="H140" s="147" t="s">
        <v>128</v>
      </c>
      <c r="I140" s="147" t="s">
        <v>671</v>
      </c>
    </row>
    <row r="141" spans="1:9" x14ac:dyDescent="0.25">
      <c r="A141" s="147" t="s">
        <v>861</v>
      </c>
      <c r="B141" s="147" t="s">
        <v>876</v>
      </c>
      <c r="C141" s="147">
        <v>6.5</v>
      </c>
      <c r="D141" s="147">
        <v>38.497</v>
      </c>
      <c r="E141" s="147">
        <v>0.17</v>
      </c>
      <c r="F141" s="147">
        <v>7.15</v>
      </c>
      <c r="G141" s="147">
        <v>0.3</v>
      </c>
      <c r="H141" s="147" t="s">
        <v>128</v>
      </c>
      <c r="I141" s="147" t="s">
        <v>671</v>
      </c>
    </row>
    <row r="142" spans="1:9" x14ac:dyDescent="0.25">
      <c r="A142" s="147" t="s">
        <v>861</v>
      </c>
      <c r="B142" s="147" t="s">
        <v>876</v>
      </c>
      <c r="C142" s="147">
        <v>6.5</v>
      </c>
      <c r="D142" s="147">
        <v>38.497</v>
      </c>
      <c r="E142" s="147">
        <v>0.17</v>
      </c>
      <c r="F142" s="147">
        <v>7.15</v>
      </c>
      <c r="G142" s="147">
        <v>0.3</v>
      </c>
      <c r="H142" s="147" t="s">
        <v>128</v>
      </c>
      <c r="I142" s="147" t="s">
        <v>671</v>
      </c>
    </row>
    <row r="143" spans="1:9" x14ac:dyDescent="0.25">
      <c r="A143" s="147" t="s">
        <v>861</v>
      </c>
      <c r="B143" s="147" t="s">
        <v>875</v>
      </c>
      <c r="C143" s="147">
        <v>10.25</v>
      </c>
      <c r="D143" s="147">
        <v>38.497</v>
      </c>
      <c r="E143" s="147">
        <v>0.27</v>
      </c>
      <c r="F143" s="147">
        <v>4.9000000000000004</v>
      </c>
      <c r="G143" s="147">
        <v>0.28999999999999998</v>
      </c>
      <c r="H143" s="147" t="s">
        <v>128</v>
      </c>
      <c r="I143" s="147" t="s">
        <v>671</v>
      </c>
    </row>
    <row r="144" spans="1:9" x14ac:dyDescent="0.25">
      <c r="A144" s="147" t="s">
        <v>861</v>
      </c>
      <c r="B144" s="147" t="s">
        <v>875</v>
      </c>
      <c r="C144" s="147">
        <v>10.25</v>
      </c>
      <c r="D144" s="147">
        <v>38.497</v>
      </c>
      <c r="E144" s="147">
        <v>0.27</v>
      </c>
      <c r="F144" s="147">
        <v>4.9000000000000004</v>
      </c>
      <c r="G144" s="147">
        <v>0.28999999999999998</v>
      </c>
      <c r="H144" s="147" t="s">
        <v>128</v>
      </c>
      <c r="I144" s="147" t="s">
        <v>671</v>
      </c>
    </row>
    <row r="145" spans="1:9" x14ac:dyDescent="0.25">
      <c r="A145" s="147" t="s">
        <v>861</v>
      </c>
      <c r="B145" s="147" t="s">
        <v>874</v>
      </c>
      <c r="C145" s="147">
        <v>10.25</v>
      </c>
      <c r="D145" s="147">
        <v>42.284999999999997</v>
      </c>
      <c r="E145" s="147">
        <v>0.24</v>
      </c>
      <c r="F145" s="147">
        <v>4.9000000000000004</v>
      </c>
      <c r="G145" s="147">
        <v>0.28999999999999998</v>
      </c>
      <c r="H145" s="147" t="s">
        <v>128</v>
      </c>
      <c r="I145" s="147" t="s">
        <v>671</v>
      </c>
    </row>
    <row r="146" spans="1:9" x14ac:dyDescent="0.25">
      <c r="A146" s="147" t="s">
        <v>861</v>
      </c>
      <c r="B146" s="147" t="s">
        <v>874</v>
      </c>
      <c r="C146" s="147">
        <v>10.25</v>
      </c>
      <c r="D146" s="147">
        <v>42.284999999999997</v>
      </c>
      <c r="E146" s="147">
        <v>0.24</v>
      </c>
      <c r="F146" s="147">
        <v>4.9000000000000004</v>
      </c>
      <c r="G146" s="147">
        <v>0.28999999999999998</v>
      </c>
      <c r="H146" s="147" t="s">
        <v>128</v>
      </c>
      <c r="I146" s="147" t="s">
        <v>671</v>
      </c>
    </row>
    <row r="147" spans="1:9" x14ac:dyDescent="0.25">
      <c r="A147" s="147" t="s">
        <v>861</v>
      </c>
      <c r="B147" s="147" t="s">
        <v>873</v>
      </c>
      <c r="C147" s="147">
        <v>10.25</v>
      </c>
      <c r="D147" s="147">
        <v>40.308</v>
      </c>
      <c r="E147" s="147">
        <v>0.25</v>
      </c>
      <c r="F147" s="147">
        <v>4.9000000000000004</v>
      </c>
      <c r="G147" s="147">
        <v>0.28999999999999998</v>
      </c>
      <c r="H147" s="147" t="s">
        <v>128</v>
      </c>
      <c r="I147" s="147" t="s">
        <v>671</v>
      </c>
    </row>
    <row r="148" spans="1:9" x14ac:dyDescent="0.25">
      <c r="A148" s="147" t="s">
        <v>861</v>
      </c>
      <c r="B148" s="147" t="s">
        <v>873</v>
      </c>
      <c r="C148" s="147">
        <v>10.25</v>
      </c>
      <c r="D148" s="147">
        <v>40.308</v>
      </c>
      <c r="E148" s="147">
        <v>0.25</v>
      </c>
      <c r="F148" s="147">
        <v>4.9000000000000004</v>
      </c>
      <c r="G148" s="147">
        <v>0.28999999999999998</v>
      </c>
      <c r="H148" s="147" t="s">
        <v>128</v>
      </c>
      <c r="I148" s="147" t="s">
        <v>671</v>
      </c>
    </row>
    <row r="149" spans="1:9" x14ac:dyDescent="0.25">
      <c r="A149" s="147" t="s">
        <v>861</v>
      </c>
      <c r="B149" s="147" t="s">
        <v>872</v>
      </c>
      <c r="C149" s="147">
        <v>6.5</v>
      </c>
      <c r="D149" s="147">
        <v>20.085999999999999</v>
      </c>
      <c r="E149" s="147">
        <v>0.32</v>
      </c>
      <c r="F149" s="147">
        <v>7.15</v>
      </c>
      <c r="G149" s="147">
        <v>0.3</v>
      </c>
      <c r="H149" s="147" t="s">
        <v>128</v>
      </c>
      <c r="I149" s="147" t="s">
        <v>671</v>
      </c>
    </row>
    <row r="150" spans="1:9" x14ac:dyDescent="0.25">
      <c r="A150" s="147" t="s">
        <v>861</v>
      </c>
      <c r="B150" s="147" t="s">
        <v>872</v>
      </c>
      <c r="C150" s="147">
        <v>6.5</v>
      </c>
      <c r="D150" s="147">
        <v>20.085999999999999</v>
      </c>
      <c r="E150" s="147">
        <v>0.32</v>
      </c>
      <c r="F150" s="147">
        <v>7.15</v>
      </c>
      <c r="G150" s="147">
        <v>0.3</v>
      </c>
      <c r="H150" s="147" t="s">
        <v>128</v>
      </c>
      <c r="I150" s="147" t="s">
        <v>671</v>
      </c>
    </row>
    <row r="151" spans="1:9" x14ac:dyDescent="0.25">
      <c r="A151" s="147" t="s">
        <v>861</v>
      </c>
      <c r="B151" s="147" t="s">
        <v>871</v>
      </c>
      <c r="C151" s="147">
        <v>6.5</v>
      </c>
      <c r="D151" s="147">
        <v>21.83</v>
      </c>
      <c r="E151" s="147">
        <v>0.3</v>
      </c>
      <c r="F151" s="147">
        <v>7.15</v>
      </c>
      <c r="G151" s="147">
        <v>0.3</v>
      </c>
      <c r="H151" s="147" t="s">
        <v>128</v>
      </c>
      <c r="I151" s="147" t="s">
        <v>671</v>
      </c>
    </row>
    <row r="152" spans="1:9" x14ac:dyDescent="0.25">
      <c r="A152" s="147" t="s">
        <v>861</v>
      </c>
      <c r="B152" s="147" t="s">
        <v>871</v>
      </c>
      <c r="C152" s="147">
        <v>6.5</v>
      </c>
      <c r="D152" s="147">
        <v>21.83</v>
      </c>
      <c r="E152" s="147">
        <v>0.3</v>
      </c>
      <c r="F152" s="147">
        <v>7.15</v>
      </c>
      <c r="G152" s="147">
        <v>0.3</v>
      </c>
      <c r="H152" s="147" t="s">
        <v>128</v>
      </c>
      <c r="I152" s="147" t="s">
        <v>671</v>
      </c>
    </row>
    <row r="153" spans="1:9" x14ac:dyDescent="0.25">
      <c r="A153" s="147" t="s">
        <v>861</v>
      </c>
      <c r="B153" s="147" t="s">
        <v>870</v>
      </c>
      <c r="C153" s="147">
        <v>6.5</v>
      </c>
      <c r="D153" s="147">
        <v>21.22</v>
      </c>
      <c r="E153" s="147">
        <v>0.31</v>
      </c>
      <c r="F153" s="147">
        <v>7.15</v>
      </c>
      <c r="G153" s="147">
        <v>0.3</v>
      </c>
      <c r="H153" s="147" t="s">
        <v>128</v>
      </c>
      <c r="I153" s="147" t="s">
        <v>671</v>
      </c>
    </row>
    <row r="154" spans="1:9" x14ac:dyDescent="0.25">
      <c r="A154" s="147" t="s">
        <v>861</v>
      </c>
      <c r="B154" s="147" t="s">
        <v>870</v>
      </c>
      <c r="C154" s="147">
        <v>6.5</v>
      </c>
      <c r="D154" s="147">
        <v>21.22</v>
      </c>
      <c r="E154" s="147">
        <v>0.31</v>
      </c>
      <c r="F154" s="147">
        <v>7.15</v>
      </c>
      <c r="G154" s="147">
        <v>0.3</v>
      </c>
      <c r="H154" s="147" t="s">
        <v>128</v>
      </c>
      <c r="I154" s="147" t="s">
        <v>671</v>
      </c>
    </row>
    <row r="155" spans="1:9" x14ac:dyDescent="0.25">
      <c r="A155" s="147" t="s">
        <v>861</v>
      </c>
      <c r="B155" s="147" t="s">
        <v>869</v>
      </c>
      <c r="C155" s="147">
        <v>8.25</v>
      </c>
      <c r="D155" s="147">
        <v>26.242000000000001</v>
      </c>
      <c r="E155" s="147">
        <v>0.31</v>
      </c>
      <c r="F155" s="147">
        <v>5.85</v>
      </c>
      <c r="G155" s="147">
        <v>0.28999999999999998</v>
      </c>
      <c r="H155" s="147" t="s">
        <v>128</v>
      </c>
      <c r="I155" s="147" t="s">
        <v>671</v>
      </c>
    </row>
    <row r="156" spans="1:9" x14ac:dyDescent="0.25">
      <c r="A156" s="147" t="s">
        <v>861</v>
      </c>
      <c r="B156" s="147" t="s">
        <v>869</v>
      </c>
      <c r="C156" s="147">
        <v>8.25</v>
      </c>
      <c r="D156" s="147">
        <v>26.242000000000001</v>
      </c>
      <c r="E156" s="147">
        <v>0.31</v>
      </c>
      <c r="F156" s="147">
        <v>5.85</v>
      </c>
      <c r="G156" s="147">
        <v>0.28999999999999998</v>
      </c>
      <c r="H156" s="147" t="s">
        <v>128</v>
      </c>
      <c r="I156" s="147" t="s">
        <v>671</v>
      </c>
    </row>
    <row r="157" spans="1:9" x14ac:dyDescent="0.25">
      <c r="A157" s="147" t="s">
        <v>861</v>
      </c>
      <c r="B157" s="147" t="s">
        <v>868</v>
      </c>
      <c r="C157" s="147">
        <v>8.25</v>
      </c>
      <c r="D157" s="147">
        <v>28.08</v>
      </c>
      <c r="E157" s="147">
        <v>0.28999999999999998</v>
      </c>
      <c r="F157" s="147">
        <v>5.85</v>
      </c>
      <c r="G157" s="147">
        <v>0.28999999999999998</v>
      </c>
      <c r="H157" s="147" t="s">
        <v>128</v>
      </c>
      <c r="I157" s="147" t="s">
        <v>671</v>
      </c>
    </row>
    <row r="158" spans="1:9" x14ac:dyDescent="0.25">
      <c r="A158" s="147" t="s">
        <v>861</v>
      </c>
      <c r="B158" s="147" t="s">
        <v>868</v>
      </c>
      <c r="C158" s="147">
        <v>8.25</v>
      </c>
      <c r="D158" s="147">
        <v>28.08</v>
      </c>
      <c r="E158" s="147">
        <v>0.28999999999999998</v>
      </c>
      <c r="F158" s="147">
        <v>5.85</v>
      </c>
      <c r="G158" s="147">
        <v>0.28999999999999998</v>
      </c>
      <c r="H158" s="147" t="s">
        <v>128</v>
      </c>
      <c r="I158" s="147" t="s">
        <v>671</v>
      </c>
    </row>
    <row r="159" spans="1:9" x14ac:dyDescent="0.25">
      <c r="A159" s="147" t="s">
        <v>861</v>
      </c>
      <c r="B159" s="147" t="s">
        <v>867</v>
      </c>
      <c r="C159" s="147">
        <v>8.25</v>
      </c>
      <c r="D159" s="147">
        <v>27.132999999999999</v>
      </c>
      <c r="E159" s="147">
        <v>0.3</v>
      </c>
      <c r="F159" s="147">
        <v>5.85</v>
      </c>
      <c r="G159" s="147">
        <v>0.28999999999999998</v>
      </c>
      <c r="H159" s="147" t="s">
        <v>128</v>
      </c>
      <c r="I159" s="147" t="s">
        <v>671</v>
      </c>
    </row>
    <row r="160" spans="1:9" x14ac:dyDescent="0.25">
      <c r="A160" s="147" t="s">
        <v>861</v>
      </c>
      <c r="B160" s="147" t="s">
        <v>867</v>
      </c>
      <c r="C160" s="147">
        <v>8.25</v>
      </c>
      <c r="D160" s="147">
        <v>27.132999999999999</v>
      </c>
      <c r="E160" s="147">
        <v>0.3</v>
      </c>
      <c r="F160" s="147">
        <v>5.85</v>
      </c>
      <c r="G160" s="147">
        <v>0.28999999999999998</v>
      </c>
      <c r="H160" s="147" t="s">
        <v>128</v>
      </c>
      <c r="I160" s="147" t="s">
        <v>671</v>
      </c>
    </row>
    <row r="161" spans="1:10" x14ac:dyDescent="0.25">
      <c r="A161" s="147" t="s">
        <v>861</v>
      </c>
      <c r="B161" s="147" t="s">
        <v>866</v>
      </c>
      <c r="C161" s="147">
        <v>6.5</v>
      </c>
      <c r="D161" s="147">
        <v>28.08</v>
      </c>
      <c r="E161" s="147">
        <v>0.23</v>
      </c>
      <c r="F161" s="147">
        <v>7.15</v>
      </c>
      <c r="G161" s="147">
        <v>0.3</v>
      </c>
      <c r="H161" s="147" t="s">
        <v>128</v>
      </c>
      <c r="I161" s="147" t="s">
        <v>671</v>
      </c>
    </row>
    <row r="162" spans="1:10" x14ac:dyDescent="0.25">
      <c r="A162" s="147" t="s">
        <v>861</v>
      </c>
      <c r="B162" s="147" t="s">
        <v>866</v>
      </c>
      <c r="C162" s="147">
        <v>6.5</v>
      </c>
      <c r="D162" s="147">
        <v>28.08</v>
      </c>
      <c r="E162" s="147">
        <v>0.23</v>
      </c>
      <c r="F162" s="147">
        <v>7.15</v>
      </c>
      <c r="G162" s="147">
        <v>0.3</v>
      </c>
      <c r="H162" s="147" t="s">
        <v>128</v>
      </c>
      <c r="I162" s="147" t="s">
        <v>671</v>
      </c>
    </row>
    <row r="163" spans="1:10" x14ac:dyDescent="0.25">
      <c r="A163" s="147" t="s">
        <v>861</v>
      </c>
      <c r="B163" s="147" t="s">
        <v>865</v>
      </c>
      <c r="C163" s="147">
        <v>6.5</v>
      </c>
      <c r="D163" s="147">
        <v>32.543999999999997</v>
      </c>
      <c r="E163" s="147">
        <v>0.2</v>
      </c>
      <c r="F163" s="147">
        <v>7.15</v>
      </c>
      <c r="G163" s="147">
        <v>0.3</v>
      </c>
      <c r="H163" s="147" t="s">
        <v>128</v>
      </c>
      <c r="I163" s="147" t="s">
        <v>671</v>
      </c>
    </row>
    <row r="164" spans="1:10" x14ac:dyDescent="0.25">
      <c r="A164" s="147" t="s">
        <v>861</v>
      </c>
      <c r="B164" s="147" t="s">
        <v>865</v>
      </c>
      <c r="C164" s="147">
        <v>6.5</v>
      </c>
      <c r="D164" s="147">
        <v>32.543999999999997</v>
      </c>
      <c r="E164" s="147">
        <v>0.2</v>
      </c>
      <c r="F164" s="147">
        <v>7.15</v>
      </c>
      <c r="G164" s="147">
        <v>0.3</v>
      </c>
      <c r="H164" s="147" t="s">
        <v>128</v>
      </c>
      <c r="I164" s="147" t="s">
        <v>671</v>
      </c>
    </row>
    <row r="165" spans="1:10" x14ac:dyDescent="0.25">
      <c r="A165" s="147" t="s">
        <v>861</v>
      </c>
      <c r="B165" s="147" t="s">
        <v>864</v>
      </c>
      <c r="C165" s="147">
        <v>6.5</v>
      </c>
      <c r="D165" s="147">
        <v>31.312999999999999</v>
      </c>
      <c r="E165" s="147">
        <v>0.21</v>
      </c>
      <c r="F165" s="147">
        <v>7.15</v>
      </c>
      <c r="G165" s="147">
        <v>0.3</v>
      </c>
      <c r="H165" s="147" t="s">
        <v>128</v>
      </c>
      <c r="I165" s="147" t="s">
        <v>671</v>
      </c>
    </row>
    <row r="166" spans="1:10" x14ac:dyDescent="0.25">
      <c r="A166" s="147" t="s">
        <v>861</v>
      </c>
      <c r="B166" s="147" t="s">
        <v>864</v>
      </c>
      <c r="C166" s="147">
        <v>6.5</v>
      </c>
      <c r="D166" s="147">
        <v>31.312999999999999</v>
      </c>
      <c r="E166" s="147">
        <v>0.21</v>
      </c>
      <c r="F166" s="147">
        <v>7.15</v>
      </c>
      <c r="G166" s="147">
        <v>0.3</v>
      </c>
      <c r="H166" s="147" t="s">
        <v>128</v>
      </c>
      <c r="I166" s="147" t="s">
        <v>671</v>
      </c>
    </row>
    <row r="167" spans="1:10" x14ac:dyDescent="0.25">
      <c r="A167" s="147" t="s">
        <v>861</v>
      </c>
      <c r="B167" s="147" t="s">
        <v>863</v>
      </c>
      <c r="C167" s="147">
        <v>10.25</v>
      </c>
      <c r="D167" s="147">
        <v>32.543999999999997</v>
      </c>
      <c r="E167" s="147">
        <v>0.31</v>
      </c>
      <c r="F167" s="147">
        <v>4.9000000000000004</v>
      </c>
      <c r="G167" s="147">
        <v>0.28999999999999998</v>
      </c>
      <c r="H167" s="147" t="s">
        <v>128</v>
      </c>
      <c r="I167" s="147" t="s">
        <v>671</v>
      </c>
      <c r="J167" s="146" t="s">
        <v>813</v>
      </c>
    </row>
    <row r="168" spans="1:10" x14ac:dyDescent="0.25">
      <c r="A168" s="147" t="s">
        <v>861</v>
      </c>
      <c r="B168" s="147" t="s">
        <v>863</v>
      </c>
      <c r="C168" s="147">
        <v>10.25</v>
      </c>
      <c r="D168" s="147">
        <v>32.543999999999997</v>
      </c>
      <c r="E168" s="147">
        <v>0.31</v>
      </c>
      <c r="F168" s="147">
        <v>4.9000000000000004</v>
      </c>
      <c r="G168" s="147">
        <v>0.28999999999999998</v>
      </c>
      <c r="H168" s="147" t="s">
        <v>128</v>
      </c>
      <c r="I168" s="147" t="s">
        <v>671</v>
      </c>
      <c r="J168" s="146" t="s">
        <v>813</v>
      </c>
    </row>
    <row r="169" spans="1:10" x14ac:dyDescent="0.25">
      <c r="A169" s="147" t="s">
        <v>861</v>
      </c>
      <c r="B169" s="147" t="s">
        <v>862</v>
      </c>
      <c r="C169" s="147">
        <v>10.25</v>
      </c>
      <c r="D169" s="147">
        <v>35.292000000000002</v>
      </c>
      <c r="E169" s="147">
        <v>0.28999999999999998</v>
      </c>
      <c r="F169" s="147">
        <v>4.9000000000000004</v>
      </c>
      <c r="G169" s="147">
        <v>0.28999999999999998</v>
      </c>
      <c r="H169" s="147" t="s">
        <v>128</v>
      </c>
      <c r="I169" s="147" t="s">
        <v>671</v>
      </c>
      <c r="J169" s="146" t="s">
        <v>813</v>
      </c>
    </row>
    <row r="170" spans="1:10" x14ac:dyDescent="0.25">
      <c r="A170" s="147" t="s">
        <v>861</v>
      </c>
      <c r="B170" s="147" t="s">
        <v>862</v>
      </c>
      <c r="C170" s="147">
        <v>10.25</v>
      </c>
      <c r="D170" s="147">
        <v>35.292000000000002</v>
      </c>
      <c r="E170" s="147">
        <v>0.28999999999999998</v>
      </c>
      <c r="F170" s="147">
        <v>4.9000000000000004</v>
      </c>
      <c r="G170" s="147">
        <v>0.28999999999999998</v>
      </c>
      <c r="H170" s="147" t="s">
        <v>128</v>
      </c>
      <c r="I170" s="147" t="s">
        <v>671</v>
      </c>
      <c r="J170" s="146" t="s">
        <v>813</v>
      </c>
    </row>
    <row r="171" spans="1:10" x14ac:dyDescent="0.25">
      <c r="A171" s="147" t="s">
        <v>861</v>
      </c>
      <c r="B171" s="147" t="s">
        <v>860</v>
      </c>
      <c r="C171" s="147">
        <v>10.25</v>
      </c>
      <c r="D171" s="147">
        <v>35.292000000000002</v>
      </c>
      <c r="E171" s="147">
        <v>0.28999999999999998</v>
      </c>
      <c r="F171" s="147">
        <v>4.9000000000000004</v>
      </c>
      <c r="G171" s="147">
        <v>0.28999999999999998</v>
      </c>
      <c r="H171" s="147" t="s">
        <v>128</v>
      </c>
      <c r="I171" s="147" t="s">
        <v>671</v>
      </c>
      <c r="J171" s="146" t="s">
        <v>813</v>
      </c>
    </row>
    <row r="172" spans="1:10" x14ac:dyDescent="0.25">
      <c r="A172" s="147" t="s">
        <v>861</v>
      </c>
      <c r="B172" s="147" t="s">
        <v>860</v>
      </c>
      <c r="C172" s="147">
        <v>10.25</v>
      </c>
      <c r="D172" s="147">
        <v>35.292000000000002</v>
      </c>
      <c r="E172" s="147">
        <v>0.28999999999999998</v>
      </c>
      <c r="F172" s="147">
        <v>4.9000000000000004</v>
      </c>
      <c r="G172" s="147">
        <v>0.28999999999999998</v>
      </c>
      <c r="H172" s="147" t="s">
        <v>128</v>
      </c>
      <c r="I172" s="147" t="s">
        <v>671</v>
      </c>
      <c r="J172" s="146" t="s">
        <v>813</v>
      </c>
    </row>
    <row r="173" spans="1:10" x14ac:dyDescent="0.25">
      <c r="A173" s="147" t="s">
        <v>847</v>
      </c>
      <c r="B173" s="147" t="s">
        <v>859</v>
      </c>
      <c r="C173" s="147">
        <v>48</v>
      </c>
      <c r="D173" s="147">
        <v>11.593</v>
      </c>
      <c r="E173" s="147">
        <v>4.1399999999999997</v>
      </c>
      <c r="F173" s="147">
        <v>1.83</v>
      </c>
      <c r="G173" s="147">
        <v>0.27</v>
      </c>
      <c r="H173" s="147" t="s">
        <v>128</v>
      </c>
      <c r="I173" s="147" t="s">
        <v>671</v>
      </c>
      <c r="J173" s="146" t="s">
        <v>813</v>
      </c>
    </row>
    <row r="174" spans="1:10" x14ac:dyDescent="0.25">
      <c r="A174" s="147" t="s">
        <v>847</v>
      </c>
      <c r="B174" s="147" t="s">
        <v>859</v>
      </c>
      <c r="C174" s="147">
        <v>48</v>
      </c>
      <c r="D174" s="147">
        <v>11.593</v>
      </c>
      <c r="E174" s="147">
        <v>4.1399999999999997</v>
      </c>
      <c r="F174" s="147">
        <v>1.83</v>
      </c>
      <c r="G174" s="147">
        <v>0.27</v>
      </c>
      <c r="H174" s="147" t="s">
        <v>128</v>
      </c>
      <c r="I174" s="147" t="s">
        <v>671</v>
      </c>
      <c r="J174" s="146" t="s">
        <v>813</v>
      </c>
    </row>
    <row r="175" spans="1:10" x14ac:dyDescent="0.25">
      <c r="A175" s="147" t="s">
        <v>847</v>
      </c>
      <c r="B175" s="147" t="s">
        <v>838</v>
      </c>
      <c r="C175" s="147">
        <v>6.5</v>
      </c>
      <c r="D175" s="147">
        <v>19.998999999999999</v>
      </c>
      <c r="E175" s="147">
        <v>0.33</v>
      </c>
      <c r="F175" s="147">
        <v>7.15</v>
      </c>
      <c r="G175" s="147">
        <v>0.3</v>
      </c>
      <c r="H175" s="147" t="s">
        <v>128</v>
      </c>
      <c r="I175" s="147" t="s">
        <v>671</v>
      </c>
      <c r="J175" s="146" t="s">
        <v>813</v>
      </c>
    </row>
    <row r="176" spans="1:10" x14ac:dyDescent="0.25">
      <c r="A176" s="147" t="s">
        <v>847</v>
      </c>
      <c r="B176" s="147" t="s">
        <v>838</v>
      </c>
      <c r="C176" s="147">
        <v>6.5</v>
      </c>
      <c r="D176" s="147">
        <v>19.998999999999999</v>
      </c>
      <c r="E176" s="147">
        <v>0.33</v>
      </c>
      <c r="F176" s="147">
        <v>7.15</v>
      </c>
      <c r="G176" s="147">
        <v>0.3</v>
      </c>
      <c r="H176" s="147" t="s">
        <v>128</v>
      </c>
      <c r="I176" s="147" t="s">
        <v>671</v>
      </c>
      <c r="J176" s="146" t="s">
        <v>813</v>
      </c>
    </row>
    <row r="177" spans="1:10" x14ac:dyDescent="0.25">
      <c r="A177" s="147" t="s">
        <v>847</v>
      </c>
      <c r="B177" s="147" t="s">
        <v>837</v>
      </c>
      <c r="C177" s="147">
        <v>6.5</v>
      </c>
      <c r="D177" s="147">
        <v>21.515999999999998</v>
      </c>
      <c r="E177" s="147">
        <v>0.3</v>
      </c>
      <c r="F177" s="147">
        <v>7.15</v>
      </c>
      <c r="G177" s="147">
        <v>0.3</v>
      </c>
      <c r="H177" s="147" t="s">
        <v>128</v>
      </c>
      <c r="I177" s="147" t="s">
        <v>671</v>
      </c>
      <c r="J177" s="146" t="s">
        <v>813</v>
      </c>
    </row>
    <row r="178" spans="1:10" x14ac:dyDescent="0.25">
      <c r="A178" s="147" t="s">
        <v>847</v>
      </c>
      <c r="B178" s="147" t="s">
        <v>837</v>
      </c>
      <c r="C178" s="147">
        <v>6.5</v>
      </c>
      <c r="D178" s="147">
        <v>21.515999999999998</v>
      </c>
      <c r="E178" s="147">
        <v>0.3</v>
      </c>
      <c r="F178" s="147">
        <v>7.15</v>
      </c>
      <c r="G178" s="147">
        <v>0.3</v>
      </c>
      <c r="H178" s="147" t="s">
        <v>128</v>
      </c>
      <c r="I178" s="147" t="s">
        <v>671</v>
      </c>
      <c r="J178" s="146" t="s">
        <v>813</v>
      </c>
    </row>
    <row r="179" spans="1:10" x14ac:dyDescent="0.25">
      <c r="A179" s="147" t="s">
        <v>847</v>
      </c>
      <c r="B179" s="147" t="s">
        <v>858</v>
      </c>
      <c r="C179" s="147">
        <v>48</v>
      </c>
      <c r="D179" s="147">
        <v>15.804</v>
      </c>
      <c r="E179" s="147">
        <v>3.04</v>
      </c>
      <c r="F179" s="147">
        <v>1.83</v>
      </c>
      <c r="G179" s="147">
        <v>0.27</v>
      </c>
      <c r="H179" s="147" t="s">
        <v>128</v>
      </c>
      <c r="I179" s="147" t="s">
        <v>671</v>
      </c>
      <c r="J179" s="146" t="s">
        <v>813</v>
      </c>
    </row>
    <row r="180" spans="1:10" x14ac:dyDescent="0.25">
      <c r="A180" s="147" t="s">
        <v>847</v>
      </c>
      <c r="B180" s="147" t="s">
        <v>858</v>
      </c>
      <c r="C180" s="147">
        <v>48</v>
      </c>
      <c r="D180" s="147">
        <v>15.804</v>
      </c>
      <c r="E180" s="147">
        <v>3.04</v>
      </c>
      <c r="F180" s="147">
        <v>1.83</v>
      </c>
      <c r="G180" s="147">
        <v>0.27</v>
      </c>
      <c r="H180" s="147" t="s">
        <v>128</v>
      </c>
      <c r="I180" s="147" t="s">
        <v>671</v>
      </c>
      <c r="J180" s="146" t="s">
        <v>813</v>
      </c>
    </row>
    <row r="181" spans="1:10" x14ac:dyDescent="0.25">
      <c r="A181" s="147" t="s">
        <v>847</v>
      </c>
      <c r="B181" s="147" t="s">
        <v>836</v>
      </c>
      <c r="C181" s="147">
        <v>6.5</v>
      </c>
      <c r="D181" s="147">
        <v>22.65</v>
      </c>
      <c r="E181" s="147">
        <v>0.28999999999999998</v>
      </c>
      <c r="F181" s="147">
        <v>7.15</v>
      </c>
      <c r="G181" s="147">
        <v>0.3</v>
      </c>
      <c r="H181" s="147" t="s">
        <v>128</v>
      </c>
      <c r="I181" s="147" t="s">
        <v>671</v>
      </c>
      <c r="J181" s="146" t="s">
        <v>813</v>
      </c>
    </row>
    <row r="182" spans="1:10" x14ac:dyDescent="0.25">
      <c r="A182" s="147" t="s">
        <v>847</v>
      </c>
      <c r="B182" s="147" t="s">
        <v>836</v>
      </c>
      <c r="C182" s="147">
        <v>6.5</v>
      </c>
      <c r="D182" s="147">
        <v>22.65</v>
      </c>
      <c r="E182" s="147">
        <v>0.28999999999999998</v>
      </c>
      <c r="F182" s="147">
        <v>7.15</v>
      </c>
      <c r="G182" s="147">
        <v>0.3</v>
      </c>
      <c r="H182" s="147" t="s">
        <v>128</v>
      </c>
      <c r="I182" s="147" t="s">
        <v>671</v>
      </c>
      <c r="J182" s="146" t="s">
        <v>813</v>
      </c>
    </row>
    <row r="183" spans="1:10" x14ac:dyDescent="0.25">
      <c r="A183" s="147" t="s">
        <v>847</v>
      </c>
      <c r="B183" s="147" t="s">
        <v>835</v>
      </c>
      <c r="C183" s="147">
        <v>6.5</v>
      </c>
      <c r="D183" s="147">
        <v>20.986999999999998</v>
      </c>
      <c r="E183" s="147">
        <v>0.31</v>
      </c>
      <c r="F183" s="147">
        <v>7.15</v>
      </c>
      <c r="G183" s="147">
        <v>0.3</v>
      </c>
      <c r="H183" s="147" t="s">
        <v>128</v>
      </c>
      <c r="I183" s="147" t="s">
        <v>671</v>
      </c>
      <c r="J183" s="146" t="s">
        <v>813</v>
      </c>
    </row>
    <row r="184" spans="1:10" x14ac:dyDescent="0.25">
      <c r="A184" s="147" t="s">
        <v>847</v>
      </c>
      <c r="B184" s="147" t="s">
        <v>835</v>
      </c>
      <c r="C184" s="147">
        <v>6.5</v>
      </c>
      <c r="D184" s="147">
        <v>20.986999999999998</v>
      </c>
      <c r="E184" s="147">
        <v>0.31</v>
      </c>
      <c r="F184" s="147">
        <v>7.15</v>
      </c>
      <c r="G184" s="147">
        <v>0.3</v>
      </c>
      <c r="H184" s="147" t="s">
        <v>128</v>
      </c>
      <c r="I184" s="147" t="s">
        <v>671</v>
      </c>
      <c r="J184" s="146" t="s">
        <v>813</v>
      </c>
    </row>
    <row r="185" spans="1:10" x14ac:dyDescent="0.25">
      <c r="A185" s="147" t="s">
        <v>847</v>
      </c>
      <c r="B185" s="147" t="s">
        <v>857</v>
      </c>
      <c r="C185" s="147">
        <v>8.5</v>
      </c>
      <c r="D185" s="147">
        <v>25.286999999999999</v>
      </c>
      <c r="E185" s="147">
        <v>0.34</v>
      </c>
      <c r="F185" s="147">
        <v>5.71</v>
      </c>
      <c r="G185" s="147">
        <v>0.28999999999999998</v>
      </c>
      <c r="H185" s="147" t="s">
        <v>128</v>
      </c>
      <c r="I185" s="147" t="s">
        <v>671</v>
      </c>
      <c r="J185" s="146" t="s">
        <v>813</v>
      </c>
    </row>
    <row r="186" spans="1:10" x14ac:dyDescent="0.25">
      <c r="A186" s="147" t="s">
        <v>847</v>
      </c>
      <c r="B186" s="147" t="s">
        <v>857</v>
      </c>
      <c r="C186" s="147">
        <v>8.5</v>
      </c>
      <c r="D186" s="147">
        <v>25.286999999999999</v>
      </c>
      <c r="E186" s="147">
        <v>0.34</v>
      </c>
      <c r="F186" s="147">
        <v>5.71</v>
      </c>
      <c r="G186" s="147">
        <v>0.28999999999999998</v>
      </c>
      <c r="H186" s="147" t="s">
        <v>128</v>
      </c>
      <c r="I186" s="147" t="s">
        <v>671</v>
      </c>
      <c r="J186" s="146" t="s">
        <v>813</v>
      </c>
    </row>
    <row r="187" spans="1:10" x14ac:dyDescent="0.25">
      <c r="A187" s="147" t="s">
        <v>847</v>
      </c>
      <c r="B187" s="147" t="s">
        <v>856</v>
      </c>
      <c r="C187" s="147">
        <v>8.5</v>
      </c>
      <c r="D187" s="147">
        <v>28.562999999999999</v>
      </c>
      <c r="E187" s="147">
        <v>0.3</v>
      </c>
      <c r="F187" s="147">
        <v>5.71</v>
      </c>
      <c r="G187" s="147">
        <v>0.28999999999999998</v>
      </c>
      <c r="H187" s="147" t="s">
        <v>128</v>
      </c>
      <c r="I187" s="147" t="s">
        <v>671</v>
      </c>
      <c r="J187" s="146" t="s">
        <v>813</v>
      </c>
    </row>
    <row r="188" spans="1:10" x14ac:dyDescent="0.25">
      <c r="A188" s="147" t="s">
        <v>847</v>
      </c>
      <c r="B188" s="147" t="s">
        <v>856</v>
      </c>
      <c r="C188" s="147">
        <v>8.5</v>
      </c>
      <c r="D188" s="147">
        <v>28.562999999999999</v>
      </c>
      <c r="E188" s="147">
        <v>0.3</v>
      </c>
      <c r="F188" s="147">
        <v>5.71</v>
      </c>
      <c r="G188" s="147">
        <v>0.28999999999999998</v>
      </c>
      <c r="H188" s="147" t="s">
        <v>128</v>
      </c>
      <c r="I188" s="147" t="s">
        <v>671</v>
      </c>
      <c r="J188" s="146" t="s">
        <v>813</v>
      </c>
    </row>
    <row r="189" spans="1:10" x14ac:dyDescent="0.25">
      <c r="A189" s="147" t="s">
        <v>847</v>
      </c>
      <c r="B189" s="147" t="s">
        <v>855</v>
      </c>
      <c r="C189" s="147">
        <v>48</v>
      </c>
      <c r="D189" s="147">
        <v>19.536999999999999</v>
      </c>
      <c r="E189" s="147">
        <v>2.46</v>
      </c>
      <c r="F189" s="147">
        <v>1.83</v>
      </c>
      <c r="G189" s="147">
        <v>0.27</v>
      </c>
      <c r="H189" s="147" t="s">
        <v>128</v>
      </c>
      <c r="I189" s="147" t="s">
        <v>671</v>
      </c>
      <c r="J189" s="146" t="s">
        <v>813</v>
      </c>
    </row>
    <row r="190" spans="1:10" x14ac:dyDescent="0.25">
      <c r="A190" s="147" t="s">
        <v>847</v>
      </c>
      <c r="B190" s="147" t="s">
        <v>855</v>
      </c>
      <c r="C190" s="147">
        <v>48</v>
      </c>
      <c r="D190" s="147">
        <v>19.536999999999999</v>
      </c>
      <c r="E190" s="147">
        <v>2.46</v>
      </c>
      <c r="F190" s="147">
        <v>1.83</v>
      </c>
      <c r="G190" s="147">
        <v>0.27</v>
      </c>
      <c r="H190" s="147" t="s">
        <v>128</v>
      </c>
      <c r="I190" s="147" t="s">
        <v>671</v>
      </c>
      <c r="J190" s="146" t="s">
        <v>813</v>
      </c>
    </row>
    <row r="191" spans="1:10" x14ac:dyDescent="0.25">
      <c r="A191" s="147" t="s">
        <v>847</v>
      </c>
      <c r="B191" s="147" t="s">
        <v>854</v>
      </c>
      <c r="C191" s="147">
        <v>8.5</v>
      </c>
      <c r="D191" s="147">
        <v>28.562999999999999</v>
      </c>
      <c r="E191" s="147">
        <v>0.3</v>
      </c>
      <c r="F191" s="147">
        <v>5.71</v>
      </c>
      <c r="G191" s="147">
        <v>0.28999999999999998</v>
      </c>
      <c r="H191" s="147" t="s">
        <v>128</v>
      </c>
      <c r="I191" s="147" t="s">
        <v>671</v>
      </c>
      <c r="J191" s="146" t="s">
        <v>813</v>
      </c>
    </row>
    <row r="192" spans="1:10" x14ac:dyDescent="0.25">
      <c r="A192" s="147" t="s">
        <v>847</v>
      </c>
      <c r="B192" s="147" t="s">
        <v>854</v>
      </c>
      <c r="C192" s="147">
        <v>8.5</v>
      </c>
      <c r="D192" s="147">
        <v>28.562999999999999</v>
      </c>
      <c r="E192" s="147">
        <v>0.3</v>
      </c>
      <c r="F192" s="147">
        <v>5.71</v>
      </c>
      <c r="G192" s="147">
        <v>0.28999999999999998</v>
      </c>
      <c r="H192" s="147" t="s">
        <v>128</v>
      </c>
      <c r="I192" s="147" t="s">
        <v>671</v>
      </c>
      <c r="J192" s="146" t="s">
        <v>813</v>
      </c>
    </row>
    <row r="193" spans="1:10" x14ac:dyDescent="0.25">
      <c r="A193" s="147" t="s">
        <v>847</v>
      </c>
      <c r="B193" s="147" t="s">
        <v>853</v>
      </c>
      <c r="C193" s="147">
        <v>8.5</v>
      </c>
      <c r="D193" s="147">
        <v>27.672000000000001</v>
      </c>
      <c r="E193" s="147">
        <v>0.31</v>
      </c>
      <c r="F193" s="147">
        <v>5.71</v>
      </c>
      <c r="G193" s="147">
        <v>0.28999999999999998</v>
      </c>
      <c r="H193" s="147" t="s">
        <v>128</v>
      </c>
      <c r="I193" s="147" t="s">
        <v>671</v>
      </c>
      <c r="J193" s="146" t="s">
        <v>813</v>
      </c>
    </row>
    <row r="194" spans="1:10" x14ac:dyDescent="0.25">
      <c r="A194" s="147" t="s">
        <v>847</v>
      </c>
      <c r="B194" s="147" t="s">
        <v>853</v>
      </c>
      <c r="C194" s="147">
        <v>8.5</v>
      </c>
      <c r="D194" s="147">
        <v>27.672000000000001</v>
      </c>
      <c r="E194" s="147">
        <v>0.31</v>
      </c>
      <c r="F194" s="147">
        <v>5.71</v>
      </c>
      <c r="G194" s="147">
        <v>0.28999999999999998</v>
      </c>
      <c r="H194" s="147" t="s">
        <v>128</v>
      </c>
      <c r="I194" s="147" t="s">
        <v>671</v>
      </c>
      <c r="J194" s="146" t="s">
        <v>813</v>
      </c>
    </row>
    <row r="195" spans="1:10" x14ac:dyDescent="0.25">
      <c r="A195" s="147" t="s">
        <v>847</v>
      </c>
      <c r="B195" s="147" t="s">
        <v>830</v>
      </c>
      <c r="C195" s="147">
        <v>6.5</v>
      </c>
      <c r="D195" s="147">
        <v>27.672000000000001</v>
      </c>
      <c r="E195" s="147">
        <v>0.23</v>
      </c>
      <c r="F195" s="147">
        <v>7.15</v>
      </c>
      <c r="G195" s="147">
        <v>0.3</v>
      </c>
      <c r="H195" s="147" t="s">
        <v>128</v>
      </c>
      <c r="I195" s="147" t="s">
        <v>671</v>
      </c>
      <c r="J195" s="146" t="s">
        <v>813</v>
      </c>
    </row>
    <row r="196" spans="1:10" x14ac:dyDescent="0.25">
      <c r="A196" s="147" t="s">
        <v>847</v>
      </c>
      <c r="B196" s="147" t="s">
        <v>830</v>
      </c>
      <c r="C196" s="147">
        <v>6.5</v>
      </c>
      <c r="D196" s="147">
        <v>27.672000000000001</v>
      </c>
      <c r="E196" s="147">
        <v>0.23</v>
      </c>
      <c r="F196" s="147">
        <v>7.15</v>
      </c>
      <c r="G196" s="147">
        <v>0.3</v>
      </c>
      <c r="H196" s="147" t="s">
        <v>128</v>
      </c>
      <c r="I196" s="147" t="s">
        <v>671</v>
      </c>
      <c r="J196" s="146" t="s">
        <v>813</v>
      </c>
    </row>
    <row r="197" spans="1:10" x14ac:dyDescent="0.25">
      <c r="A197" s="147" t="s">
        <v>847</v>
      </c>
      <c r="B197" s="147" t="s">
        <v>829</v>
      </c>
      <c r="C197" s="147">
        <v>6.5</v>
      </c>
      <c r="D197" s="147">
        <v>30.518000000000001</v>
      </c>
      <c r="E197" s="147">
        <v>0.21</v>
      </c>
      <c r="F197" s="147">
        <v>7.15</v>
      </c>
      <c r="G197" s="147">
        <v>0.3</v>
      </c>
      <c r="H197" s="147" t="s">
        <v>128</v>
      </c>
      <c r="I197" s="147" t="s">
        <v>671</v>
      </c>
      <c r="J197" s="146" t="s">
        <v>813</v>
      </c>
    </row>
    <row r="198" spans="1:10" x14ac:dyDescent="0.25">
      <c r="A198" s="147" t="s">
        <v>847</v>
      </c>
      <c r="B198" s="147" t="s">
        <v>829</v>
      </c>
      <c r="C198" s="147">
        <v>6.5</v>
      </c>
      <c r="D198" s="147">
        <v>30.518000000000001</v>
      </c>
      <c r="E198" s="147">
        <v>0.21</v>
      </c>
      <c r="F198" s="147">
        <v>7.15</v>
      </c>
      <c r="G198" s="147">
        <v>0.3</v>
      </c>
      <c r="H198" s="147" t="s">
        <v>128</v>
      </c>
      <c r="I198" s="147" t="s">
        <v>671</v>
      </c>
      <c r="J198" s="146" t="s">
        <v>813</v>
      </c>
    </row>
    <row r="199" spans="1:10" x14ac:dyDescent="0.25">
      <c r="A199" s="147" t="s">
        <v>847</v>
      </c>
      <c r="B199" s="147" t="s">
        <v>828</v>
      </c>
      <c r="C199" s="147">
        <v>6.5</v>
      </c>
      <c r="D199" s="147">
        <v>31.593</v>
      </c>
      <c r="E199" s="147">
        <v>0.21</v>
      </c>
      <c r="F199" s="147">
        <v>7.15</v>
      </c>
      <c r="G199" s="147">
        <v>0.3</v>
      </c>
      <c r="H199" s="147" t="s">
        <v>128</v>
      </c>
      <c r="I199" s="147" t="s">
        <v>671</v>
      </c>
      <c r="J199" s="146" t="s">
        <v>813</v>
      </c>
    </row>
    <row r="200" spans="1:10" x14ac:dyDescent="0.25">
      <c r="A200" s="147" t="s">
        <v>847</v>
      </c>
      <c r="B200" s="147" t="s">
        <v>828</v>
      </c>
      <c r="C200" s="147">
        <v>6.5</v>
      </c>
      <c r="D200" s="147">
        <v>31.593</v>
      </c>
      <c r="E200" s="147">
        <v>0.21</v>
      </c>
      <c r="F200" s="147">
        <v>7.15</v>
      </c>
      <c r="G200" s="147">
        <v>0.3</v>
      </c>
      <c r="H200" s="147" t="s">
        <v>128</v>
      </c>
      <c r="I200" s="147" t="s">
        <v>671</v>
      </c>
      <c r="J200" s="146" t="s">
        <v>813</v>
      </c>
    </row>
    <row r="201" spans="1:10" x14ac:dyDescent="0.25">
      <c r="A201" s="147" t="s">
        <v>847</v>
      </c>
      <c r="B201" s="147" t="s">
        <v>827</v>
      </c>
      <c r="C201" s="147">
        <v>6.5</v>
      </c>
      <c r="D201" s="147">
        <v>30.518000000000001</v>
      </c>
      <c r="E201" s="147">
        <v>0.21</v>
      </c>
      <c r="F201" s="147">
        <v>7.15</v>
      </c>
      <c r="G201" s="147">
        <v>0.3</v>
      </c>
      <c r="H201" s="147" t="s">
        <v>128</v>
      </c>
      <c r="I201" s="147" t="s">
        <v>671</v>
      </c>
      <c r="J201" s="146" t="s">
        <v>813</v>
      </c>
    </row>
    <row r="202" spans="1:10" x14ac:dyDescent="0.25">
      <c r="A202" s="147" t="s">
        <v>847</v>
      </c>
      <c r="B202" s="147" t="s">
        <v>827</v>
      </c>
      <c r="C202" s="147">
        <v>6.5</v>
      </c>
      <c r="D202" s="147">
        <v>30.518000000000001</v>
      </c>
      <c r="E202" s="147">
        <v>0.21</v>
      </c>
      <c r="F202" s="147">
        <v>7.15</v>
      </c>
      <c r="G202" s="147">
        <v>0.3</v>
      </c>
      <c r="H202" s="147" t="s">
        <v>128</v>
      </c>
      <c r="I202" s="147" t="s">
        <v>671</v>
      </c>
      <c r="J202" s="146" t="s">
        <v>813</v>
      </c>
    </row>
    <row r="203" spans="1:10" x14ac:dyDescent="0.25">
      <c r="A203" s="147" t="s">
        <v>847</v>
      </c>
      <c r="B203" s="147" t="s">
        <v>852</v>
      </c>
      <c r="C203" s="147">
        <v>10.25</v>
      </c>
      <c r="D203" s="147">
        <v>32.743000000000002</v>
      </c>
      <c r="E203" s="147">
        <v>0.31</v>
      </c>
      <c r="F203" s="147">
        <v>4.9000000000000004</v>
      </c>
      <c r="G203" s="147">
        <v>0.28999999999999998</v>
      </c>
      <c r="H203" s="147" t="s">
        <v>128</v>
      </c>
      <c r="I203" s="147" t="s">
        <v>671</v>
      </c>
      <c r="J203" s="146" t="s">
        <v>813</v>
      </c>
    </row>
    <row r="204" spans="1:10" x14ac:dyDescent="0.25">
      <c r="A204" s="147" t="s">
        <v>847</v>
      </c>
      <c r="B204" s="147" t="s">
        <v>852</v>
      </c>
      <c r="C204" s="147">
        <v>10.25</v>
      </c>
      <c r="D204" s="147">
        <v>32.743000000000002</v>
      </c>
      <c r="E204" s="147">
        <v>0.31</v>
      </c>
      <c r="F204" s="147">
        <v>4.9000000000000004</v>
      </c>
      <c r="G204" s="147">
        <v>0.28999999999999998</v>
      </c>
      <c r="H204" s="147" t="s">
        <v>128</v>
      </c>
      <c r="I204" s="147" t="s">
        <v>671</v>
      </c>
      <c r="J204" s="146" t="s">
        <v>813</v>
      </c>
    </row>
    <row r="205" spans="1:10" x14ac:dyDescent="0.25">
      <c r="A205" s="147" t="s">
        <v>847</v>
      </c>
      <c r="B205" s="147" t="s">
        <v>826</v>
      </c>
      <c r="C205" s="147">
        <v>10.25</v>
      </c>
      <c r="D205" s="147">
        <v>35.296999999999997</v>
      </c>
      <c r="E205" s="147">
        <v>0.28999999999999998</v>
      </c>
      <c r="F205" s="147">
        <v>4.9000000000000004</v>
      </c>
      <c r="G205" s="147">
        <v>0.28999999999999998</v>
      </c>
      <c r="H205" s="147" t="s">
        <v>128</v>
      </c>
      <c r="I205" s="147" t="s">
        <v>671</v>
      </c>
      <c r="J205" s="146" t="s">
        <v>813</v>
      </c>
    </row>
    <row r="206" spans="1:10" x14ac:dyDescent="0.25">
      <c r="A206" s="147" t="s">
        <v>847</v>
      </c>
      <c r="B206" s="147" t="s">
        <v>826</v>
      </c>
      <c r="C206" s="147">
        <v>10.25</v>
      </c>
      <c r="D206" s="147">
        <v>35.296999999999997</v>
      </c>
      <c r="E206" s="147">
        <v>0.28999999999999998</v>
      </c>
      <c r="F206" s="147">
        <v>4.9000000000000004</v>
      </c>
      <c r="G206" s="147">
        <v>0.28999999999999998</v>
      </c>
      <c r="H206" s="147" t="s">
        <v>128</v>
      </c>
      <c r="I206" s="147" t="s">
        <v>671</v>
      </c>
      <c r="J206" s="146" t="s">
        <v>813</v>
      </c>
    </row>
    <row r="207" spans="1:10" x14ac:dyDescent="0.25">
      <c r="A207" s="147" t="s">
        <v>847</v>
      </c>
      <c r="B207" s="147" t="s">
        <v>851</v>
      </c>
      <c r="C207" s="147">
        <v>48</v>
      </c>
      <c r="D207" s="147">
        <v>21.515999999999998</v>
      </c>
      <c r="E207" s="147">
        <v>2.23</v>
      </c>
      <c r="F207" s="147">
        <v>1.83</v>
      </c>
      <c r="G207" s="147">
        <v>0.27</v>
      </c>
      <c r="H207" s="147" t="s">
        <v>128</v>
      </c>
      <c r="I207" s="147" t="s">
        <v>671</v>
      </c>
      <c r="J207" s="146" t="s">
        <v>813</v>
      </c>
    </row>
    <row r="208" spans="1:10" x14ac:dyDescent="0.25">
      <c r="A208" s="147" t="s">
        <v>847</v>
      </c>
      <c r="B208" s="147" t="s">
        <v>851</v>
      </c>
      <c r="C208" s="147">
        <v>48</v>
      </c>
      <c r="D208" s="147">
        <v>21.515999999999998</v>
      </c>
      <c r="E208" s="147">
        <v>2.23</v>
      </c>
      <c r="F208" s="147">
        <v>1.83</v>
      </c>
      <c r="G208" s="147">
        <v>0.27</v>
      </c>
      <c r="H208" s="147" t="s">
        <v>128</v>
      </c>
      <c r="I208" s="147" t="s">
        <v>671</v>
      </c>
      <c r="J208" s="146" t="s">
        <v>813</v>
      </c>
    </row>
    <row r="209" spans="1:10" x14ac:dyDescent="0.25">
      <c r="A209" s="147" t="s">
        <v>847</v>
      </c>
      <c r="B209" s="147" t="s">
        <v>825</v>
      </c>
      <c r="C209" s="147">
        <v>10.25</v>
      </c>
      <c r="D209" s="147">
        <v>36.722000000000001</v>
      </c>
      <c r="E209" s="147">
        <v>0.28000000000000003</v>
      </c>
      <c r="F209" s="147">
        <v>4.9000000000000004</v>
      </c>
      <c r="G209" s="147">
        <v>0.28999999999999998</v>
      </c>
      <c r="H209" s="147" t="s">
        <v>128</v>
      </c>
      <c r="I209" s="147" t="s">
        <v>671</v>
      </c>
      <c r="J209" s="146" t="s">
        <v>813</v>
      </c>
    </row>
    <row r="210" spans="1:10" x14ac:dyDescent="0.25">
      <c r="A210" s="147" t="s">
        <v>847</v>
      </c>
      <c r="B210" s="147" t="s">
        <v>825</v>
      </c>
      <c r="C210" s="147">
        <v>10.25</v>
      </c>
      <c r="D210" s="147">
        <v>36.722000000000001</v>
      </c>
      <c r="E210" s="147">
        <v>0.28000000000000003</v>
      </c>
      <c r="F210" s="147">
        <v>4.9000000000000004</v>
      </c>
      <c r="G210" s="147">
        <v>0.28999999999999998</v>
      </c>
      <c r="H210" s="147" t="s">
        <v>128</v>
      </c>
      <c r="I210" s="147" t="s">
        <v>671</v>
      </c>
      <c r="J210" s="146" t="s">
        <v>813</v>
      </c>
    </row>
    <row r="211" spans="1:10" x14ac:dyDescent="0.25">
      <c r="A211" s="147" t="s">
        <v>847</v>
      </c>
      <c r="B211" s="147" t="s">
        <v>850</v>
      </c>
      <c r="C211" s="147">
        <v>10.25</v>
      </c>
      <c r="D211" s="147">
        <v>33.973999999999997</v>
      </c>
      <c r="E211" s="147">
        <v>0.3</v>
      </c>
      <c r="F211" s="147">
        <v>4.9000000000000004</v>
      </c>
      <c r="G211" s="147">
        <v>0.28999999999999998</v>
      </c>
      <c r="H211" s="147" t="s">
        <v>128</v>
      </c>
      <c r="I211" s="147" t="s">
        <v>671</v>
      </c>
      <c r="J211" s="146" t="s">
        <v>813</v>
      </c>
    </row>
    <row r="212" spans="1:10" x14ac:dyDescent="0.25">
      <c r="A212" s="147" t="s">
        <v>847</v>
      </c>
      <c r="B212" s="147" t="s">
        <v>850</v>
      </c>
      <c r="C212" s="147">
        <v>10.25</v>
      </c>
      <c r="D212" s="147">
        <v>33.973999999999997</v>
      </c>
      <c r="E212" s="147">
        <v>0.3</v>
      </c>
      <c r="F212" s="147">
        <v>4.9000000000000004</v>
      </c>
      <c r="G212" s="147">
        <v>0.28999999999999998</v>
      </c>
      <c r="H212" s="147" t="s">
        <v>128</v>
      </c>
      <c r="I212" s="147" t="s">
        <v>671</v>
      </c>
      <c r="J212" s="146" t="s">
        <v>813</v>
      </c>
    </row>
    <row r="213" spans="1:10" x14ac:dyDescent="0.25">
      <c r="A213" s="147" t="s">
        <v>847</v>
      </c>
      <c r="B213" s="147" t="s">
        <v>849</v>
      </c>
      <c r="C213" s="147">
        <v>12.25</v>
      </c>
      <c r="D213" s="147">
        <v>38.26</v>
      </c>
      <c r="E213" s="147">
        <v>0.32</v>
      </c>
      <c r="F213" s="147">
        <v>4.2699999999999996</v>
      </c>
      <c r="G213" s="147">
        <v>0.28000000000000003</v>
      </c>
      <c r="H213" s="147" t="s">
        <v>128</v>
      </c>
      <c r="I213" s="147" t="s">
        <v>671</v>
      </c>
      <c r="J213" s="146" t="s">
        <v>813</v>
      </c>
    </row>
    <row r="214" spans="1:10" x14ac:dyDescent="0.25">
      <c r="A214" s="147" t="s">
        <v>847</v>
      </c>
      <c r="B214" s="147" t="s">
        <v>849</v>
      </c>
      <c r="C214" s="147">
        <v>12.25</v>
      </c>
      <c r="D214" s="147">
        <v>38.26</v>
      </c>
      <c r="E214" s="147">
        <v>0.32</v>
      </c>
      <c r="F214" s="147">
        <v>4.2699999999999996</v>
      </c>
      <c r="G214" s="147">
        <v>0.28000000000000003</v>
      </c>
      <c r="H214" s="147" t="s">
        <v>128</v>
      </c>
      <c r="I214" s="147" t="s">
        <v>671</v>
      </c>
      <c r="J214" s="146" t="s">
        <v>813</v>
      </c>
    </row>
    <row r="215" spans="1:10" x14ac:dyDescent="0.25">
      <c r="A215" s="147" t="s">
        <v>847</v>
      </c>
      <c r="B215" s="147" t="s">
        <v>822</v>
      </c>
      <c r="C215" s="147">
        <v>12.25</v>
      </c>
      <c r="D215" s="147">
        <v>43.715000000000003</v>
      </c>
      <c r="E215" s="147">
        <v>0.28000000000000003</v>
      </c>
      <c r="F215" s="147">
        <v>4.2699999999999996</v>
      </c>
      <c r="G215" s="147">
        <v>0.28000000000000003</v>
      </c>
      <c r="H215" s="147" t="s">
        <v>128</v>
      </c>
      <c r="I215" s="147" t="s">
        <v>671</v>
      </c>
      <c r="J215" s="146" t="s">
        <v>813</v>
      </c>
    </row>
    <row r="216" spans="1:10" x14ac:dyDescent="0.25">
      <c r="A216" s="147" t="s">
        <v>847</v>
      </c>
      <c r="B216" s="147" t="s">
        <v>822</v>
      </c>
      <c r="C216" s="147">
        <v>12.25</v>
      </c>
      <c r="D216" s="147">
        <v>43.715000000000003</v>
      </c>
      <c r="E216" s="147">
        <v>0.28000000000000003</v>
      </c>
      <c r="F216" s="147">
        <v>4.2699999999999996</v>
      </c>
      <c r="G216" s="147">
        <v>0.28000000000000003</v>
      </c>
      <c r="H216" s="147" t="s">
        <v>128</v>
      </c>
      <c r="I216" s="147" t="s">
        <v>671</v>
      </c>
      <c r="J216" s="146" t="s">
        <v>813</v>
      </c>
    </row>
    <row r="217" spans="1:10" x14ac:dyDescent="0.25">
      <c r="A217" s="147" t="s">
        <v>847</v>
      </c>
      <c r="B217" s="147" t="s">
        <v>821</v>
      </c>
      <c r="C217" s="147">
        <v>12.25</v>
      </c>
      <c r="D217" s="147">
        <v>45.878999999999998</v>
      </c>
      <c r="E217" s="147">
        <v>0.27</v>
      </c>
      <c r="F217" s="147">
        <v>4.2699999999999996</v>
      </c>
      <c r="G217" s="147">
        <v>0.28000000000000003</v>
      </c>
      <c r="H217" s="147" t="s">
        <v>128</v>
      </c>
      <c r="I217" s="147" t="s">
        <v>671</v>
      </c>
      <c r="J217" s="146" t="s">
        <v>813</v>
      </c>
    </row>
    <row r="218" spans="1:10" x14ac:dyDescent="0.25">
      <c r="A218" s="147" t="s">
        <v>847</v>
      </c>
      <c r="B218" s="147" t="s">
        <v>821</v>
      </c>
      <c r="C218" s="147">
        <v>12.25</v>
      </c>
      <c r="D218" s="147">
        <v>45.878999999999998</v>
      </c>
      <c r="E218" s="147">
        <v>0.27</v>
      </c>
      <c r="F218" s="147">
        <v>4.2699999999999996</v>
      </c>
      <c r="G218" s="147">
        <v>0.28000000000000003</v>
      </c>
      <c r="H218" s="147" t="s">
        <v>128</v>
      </c>
      <c r="I218" s="147" t="s">
        <v>671</v>
      </c>
      <c r="J218" s="146" t="s">
        <v>813</v>
      </c>
    </row>
    <row r="219" spans="1:10" x14ac:dyDescent="0.25">
      <c r="A219" s="147" t="s">
        <v>847</v>
      </c>
      <c r="B219" s="147" t="s">
        <v>820</v>
      </c>
      <c r="C219" s="147">
        <v>12.25</v>
      </c>
      <c r="D219" s="147">
        <v>41.738</v>
      </c>
      <c r="E219" s="147">
        <v>0.28999999999999998</v>
      </c>
      <c r="F219" s="147">
        <v>4.2699999999999996</v>
      </c>
      <c r="G219" s="147">
        <v>0.28000000000000003</v>
      </c>
      <c r="H219" s="147" t="s">
        <v>128</v>
      </c>
      <c r="I219" s="147" t="s">
        <v>671</v>
      </c>
      <c r="J219" s="146" t="s">
        <v>813</v>
      </c>
    </row>
    <row r="220" spans="1:10" x14ac:dyDescent="0.25">
      <c r="A220" s="147" t="s">
        <v>847</v>
      </c>
      <c r="B220" s="147" t="s">
        <v>820</v>
      </c>
      <c r="C220" s="147">
        <v>12.25</v>
      </c>
      <c r="D220" s="147">
        <v>41.738</v>
      </c>
      <c r="E220" s="147">
        <v>0.28999999999999998</v>
      </c>
      <c r="F220" s="147">
        <v>4.2699999999999996</v>
      </c>
      <c r="G220" s="147">
        <v>0.28000000000000003</v>
      </c>
      <c r="H220" s="147" t="s">
        <v>128</v>
      </c>
      <c r="I220" s="147" t="s">
        <v>671</v>
      </c>
      <c r="J220" s="146" t="s">
        <v>813</v>
      </c>
    </row>
    <row r="221" spans="1:10" x14ac:dyDescent="0.25">
      <c r="A221" s="147" t="s">
        <v>847</v>
      </c>
      <c r="B221" s="147" t="s">
        <v>848</v>
      </c>
      <c r="C221" s="147">
        <v>10.25</v>
      </c>
      <c r="D221" s="147">
        <v>45.878999999999998</v>
      </c>
      <c r="E221" s="147">
        <v>0.22</v>
      </c>
      <c r="F221" s="147">
        <v>4.9000000000000004</v>
      </c>
      <c r="G221" s="147">
        <v>0.28999999999999998</v>
      </c>
      <c r="H221" s="147" t="s">
        <v>128</v>
      </c>
      <c r="I221" s="147" t="s">
        <v>671</v>
      </c>
      <c r="J221" s="146" t="s">
        <v>813</v>
      </c>
    </row>
    <row r="222" spans="1:10" x14ac:dyDescent="0.25">
      <c r="A222" s="147" t="s">
        <v>847</v>
      </c>
      <c r="B222" s="147" t="s">
        <v>848</v>
      </c>
      <c r="C222" s="147">
        <v>10.25</v>
      </c>
      <c r="D222" s="147">
        <v>45.878999999999998</v>
      </c>
      <c r="E222" s="147">
        <v>0.22</v>
      </c>
      <c r="F222" s="147">
        <v>4.9000000000000004</v>
      </c>
      <c r="G222" s="147">
        <v>0.28999999999999998</v>
      </c>
      <c r="H222" s="147" t="s">
        <v>128</v>
      </c>
      <c r="I222" s="147" t="s">
        <v>671</v>
      </c>
      <c r="J222" s="146" t="s">
        <v>813</v>
      </c>
    </row>
    <row r="223" spans="1:10" x14ac:dyDescent="0.25">
      <c r="A223" s="147" t="s">
        <v>847</v>
      </c>
      <c r="B223" s="147" t="s">
        <v>818</v>
      </c>
      <c r="C223" s="147">
        <v>10.25</v>
      </c>
      <c r="D223" s="147">
        <v>53.816000000000003</v>
      </c>
      <c r="E223" s="147">
        <v>0.19</v>
      </c>
      <c r="F223" s="147">
        <v>4.9000000000000004</v>
      </c>
      <c r="G223" s="147">
        <v>0.28999999999999998</v>
      </c>
      <c r="H223" s="147" t="s">
        <v>128</v>
      </c>
      <c r="I223" s="147" t="s">
        <v>671</v>
      </c>
      <c r="J223" s="146" t="s">
        <v>813</v>
      </c>
    </row>
    <row r="224" spans="1:10" x14ac:dyDescent="0.25">
      <c r="A224" s="147" t="s">
        <v>847</v>
      </c>
      <c r="B224" s="147" t="s">
        <v>818</v>
      </c>
      <c r="C224" s="147">
        <v>10.25</v>
      </c>
      <c r="D224" s="147">
        <v>53.816000000000003</v>
      </c>
      <c r="E224" s="147">
        <v>0.19</v>
      </c>
      <c r="F224" s="147">
        <v>4.9000000000000004</v>
      </c>
      <c r="G224" s="147">
        <v>0.28999999999999998</v>
      </c>
      <c r="H224" s="147" t="s">
        <v>128</v>
      </c>
      <c r="I224" s="147" t="s">
        <v>671</v>
      </c>
      <c r="J224" s="146" t="s">
        <v>813</v>
      </c>
    </row>
    <row r="225" spans="1:10" x14ac:dyDescent="0.25">
      <c r="A225" s="147" t="s">
        <v>847</v>
      </c>
      <c r="B225" s="147" t="s">
        <v>817</v>
      </c>
      <c r="C225" s="147">
        <v>10.25</v>
      </c>
      <c r="D225" s="147">
        <v>57.084000000000003</v>
      </c>
      <c r="E225" s="147">
        <v>0.18</v>
      </c>
      <c r="F225" s="147">
        <v>4.9000000000000004</v>
      </c>
      <c r="G225" s="147">
        <v>0.28999999999999998</v>
      </c>
      <c r="H225" s="147" t="s">
        <v>128</v>
      </c>
      <c r="I225" s="147" t="s">
        <v>671</v>
      </c>
      <c r="J225" s="146" t="s">
        <v>813</v>
      </c>
    </row>
    <row r="226" spans="1:10" x14ac:dyDescent="0.25">
      <c r="A226" s="147" t="s">
        <v>847</v>
      </c>
      <c r="B226" s="147" t="s">
        <v>817</v>
      </c>
      <c r="C226" s="147">
        <v>10.25</v>
      </c>
      <c r="D226" s="147">
        <v>57.084000000000003</v>
      </c>
      <c r="E226" s="147">
        <v>0.18</v>
      </c>
      <c r="F226" s="147">
        <v>4.9000000000000004</v>
      </c>
      <c r="G226" s="147">
        <v>0.28999999999999998</v>
      </c>
      <c r="H226" s="147" t="s">
        <v>128</v>
      </c>
      <c r="I226" s="147" t="s">
        <v>671</v>
      </c>
      <c r="J226" s="146" t="s">
        <v>813</v>
      </c>
    </row>
    <row r="227" spans="1:10" x14ac:dyDescent="0.25">
      <c r="A227" s="147" t="s">
        <v>847</v>
      </c>
      <c r="B227" s="147" t="s">
        <v>816</v>
      </c>
      <c r="C227" s="147">
        <v>10.25</v>
      </c>
      <c r="D227" s="147">
        <v>50.892000000000003</v>
      </c>
      <c r="E227" s="147">
        <v>0.2</v>
      </c>
      <c r="F227" s="147">
        <v>4.9000000000000004</v>
      </c>
      <c r="G227" s="147">
        <v>0.28999999999999998</v>
      </c>
      <c r="H227" s="147" t="s">
        <v>128</v>
      </c>
      <c r="I227" s="147" t="s">
        <v>671</v>
      </c>
      <c r="J227" s="146" t="s">
        <v>813</v>
      </c>
    </row>
    <row r="228" spans="1:10" x14ac:dyDescent="0.25">
      <c r="A228" s="147" t="s">
        <v>847</v>
      </c>
      <c r="B228" s="147" t="s">
        <v>816</v>
      </c>
      <c r="C228" s="147">
        <v>10.25</v>
      </c>
      <c r="D228" s="147">
        <v>50.892000000000003</v>
      </c>
      <c r="E228" s="147">
        <v>0.2</v>
      </c>
      <c r="F228" s="147">
        <v>4.9000000000000004</v>
      </c>
      <c r="G228" s="147">
        <v>0.28999999999999998</v>
      </c>
      <c r="H228" s="147" t="s">
        <v>128</v>
      </c>
      <c r="I228" s="147" t="s">
        <v>671</v>
      </c>
      <c r="J228" s="146" t="s">
        <v>813</v>
      </c>
    </row>
    <row r="229" spans="1:10" x14ac:dyDescent="0.25">
      <c r="A229" s="147" t="s">
        <v>815</v>
      </c>
      <c r="B229" s="147" t="s">
        <v>846</v>
      </c>
      <c r="C229" s="147">
        <v>4.5</v>
      </c>
      <c r="D229" s="147">
        <v>11.446999999999999</v>
      </c>
      <c r="E229" s="147">
        <v>0.39</v>
      </c>
      <c r="F229" s="147">
        <v>9.89</v>
      </c>
      <c r="G229" s="147">
        <v>0.31</v>
      </c>
      <c r="H229" s="147" t="s">
        <v>128</v>
      </c>
      <c r="I229" s="147" t="s">
        <v>671</v>
      </c>
      <c r="J229" s="146" t="s">
        <v>813</v>
      </c>
    </row>
    <row r="230" spans="1:10" x14ac:dyDescent="0.25">
      <c r="A230" s="147" t="s">
        <v>815</v>
      </c>
      <c r="B230" s="147" t="s">
        <v>846</v>
      </c>
      <c r="C230" s="147">
        <v>4.5</v>
      </c>
      <c r="D230" s="147">
        <v>11.446999999999999</v>
      </c>
      <c r="E230" s="147">
        <v>0.39</v>
      </c>
      <c r="F230" s="147">
        <v>9.89</v>
      </c>
      <c r="G230" s="147">
        <v>0.31</v>
      </c>
      <c r="H230" s="147" t="s">
        <v>128</v>
      </c>
      <c r="I230" s="147" t="s">
        <v>671</v>
      </c>
      <c r="J230" s="146" t="s">
        <v>813</v>
      </c>
    </row>
    <row r="231" spans="1:10" x14ac:dyDescent="0.25">
      <c r="A231" s="147" t="s">
        <v>815</v>
      </c>
      <c r="B231" s="147" t="s">
        <v>845</v>
      </c>
      <c r="C231" s="147">
        <v>4.5</v>
      </c>
      <c r="D231" s="147">
        <v>12.746</v>
      </c>
      <c r="E231" s="147">
        <v>0.35</v>
      </c>
      <c r="F231" s="147">
        <v>9.89</v>
      </c>
      <c r="G231" s="147">
        <v>0.31</v>
      </c>
      <c r="H231" s="147" t="s">
        <v>128</v>
      </c>
      <c r="I231" s="147" t="s">
        <v>671</v>
      </c>
      <c r="J231" s="146" t="s">
        <v>813</v>
      </c>
    </row>
    <row r="232" spans="1:10" x14ac:dyDescent="0.25">
      <c r="A232" s="147" t="s">
        <v>815</v>
      </c>
      <c r="B232" s="147" t="s">
        <v>845</v>
      </c>
      <c r="C232" s="147">
        <v>4.5</v>
      </c>
      <c r="D232" s="147">
        <v>12.746</v>
      </c>
      <c r="E232" s="147">
        <v>0.35</v>
      </c>
      <c r="F232" s="147">
        <v>9.89</v>
      </c>
      <c r="G232" s="147">
        <v>0.31</v>
      </c>
      <c r="H232" s="147" t="s">
        <v>128</v>
      </c>
      <c r="I232" s="147" t="s">
        <v>671</v>
      </c>
      <c r="J232" s="146" t="s">
        <v>813</v>
      </c>
    </row>
    <row r="233" spans="1:10" x14ac:dyDescent="0.25">
      <c r="A233" s="147" t="s">
        <v>815</v>
      </c>
      <c r="B233" s="147" t="s">
        <v>844</v>
      </c>
      <c r="C233" s="147">
        <v>4.5</v>
      </c>
      <c r="D233" s="147">
        <v>14.853</v>
      </c>
      <c r="E233" s="147">
        <v>0.3</v>
      </c>
      <c r="F233" s="147">
        <v>9.89</v>
      </c>
      <c r="G233" s="147">
        <v>0.31</v>
      </c>
      <c r="H233" s="147" t="s">
        <v>128</v>
      </c>
      <c r="I233" s="147" t="s">
        <v>671</v>
      </c>
      <c r="J233" s="146" t="s">
        <v>813</v>
      </c>
    </row>
    <row r="234" spans="1:10" x14ac:dyDescent="0.25">
      <c r="A234" s="147" t="s">
        <v>815</v>
      </c>
      <c r="B234" s="147" t="s">
        <v>844</v>
      </c>
      <c r="C234" s="147">
        <v>4.5</v>
      </c>
      <c r="D234" s="147">
        <v>14.853</v>
      </c>
      <c r="E234" s="147">
        <v>0.3</v>
      </c>
      <c r="F234" s="147">
        <v>9.89</v>
      </c>
      <c r="G234" s="147">
        <v>0.31</v>
      </c>
      <c r="H234" s="147" t="s">
        <v>128</v>
      </c>
      <c r="I234" s="147" t="s">
        <v>671</v>
      </c>
      <c r="J234" s="146" t="s">
        <v>813</v>
      </c>
    </row>
    <row r="235" spans="1:10" x14ac:dyDescent="0.25">
      <c r="A235" s="147" t="s">
        <v>815</v>
      </c>
      <c r="B235" s="147" t="s">
        <v>843</v>
      </c>
      <c r="C235" s="147">
        <v>4.5</v>
      </c>
      <c r="D235" s="147">
        <v>12.545</v>
      </c>
      <c r="E235" s="147">
        <v>0.36</v>
      </c>
      <c r="F235" s="147">
        <v>9.89</v>
      </c>
      <c r="G235" s="147">
        <v>0.31</v>
      </c>
      <c r="H235" s="147" t="s">
        <v>128</v>
      </c>
      <c r="I235" s="147" t="s">
        <v>671</v>
      </c>
      <c r="J235" s="146" t="s">
        <v>813</v>
      </c>
    </row>
    <row r="236" spans="1:10" x14ac:dyDescent="0.25">
      <c r="A236" s="147" t="s">
        <v>815</v>
      </c>
      <c r="B236" s="147" t="s">
        <v>843</v>
      </c>
      <c r="C236" s="147">
        <v>4.5</v>
      </c>
      <c r="D236" s="147">
        <v>12.545</v>
      </c>
      <c r="E236" s="147">
        <v>0.36</v>
      </c>
      <c r="F236" s="147">
        <v>9.89</v>
      </c>
      <c r="G236" s="147">
        <v>0.31</v>
      </c>
      <c r="H236" s="147" t="s">
        <v>128</v>
      </c>
      <c r="I236" s="147" t="s">
        <v>671</v>
      </c>
      <c r="J236" s="146" t="s">
        <v>813</v>
      </c>
    </row>
    <row r="237" spans="1:10" x14ac:dyDescent="0.25">
      <c r="A237" s="147" t="s">
        <v>815</v>
      </c>
      <c r="B237" s="147" t="s">
        <v>842</v>
      </c>
      <c r="C237" s="147">
        <v>4.5</v>
      </c>
      <c r="D237" s="147">
        <v>13.612</v>
      </c>
      <c r="E237" s="147">
        <v>0.33</v>
      </c>
      <c r="F237" s="147">
        <v>9.89</v>
      </c>
      <c r="G237" s="147">
        <v>0.31</v>
      </c>
      <c r="H237" s="147" t="s">
        <v>128</v>
      </c>
      <c r="I237" s="147" t="s">
        <v>671</v>
      </c>
      <c r="J237" s="146" t="s">
        <v>813</v>
      </c>
    </row>
    <row r="238" spans="1:10" x14ac:dyDescent="0.25">
      <c r="A238" s="147" t="s">
        <v>815</v>
      </c>
      <c r="B238" s="147" t="s">
        <v>842</v>
      </c>
      <c r="C238" s="147">
        <v>4.5</v>
      </c>
      <c r="D238" s="147">
        <v>13.612</v>
      </c>
      <c r="E238" s="147">
        <v>0.33</v>
      </c>
      <c r="F238" s="147">
        <v>9.89</v>
      </c>
      <c r="G238" s="147">
        <v>0.31</v>
      </c>
      <c r="H238" s="147" t="s">
        <v>128</v>
      </c>
      <c r="I238" s="147" t="s">
        <v>671</v>
      </c>
      <c r="J238" s="146" t="s">
        <v>813</v>
      </c>
    </row>
    <row r="239" spans="1:10" x14ac:dyDescent="0.25">
      <c r="A239" s="147" t="s">
        <v>815</v>
      </c>
      <c r="B239" s="147" t="s">
        <v>841</v>
      </c>
      <c r="C239" s="147">
        <v>4.5</v>
      </c>
      <c r="D239" s="147">
        <v>15.409000000000001</v>
      </c>
      <c r="E239" s="147">
        <v>0.28999999999999998</v>
      </c>
      <c r="F239" s="147">
        <v>9.89</v>
      </c>
      <c r="G239" s="147">
        <v>0.31</v>
      </c>
      <c r="H239" s="147" t="s">
        <v>128</v>
      </c>
      <c r="I239" s="147" t="s">
        <v>671</v>
      </c>
      <c r="J239" s="146" t="s">
        <v>813</v>
      </c>
    </row>
    <row r="240" spans="1:10" x14ac:dyDescent="0.25">
      <c r="A240" s="147" t="s">
        <v>815</v>
      </c>
      <c r="B240" s="147" t="s">
        <v>841</v>
      </c>
      <c r="C240" s="147">
        <v>4.5</v>
      </c>
      <c r="D240" s="147">
        <v>15.409000000000001</v>
      </c>
      <c r="E240" s="147">
        <v>0.28999999999999998</v>
      </c>
      <c r="F240" s="147">
        <v>9.89</v>
      </c>
      <c r="G240" s="147">
        <v>0.31</v>
      </c>
      <c r="H240" s="147" t="s">
        <v>128</v>
      </c>
      <c r="I240" s="147" t="s">
        <v>671</v>
      </c>
      <c r="J240" s="146" t="s">
        <v>813</v>
      </c>
    </row>
    <row r="241" spans="1:10" x14ac:dyDescent="0.25">
      <c r="A241" s="147" t="s">
        <v>815</v>
      </c>
      <c r="B241" s="147" t="s">
        <v>840</v>
      </c>
      <c r="C241" s="147">
        <v>4.5</v>
      </c>
      <c r="D241" s="147">
        <v>17.327999999999999</v>
      </c>
      <c r="E241" s="147">
        <v>0.26</v>
      </c>
      <c r="F241" s="147">
        <v>9.89</v>
      </c>
      <c r="G241" s="147">
        <v>0.31</v>
      </c>
      <c r="H241" s="147" t="s">
        <v>128</v>
      </c>
      <c r="I241" s="147" t="s">
        <v>671</v>
      </c>
      <c r="J241" s="146" t="s">
        <v>813</v>
      </c>
    </row>
    <row r="242" spans="1:10" x14ac:dyDescent="0.25">
      <c r="A242" s="147" t="s">
        <v>815</v>
      </c>
      <c r="B242" s="147" t="s">
        <v>840</v>
      </c>
      <c r="C242" s="147">
        <v>4.5</v>
      </c>
      <c r="D242" s="147">
        <v>17.327999999999999</v>
      </c>
      <c r="E242" s="147">
        <v>0.26</v>
      </c>
      <c r="F242" s="147">
        <v>9.89</v>
      </c>
      <c r="G242" s="147">
        <v>0.31</v>
      </c>
      <c r="H242" s="147" t="s">
        <v>128</v>
      </c>
      <c r="I242" s="147" t="s">
        <v>671</v>
      </c>
      <c r="J242" s="146" t="s">
        <v>813</v>
      </c>
    </row>
    <row r="243" spans="1:10" x14ac:dyDescent="0.25">
      <c r="A243" s="147" t="s">
        <v>815</v>
      </c>
      <c r="B243" s="147" t="s">
        <v>839</v>
      </c>
      <c r="C243" s="147">
        <v>4.5</v>
      </c>
      <c r="D243" s="147">
        <v>14.853</v>
      </c>
      <c r="E243" s="147">
        <v>0.3</v>
      </c>
      <c r="F243" s="147">
        <v>9.89</v>
      </c>
      <c r="G243" s="147">
        <v>0.31</v>
      </c>
      <c r="H243" s="147" t="s">
        <v>128</v>
      </c>
      <c r="I243" s="147" t="s">
        <v>671</v>
      </c>
      <c r="J243" s="146" t="s">
        <v>813</v>
      </c>
    </row>
    <row r="244" spans="1:10" x14ac:dyDescent="0.25">
      <c r="A244" s="147" t="s">
        <v>815</v>
      </c>
      <c r="B244" s="147" t="s">
        <v>839</v>
      </c>
      <c r="C244" s="147">
        <v>4.5</v>
      </c>
      <c r="D244" s="147">
        <v>14.853</v>
      </c>
      <c r="E244" s="147">
        <v>0.3</v>
      </c>
      <c r="F244" s="147">
        <v>9.89</v>
      </c>
      <c r="G244" s="147">
        <v>0.31</v>
      </c>
      <c r="H244" s="147" t="s">
        <v>128</v>
      </c>
      <c r="I244" s="147" t="s">
        <v>671</v>
      </c>
      <c r="J244" s="146" t="s">
        <v>813</v>
      </c>
    </row>
    <row r="245" spans="1:10" x14ac:dyDescent="0.25">
      <c r="A245" s="147" t="s">
        <v>815</v>
      </c>
      <c r="B245" s="147" t="s">
        <v>838</v>
      </c>
      <c r="C245" s="147">
        <v>6.5</v>
      </c>
      <c r="D245" s="147">
        <v>16.978999999999999</v>
      </c>
      <c r="E245" s="147">
        <v>0.38</v>
      </c>
      <c r="F245" s="147">
        <v>7.15</v>
      </c>
      <c r="G245" s="147">
        <v>0.3</v>
      </c>
      <c r="H245" s="147" t="s">
        <v>128</v>
      </c>
      <c r="I245" s="147" t="s">
        <v>671</v>
      </c>
      <c r="J245" s="146" t="s">
        <v>813</v>
      </c>
    </row>
    <row r="246" spans="1:10" x14ac:dyDescent="0.25">
      <c r="A246" s="147" t="s">
        <v>815</v>
      </c>
      <c r="B246" s="147" t="s">
        <v>838</v>
      </c>
      <c r="C246" s="147">
        <v>6.5</v>
      </c>
      <c r="D246" s="147">
        <v>16.978999999999999</v>
      </c>
      <c r="E246" s="147">
        <v>0.38</v>
      </c>
      <c r="F246" s="147">
        <v>7.15</v>
      </c>
      <c r="G246" s="147">
        <v>0.3</v>
      </c>
      <c r="H246" s="147" t="s">
        <v>128</v>
      </c>
      <c r="I246" s="147" t="s">
        <v>671</v>
      </c>
      <c r="J246" s="146" t="s">
        <v>813</v>
      </c>
    </row>
    <row r="247" spans="1:10" x14ac:dyDescent="0.25">
      <c r="A247" s="147" t="s">
        <v>815</v>
      </c>
      <c r="B247" s="147" t="s">
        <v>837</v>
      </c>
      <c r="C247" s="147">
        <v>6.5</v>
      </c>
      <c r="D247" s="147">
        <v>19.292999999999999</v>
      </c>
      <c r="E247" s="147">
        <v>0.34</v>
      </c>
      <c r="F247" s="147">
        <v>7.15</v>
      </c>
      <c r="G247" s="147">
        <v>0.3</v>
      </c>
      <c r="H247" s="147" t="s">
        <v>128</v>
      </c>
      <c r="I247" s="147" t="s">
        <v>671</v>
      </c>
      <c r="J247" s="146" t="s">
        <v>813</v>
      </c>
    </row>
    <row r="248" spans="1:10" x14ac:dyDescent="0.25">
      <c r="A248" s="147" t="s">
        <v>815</v>
      </c>
      <c r="B248" s="147" t="s">
        <v>837</v>
      </c>
      <c r="C248" s="147">
        <v>6.5</v>
      </c>
      <c r="D248" s="147">
        <v>19.292999999999999</v>
      </c>
      <c r="E248" s="147">
        <v>0.34</v>
      </c>
      <c r="F248" s="147">
        <v>7.15</v>
      </c>
      <c r="G248" s="147">
        <v>0.3</v>
      </c>
      <c r="H248" s="147" t="s">
        <v>128</v>
      </c>
      <c r="I248" s="147" t="s">
        <v>671</v>
      </c>
      <c r="J248" s="146" t="s">
        <v>813</v>
      </c>
    </row>
    <row r="249" spans="1:10" x14ac:dyDescent="0.25">
      <c r="A249" s="147" t="s">
        <v>815</v>
      </c>
      <c r="B249" s="147" t="s">
        <v>836</v>
      </c>
      <c r="C249" s="147">
        <v>6.5</v>
      </c>
      <c r="D249" s="147">
        <v>22.85</v>
      </c>
      <c r="E249" s="147">
        <v>0.28000000000000003</v>
      </c>
      <c r="F249" s="147">
        <v>7.15</v>
      </c>
      <c r="G249" s="147">
        <v>0.3</v>
      </c>
      <c r="H249" s="147" t="s">
        <v>128</v>
      </c>
      <c r="I249" s="147" t="s">
        <v>671</v>
      </c>
      <c r="J249" s="146" t="s">
        <v>813</v>
      </c>
    </row>
    <row r="250" spans="1:10" x14ac:dyDescent="0.25">
      <c r="A250" s="147" t="s">
        <v>815</v>
      </c>
      <c r="B250" s="147" t="s">
        <v>836</v>
      </c>
      <c r="C250" s="147">
        <v>6.5</v>
      </c>
      <c r="D250" s="147">
        <v>22.85</v>
      </c>
      <c r="E250" s="147">
        <v>0.28000000000000003</v>
      </c>
      <c r="F250" s="147">
        <v>7.15</v>
      </c>
      <c r="G250" s="147">
        <v>0.3</v>
      </c>
      <c r="H250" s="147" t="s">
        <v>128</v>
      </c>
      <c r="I250" s="147" t="s">
        <v>671</v>
      </c>
      <c r="J250" s="146" t="s">
        <v>813</v>
      </c>
    </row>
    <row r="251" spans="1:10" x14ac:dyDescent="0.25">
      <c r="A251" s="147" t="s">
        <v>815</v>
      </c>
      <c r="B251" s="147" t="s">
        <v>835</v>
      </c>
      <c r="C251" s="147">
        <v>6.5</v>
      </c>
      <c r="D251" s="147">
        <v>18.46</v>
      </c>
      <c r="E251" s="147">
        <v>0.35</v>
      </c>
      <c r="F251" s="147">
        <v>7.15</v>
      </c>
      <c r="G251" s="147">
        <v>0.3</v>
      </c>
      <c r="H251" s="147" t="s">
        <v>128</v>
      </c>
      <c r="I251" s="147" t="s">
        <v>671</v>
      </c>
    </row>
    <row r="252" spans="1:10" x14ac:dyDescent="0.25">
      <c r="A252" s="147" t="s">
        <v>815</v>
      </c>
      <c r="B252" s="147" t="s">
        <v>835</v>
      </c>
      <c r="C252" s="147">
        <v>6.5</v>
      </c>
      <c r="D252" s="147">
        <v>18.46</v>
      </c>
      <c r="E252" s="147">
        <v>0.35</v>
      </c>
      <c r="F252" s="147">
        <v>7.15</v>
      </c>
      <c r="G252" s="147">
        <v>0.3</v>
      </c>
      <c r="H252" s="147" t="s">
        <v>128</v>
      </c>
      <c r="I252" s="147" t="s">
        <v>671</v>
      </c>
    </row>
    <row r="253" spans="1:10" x14ac:dyDescent="0.25">
      <c r="A253" s="147" t="s">
        <v>815</v>
      </c>
      <c r="B253" s="147" t="s">
        <v>834</v>
      </c>
      <c r="C253" s="147">
        <v>8.25</v>
      </c>
      <c r="D253" s="147">
        <v>21.716000000000001</v>
      </c>
      <c r="E253" s="147">
        <v>0.38</v>
      </c>
      <c r="F253" s="147">
        <v>5.85</v>
      </c>
      <c r="G253" s="147">
        <v>0.28999999999999998</v>
      </c>
      <c r="H253" s="147" t="s">
        <v>128</v>
      </c>
      <c r="I253" s="147" t="s">
        <v>671</v>
      </c>
    </row>
    <row r="254" spans="1:10" x14ac:dyDescent="0.25">
      <c r="A254" s="147" t="s">
        <v>815</v>
      </c>
      <c r="B254" s="147" t="s">
        <v>834</v>
      </c>
      <c r="C254" s="147">
        <v>8.25</v>
      </c>
      <c r="D254" s="147">
        <v>21.716000000000001</v>
      </c>
      <c r="E254" s="147">
        <v>0.38</v>
      </c>
      <c r="F254" s="147">
        <v>5.85</v>
      </c>
      <c r="G254" s="147">
        <v>0.28999999999999998</v>
      </c>
      <c r="H254" s="147" t="s">
        <v>128</v>
      </c>
      <c r="I254" s="147" t="s">
        <v>671</v>
      </c>
    </row>
    <row r="255" spans="1:10" x14ac:dyDescent="0.25">
      <c r="A255" s="147" t="s">
        <v>815</v>
      </c>
      <c r="B255" s="147" t="s">
        <v>833</v>
      </c>
      <c r="C255" s="147">
        <v>8.25</v>
      </c>
      <c r="D255" s="147">
        <v>25.486999999999998</v>
      </c>
      <c r="E255" s="147">
        <v>0.32</v>
      </c>
      <c r="F255" s="147">
        <v>5.85</v>
      </c>
      <c r="G255" s="147">
        <v>0.28999999999999998</v>
      </c>
      <c r="H255" s="147" t="s">
        <v>128</v>
      </c>
      <c r="I255" s="147" t="s">
        <v>671</v>
      </c>
    </row>
    <row r="256" spans="1:10" x14ac:dyDescent="0.25">
      <c r="A256" s="147" t="s">
        <v>815</v>
      </c>
      <c r="B256" s="147" t="s">
        <v>833</v>
      </c>
      <c r="C256" s="147">
        <v>8.25</v>
      </c>
      <c r="D256" s="147">
        <v>25.486999999999998</v>
      </c>
      <c r="E256" s="147">
        <v>0.32</v>
      </c>
      <c r="F256" s="147">
        <v>5.85</v>
      </c>
      <c r="G256" s="147">
        <v>0.28999999999999998</v>
      </c>
      <c r="H256" s="147" t="s">
        <v>128</v>
      </c>
      <c r="I256" s="147" t="s">
        <v>671</v>
      </c>
    </row>
    <row r="257" spans="1:9" x14ac:dyDescent="0.25">
      <c r="A257" s="147" t="s">
        <v>815</v>
      </c>
      <c r="B257" s="147" t="s">
        <v>832</v>
      </c>
      <c r="C257" s="147">
        <v>8.25</v>
      </c>
      <c r="D257" s="147">
        <v>29.71</v>
      </c>
      <c r="E257" s="147">
        <v>0.28000000000000003</v>
      </c>
      <c r="F257" s="147">
        <v>5.85</v>
      </c>
      <c r="G257" s="147">
        <v>0.28999999999999998</v>
      </c>
      <c r="H257" s="147" t="s">
        <v>128</v>
      </c>
      <c r="I257" s="147" t="s">
        <v>671</v>
      </c>
    </row>
    <row r="258" spans="1:9" x14ac:dyDescent="0.25">
      <c r="A258" s="147" t="s">
        <v>815</v>
      </c>
      <c r="B258" s="147" t="s">
        <v>832</v>
      </c>
      <c r="C258" s="147">
        <v>8.25</v>
      </c>
      <c r="D258" s="147">
        <v>29.71</v>
      </c>
      <c r="E258" s="147">
        <v>0.28000000000000003</v>
      </c>
      <c r="F258" s="147">
        <v>5.85</v>
      </c>
      <c r="G258" s="147">
        <v>0.28999999999999998</v>
      </c>
      <c r="H258" s="147" t="s">
        <v>128</v>
      </c>
      <c r="I258" s="147" t="s">
        <v>671</v>
      </c>
    </row>
    <row r="259" spans="1:9" x14ac:dyDescent="0.25">
      <c r="A259" s="147" t="s">
        <v>815</v>
      </c>
      <c r="B259" s="147" t="s">
        <v>831</v>
      </c>
      <c r="C259" s="147">
        <v>8.25</v>
      </c>
      <c r="D259" s="147">
        <v>24.100999999999999</v>
      </c>
      <c r="E259" s="147">
        <v>0.34</v>
      </c>
      <c r="F259" s="147">
        <v>5.85</v>
      </c>
      <c r="G259" s="147">
        <v>0.28999999999999998</v>
      </c>
      <c r="H259" s="147" t="s">
        <v>128</v>
      </c>
      <c r="I259" s="147" t="s">
        <v>671</v>
      </c>
    </row>
    <row r="260" spans="1:9" x14ac:dyDescent="0.25">
      <c r="A260" s="147" t="s">
        <v>815</v>
      </c>
      <c r="B260" s="147" t="s">
        <v>831</v>
      </c>
      <c r="C260" s="147">
        <v>8.25</v>
      </c>
      <c r="D260" s="147">
        <v>24.100999999999999</v>
      </c>
      <c r="E260" s="147">
        <v>0.34</v>
      </c>
      <c r="F260" s="147">
        <v>5.85</v>
      </c>
      <c r="G260" s="147">
        <v>0.28999999999999998</v>
      </c>
      <c r="H260" s="147" t="s">
        <v>128</v>
      </c>
      <c r="I260" s="147" t="s">
        <v>671</v>
      </c>
    </row>
    <row r="261" spans="1:9" x14ac:dyDescent="0.25">
      <c r="A261" s="147" t="s">
        <v>815</v>
      </c>
      <c r="B261" s="147" t="s">
        <v>830</v>
      </c>
      <c r="C261" s="147">
        <v>6.5</v>
      </c>
      <c r="D261" s="147">
        <v>21.716000000000001</v>
      </c>
      <c r="E261" s="147">
        <v>0.3</v>
      </c>
      <c r="F261" s="147">
        <v>7.15</v>
      </c>
      <c r="G261" s="147">
        <v>0.3</v>
      </c>
      <c r="H261" s="147" t="s">
        <v>128</v>
      </c>
      <c r="I261" s="147" t="s">
        <v>671</v>
      </c>
    </row>
    <row r="262" spans="1:9" x14ac:dyDescent="0.25">
      <c r="A262" s="147" t="s">
        <v>815</v>
      </c>
      <c r="B262" s="147" t="s">
        <v>830</v>
      </c>
      <c r="C262" s="147">
        <v>6.5</v>
      </c>
      <c r="D262" s="147">
        <v>21.716000000000001</v>
      </c>
      <c r="E262" s="147">
        <v>0.3</v>
      </c>
      <c r="F262" s="147">
        <v>7.15</v>
      </c>
      <c r="G262" s="147">
        <v>0.3</v>
      </c>
      <c r="H262" s="147" t="s">
        <v>128</v>
      </c>
      <c r="I262" s="147" t="s">
        <v>671</v>
      </c>
    </row>
    <row r="263" spans="1:9" x14ac:dyDescent="0.25">
      <c r="A263" s="147" t="s">
        <v>815</v>
      </c>
      <c r="B263" s="147" t="s">
        <v>829</v>
      </c>
      <c r="C263" s="147">
        <v>6.5</v>
      </c>
      <c r="D263" s="147">
        <v>26.238</v>
      </c>
      <c r="E263" s="147">
        <v>0.25</v>
      </c>
      <c r="F263" s="147">
        <v>7.15</v>
      </c>
      <c r="G263" s="147">
        <v>0.3</v>
      </c>
      <c r="H263" s="147" t="s">
        <v>128</v>
      </c>
      <c r="I263" s="147" t="s">
        <v>671</v>
      </c>
    </row>
    <row r="264" spans="1:9" x14ac:dyDescent="0.25">
      <c r="A264" s="147" t="s">
        <v>815</v>
      </c>
      <c r="B264" s="147" t="s">
        <v>829</v>
      </c>
      <c r="C264" s="147">
        <v>6.5</v>
      </c>
      <c r="D264" s="147">
        <v>26.238</v>
      </c>
      <c r="E264" s="147">
        <v>0.25</v>
      </c>
      <c r="F264" s="147">
        <v>7.15</v>
      </c>
      <c r="G264" s="147">
        <v>0.3</v>
      </c>
      <c r="H264" s="147" t="s">
        <v>128</v>
      </c>
      <c r="I264" s="147" t="s">
        <v>671</v>
      </c>
    </row>
    <row r="265" spans="1:9" x14ac:dyDescent="0.25">
      <c r="A265" s="147" t="s">
        <v>815</v>
      </c>
      <c r="B265" s="147" t="s">
        <v>828</v>
      </c>
      <c r="C265" s="147">
        <v>6.5</v>
      </c>
      <c r="D265" s="147">
        <v>29.71</v>
      </c>
      <c r="E265" s="147">
        <v>0.22</v>
      </c>
      <c r="F265" s="147">
        <v>7.15</v>
      </c>
      <c r="G265" s="147">
        <v>0.3</v>
      </c>
      <c r="H265" s="147" t="s">
        <v>128</v>
      </c>
      <c r="I265" s="147" t="s">
        <v>671</v>
      </c>
    </row>
    <row r="266" spans="1:9" x14ac:dyDescent="0.25">
      <c r="A266" s="147" t="s">
        <v>815</v>
      </c>
      <c r="B266" s="147" t="s">
        <v>828</v>
      </c>
      <c r="C266" s="147">
        <v>6.5</v>
      </c>
      <c r="D266" s="147">
        <v>29.71</v>
      </c>
      <c r="E266" s="147">
        <v>0.22</v>
      </c>
      <c r="F266" s="147">
        <v>7.15</v>
      </c>
      <c r="G266" s="147">
        <v>0.3</v>
      </c>
      <c r="H266" s="147" t="s">
        <v>128</v>
      </c>
      <c r="I266" s="147" t="s">
        <v>671</v>
      </c>
    </row>
    <row r="267" spans="1:9" x14ac:dyDescent="0.25">
      <c r="A267" s="147" t="s">
        <v>815</v>
      </c>
      <c r="B267" s="147" t="s">
        <v>827</v>
      </c>
      <c r="C267" s="147">
        <v>6.5</v>
      </c>
      <c r="D267" s="147">
        <v>24.776</v>
      </c>
      <c r="E267" s="147">
        <v>0.26</v>
      </c>
      <c r="F267" s="147">
        <v>7.15</v>
      </c>
      <c r="G267" s="147">
        <v>0.3</v>
      </c>
      <c r="H267" s="147" t="s">
        <v>128</v>
      </c>
      <c r="I267" s="147" t="s">
        <v>671</v>
      </c>
    </row>
    <row r="268" spans="1:9" x14ac:dyDescent="0.25">
      <c r="A268" s="147" t="s">
        <v>815</v>
      </c>
      <c r="B268" s="147" t="s">
        <v>827</v>
      </c>
      <c r="C268" s="147">
        <v>6.5</v>
      </c>
      <c r="D268" s="147">
        <v>24.776</v>
      </c>
      <c r="E268" s="147">
        <v>0.26</v>
      </c>
      <c r="F268" s="147">
        <v>7.15</v>
      </c>
      <c r="G268" s="147">
        <v>0.3</v>
      </c>
      <c r="H268" s="147" t="s">
        <v>128</v>
      </c>
      <c r="I268" s="147" t="s">
        <v>671</v>
      </c>
    </row>
    <row r="269" spans="1:9" x14ac:dyDescent="0.25">
      <c r="A269" s="147" t="s">
        <v>815</v>
      </c>
      <c r="B269" s="147" t="s">
        <v>826</v>
      </c>
      <c r="C269" s="147">
        <v>10.25</v>
      </c>
      <c r="D269" s="147">
        <v>31.792999999999999</v>
      </c>
      <c r="E269" s="147">
        <v>0.32</v>
      </c>
      <c r="F269" s="147">
        <v>4.9000000000000004</v>
      </c>
      <c r="G269" s="147">
        <v>0.28999999999999998</v>
      </c>
      <c r="H269" s="147" t="s">
        <v>128</v>
      </c>
      <c r="I269" s="147" t="s">
        <v>671</v>
      </c>
    </row>
    <row r="270" spans="1:9" x14ac:dyDescent="0.25">
      <c r="A270" s="147" t="s">
        <v>815</v>
      </c>
      <c r="B270" s="147" t="s">
        <v>826</v>
      </c>
      <c r="C270" s="147">
        <v>10.25</v>
      </c>
      <c r="D270" s="147">
        <v>31.792999999999999</v>
      </c>
      <c r="E270" s="147">
        <v>0.32</v>
      </c>
      <c r="F270" s="147">
        <v>4.9000000000000004</v>
      </c>
      <c r="G270" s="147">
        <v>0.28999999999999998</v>
      </c>
      <c r="H270" s="147" t="s">
        <v>128</v>
      </c>
      <c r="I270" s="147" t="s">
        <v>671</v>
      </c>
    </row>
    <row r="271" spans="1:9" x14ac:dyDescent="0.25">
      <c r="A271" s="147" t="s">
        <v>815</v>
      </c>
      <c r="B271" s="147" t="s">
        <v>825</v>
      </c>
      <c r="C271" s="147">
        <v>10.25</v>
      </c>
      <c r="D271" s="147">
        <v>36.921999999999997</v>
      </c>
      <c r="E271" s="147">
        <v>0.28000000000000003</v>
      </c>
      <c r="F271" s="147">
        <v>4.9000000000000004</v>
      </c>
      <c r="G271" s="147">
        <v>0.28999999999999998</v>
      </c>
      <c r="H271" s="147" t="s">
        <v>128</v>
      </c>
      <c r="I271" s="147" t="s">
        <v>671</v>
      </c>
    </row>
    <row r="272" spans="1:9" x14ac:dyDescent="0.25">
      <c r="A272" s="147" t="s">
        <v>815</v>
      </c>
      <c r="B272" s="147" t="s">
        <v>825</v>
      </c>
      <c r="C272" s="147">
        <v>10.25</v>
      </c>
      <c r="D272" s="147">
        <v>36.921999999999997</v>
      </c>
      <c r="E272" s="147">
        <v>0.28000000000000003</v>
      </c>
      <c r="F272" s="147">
        <v>4.9000000000000004</v>
      </c>
      <c r="G272" s="147">
        <v>0.28999999999999998</v>
      </c>
      <c r="H272" s="147" t="s">
        <v>128</v>
      </c>
      <c r="I272" s="147" t="s">
        <v>671</v>
      </c>
    </row>
    <row r="273" spans="1:9" x14ac:dyDescent="0.25">
      <c r="A273" s="147" t="s">
        <v>815</v>
      </c>
      <c r="B273" s="147" t="s">
        <v>824</v>
      </c>
      <c r="C273" s="147">
        <v>10.25</v>
      </c>
      <c r="D273" s="147">
        <v>29.71</v>
      </c>
      <c r="E273" s="147">
        <v>0.35</v>
      </c>
      <c r="F273" s="147">
        <v>4.9000000000000004</v>
      </c>
      <c r="G273" s="147">
        <v>0.28999999999999998</v>
      </c>
      <c r="H273" s="147" t="s">
        <v>128</v>
      </c>
      <c r="I273" s="147" t="s">
        <v>671</v>
      </c>
    </row>
    <row r="274" spans="1:9" x14ac:dyDescent="0.25">
      <c r="A274" s="147" t="s">
        <v>815</v>
      </c>
      <c r="B274" s="147" t="s">
        <v>824</v>
      </c>
      <c r="C274" s="147">
        <v>10.25</v>
      </c>
      <c r="D274" s="147">
        <v>29.71</v>
      </c>
      <c r="E274" s="147">
        <v>0.35</v>
      </c>
      <c r="F274" s="147">
        <v>4.9000000000000004</v>
      </c>
      <c r="G274" s="147">
        <v>0.28999999999999998</v>
      </c>
      <c r="H274" s="147" t="s">
        <v>128</v>
      </c>
      <c r="I274" s="147" t="s">
        <v>671</v>
      </c>
    </row>
    <row r="275" spans="1:9" x14ac:dyDescent="0.25">
      <c r="A275" s="147" t="s">
        <v>815</v>
      </c>
      <c r="B275" s="147" t="s">
        <v>823</v>
      </c>
      <c r="C275" s="147">
        <v>10.25</v>
      </c>
      <c r="D275" s="147">
        <v>27.030999999999999</v>
      </c>
      <c r="E275" s="147">
        <v>0.38</v>
      </c>
      <c r="F275" s="147">
        <v>4.9000000000000004</v>
      </c>
      <c r="G275" s="147">
        <v>0.28999999999999998</v>
      </c>
      <c r="H275" s="147" t="s">
        <v>128</v>
      </c>
      <c r="I275" s="147" t="s">
        <v>671</v>
      </c>
    </row>
    <row r="276" spans="1:9" x14ac:dyDescent="0.25">
      <c r="A276" s="147" t="s">
        <v>815</v>
      </c>
      <c r="B276" s="147" t="s">
        <v>823</v>
      </c>
      <c r="C276" s="147">
        <v>10.25</v>
      </c>
      <c r="D276" s="147">
        <v>27.030999999999999</v>
      </c>
      <c r="E276" s="147">
        <v>0.38</v>
      </c>
      <c r="F276" s="147">
        <v>4.9000000000000004</v>
      </c>
      <c r="G276" s="147">
        <v>0.28999999999999998</v>
      </c>
      <c r="H276" s="147" t="s">
        <v>128</v>
      </c>
      <c r="I276" s="147" t="s">
        <v>671</v>
      </c>
    </row>
    <row r="277" spans="1:9" x14ac:dyDescent="0.25">
      <c r="A277" s="147" t="s">
        <v>815</v>
      </c>
      <c r="B277" s="147" t="s">
        <v>822</v>
      </c>
      <c r="C277" s="147">
        <v>12.25</v>
      </c>
      <c r="D277" s="147">
        <v>38.46</v>
      </c>
      <c r="E277" s="147">
        <v>0.32</v>
      </c>
      <c r="F277" s="147">
        <v>4.2699999999999996</v>
      </c>
      <c r="G277" s="147">
        <v>0.28000000000000003</v>
      </c>
      <c r="H277" s="147" t="s">
        <v>128</v>
      </c>
      <c r="I277" s="147" t="s">
        <v>671</v>
      </c>
    </row>
    <row r="278" spans="1:9" x14ac:dyDescent="0.25">
      <c r="A278" s="147" t="s">
        <v>815</v>
      </c>
      <c r="B278" s="147" t="s">
        <v>822</v>
      </c>
      <c r="C278" s="147">
        <v>12.25</v>
      </c>
      <c r="D278" s="147">
        <v>38.46</v>
      </c>
      <c r="E278" s="147">
        <v>0.32</v>
      </c>
      <c r="F278" s="147">
        <v>4.2699999999999996</v>
      </c>
      <c r="G278" s="147">
        <v>0.28000000000000003</v>
      </c>
      <c r="H278" s="147" t="s">
        <v>128</v>
      </c>
      <c r="I278" s="147" t="s">
        <v>671</v>
      </c>
    </row>
    <row r="279" spans="1:9" x14ac:dyDescent="0.25">
      <c r="A279" s="147" t="s">
        <v>815</v>
      </c>
      <c r="B279" s="147" t="s">
        <v>821</v>
      </c>
      <c r="C279" s="147">
        <v>12.25</v>
      </c>
      <c r="D279" s="147">
        <v>43.914999999999999</v>
      </c>
      <c r="E279" s="147">
        <v>0.28000000000000003</v>
      </c>
      <c r="F279" s="147">
        <v>4.2699999999999996</v>
      </c>
      <c r="G279" s="147">
        <v>0.28000000000000003</v>
      </c>
      <c r="H279" s="147" t="s">
        <v>128</v>
      </c>
      <c r="I279" s="147" t="s">
        <v>671</v>
      </c>
    </row>
    <row r="280" spans="1:9" x14ac:dyDescent="0.25">
      <c r="A280" s="147" t="s">
        <v>815</v>
      </c>
      <c r="B280" s="147" t="s">
        <v>821</v>
      </c>
      <c r="C280" s="147">
        <v>12.25</v>
      </c>
      <c r="D280" s="147">
        <v>43.914999999999999</v>
      </c>
      <c r="E280" s="147">
        <v>0.28000000000000003</v>
      </c>
      <c r="F280" s="147">
        <v>4.2699999999999996</v>
      </c>
      <c r="G280" s="147">
        <v>0.28000000000000003</v>
      </c>
      <c r="H280" s="147" t="s">
        <v>128</v>
      </c>
      <c r="I280" s="147" t="s">
        <v>671</v>
      </c>
    </row>
    <row r="281" spans="1:9" x14ac:dyDescent="0.25">
      <c r="A281" s="147" t="s">
        <v>815</v>
      </c>
      <c r="B281" s="147" t="s">
        <v>820</v>
      </c>
      <c r="C281" s="147">
        <v>12.25</v>
      </c>
      <c r="D281" s="147">
        <v>35.497</v>
      </c>
      <c r="E281" s="147">
        <v>0.35</v>
      </c>
      <c r="F281" s="147">
        <v>4.2699999999999996</v>
      </c>
      <c r="G281" s="147">
        <v>0.28000000000000003</v>
      </c>
      <c r="H281" s="147" t="s">
        <v>128</v>
      </c>
      <c r="I281" s="147" t="s">
        <v>671</v>
      </c>
    </row>
    <row r="282" spans="1:9" x14ac:dyDescent="0.25">
      <c r="A282" s="147" t="s">
        <v>815</v>
      </c>
      <c r="B282" s="147" t="s">
        <v>820</v>
      </c>
      <c r="C282" s="147">
        <v>12.25</v>
      </c>
      <c r="D282" s="147">
        <v>35.497</v>
      </c>
      <c r="E282" s="147">
        <v>0.35</v>
      </c>
      <c r="F282" s="147">
        <v>4.2699999999999996</v>
      </c>
      <c r="G282" s="147">
        <v>0.28000000000000003</v>
      </c>
      <c r="H282" s="147" t="s">
        <v>128</v>
      </c>
      <c r="I282" s="147" t="s">
        <v>671</v>
      </c>
    </row>
    <row r="283" spans="1:9" x14ac:dyDescent="0.25">
      <c r="A283" s="147" t="s">
        <v>815</v>
      </c>
      <c r="B283" s="147" t="s">
        <v>819</v>
      </c>
      <c r="C283" s="147">
        <v>12.25</v>
      </c>
      <c r="D283" s="147">
        <v>34.173999999999999</v>
      </c>
      <c r="E283" s="147">
        <v>0.36</v>
      </c>
      <c r="F283" s="147">
        <v>4.2699999999999996</v>
      </c>
      <c r="G283" s="147">
        <v>0.28000000000000003</v>
      </c>
      <c r="H283" s="147" t="s">
        <v>128</v>
      </c>
      <c r="I283" s="147" t="s">
        <v>671</v>
      </c>
    </row>
    <row r="284" spans="1:9" x14ac:dyDescent="0.25">
      <c r="A284" s="147" t="s">
        <v>815</v>
      </c>
      <c r="B284" s="147" t="s">
        <v>819</v>
      </c>
      <c r="C284" s="147">
        <v>12.25</v>
      </c>
      <c r="D284" s="147">
        <v>34.173999999999999</v>
      </c>
      <c r="E284" s="147">
        <v>0.36</v>
      </c>
      <c r="F284" s="147">
        <v>4.2699999999999996</v>
      </c>
      <c r="G284" s="147">
        <v>0.28000000000000003</v>
      </c>
      <c r="H284" s="147" t="s">
        <v>128</v>
      </c>
      <c r="I284" s="147" t="s">
        <v>671</v>
      </c>
    </row>
    <row r="285" spans="1:9" x14ac:dyDescent="0.25">
      <c r="A285" s="147" t="s">
        <v>815</v>
      </c>
      <c r="B285" s="147" t="s">
        <v>818</v>
      </c>
      <c r="C285" s="147">
        <v>10.25</v>
      </c>
      <c r="D285" s="147">
        <v>43.914999999999999</v>
      </c>
      <c r="E285" s="147">
        <v>0.23</v>
      </c>
      <c r="F285" s="147">
        <v>4.9000000000000004</v>
      </c>
      <c r="G285" s="147">
        <v>0.28999999999999998</v>
      </c>
      <c r="H285" s="147" t="s">
        <v>128</v>
      </c>
      <c r="I285" s="147" t="s">
        <v>671</v>
      </c>
    </row>
    <row r="286" spans="1:9" x14ac:dyDescent="0.25">
      <c r="A286" s="147" t="s">
        <v>815</v>
      </c>
      <c r="B286" s="147" t="s">
        <v>818</v>
      </c>
      <c r="C286" s="147">
        <v>10.25</v>
      </c>
      <c r="D286" s="147">
        <v>43.914999999999999</v>
      </c>
      <c r="E286" s="147">
        <v>0.23</v>
      </c>
      <c r="F286" s="147">
        <v>4.9000000000000004</v>
      </c>
      <c r="G286" s="147">
        <v>0.28999999999999998</v>
      </c>
      <c r="H286" s="147" t="s">
        <v>128</v>
      </c>
      <c r="I286" s="147" t="s">
        <v>671</v>
      </c>
    </row>
    <row r="287" spans="1:9" x14ac:dyDescent="0.25">
      <c r="A287" s="147" t="s">
        <v>815</v>
      </c>
      <c r="B287" s="147" t="s">
        <v>817</v>
      </c>
      <c r="C287" s="147">
        <v>10.25</v>
      </c>
      <c r="D287" s="147">
        <v>48.46</v>
      </c>
      <c r="E287" s="147">
        <v>0.21</v>
      </c>
      <c r="F287" s="147">
        <v>4.9000000000000004</v>
      </c>
      <c r="G287" s="147">
        <v>0.28999999999999998</v>
      </c>
      <c r="H287" s="147" t="s">
        <v>128</v>
      </c>
      <c r="I287" s="147" t="s">
        <v>671</v>
      </c>
    </row>
    <row r="288" spans="1:9" x14ac:dyDescent="0.25">
      <c r="A288" s="147" t="s">
        <v>815</v>
      </c>
      <c r="B288" s="147" t="s">
        <v>817</v>
      </c>
      <c r="C288" s="147">
        <v>10.25</v>
      </c>
      <c r="D288" s="147">
        <v>48.46</v>
      </c>
      <c r="E288" s="147">
        <v>0.21</v>
      </c>
      <c r="F288" s="147">
        <v>4.9000000000000004</v>
      </c>
      <c r="G288" s="147">
        <v>0.28999999999999998</v>
      </c>
      <c r="H288" s="147" t="s">
        <v>128</v>
      </c>
      <c r="I288" s="147" t="s">
        <v>671</v>
      </c>
    </row>
    <row r="289" spans="1:9" x14ac:dyDescent="0.25">
      <c r="A289" s="147" t="s">
        <v>815</v>
      </c>
      <c r="B289" s="147" t="s">
        <v>816</v>
      </c>
      <c r="C289" s="147">
        <v>10.25</v>
      </c>
      <c r="D289" s="147">
        <v>40.127000000000002</v>
      </c>
      <c r="E289" s="147">
        <v>0.26</v>
      </c>
      <c r="F289" s="147">
        <v>4.9000000000000004</v>
      </c>
      <c r="G289" s="147">
        <v>0.28999999999999998</v>
      </c>
      <c r="H289" s="147" t="s">
        <v>128</v>
      </c>
      <c r="I289" s="147" t="s">
        <v>671</v>
      </c>
    </row>
    <row r="290" spans="1:9" x14ac:dyDescent="0.25">
      <c r="A290" s="147" t="s">
        <v>815</v>
      </c>
      <c r="B290" s="147" t="s">
        <v>816</v>
      </c>
      <c r="C290" s="147">
        <v>10.25</v>
      </c>
      <c r="D290" s="147">
        <v>40.127000000000002</v>
      </c>
      <c r="E290" s="147">
        <v>0.26</v>
      </c>
      <c r="F290" s="147">
        <v>4.9000000000000004</v>
      </c>
      <c r="G290" s="147">
        <v>0.28999999999999998</v>
      </c>
      <c r="H290" s="147" t="s">
        <v>128</v>
      </c>
      <c r="I290" s="147" t="s">
        <v>671</v>
      </c>
    </row>
    <row r="291" spans="1:9" x14ac:dyDescent="0.25">
      <c r="A291" s="147" t="s">
        <v>815</v>
      </c>
      <c r="B291" s="147" t="s">
        <v>814</v>
      </c>
      <c r="C291" s="147">
        <v>10.25</v>
      </c>
      <c r="D291" s="147">
        <v>34.173999999999999</v>
      </c>
      <c r="E291" s="147">
        <v>0.3</v>
      </c>
      <c r="F291" s="147">
        <v>4.9000000000000004</v>
      </c>
      <c r="G291" s="147">
        <v>0.28999999999999998</v>
      </c>
      <c r="H291" s="147" t="s">
        <v>128</v>
      </c>
      <c r="I291" s="147" t="s">
        <v>671</v>
      </c>
    </row>
    <row r="292" spans="1:9" x14ac:dyDescent="0.25">
      <c r="A292" s="147" t="s">
        <v>815</v>
      </c>
      <c r="B292" s="147" t="s">
        <v>814</v>
      </c>
      <c r="C292" s="147">
        <v>10.25</v>
      </c>
      <c r="D292" s="147">
        <v>34.173999999999999</v>
      </c>
      <c r="E292" s="147">
        <v>0.3</v>
      </c>
      <c r="F292" s="147">
        <v>4.9000000000000004</v>
      </c>
      <c r="G292" s="147">
        <v>0.28999999999999998</v>
      </c>
      <c r="H292" s="147" t="s">
        <v>128</v>
      </c>
      <c r="I292" s="147" t="s">
        <v>671</v>
      </c>
    </row>
    <row r="293" spans="1:9" x14ac:dyDescent="0.25">
      <c r="A293" s="147" t="s">
        <v>717</v>
      </c>
      <c r="B293" s="147" t="s">
        <v>812</v>
      </c>
      <c r="C293" s="147">
        <v>2.27</v>
      </c>
      <c r="D293" s="147">
        <v>2.5169999999999999</v>
      </c>
      <c r="E293" s="147">
        <v>0.9</v>
      </c>
      <c r="F293" s="147">
        <v>29.09</v>
      </c>
      <c r="G293" s="147">
        <v>0.26</v>
      </c>
      <c r="H293" s="147" t="s">
        <v>128</v>
      </c>
      <c r="I293" s="147" t="s">
        <v>671</v>
      </c>
    </row>
    <row r="294" spans="1:9" x14ac:dyDescent="0.25">
      <c r="A294" s="147" t="s">
        <v>717</v>
      </c>
      <c r="B294" s="147" t="s">
        <v>811</v>
      </c>
      <c r="C294" s="147">
        <v>3.27</v>
      </c>
      <c r="D294" s="147">
        <v>3.9809999999999999</v>
      </c>
      <c r="E294" s="147">
        <v>0.82</v>
      </c>
      <c r="F294" s="147">
        <v>20.440000000000001</v>
      </c>
      <c r="G294" s="147">
        <v>0.26</v>
      </c>
      <c r="H294" s="147" t="s">
        <v>128</v>
      </c>
      <c r="I294" s="147" t="s">
        <v>671</v>
      </c>
    </row>
    <row r="295" spans="1:9" x14ac:dyDescent="0.25">
      <c r="A295" s="147" t="s">
        <v>717</v>
      </c>
      <c r="B295" s="147" t="s">
        <v>810</v>
      </c>
      <c r="C295" s="147">
        <v>4.47</v>
      </c>
      <c r="D295" s="147">
        <v>4.1500000000000004</v>
      </c>
      <c r="E295" s="147">
        <v>1.08</v>
      </c>
      <c r="F295" s="147">
        <v>15.23</v>
      </c>
      <c r="G295" s="147">
        <v>0.27</v>
      </c>
      <c r="H295" s="147" t="s">
        <v>128</v>
      </c>
      <c r="I295" s="147" t="s">
        <v>671</v>
      </c>
    </row>
    <row r="296" spans="1:9" x14ac:dyDescent="0.25">
      <c r="A296" s="147" t="s">
        <v>717</v>
      </c>
      <c r="B296" s="147" t="s">
        <v>809</v>
      </c>
      <c r="C296" s="147">
        <v>5.67</v>
      </c>
      <c r="D296" s="147">
        <v>4.2519999999999998</v>
      </c>
      <c r="E296" s="147">
        <v>1.33</v>
      </c>
      <c r="F296" s="147">
        <v>12.22</v>
      </c>
      <c r="G296" s="147">
        <v>0.27</v>
      </c>
      <c r="H296" s="147" t="s">
        <v>128</v>
      </c>
      <c r="I296" s="147" t="s">
        <v>671</v>
      </c>
    </row>
    <row r="297" spans="1:9" x14ac:dyDescent="0.25">
      <c r="A297" s="147" t="s">
        <v>717</v>
      </c>
      <c r="B297" s="147" t="s">
        <v>808</v>
      </c>
      <c r="C297" s="147">
        <v>6.87</v>
      </c>
      <c r="D297" s="147">
        <v>4.3049999999999997</v>
      </c>
      <c r="E297" s="147">
        <v>1.6</v>
      </c>
      <c r="F297" s="147">
        <v>10.26</v>
      </c>
      <c r="G297" s="147">
        <v>0.27</v>
      </c>
      <c r="H297" s="147" t="s">
        <v>128</v>
      </c>
      <c r="I297" s="147" t="s">
        <v>671</v>
      </c>
    </row>
    <row r="298" spans="1:9" x14ac:dyDescent="0.25">
      <c r="A298" s="147" t="s">
        <v>717</v>
      </c>
      <c r="B298" s="147" t="s">
        <v>807</v>
      </c>
      <c r="C298" s="147">
        <v>8.07</v>
      </c>
      <c r="D298" s="147">
        <v>4.3579999999999997</v>
      </c>
      <c r="E298" s="147">
        <v>1.85</v>
      </c>
      <c r="F298" s="147">
        <v>8.8800000000000008</v>
      </c>
      <c r="G298" s="147">
        <v>0.27</v>
      </c>
      <c r="H298" s="147" t="s">
        <v>128</v>
      </c>
      <c r="I298" s="147" t="s">
        <v>671</v>
      </c>
    </row>
    <row r="299" spans="1:9" x14ac:dyDescent="0.25">
      <c r="A299" s="147" t="s">
        <v>717</v>
      </c>
      <c r="B299" s="147" t="s">
        <v>806</v>
      </c>
      <c r="C299" s="147">
        <v>1.83</v>
      </c>
      <c r="D299" s="147">
        <v>3.4420000000000002</v>
      </c>
      <c r="E299" s="147">
        <v>0.53</v>
      </c>
      <c r="F299" s="147">
        <v>35.69</v>
      </c>
      <c r="G299" s="147">
        <v>0.26</v>
      </c>
      <c r="H299" s="147" t="s">
        <v>128</v>
      </c>
      <c r="I299" s="147" t="s">
        <v>671</v>
      </c>
    </row>
    <row r="300" spans="1:9" x14ac:dyDescent="0.25">
      <c r="A300" s="147" t="s">
        <v>717</v>
      </c>
      <c r="B300" s="147" t="s">
        <v>805</v>
      </c>
      <c r="C300" s="147">
        <v>2.5499999999999998</v>
      </c>
      <c r="D300" s="147">
        <v>3.823</v>
      </c>
      <c r="E300" s="147">
        <v>0.67</v>
      </c>
      <c r="F300" s="147">
        <v>25.92</v>
      </c>
      <c r="G300" s="147">
        <v>0.26</v>
      </c>
      <c r="H300" s="147" t="s">
        <v>128</v>
      </c>
      <c r="I300" s="147" t="s">
        <v>671</v>
      </c>
    </row>
    <row r="301" spans="1:9" x14ac:dyDescent="0.25">
      <c r="A301" s="147" t="s">
        <v>717</v>
      </c>
      <c r="B301" s="147" t="s">
        <v>804</v>
      </c>
      <c r="C301" s="147">
        <v>2.27</v>
      </c>
      <c r="D301" s="147">
        <v>1.9279999999999999</v>
      </c>
      <c r="E301" s="147">
        <v>1.18</v>
      </c>
      <c r="F301" s="147">
        <v>29.09</v>
      </c>
      <c r="G301" s="147">
        <v>0.26</v>
      </c>
      <c r="H301" s="147" t="s">
        <v>128</v>
      </c>
      <c r="I301" s="147" t="s">
        <v>671</v>
      </c>
    </row>
    <row r="302" spans="1:9" x14ac:dyDescent="0.25">
      <c r="A302" s="147" t="s">
        <v>717</v>
      </c>
      <c r="B302" s="147" t="s">
        <v>803</v>
      </c>
      <c r="C302" s="147">
        <v>3.27</v>
      </c>
      <c r="D302" s="147">
        <v>3.867</v>
      </c>
      <c r="E302" s="147">
        <v>0.85</v>
      </c>
      <c r="F302" s="147">
        <v>20.440000000000001</v>
      </c>
      <c r="G302" s="147">
        <v>0.26</v>
      </c>
      <c r="H302" s="147" t="s">
        <v>128</v>
      </c>
      <c r="I302" s="147" t="s">
        <v>671</v>
      </c>
    </row>
    <row r="303" spans="1:9" x14ac:dyDescent="0.25">
      <c r="A303" s="147" t="s">
        <v>717</v>
      </c>
      <c r="B303" s="147" t="s">
        <v>802</v>
      </c>
      <c r="C303" s="147">
        <v>4.47</v>
      </c>
      <c r="D303" s="147">
        <v>4.0759999999999996</v>
      </c>
      <c r="E303" s="147">
        <v>1.1000000000000001</v>
      </c>
      <c r="F303" s="147">
        <v>15.23</v>
      </c>
      <c r="G303" s="147">
        <v>0.27</v>
      </c>
      <c r="H303" s="147" t="s">
        <v>128</v>
      </c>
      <c r="I303" s="147" t="s">
        <v>671</v>
      </c>
    </row>
    <row r="304" spans="1:9" x14ac:dyDescent="0.25">
      <c r="A304" s="147" t="s">
        <v>717</v>
      </c>
      <c r="B304" s="147" t="s">
        <v>801</v>
      </c>
      <c r="C304" s="147">
        <v>5.67</v>
      </c>
      <c r="D304" s="147">
        <v>4.2009999999999996</v>
      </c>
      <c r="E304" s="147">
        <v>1.35</v>
      </c>
      <c r="F304" s="147">
        <v>12.22</v>
      </c>
      <c r="G304" s="147">
        <v>0.27</v>
      </c>
      <c r="H304" s="147" t="s">
        <v>128</v>
      </c>
      <c r="I304" s="147" t="s">
        <v>671</v>
      </c>
    </row>
    <row r="305" spans="1:9" x14ac:dyDescent="0.25">
      <c r="A305" s="147" t="s">
        <v>717</v>
      </c>
      <c r="B305" s="147" t="s">
        <v>800</v>
      </c>
      <c r="C305" s="147">
        <v>6.87</v>
      </c>
      <c r="D305" s="147">
        <v>4.2779999999999996</v>
      </c>
      <c r="E305" s="147">
        <v>1.61</v>
      </c>
      <c r="F305" s="147">
        <v>10.26</v>
      </c>
      <c r="G305" s="147">
        <v>0.27</v>
      </c>
      <c r="H305" s="147" t="s">
        <v>128</v>
      </c>
      <c r="I305" s="147" t="s">
        <v>671</v>
      </c>
    </row>
    <row r="306" spans="1:9" x14ac:dyDescent="0.25">
      <c r="A306" s="147" t="s">
        <v>717</v>
      </c>
      <c r="B306" s="147" t="s">
        <v>799</v>
      </c>
      <c r="C306" s="147">
        <v>8.07</v>
      </c>
      <c r="D306" s="147">
        <v>4.3310000000000004</v>
      </c>
      <c r="E306" s="147">
        <v>1.86</v>
      </c>
      <c r="F306" s="147">
        <v>8.8800000000000008</v>
      </c>
      <c r="G306" s="147">
        <v>0.27</v>
      </c>
      <c r="H306" s="147" t="s">
        <v>128</v>
      </c>
      <c r="I306" s="147" t="s">
        <v>671</v>
      </c>
    </row>
    <row r="307" spans="1:9" x14ac:dyDescent="0.25">
      <c r="A307" s="147" t="s">
        <v>717</v>
      </c>
      <c r="B307" s="147" t="s">
        <v>798</v>
      </c>
      <c r="C307" s="147">
        <v>1.83</v>
      </c>
      <c r="D307" s="147">
        <v>3.282</v>
      </c>
      <c r="E307" s="147">
        <v>0.56000000000000005</v>
      </c>
      <c r="F307" s="147">
        <v>35.69</v>
      </c>
      <c r="G307" s="147">
        <v>0.26</v>
      </c>
      <c r="H307" s="147" t="s">
        <v>128</v>
      </c>
      <c r="I307" s="147" t="s">
        <v>671</v>
      </c>
    </row>
    <row r="308" spans="1:9" x14ac:dyDescent="0.25">
      <c r="A308" s="147" t="s">
        <v>717</v>
      </c>
      <c r="B308" s="147" t="s">
        <v>797</v>
      </c>
      <c r="C308" s="147">
        <v>2.5499999999999998</v>
      </c>
      <c r="D308" s="147">
        <v>3.6549999999999998</v>
      </c>
      <c r="E308" s="147">
        <v>0.7</v>
      </c>
      <c r="F308" s="147">
        <v>25.92</v>
      </c>
      <c r="G308" s="147">
        <v>0.26</v>
      </c>
      <c r="H308" s="147" t="s">
        <v>128</v>
      </c>
      <c r="I308" s="147" t="s">
        <v>671</v>
      </c>
    </row>
    <row r="309" spans="1:9" x14ac:dyDescent="0.25">
      <c r="A309" s="147" t="s">
        <v>717</v>
      </c>
      <c r="B309" s="147" t="s">
        <v>796</v>
      </c>
      <c r="C309" s="147">
        <v>2.27</v>
      </c>
      <c r="D309" s="147">
        <v>2.895</v>
      </c>
      <c r="E309" s="147">
        <v>0.78</v>
      </c>
      <c r="F309" s="147">
        <v>29.09</v>
      </c>
      <c r="G309" s="147">
        <v>0.26</v>
      </c>
      <c r="H309" s="147" t="s">
        <v>128</v>
      </c>
      <c r="I309" s="147" t="s">
        <v>671</v>
      </c>
    </row>
    <row r="310" spans="1:9" x14ac:dyDescent="0.25">
      <c r="A310" s="147" t="s">
        <v>717</v>
      </c>
      <c r="B310" s="147" t="s">
        <v>795</v>
      </c>
      <c r="C310" s="147">
        <v>3.27</v>
      </c>
      <c r="D310" s="147">
        <v>3.9809999999999999</v>
      </c>
      <c r="E310" s="147">
        <v>0.82</v>
      </c>
      <c r="F310" s="147">
        <v>20.440000000000001</v>
      </c>
      <c r="G310" s="147">
        <v>0.26</v>
      </c>
      <c r="H310" s="147" t="s">
        <v>128</v>
      </c>
      <c r="I310" s="147" t="s">
        <v>671</v>
      </c>
    </row>
    <row r="311" spans="1:9" x14ac:dyDescent="0.25">
      <c r="A311" s="147" t="s">
        <v>717</v>
      </c>
      <c r="B311" s="147" t="s">
        <v>794</v>
      </c>
      <c r="C311" s="147">
        <v>4.47</v>
      </c>
      <c r="D311" s="147">
        <v>4.1500000000000004</v>
      </c>
      <c r="E311" s="147">
        <v>1.08</v>
      </c>
      <c r="F311" s="147">
        <v>15.23</v>
      </c>
      <c r="G311" s="147">
        <v>0.27</v>
      </c>
      <c r="H311" s="147" t="s">
        <v>128</v>
      </c>
      <c r="I311" s="147" t="s">
        <v>671</v>
      </c>
    </row>
    <row r="312" spans="1:9" x14ac:dyDescent="0.25">
      <c r="A312" s="147" t="s">
        <v>717</v>
      </c>
      <c r="B312" s="147" t="s">
        <v>793</v>
      </c>
      <c r="C312" s="147">
        <v>5.67</v>
      </c>
      <c r="D312" s="147">
        <v>4.2519999999999998</v>
      </c>
      <c r="E312" s="147">
        <v>1.33</v>
      </c>
      <c r="F312" s="147">
        <v>12.22</v>
      </c>
      <c r="G312" s="147">
        <v>0.27</v>
      </c>
      <c r="H312" s="147" t="s">
        <v>128</v>
      </c>
      <c r="I312" s="147" t="s">
        <v>671</v>
      </c>
    </row>
    <row r="313" spans="1:9" x14ac:dyDescent="0.25">
      <c r="A313" s="147" t="s">
        <v>717</v>
      </c>
      <c r="B313" s="147" t="s">
        <v>792</v>
      </c>
      <c r="C313" s="147">
        <v>6.87</v>
      </c>
      <c r="D313" s="147">
        <v>4.3049999999999997</v>
      </c>
      <c r="E313" s="147">
        <v>1.6</v>
      </c>
      <c r="F313" s="147">
        <v>10.26</v>
      </c>
      <c r="G313" s="147">
        <v>0.27</v>
      </c>
      <c r="H313" s="147" t="s">
        <v>128</v>
      </c>
      <c r="I313" s="147" t="s">
        <v>671</v>
      </c>
    </row>
    <row r="314" spans="1:9" x14ac:dyDescent="0.25">
      <c r="A314" s="147" t="s">
        <v>717</v>
      </c>
      <c r="B314" s="147" t="s">
        <v>791</v>
      </c>
      <c r="C314" s="147">
        <v>8.07</v>
      </c>
      <c r="D314" s="147">
        <v>4.3579999999999997</v>
      </c>
      <c r="E314" s="147">
        <v>1.85</v>
      </c>
      <c r="F314" s="147">
        <v>8.8800000000000008</v>
      </c>
      <c r="G314" s="147">
        <v>0.27</v>
      </c>
      <c r="H314" s="147" t="s">
        <v>128</v>
      </c>
      <c r="I314" s="147" t="s">
        <v>671</v>
      </c>
    </row>
    <row r="315" spans="1:9" x14ac:dyDescent="0.25">
      <c r="A315" s="147" t="s">
        <v>717</v>
      </c>
      <c r="B315" s="147" t="s">
        <v>790</v>
      </c>
      <c r="C315" s="147">
        <v>1.83</v>
      </c>
      <c r="D315" s="147">
        <v>3.5750000000000002</v>
      </c>
      <c r="E315" s="147">
        <v>0.51</v>
      </c>
      <c r="F315" s="147">
        <v>35.69</v>
      </c>
      <c r="G315" s="147">
        <v>0.26</v>
      </c>
      <c r="H315" s="147" t="s">
        <v>128</v>
      </c>
      <c r="I315" s="147" t="s">
        <v>671</v>
      </c>
    </row>
    <row r="316" spans="1:9" x14ac:dyDescent="0.25">
      <c r="A316" s="147" t="s">
        <v>717</v>
      </c>
      <c r="B316" s="147" t="s">
        <v>789</v>
      </c>
      <c r="C316" s="147">
        <v>2.5499999999999998</v>
      </c>
      <c r="D316" s="147">
        <v>3.823</v>
      </c>
      <c r="E316" s="147">
        <v>0.67</v>
      </c>
      <c r="F316" s="147">
        <v>25.92</v>
      </c>
      <c r="G316" s="147">
        <v>0.26</v>
      </c>
      <c r="H316" s="147" t="s">
        <v>128</v>
      </c>
      <c r="I316" s="147" t="s">
        <v>671</v>
      </c>
    </row>
    <row r="317" spans="1:9" x14ac:dyDescent="0.25">
      <c r="A317" s="147" t="s">
        <v>717</v>
      </c>
      <c r="B317" s="147" t="s">
        <v>788</v>
      </c>
      <c r="C317" s="147">
        <v>2.27</v>
      </c>
      <c r="D317" s="147">
        <v>2.7210000000000001</v>
      </c>
      <c r="E317" s="147">
        <v>0.83</v>
      </c>
      <c r="F317" s="147">
        <v>29.09</v>
      </c>
      <c r="G317" s="147">
        <v>0.26</v>
      </c>
      <c r="H317" s="147" t="s">
        <v>128</v>
      </c>
      <c r="I317" s="147" t="s">
        <v>671</v>
      </c>
    </row>
    <row r="318" spans="1:9" x14ac:dyDescent="0.25">
      <c r="A318" s="147" t="s">
        <v>717</v>
      </c>
      <c r="B318" s="147" t="s">
        <v>787</v>
      </c>
      <c r="C318" s="147">
        <v>3.27</v>
      </c>
      <c r="D318" s="147">
        <v>5.032</v>
      </c>
      <c r="E318" s="147">
        <v>0.65</v>
      </c>
      <c r="F318" s="147">
        <v>20.440000000000001</v>
      </c>
      <c r="G318" s="147">
        <v>0.26</v>
      </c>
      <c r="H318" s="147" t="s">
        <v>128</v>
      </c>
      <c r="I318" s="147" t="s">
        <v>671</v>
      </c>
    </row>
    <row r="319" spans="1:9" x14ac:dyDescent="0.25">
      <c r="A319" s="147" t="s">
        <v>717</v>
      </c>
      <c r="B319" s="147" t="s">
        <v>786</v>
      </c>
      <c r="C319" s="147">
        <v>4.47</v>
      </c>
      <c r="D319" s="147">
        <v>5.4</v>
      </c>
      <c r="E319" s="147">
        <v>0.83</v>
      </c>
      <c r="F319" s="147">
        <v>15.23</v>
      </c>
      <c r="G319" s="147">
        <v>0.27</v>
      </c>
      <c r="H319" s="147" t="s">
        <v>128</v>
      </c>
      <c r="I319" s="147" t="s">
        <v>671</v>
      </c>
    </row>
    <row r="320" spans="1:9" x14ac:dyDescent="0.25">
      <c r="A320" s="147" t="s">
        <v>717</v>
      </c>
      <c r="B320" s="147" t="s">
        <v>785</v>
      </c>
      <c r="C320" s="147">
        <v>5.67</v>
      </c>
      <c r="D320" s="147">
        <v>5.6440000000000001</v>
      </c>
      <c r="E320" s="147">
        <v>1</v>
      </c>
      <c r="F320" s="147">
        <v>12.22</v>
      </c>
      <c r="G320" s="147">
        <v>0.27</v>
      </c>
      <c r="H320" s="147" t="s">
        <v>128</v>
      </c>
      <c r="I320" s="147" t="s">
        <v>671</v>
      </c>
    </row>
    <row r="321" spans="1:9" x14ac:dyDescent="0.25">
      <c r="A321" s="147" t="s">
        <v>717</v>
      </c>
      <c r="B321" s="147" t="s">
        <v>784</v>
      </c>
      <c r="C321" s="147">
        <v>6.87</v>
      </c>
      <c r="D321" s="147">
        <v>5.7729999999999997</v>
      </c>
      <c r="E321" s="147">
        <v>1.19</v>
      </c>
      <c r="F321" s="147">
        <v>10.26</v>
      </c>
      <c r="G321" s="147">
        <v>0.27</v>
      </c>
      <c r="H321" s="147" t="s">
        <v>128</v>
      </c>
      <c r="I321" s="147" t="s">
        <v>671</v>
      </c>
    </row>
    <row r="322" spans="1:9" x14ac:dyDescent="0.25">
      <c r="A322" s="147" t="s">
        <v>717</v>
      </c>
      <c r="B322" s="147" t="s">
        <v>783</v>
      </c>
      <c r="C322" s="147">
        <v>8.07</v>
      </c>
      <c r="D322" s="147">
        <v>5.907</v>
      </c>
      <c r="E322" s="147">
        <v>1.37</v>
      </c>
      <c r="F322" s="147">
        <v>8.8800000000000008</v>
      </c>
      <c r="G322" s="147">
        <v>0.27</v>
      </c>
      <c r="H322" s="147" t="s">
        <v>128</v>
      </c>
      <c r="I322" s="147" t="s">
        <v>671</v>
      </c>
    </row>
    <row r="323" spans="1:9" x14ac:dyDescent="0.25">
      <c r="A323" s="147" t="s">
        <v>717</v>
      </c>
      <c r="B323" s="147" t="s">
        <v>782</v>
      </c>
      <c r="C323" s="147">
        <v>1.83</v>
      </c>
      <c r="D323" s="147">
        <v>4.1500000000000004</v>
      </c>
      <c r="E323" s="147">
        <v>0.44</v>
      </c>
      <c r="F323" s="147">
        <v>35.69</v>
      </c>
      <c r="G323" s="147">
        <v>0.26</v>
      </c>
      <c r="H323" s="147" t="s">
        <v>128</v>
      </c>
      <c r="I323" s="147" t="s">
        <v>671</v>
      </c>
    </row>
    <row r="324" spans="1:9" x14ac:dyDescent="0.25">
      <c r="A324" s="147" t="s">
        <v>717</v>
      </c>
      <c r="B324" s="147" t="s">
        <v>781</v>
      </c>
      <c r="C324" s="147">
        <v>2.5499999999999998</v>
      </c>
      <c r="D324" s="147">
        <v>4.7060000000000004</v>
      </c>
      <c r="E324" s="147">
        <v>0.54</v>
      </c>
      <c r="F324" s="147">
        <v>25.92</v>
      </c>
      <c r="G324" s="147">
        <v>0.26</v>
      </c>
      <c r="H324" s="147" t="s">
        <v>128</v>
      </c>
      <c r="I324" s="147" t="s">
        <v>671</v>
      </c>
    </row>
    <row r="325" spans="1:9" x14ac:dyDescent="0.25">
      <c r="A325" s="147" t="s">
        <v>717</v>
      </c>
      <c r="B325" s="147" t="s">
        <v>780</v>
      </c>
      <c r="C325" s="147">
        <v>2.27</v>
      </c>
      <c r="D325" s="147">
        <v>2.0070000000000001</v>
      </c>
      <c r="E325" s="147">
        <v>1.1299999999999999</v>
      </c>
      <c r="F325" s="147">
        <v>29.09</v>
      </c>
      <c r="G325" s="147">
        <v>0.26</v>
      </c>
      <c r="H325" s="147" t="s">
        <v>128</v>
      </c>
      <c r="I325" s="147" t="s">
        <v>671</v>
      </c>
    </row>
    <row r="326" spans="1:9" x14ac:dyDescent="0.25">
      <c r="A326" s="147" t="s">
        <v>717</v>
      </c>
      <c r="B326" s="147" t="s">
        <v>779</v>
      </c>
      <c r="C326" s="147">
        <v>3.27</v>
      </c>
      <c r="D326" s="147">
        <v>4.93</v>
      </c>
      <c r="E326" s="147">
        <v>0.66</v>
      </c>
      <c r="F326" s="147">
        <v>20.440000000000001</v>
      </c>
      <c r="G326" s="147">
        <v>0.26</v>
      </c>
      <c r="H326" s="147" t="s">
        <v>128</v>
      </c>
      <c r="I326" s="147" t="s">
        <v>671</v>
      </c>
    </row>
    <row r="327" spans="1:9" x14ac:dyDescent="0.25">
      <c r="A327" s="147" t="s">
        <v>717</v>
      </c>
      <c r="B327" s="147" t="s">
        <v>778</v>
      </c>
      <c r="C327" s="147">
        <v>4.47</v>
      </c>
      <c r="D327" s="147">
        <v>5.3230000000000004</v>
      </c>
      <c r="E327" s="147">
        <v>0.84</v>
      </c>
      <c r="F327" s="147">
        <v>15.23</v>
      </c>
      <c r="G327" s="147">
        <v>0.27</v>
      </c>
      <c r="H327" s="147" t="s">
        <v>128</v>
      </c>
      <c r="I327" s="147" t="s">
        <v>671</v>
      </c>
    </row>
    <row r="328" spans="1:9" x14ac:dyDescent="0.25">
      <c r="A328" s="147" t="s">
        <v>717</v>
      </c>
      <c r="B328" s="147" t="s">
        <v>777</v>
      </c>
      <c r="C328" s="147">
        <v>5.67</v>
      </c>
      <c r="D328" s="147">
        <v>5.6020000000000003</v>
      </c>
      <c r="E328" s="147">
        <v>1.01</v>
      </c>
      <c r="F328" s="147">
        <v>12.22</v>
      </c>
      <c r="G328" s="147">
        <v>0.27</v>
      </c>
      <c r="H328" s="147" t="s">
        <v>128</v>
      </c>
      <c r="I328" s="147" t="s">
        <v>671</v>
      </c>
    </row>
    <row r="329" spans="1:9" x14ac:dyDescent="0.25">
      <c r="A329" s="147" t="s">
        <v>717</v>
      </c>
      <c r="B329" s="147" t="s">
        <v>776</v>
      </c>
      <c r="C329" s="147">
        <v>6.87</v>
      </c>
      <c r="D329" s="147">
        <v>5.7729999999999997</v>
      </c>
      <c r="E329" s="147">
        <v>1.19</v>
      </c>
      <c r="F329" s="147">
        <v>10.26</v>
      </c>
      <c r="G329" s="147">
        <v>0.27</v>
      </c>
      <c r="H329" s="147" t="s">
        <v>128</v>
      </c>
      <c r="I329" s="147" t="s">
        <v>671</v>
      </c>
    </row>
    <row r="330" spans="1:9" x14ac:dyDescent="0.25">
      <c r="A330" s="147" t="s">
        <v>717</v>
      </c>
      <c r="B330" s="147" t="s">
        <v>775</v>
      </c>
      <c r="C330" s="147">
        <v>8.07</v>
      </c>
      <c r="D330" s="147">
        <v>5.8609999999999998</v>
      </c>
      <c r="E330" s="147">
        <v>1.38</v>
      </c>
      <c r="F330" s="147">
        <v>8.8800000000000008</v>
      </c>
      <c r="G330" s="147">
        <v>0.27</v>
      </c>
      <c r="H330" s="147" t="s">
        <v>128</v>
      </c>
      <c r="I330" s="147" t="s">
        <v>671</v>
      </c>
    </row>
    <row r="331" spans="1:9" x14ac:dyDescent="0.25">
      <c r="A331" s="147" t="s">
        <v>717</v>
      </c>
      <c r="B331" s="147" t="s">
        <v>774</v>
      </c>
      <c r="C331" s="147">
        <v>1.83</v>
      </c>
      <c r="D331" s="147">
        <v>3.8889999999999998</v>
      </c>
      <c r="E331" s="147">
        <v>0.47</v>
      </c>
      <c r="F331" s="147">
        <v>35.69</v>
      </c>
      <c r="G331" s="147">
        <v>0.26</v>
      </c>
      <c r="H331" s="147" t="s">
        <v>128</v>
      </c>
      <c r="I331" s="147" t="s">
        <v>671</v>
      </c>
    </row>
    <row r="332" spans="1:9" x14ac:dyDescent="0.25">
      <c r="A332" s="147" t="s">
        <v>717</v>
      </c>
      <c r="B332" s="147" t="s">
        <v>773</v>
      </c>
      <c r="C332" s="147">
        <v>2.5499999999999998</v>
      </c>
      <c r="D332" s="147">
        <v>4.5259999999999998</v>
      </c>
      <c r="E332" s="147">
        <v>0.56000000000000005</v>
      </c>
      <c r="F332" s="147">
        <v>25.92</v>
      </c>
      <c r="G332" s="147">
        <v>0.26</v>
      </c>
      <c r="H332" s="147" t="s">
        <v>128</v>
      </c>
      <c r="I332" s="147" t="s">
        <v>671</v>
      </c>
    </row>
    <row r="333" spans="1:9" x14ac:dyDescent="0.25">
      <c r="A333" s="147" t="s">
        <v>717</v>
      </c>
      <c r="B333" s="147" t="s">
        <v>772</v>
      </c>
      <c r="C333" s="147">
        <v>2.27</v>
      </c>
      <c r="D333" s="147">
        <v>3.2989999999999999</v>
      </c>
      <c r="E333" s="147">
        <v>0.69</v>
      </c>
      <c r="F333" s="147">
        <v>29.09</v>
      </c>
      <c r="G333" s="147">
        <v>0.26</v>
      </c>
      <c r="H333" s="147" t="s">
        <v>128</v>
      </c>
      <c r="I333" s="147" t="s">
        <v>671</v>
      </c>
    </row>
    <row r="334" spans="1:9" x14ac:dyDescent="0.25">
      <c r="A334" s="146" t="s">
        <v>717</v>
      </c>
      <c r="B334" s="146" t="s">
        <v>771</v>
      </c>
      <c r="C334" s="146">
        <v>3.27</v>
      </c>
      <c r="D334" s="146">
        <v>5.1379999999999999</v>
      </c>
      <c r="E334" s="146">
        <v>0.64</v>
      </c>
      <c r="F334" s="146">
        <v>20.440000000000001</v>
      </c>
      <c r="G334" s="146">
        <v>0.26</v>
      </c>
      <c r="H334" s="146" t="s">
        <v>128</v>
      </c>
      <c r="I334" s="146" t="s">
        <v>671</v>
      </c>
    </row>
    <row r="335" spans="1:9" x14ac:dyDescent="0.25">
      <c r="A335" s="146" t="s">
        <v>717</v>
      </c>
      <c r="B335" s="146" t="s">
        <v>770</v>
      </c>
      <c r="C335" s="146">
        <v>4.47</v>
      </c>
      <c r="D335" s="146">
        <v>5.4390000000000001</v>
      </c>
      <c r="E335" s="146">
        <v>0.82</v>
      </c>
      <c r="F335" s="146">
        <v>15.23</v>
      </c>
      <c r="G335" s="146">
        <v>0.27</v>
      </c>
      <c r="H335" s="146" t="s">
        <v>128</v>
      </c>
      <c r="I335" s="146" t="s">
        <v>671</v>
      </c>
    </row>
    <row r="336" spans="1:9" x14ac:dyDescent="0.25">
      <c r="A336" s="146" t="s">
        <v>717</v>
      </c>
      <c r="B336" s="146" t="s">
        <v>769</v>
      </c>
      <c r="C336" s="146">
        <v>5.67</v>
      </c>
      <c r="D336" s="146">
        <v>5.6859999999999999</v>
      </c>
      <c r="E336" s="146">
        <v>1</v>
      </c>
      <c r="F336" s="146">
        <v>12.22</v>
      </c>
      <c r="G336" s="146">
        <v>0.27</v>
      </c>
      <c r="H336" s="146" t="s">
        <v>128</v>
      </c>
      <c r="I336" s="146" t="s">
        <v>671</v>
      </c>
    </row>
    <row r="337" spans="1:9" x14ac:dyDescent="0.25">
      <c r="A337" s="146" t="s">
        <v>717</v>
      </c>
      <c r="B337" s="146" t="s">
        <v>768</v>
      </c>
      <c r="C337" s="146">
        <v>6.87</v>
      </c>
      <c r="D337" s="146">
        <v>5.8170000000000002</v>
      </c>
      <c r="E337" s="146">
        <v>1.18</v>
      </c>
      <c r="F337" s="146">
        <v>10.26</v>
      </c>
      <c r="G337" s="146">
        <v>0.27</v>
      </c>
      <c r="H337" s="146" t="s">
        <v>128</v>
      </c>
      <c r="I337" s="146" t="s">
        <v>671</v>
      </c>
    </row>
    <row r="338" spans="1:9" x14ac:dyDescent="0.25">
      <c r="A338" s="146" t="s">
        <v>717</v>
      </c>
      <c r="B338" s="146" t="s">
        <v>767</v>
      </c>
      <c r="C338" s="146">
        <v>8.07</v>
      </c>
      <c r="D338" s="146">
        <v>5.907</v>
      </c>
      <c r="E338" s="146">
        <v>1.37</v>
      </c>
      <c r="F338" s="146">
        <v>8.8800000000000008</v>
      </c>
      <c r="G338" s="146">
        <v>0.27</v>
      </c>
      <c r="H338" s="146" t="s">
        <v>128</v>
      </c>
      <c r="I338" s="146" t="s">
        <v>671</v>
      </c>
    </row>
    <row r="339" spans="1:9" x14ac:dyDescent="0.25">
      <c r="A339" s="146" t="s">
        <v>717</v>
      </c>
      <c r="B339" s="146" t="s">
        <v>766</v>
      </c>
      <c r="C339" s="146">
        <v>1.83</v>
      </c>
      <c r="D339" s="146">
        <v>4.3860000000000001</v>
      </c>
      <c r="E339" s="146">
        <v>0.42</v>
      </c>
      <c r="F339" s="146">
        <v>35.69</v>
      </c>
      <c r="G339" s="146">
        <v>0.26</v>
      </c>
      <c r="H339" s="146" t="s">
        <v>128</v>
      </c>
      <c r="I339" s="146" t="s">
        <v>671</v>
      </c>
    </row>
    <row r="340" spans="1:9" x14ac:dyDescent="0.25">
      <c r="A340" s="146" t="s">
        <v>717</v>
      </c>
      <c r="B340" s="146" t="s">
        <v>765</v>
      </c>
      <c r="C340" s="146">
        <v>2.5499999999999998</v>
      </c>
      <c r="D340" s="146">
        <v>4.8319999999999999</v>
      </c>
      <c r="E340" s="146">
        <v>0.53</v>
      </c>
      <c r="F340" s="146">
        <v>25.92</v>
      </c>
      <c r="G340" s="146">
        <v>0.26</v>
      </c>
      <c r="H340" s="146" t="s">
        <v>128</v>
      </c>
      <c r="I340" s="146" t="s">
        <v>671</v>
      </c>
    </row>
    <row r="341" spans="1:9" x14ac:dyDescent="0.25">
      <c r="A341" s="146" t="s">
        <v>717</v>
      </c>
      <c r="B341" s="146" t="s">
        <v>764</v>
      </c>
      <c r="C341" s="146">
        <v>2.27</v>
      </c>
      <c r="D341" s="146">
        <v>2.5169999999999999</v>
      </c>
      <c r="E341" s="146">
        <v>0.9</v>
      </c>
      <c r="F341" s="146">
        <v>29.09</v>
      </c>
      <c r="G341" s="146">
        <v>0.26</v>
      </c>
      <c r="H341" s="146" t="s">
        <v>128</v>
      </c>
      <c r="I341" s="146" t="s">
        <v>671</v>
      </c>
    </row>
    <row r="342" spans="1:9" x14ac:dyDescent="0.25">
      <c r="A342" s="146" t="s">
        <v>717</v>
      </c>
      <c r="B342" s="146" t="s">
        <v>763</v>
      </c>
      <c r="C342" s="146">
        <v>3.27</v>
      </c>
      <c r="D342" s="146">
        <v>12.483000000000001</v>
      </c>
      <c r="E342" s="146">
        <v>0.26</v>
      </c>
      <c r="F342" s="146">
        <v>20.440000000000001</v>
      </c>
      <c r="G342" s="146">
        <v>0.26</v>
      </c>
      <c r="H342" s="146" t="s">
        <v>128</v>
      </c>
      <c r="I342" s="146" t="s">
        <v>671</v>
      </c>
    </row>
    <row r="343" spans="1:9" x14ac:dyDescent="0.25">
      <c r="A343" s="146" t="s">
        <v>717</v>
      </c>
      <c r="B343" s="146" t="s">
        <v>762</v>
      </c>
      <c r="C343" s="146">
        <v>4.47</v>
      </c>
      <c r="D343" s="146">
        <v>17.669</v>
      </c>
      <c r="E343" s="146">
        <v>0.25</v>
      </c>
      <c r="F343" s="146">
        <v>15.23</v>
      </c>
      <c r="G343" s="146">
        <v>0.27</v>
      </c>
      <c r="H343" s="146" t="s">
        <v>128</v>
      </c>
      <c r="I343" s="146" t="s">
        <v>671</v>
      </c>
    </row>
    <row r="344" spans="1:9" x14ac:dyDescent="0.25">
      <c r="A344" s="146" t="s">
        <v>717</v>
      </c>
      <c r="B344" s="146" t="s">
        <v>761</v>
      </c>
      <c r="C344" s="146">
        <v>5.67</v>
      </c>
      <c r="D344" s="146">
        <v>22.405999999999999</v>
      </c>
      <c r="E344" s="146">
        <v>0.25</v>
      </c>
      <c r="F344" s="146">
        <v>12.22</v>
      </c>
      <c r="G344" s="146">
        <v>0.27</v>
      </c>
      <c r="H344" s="146" t="s">
        <v>128</v>
      </c>
      <c r="I344" s="146" t="s">
        <v>671</v>
      </c>
    </row>
    <row r="345" spans="1:9" x14ac:dyDescent="0.25">
      <c r="A345" s="146" t="s">
        <v>717</v>
      </c>
      <c r="B345" s="146" t="s">
        <v>760</v>
      </c>
      <c r="C345" s="146">
        <v>6.87</v>
      </c>
      <c r="D345" s="146">
        <v>27.721</v>
      </c>
      <c r="E345" s="146">
        <v>0.25</v>
      </c>
      <c r="F345" s="146">
        <v>10.26</v>
      </c>
      <c r="G345" s="146">
        <v>0.27</v>
      </c>
      <c r="H345" s="146" t="s">
        <v>128</v>
      </c>
      <c r="I345" s="146" t="s">
        <v>671</v>
      </c>
    </row>
    <row r="346" spans="1:9" x14ac:dyDescent="0.25">
      <c r="A346" s="146" t="s">
        <v>717</v>
      </c>
      <c r="B346" s="146" t="s">
        <v>759</v>
      </c>
      <c r="C346" s="146">
        <v>8.07</v>
      </c>
      <c r="D346" s="146">
        <v>32.482999999999997</v>
      </c>
      <c r="E346" s="146">
        <v>0.25</v>
      </c>
      <c r="F346" s="146">
        <v>8.8800000000000008</v>
      </c>
      <c r="G346" s="146">
        <v>0.27</v>
      </c>
      <c r="H346" s="146" t="s">
        <v>128</v>
      </c>
      <c r="I346" s="146" t="s">
        <v>671</v>
      </c>
    </row>
    <row r="347" spans="1:9" x14ac:dyDescent="0.25">
      <c r="A347" s="146" t="s">
        <v>717</v>
      </c>
      <c r="B347" s="146" t="s">
        <v>758</v>
      </c>
      <c r="C347" s="146">
        <v>1.83</v>
      </c>
      <c r="D347" s="146">
        <v>6.5030000000000001</v>
      </c>
      <c r="E347" s="146">
        <v>0.28000000000000003</v>
      </c>
      <c r="F347" s="146">
        <v>35.69</v>
      </c>
      <c r="G347" s="146">
        <v>0.26</v>
      </c>
      <c r="H347" s="146" t="s">
        <v>128</v>
      </c>
      <c r="I347" s="146" t="s">
        <v>671</v>
      </c>
    </row>
    <row r="348" spans="1:9" x14ac:dyDescent="0.25">
      <c r="A348" s="146" t="s">
        <v>717</v>
      </c>
      <c r="B348" s="146" t="s">
        <v>757</v>
      </c>
      <c r="C348" s="146">
        <v>2.5499999999999998</v>
      </c>
      <c r="D348" s="146">
        <v>9.4589999999999996</v>
      </c>
      <c r="E348" s="146">
        <v>0.27</v>
      </c>
      <c r="F348" s="146">
        <v>25.92</v>
      </c>
      <c r="G348" s="146">
        <v>0.26</v>
      </c>
      <c r="H348" s="146" t="s">
        <v>128</v>
      </c>
      <c r="I348" s="146" t="s">
        <v>671</v>
      </c>
    </row>
    <row r="349" spans="1:9" x14ac:dyDescent="0.25">
      <c r="A349" s="146" t="s">
        <v>717</v>
      </c>
      <c r="B349" s="146" t="s">
        <v>756</v>
      </c>
      <c r="C349" s="146">
        <v>2.27</v>
      </c>
      <c r="D349" s="146">
        <v>1.9279999999999999</v>
      </c>
      <c r="E349" s="146">
        <v>1.18</v>
      </c>
      <c r="F349" s="146">
        <v>29.09</v>
      </c>
      <c r="G349" s="146">
        <v>0.26</v>
      </c>
      <c r="H349" s="146" t="s">
        <v>128</v>
      </c>
      <c r="I349" s="146" t="s">
        <v>671</v>
      </c>
    </row>
    <row r="350" spans="1:9" x14ac:dyDescent="0.25">
      <c r="A350" s="146" t="s">
        <v>717</v>
      </c>
      <c r="B350" s="146" t="s">
        <v>755</v>
      </c>
      <c r="C350" s="146">
        <v>3.27</v>
      </c>
      <c r="D350" s="146">
        <v>11.971</v>
      </c>
      <c r="E350" s="146">
        <v>0.27</v>
      </c>
      <c r="F350" s="146">
        <v>20.440000000000001</v>
      </c>
      <c r="G350" s="146">
        <v>0.26</v>
      </c>
      <c r="H350" s="146" t="s">
        <v>128</v>
      </c>
      <c r="I350" s="146" t="s">
        <v>671</v>
      </c>
    </row>
    <row r="351" spans="1:9" x14ac:dyDescent="0.25">
      <c r="A351" s="146" t="s">
        <v>717</v>
      </c>
      <c r="B351" s="146" t="s">
        <v>754</v>
      </c>
      <c r="C351" s="146">
        <v>4.47</v>
      </c>
      <c r="D351" s="146">
        <v>17.007000000000001</v>
      </c>
      <c r="E351" s="146">
        <v>0.26</v>
      </c>
      <c r="F351" s="146">
        <v>15.23</v>
      </c>
      <c r="G351" s="146">
        <v>0.27</v>
      </c>
      <c r="H351" s="146" t="s">
        <v>128</v>
      </c>
      <c r="I351" s="146" t="s">
        <v>671</v>
      </c>
    </row>
    <row r="352" spans="1:9" x14ac:dyDescent="0.25">
      <c r="A352" s="146" t="s">
        <v>717</v>
      </c>
      <c r="B352" s="146" t="s">
        <v>753</v>
      </c>
      <c r="C352" s="146">
        <v>5.67</v>
      </c>
      <c r="D352" s="146">
        <v>21.876999999999999</v>
      </c>
      <c r="E352" s="146">
        <v>0.26</v>
      </c>
      <c r="F352" s="146">
        <v>12.22</v>
      </c>
      <c r="G352" s="146">
        <v>0.27</v>
      </c>
      <c r="H352" s="146" t="s">
        <v>128</v>
      </c>
      <c r="I352" s="146" t="s">
        <v>671</v>
      </c>
    </row>
    <row r="353" spans="1:9" x14ac:dyDescent="0.25">
      <c r="A353" s="146" t="s">
        <v>717</v>
      </c>
      <c r="B353" s="146" t="s">
        <v>752</v>
      </c>
      <c r="C353" s="146">
        <v>6.87</v>
      </c>
      <c r="D353" s="146">
        <v>26.928000000000001</v>
      </c>
      <c r="E353" s="146">
        <v>0.26</v>
      </c>
      <c r="F353" s="146">
        <v>10.26</v>
      </c>
      <c r="G353" s="146">
        <v>0.27</v>
      </c>
      <c r="H353" s="146" t="s">
        <v>128</v>
      </c>
      <c r="I353" s="146" t="s">
        <v>671</v>
      </c>
    </row>
    <row r="354" spans="1:9" x14ac:dyDescent="0.25">
      <c r="A354" s="146" t="s">
        <v>717</v>
      </c>
      <c r="B354" s="146" t="s">
        <v>751</v>
      </c>
      <c r="C354" s="146">
        <v>8.07</v>
      </c>
      <c r="D354" s="146">
        <v>31.408000000000001</v>
      </c>
      <c r="E354" s="146">
        <v>0.26</v>
      </c>
      <c r="F354" s="146">
        <v>8.8800000000000008</v>
      </c>
      <c r="G354" s="146">
        <v>0.27</v>
      </c>
      <c r="H354" s="146" t="s">
        <v>128</v>
      </c>
      <c r="I354" s="146" t="s">
        <v>671</v>
      </c>
    </row>
    <row r="355" spans="1:9" x14ac:dyDescent="0.25">
      <c r="A355" s="146" t="s">
        <v>717</v>
      </c>
      <c r="B355" s="146" t="s">
        <v>750</v>
      </c>
      <c r="C355" s="146">
        <v>1.83</v>
      </c>
      <c r="D355" s="146">
        <v>5.907</v>
      </c>
      <c r="E355" s="146">
        <v>0.31</v>
      </c>
      <c r="F355" s="146">
        <v>35.69</v>
      </c>
      <c r="G355" s="146">
        <v>0.26</v>
      </c>
      <c r="H355" s="146" t="s">
        <v>128</v>
      </c>
      <c r="I355" s="146" t="s">
        <v>671</v>
      </c>
    </row>
    <row r="356" spans="1:9" x14ac:dyDescent="0.25">
      <c r="A356" s="146" t="s">
        <v>717</v>
      </c>
      <c r="B356" s="146" t="s">
        <v>749</v>
      </c>
      <c r="C356" s="146">
        <v>2.5499999999999998</v>
      </c>
      <c r="D356" s="146">
        <v>8.9540000000000006</v>
      </c>
      <c r="E356" s="146">
        <v>0.28000000000000003</v>
      </c>
      <c r="F356" s="146">
        <v>25.92</v>
      </c>
      <c r="G356" s="146">
        <v>0.26</v>
      </c>
      <c r="H356" s="146" t="s">
        <v>128</v>
      </c>
      <c r="I356" s="146" t="s">
        <v>671</v>
      </c>
    </row>
    <row r="357" spans="1:9" x14ac:dyDescent="0.25">
      <c r="A357" s="146" t="s">
        <v>717</v>
      </c>
      <c r="B357" s="146" t="s">
        <v>748</v>
      </c>
      <c r="C357" s="146">
        <v>2.27</v>
      </c>
      <c r="D357" s="146">
        <v>2.895</v>
      </c>
      <c r="E357" s="146">
        <v>0.78</v>
      </c>
      <c r="F357" s="146">
        <v>29.09</v>
      </c>
      <c r="G357" s="146">
        <v>0.26</v>
      </c>
      <c r="H357" s="146" t="s">
        <v>128</v>
      </c>
      <c r="I357" s="146" t="s">
        <v>671</v>
      </c>
    </row>
    <row r="358" spans="1:9" x14ac:dyDescent="0.25">
      <c r="A358" s="146" t="s">
        <v>717</v>
      </c>
      <c r="B358" s="146" t="s">
        <v>747</v>
      </c>
      <c r="C358" s="146">
        <v>3.27</v>
      </c>
      <c r="D358" s="146">
        <v>12.849</v>
      </c>
      <c r="E358" s="146">
        <v>0.25</v>
      </c>
      <c r="F358" s="146">
        <v>20.440000000000001</v>
      </c>
      <c r="G358" s="146">
        <v>0.26</v>
      </c>
      <c r="H358" s="146" t="s">
        <v>128</v>
      </c>
      <c r="I358" s="146" t="s">
        <v>671</v>
      </c>
    </row>
    <row r="359" spans="1:9" x14ac:dyDescent="0.25">
      <c r="A359" s="146" t="s">
        <v>717</v>
      </c>
      <c r="B359" s="146" t="s">
        <v>746</v>
      </c>
      <c r="C359" s="146">
        <v>4.47</v>
      </c>
      <c r="D359" s="146">
        <v>18.018000000000001</v>
      </c>
      <c r="E359" s="146">
        <v>0.25</v>
      </c>
      <c r="F359" s="146">
        <v>15.23</v>
      </c>
      <c r="G359" s="146">
        <v>0.27</v>
      </c>
      <c r="H359" s="146" t="s">
        <v>128</v>
      </c>
      <c r="I359" s="146" t="s">
        <v>671</v>
      </c>
    </row>
    <row r="360" spans="1:9" x14ac:dyDescent="0.25">
      <c r="A360" s="146" t="s">
        <v>717</v>
      </c>
      <c r="B360" s="146" t="s">
        <v>745</v>
      </c>
      <c r="C360" s="146">
        <v>5.67</v>
      </c>
      <c r="D360" s="146">
        <v>22.96</v>
      </c>
      <c r="E360" s="146">
        <v>0.25</v>
      </c>
      <c r="F360" s="146">
        <v>12.22</v>
      </c>
      <c r="G360" s="146">
        <v>0.27</v>
      </c>
      <c r="H360" s="146" t="s">
        <v>128</v>
      </c>
      <c r="I360" s="146" t="s">
        <v>671</v>
      </c>
    </row>
    <row r="361" spans="1:9" x14ac:dyDescent="0.25">
      <c r="A361" s="146" t="s">
        <v>717</v>
      </c>
      <c r="B361" s="146" t="s">
        <v>744</v>
      </c>
      <c r="C361" s="146">
        <v>6.87</v>
      </c>
      <c r="D361" s="146">
        <v>27.721</v>
      </c>
      <c r="E361" s="146">
        <v>0.25</v>
      </c>
      <c r="F361" s="146">
        <v>10.26</v>
      </c>
      <c r="G361" s="146">
        <v>0.27</v>
      </c>
      <c r="H361" s="146" t="s">
        <v>128</v>
      </c>
      <c r="I361" s="146" t="s">
        <v>671</v>
      </c>
    </row>
    <row r="362" spans="1:9" x14ac:dyDescent="0.25">
      <c r="A362" s="146" t="s">
        <v>717</v>
      </c>
      <c r="B362" s="146" t="s">
        <v>743</v>
      </c>
      <c r="C362" s="146">
        <v>8.07</v>
      </c>
      <c r="D362" s="146">
        <v>32.482999999999997</v>
      </c>
      <c r="E362" s="146">
        <v>0.25</v>
      </c>
      <c r="F362" s="146">
        <v>8.8800000000000008</v>
      </c>
      <c r="G362" s="146">
        <v>0.27</v>
      </c>
      <c r="H362" s="146" t="s">
        <v>128</v>
      </c>
      <c r="I362" s="146" t="s">
        <v>671</v>
      </c>
    </row>
    <row r="363" spans="1:9" x14ac:dyDescent="0.25">
      <c r="A363" s="146" t="s">
        <v>717</v>
      </c>
      <c r="B363" s="146" t="s">
        <v>742</v>
      </c>
      <c r="C363" s="146">
        <v>1.83</v>
      </c>
      <c r="D363" s="146">
        <v>6.9020000000000001</v>
      </c>
      <c r="E363" s="146">
        <v>0.27</v>
      </c>
      <c r="F363" s="146">
        <v>35.69</v>
      </c>
      <c r="G363" s="146">
        <v>0.26</v>
      </c>
      <c r="H363" s="146" t="s">
        <v>128</v>
      </c>
      <c r="I363" s="146" t="s">
        <v>671</v>
      </c>
    </row>
    <row r="364" spans="1:9" x14ac:dyDescent="0.25">
      <c r="A364" s="146" t="s">
        <v>717</v>
      </c>
      <c r="B364" s="146" t="s">
        <v>741</v>
      </c>
      <c r="C364" s="146">
        <v>2.5499999999999998</v>
      </c>
      <c r="D364" s="146">
        <v>9.9030000000000005</v>
      </c>
      <c r="E364" s="146">
        <v>0.26</v>
      </c>
      <c r="F364" s="146">
        <v>25.92</v>
      </c>
      <c r="G364" s="146">
        <v>0.26</v>
      </c>
      <c r="H364" s="146" t="s">
        <v>128</v>
      </c>
      <c r="I364" s="146" t="s">
        <v>671</v>
      </c>
    </row>
    <row r="365" spans="1:9" x14ac:dyDescent="0.25">
      <c r="A365" s="146" t="s">
        <v>717</v>
      </c>
      <c r="B365" s="146" t="s">
        <v>740</v>
      </c>
      <c r="C365" s="146">
        <v>2.27</v>
      </c>
      <c r="D365" s="146">
        <v>2.8</v>
      </c>
      <c r="E365" s="146">
        <v>0.81</v>
      </c>
      <c r="F365" s="146">
        <v>29.09</v>
      </c>
      <c r="G365" s="146">
        <v>0.26</v>
      </c>
      <c r="H365" s="146" t="s">
        <v>128</v>
      </c>
      <c r="I365" s="146" t="s">
        <v>671</v>
      </c>
    </row>
    <row r="366" spans="1:9" x14ac:dyDescent="0.25">
      <c r="A366" s="146" t="s">
        <v>717</v>
      </c>
      <c r="B366" s="146" t="s">
        <v>739</v>
      </c>
      <c r="C366" s="146">
        <v>3.27</v>
      </c>
      <c r="D366" s="146">
        <v>6.1920000000000002</v>
      </c>
      <c r="E366" s="146">
        <v>0.53</v>
      </c>
      <c r="F366" s="146">
        <v>20.440000000000001</v>
      </c>
      <c r="G366" s="146">
        <v>0.26</v>
      </c>
      <c r="H366" s="146" t="s">
        <v>128</v>
      </c>
      <c r="I366" s="146" t="s">
        <v>671</v>
      </c>
    </row>
    <row r="367" spans="1:9" x14ac:dyDescent="0.25">
      <c r="A367" s="146" t="s">
        <v>717</v>
      </c>
      <c r="B367" s="146" t="s">
        <v>738</v>
      </c>
      <c r="C367" s="146">
        <v>4.47</v>
      </c>
      <c r="D367" s="146">
        <v>6.9020000000000001</v>
      </c>
      <c r="E367" s="146">
        <v>0.65</v>
      </c>
      <c r="F367" s="146">
        <v>15.23</v>
      </c>
      <c r="G367" s="146">
        <v>0.27</v>
      </c>
      <c r="H367" s="146" t="s">
        <v>128</v>
      </c>
      <c r="I367" s="146" t="s">
        <v>671</v>
      </c>
    </row>
    <row r="368" spans="1:9" x14ac:dyDescent="0.25">
      <c r="A368" s="146" t="s">
        <v>717</v>
      </c>
      <c r="B368" s="146" t="s">
        <v>737</v>
      </c>
      <c r="C368" s="146">
        <v>5.67</v>
      </c>
      <c r="D368" s="146">
        <v>7.3470000000000004</v>
      </c>
      <c r="E368" s="146">
        <v>0.77</v>
      </c>
      <c r="F368" s="146">
        <v>12.22</v>
      </c>
      <c r="G368" s="146">
        <v>0.27</v>
      </c>
      <c r="H368" s="146" t="s">
        <v>128</v>
      </c>
      <c r="I368" s="146" t="s">
        <v>671</v>
      </c>
    </row>
    <row r="369" spans="1:9" x14ac:dyDescent="0.25">
      <c r="A369" s="146" t="s">
        <v>717</v>
      </c>
      <c r="B369" s="146" t="s">
        <v>736</v>
      </c>
      <c r="C369" s="146">
        <v>6.87</v>
      </c>
      <c r="D369" s="146">
        <v>7.6970000000000001</v>
      </c>
      <c r="E369" s="146">
        <v>0.89</v>
      </c>
      <c r="F369" s="146">
        <v>10.26</v>
      </c>
      <c r="G369" s="146">
        <v>0.27</v>
      </c>
      <c r="H369" s="146" t="s">
        <v>128</v>
      </c>
      <c r="I369" s="146" t="s">
        <v>671</v>
      </c>
    </row>
    <row r="370" spans="1:9" x14ac:dyDescent="0.25">
      <c r="A370" s="146" t="s">
        <v>717</v>
      </c>
      <c r="B370" s="146" t="s">
        <v>735</v>
      </c>
      <c r="C370" s="146">
        <v>8.07</v>
      </c>
      <c r="D370" s="146">
        <v>7.9219999999999997</v>
      </c>
      <c r="E370" s="146">
        <v>1.02</v>
      </c>
      <c r="F370" s="146">
        <v>8.8800000000000008</v>
      </c>
      <c r="G370" s="146">
        <v>0.27</v>
      </c>
      <c r="H370" s="146" t="s">
        <v>128</v>
      </c>
      <c r="I370" s="146" t="s">
        <v>671</v>
      </c>
    </row>
    <row r="371" spans="1:9" x14ac:dyDescent="0.25">
      <c r="A371" s="146" t="s">
        <v>717</v>
      </c>
      <c r="B371" s="146" t="s">
        <v>734</v>
      </c>
      <c r="C371" s="146">
        <v>1.83</v>
      </c>
      <c r="D371" s="146">
        <v>4.7060000000000004</v>
      </c>
      <c r="E371" s="146">
        <v>0.39</v>
      </c>
      <c r="F371" s="146">
        <v>35.69</v>
      </c>
      <c r="G371" s="146">
        <v>0.26</v>
      </c>
      <c r="H371" s="146" t="s">
        <v>128</v>
      </c>
      <c r="I371" s="146" t="s">
        <v>671</v>
      </c>
    </row>
    <row r="372" spans="1:9" x14ac:dyDescent="0.25">
      <c r="A372" s="146" t="s">
        <v>717</v>
      </c>
      <c r="B372" s="146" t="s">
        <v>733</v>
      </c>
      <c r="C372" s="146">
        <v>2.5499999999999998</v>
      </c>
      <c r="D372" s="146">
        <v>5.56</v>
      </c>
      <c r="E372" s="146">
        <v>0.46</v>
      </c>
      <c r="F372" s="146">
        <v>25.92</v>
      </c>
      <c r="G372" s="146">
        <v>0.26</v>
      </c>
      <c r="H372" s="146" t="s">
        <v>128</v>
      </c>
      <c r="I372" s="146" t="s">
        <v>671</v>
      </c>
    </row>
    <row r="373" spans="1:9" x14ac:dyDescent="0.25">
      <c r="A373" s="146" t="s">
        <v>717</v>
      </c>
      <c r="B373" s="146" t="s">
        <v>732</v>
      </c>
      <c r="C373" s="146">
        <v>2.52</v>
      </c>
      <c r="D373" s="146">
        <v>1.9750000000000001</v>
      </c>
      <c r="E373" s="146">
        <v>1.28</v>
      </c>
      <c r="F373" s="146">
        <v>41.9</v>
      </c>
      <c r="G373" s="146">
        <v>0.26</v>
      </c>
      <c r="H373" s="146" t="s">
        <v>128</v>
      </c>
      <c r="I373" s="146" t="s">
        <v>671</v>
      </c>
    </row>
    <row r="374" spans="1:9" x14ac:dyDescent="0.25">
      <c r="A374" s="146" t="s">
        <v>717</v>
      </c>
      <c r="B374" s="146" t="s">
        <v>731</v>
      </c>
      <c r="C374" s="146">
        <v>3.52</v>
      </c>
      <c r="D374" s="146">
        <v>5.9530000000000003</v>
      </c>
      <c r="E374" s="146">
        <v>0.59</v>
      </c>
      <c r="F374" s="146">
        <v>30.2</v>
      </c>
      <c r="G374" s="146">
        <v>0.26</v>
      </c>
      <c r="H374" s="146" t="s">
        <v>128</v>
      </c>
      <c r="I374" s="146" t="s">
        <v>671</v>
      </c>
    </row>
    <row r="375" spans="1:9" x14ac:dyDescent="0.25">
      <c r="A375" s="146" t="s">
        <v>717</v>
      </c>
      <c r="B375" s="146" t="s">
        <v>730</v>
      </c>
      <c r="C375" s="146">
        <v>4.72</v>
      </c>
      <c r="D375" s="146">
        <v>6.726</v>
      </c>
      <c r="E375" s="146">
        <v>0.7</v>
      </c>
      <c r="F375" s="146">
        <v>22.79</v>
      </c>
      <c r="G375" s="146">
        <v>0.26</v>
      </c>
      <c r="H375" s="146" t="s">
        <v>128</v>
      </c>
      <c r="I375" s="146" t="s">
        <v>671</v>
      </c>
    </row>
    <row r="376" spans="1:9" x14ac:dyDescent="0.25">
      <c r="A376" s="146" t="s">
        <v>717</v>
      </c>
      <c r="B376" s="146" t="s">
        <v>729</v>
      </c>
      <c r="C376" s="146">
        <v>5.92</v>
      </c>
      <c r="D376" s="146">
        <v>7.28</v>
      </c>
      <c r="E376" s="146">
        <v>0.81</v>
      </c>
      <c r="F376" s="146">
        <v>18.37</v>
      </c>
      <c r="G376" s="146">
        <v>0.26</v>
      </c>
      <c r="H376" s="146" t="s">
        <v>128</v>
      </c>
      <c r="I376" s="146" t="s">
        <v>671</v>
      </c>
    </row>
    <row r="377" spans="1:9" x14ac:dyDescent="0.25">
      <c r="A377" s="146" t="s">
        <v>717</v>
      </c>
      <c r="B377" s="146" t="s">
        <v>728</v>
      </c>
      <c r="C377" s="146">
        <v>7.12</v>
      </c>
      <c r="D377" s="146">
        <v>7.625</v>
      </c>
      <c r="E377" s="146">
        <v>0.93</v>
      </c>
      <c r="F377" s="146">
        <v>15.45</v>
      </c>
      <c r="G377" s="146">
        <v>0.27</v>
      </c>
      <c r="H377" s="146" t="s">
        <v>128</v>
      </c>
      <c r="I377" s="146" t="s">
        <v>671</v>
      </c>
    </row>
    <row r="378" spans="1:9" x14ac:dyDescent="0.25">
      <c r="A378" s="146" t="s">
        <v>717</v>
      </c>
      <c r="B378" s="146" t="s">
        <v>727</v>
      </c>
      <c r="C378" s="146">
        <v>8.32</v>
      </c>
      <c r="D378" s="146">
        <v>7.9219999999999997</v>
      </c>
      <c r="E378" s="146">
        <v>1.05</v>
      </c>
      <c r="F378" s="146">
        <v>13.37</v>
      </c>
      <c r="G378" s="146">
        <v>0.27</v>
      </c>
      <c r="H378" s="146" t="s">
        <v>128</v>
      </c>
      <c r="I378" s="146" t="s">
        <v>671</v>
      </c>
    </row>
    <row r="379" spans="1:9" x14ac:dyDescent="0.25">
      <c r="A379" s="146" t="s">
        <v>717</v>
      </c>
      <c r="B379" s="146" t="s">
        <v>726</v>
      </c>
      <c r="C379" s="146">
        <v>2.08</v>
      </c>
      <c r="D379" s="146">
        <v>4.2779999999999996</v>
      </c>
      <c r="E379" s="146">
        <v>0.49</v>
      </c>
      <c r="F379" s="146">
        <v>50.36</v>
      </c>
      <c r="G379" s="146">
        <v>0.25</v>
      </c>
      <c r="H379" s="146" t="s">
        <v>128</v>
      </c>
      <c r="I379" s="146" t="s">
        <v>671</v>
      </c>
    </row>
    <row r="380" spans="1:9" x14ac:dyDescent="0.25">
      <c r="A380" s="146" t="s">
        <v>717</v>
      </c>
      <c r="B380" s="146" t="s">
        <v>725</v>
      </c>
      <c r="C380" s="146">
        <v>2.8</v>
      </c>
      <c r="D380" s="146">
        <v>5.2850000000000001</v>
      </c>
      <c r="E380" s="146">
        <v>0.53</v>
      </c>
      <c r="F380" s="146">
        <v>37.69</v>
      </c>
      <c r="G380" s="146">
        <v>0.26</v>
      </c>
      <c r="H380" s="146" t="s">
        <v>128</v>
      </c>
      <c r="I380" s="146" t="s">
        <v>671</v>
      </c>
    </row>
    <row r="381" spans="1:9" x14ac:dyDescent="0.25">
      <c r="A381" s="146" t="s">
        <v>717</v>
      </c>
      <c r="B381" s="146" t="s">
        <v>724</v>
      </c>
      <c r="C381" s="146">
        <v>2.27</v>
      </c>
      <c r="D381" s="146">
        <v>3.4790000000000001</v>
      </c>
      <c r="E381" s="146">
        <v>0.65</v>
      </c>
      <c r="F381" s="146">
        <v>29.09</v>
      </c>
      <c r="G381" s="146">
        <v>0.26</v>
      </c>
      <c r="H381" s="146" t="s">
        <v>128</v>
      </c>
      <c r="I381" s="146" t="s">
        <v>671</v>
      </c>
    </row>
    <row r="382" spans="1:9" x14ac:dyDescent="0.25">
      <c r="A382" s="146" t="s">
        <v>717</v>
      </c>
      <c r="B382" s="146" t="s">
        <v>723</v>
      </c>
      <c r="C382" s="146">
        <v>3.27</v>
      </c>
      <c r="D382" s="146">
        <v>6.3959999999999999</v>
      </c>
      <c r="E382" s="146">
        <v>0.51</v>
      </c>
      <c r="F382" s="146">
        <v>20.440000000000001</v>
      </c>
      <c r="G382" s="146">
        <v>0.26</v>
      </c>
      <c r="H382" s="146" t="s">
        <v>128</v>
      </c>
      <c r="I382" s="146" t="s">
        <v>671</v>
      </c>
    </row>
    <row r="383" spans="1:9" x14ac:dyDescent="0.25">
      <c r="A383" s="146" t="s">
        <v>717</v>
      </c>
      <c r="B383" s="146" t="s">
        <v>722</v>
      </c>
      <c r="C383" s="146">
        <v>4.47</v>
      </c>
      <c r="D383" s="146">
        <v>7.024</v>
      </c>
      <c r="E383" s="146">
        <v>0.64</v>
      </c>
      <c r="F383" s="146">
        <v>15.23</v>
      </c>
      <c r="G383" s="146">
        <v>0.27</v>
      </c>
      <c r="H383" s="146" t="s">
        <v>128</v>
      </c>
      <c r="I383" s="146" t="s">
        <v>671</v>
      </c>
    </row>
    <row r="384" spans="1:9" x14ac:dyDescent="0.25">
      <c r="A384" s="146" t="s">
        <v>717</v>
      </c>
      <c r="B384" s="146" t="s">
        <v>721</v>
      </c>
      <c r="C384" s="146">
        <v>5.67</v>
      </c>
      <c r="D384" s="146">
        <v>7.4139999999999997</v>
      </c>
      <c r="E384" s="146">
        <v>0.76</v>
      </c>
      <c r="F384" s="146">
        <v>12.22</v>
      </c>
      <c r="G384" s="146">
        <v>0.27</v>
      </c>
      <c r="H384" s="146" t="s">
        <v>128</v>
      </c>
      <c r="I384" s="146" t="s">
        <v>671</v>
      </c>
    </row>
    <row r="385" spans="1:9" x14ac:dyDescent="0.25">
      <c r="A385" s="146" t="s">
        <v>717</v>
      </c>
      <c r="B385" s="146" t="s">
        <v>720</v>
      </c>
      <c r="C385" s="146">
        <v>6.87</v>
      </c>
      <c r="D385" s="146">
        <v>7.7709999999999999</v>
      </c>
      <c r="E385" s="146">
        <v>0.88</v>
      </c>
      <c r="F385" s="146">
        <v>10.26</v>
      </c>
      <c r="G385" s="146">
        <v>0.27</v>
      </c>
      <c r="H385" s="146" t="s">
        <v>128</v>
      </c>
      <c r="I385" s="146" t="s">
        <v>671</v>
      </c>
    </row>
    <row r="386" spans="1:9" x14ac:dyDescent="0.25">
      <c r="A386" s="146" t="s">
        <v>717</v>
      </c>
      <c r="B386" s="146" t="s">
        <v>719</v>
      </c>
      <c r="C386" s="146">
        <v>8.07</v>
      </c>
      <c r="D386" s="146">
        <v>8</v>
      </c>
      <c r="E386" s="146">
        <v>1.01</v>
      </c>
      <c r="F386" s="146">
        <v>8.8800000000000008</v>
      </c>
      <c r="G386" s="146">
        <v>0.27</v>
      </c>
      <c r="H386" s="146" t="s">
        <v>128</v>
      </c>
      <c r="I386" s="146" t="s">
        <v>671</v>
      </c>
    </row>
    <row r="387" spans="1:9" x14ac:dyDescent="0.25">
      <c r="A387" s="146" t="s">
        <v>717</v>
      </c>
      <c r="B387" s="146" t="s">
        <v>718</v>
      </c>
      <c r="C387" s="146">
        <v>1.83</v>
      </c>
      <c r="D387" s="146">
        <v>5.0670000000000002</v>
      </c>
      <c r="E387" s="146">
        <v>0.36</v>
      </c>
      <c r="F387" s="146">
        <v>35.69</v>
      </c>
      <c r="G387" s="146">
        <v>0.26</v>
      </c>
      <c r="H387" s="146" t="s">
        <v>128</v>
      </c>
      <c r="I387" s="146" t="s">
        <v>671</v>
      </c>
    </row>
    <row r="388" spans="1:9" x14ac:dyDescent="0.25">
      <c r="A388" s="146" t="s">
        <v>717</v>
      </c>
      <c r="B388" s="146" t="s">
        <v>716</v>
      </c>
      <c r="C388" s="146">
        <v>2.5499999999999998</v>
      </c>
      <c r="D388" s="146">
        <v>5.8170000000000002</v>
      </c>
      <c r="E388" s="146">
        <v>0.44</v>
      </c>
      <c r="F388" s="146">
        <v>25.92</v>
      </c>
      <c r="G388" s="146">
        <v>0.26</v>
      </c>
      <c r="H388" s="146" t="s">
        <v>128</v>
      </c>
      <c r="I388" s="146" t="s">
        <v>671</v>
      </c>
    </row>
    <row r="389" spans="1:9" x14ac:dyDescent="0.25">
      <c r="A389" s="146" t="s">
        <v>715</v>
      </c>
      <c r="B389" s="146" t="s">
        <v>714</v>
      </c>
      <c r="C389" s="146">
        <v>19.5</v>
      </c>
      <c r="D389" s="146">
        <v>30</v>
      </c>
      <c r="E389" s="146">
        <v>0.65</v>
      </c>
      <c r="F389" s="146">
        <v>12.95</v>
      </c>
      <c r="G389" s="146">
        <v>0.11</v>
      </c>
      <c r="H389" s="146" t="s">
        <v>128</v>
      </c>
      <c r="I389" s="146" t="s">
        <v>671</v>
      </c>
    </row>
  </sheetData>
  <sortState xmlns:xlrd2="http://schemas.microsoft.com/office/spreadsheetml/2017/richdata2" ref="A5:I389">
    <sortCondition ref="A5:A389"/>
    <sortCondition ref="B5:B38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7"/>
  <sheetViews>
    <sheetView zoomScale="70" zoomScaleNormal="70" workbookViewId="0">
      <selection activeCell="C12" sqref="C12"/>
    </sheetView>
  </sheetViews>
  <sheetFormatPr defaultColWidth="9.140625" defaultRowHeight="15" x14ac:dyDescent="0.25"/>
  <cols>
    <col min="1" max="1" width="29.42578125" style="159" customWidth="1"/>
    <col min="2" max="2" width="20.7109375" style="159" customWidth="1"/>
    <col min="3" max="3" width="41.85546875" style="159" customWidth="1"/>
    <col min="4" max="4" width="15.42578125" style="146" customWidth="1"/>
    <col min="5" max="5" width="23.7109375" style="146" customWidth="1"/>
    <col min="6" max="6" width="27" style="146" customWidth="1"/>
    <col min="7" max="7" width="14.7109375" style="146" customWidth="1"/>
    <col min="8" max="8" width="23" style="146" customWidth="1"/>
    <col min="9" max="9" width="16.85546875" style="146" customWidth="1"/>
    <col min="10" max="10" width="45.42578125" style="146" customWidth="1"/>
    <col min="11" max="11" width="28.28515625" style="159" customWidth="1"/>
    <col min="12" max="16384" width="9.140625" style="159"/>
  </cols>
  <sheetData>
    <row r="1" spans="1:11" x14ac:dyDescent="0.25">
      <c r="A1" s="144" t="s">
        <v>91</v>
      </c>
    </row>
    <row r="2" spans="1:11" x14ac:dyDescent="0.25">
      <c r="A2" s="159" t="s">
        <v>1073</v>
      </c>
      <c r="B2" s="144" t="s">
        <v>92</v>
      </c>
      <c r="C2" s="144" t="s">
        <v>93</v>
      </c>
      <c r="D2" s="142" t="s">
        <v>94</v>
      </c>
      <c r="E2" s="142" t="s">
        <v>95</v>
      </c>
      <c r="F2" s="142" t="s">
        <v>96</v>
      </c>
      <c r="G2" s="142" t="s">
        <v>97</v>
      </c>
      <c r="H2" s="142" t="s">
        <v>98</v>
      </c>
      <c r="I2" s="144" t="s">
        <v>99</v>
      </c>
      <c r="J2" s="147" t="s">
        <v>1072</v>
      </c>
      <c r="K2" s="147" t="s">
        <v>1071</v>
      </c>
    </row>
    <row r="3" spans="1:11" x14ac:dyDescent="0.25">
      <c r="A3" s="159" t="s">
        <v>1070</v>
      </c>
      <c r="B3" s="144" t="s">
        <v>1069</v>
      </c>
      <c r="C3" s="144" t="s">
        <v>0</v>
      </c>
      <c r="D3" s="142" t="s">
        <v>1</v>
      </c>
      <c r="E3" s="142" t="s">
        <v>2</v>
      </c>
      <c r="F3" s="142" t="s">
        <v>3</v>
      </c>
      <c r="G3" s="142" t="s">
        <v>1068</v>
      </c>
      <c r="H3" s="142" t="s">
        <v>4</v>
      </c>
      <c r="I3" s="144" t="s">
        <v>5</v>
      </c>
      <c r="J3" s="147" t="s">
        <v>1067</v>
      </c>
      <c r="K3" s="142" t="s">
        <v>1066</v>
      </c>
    </row>
    <row r="4" spans="1:11" x14ac:dyDescent="0.25">
      <c r="B4" s="143"/>
      <c r="C4" s="143"/>
      <c r="D4" s="145"/>
      <c r="E4" s="145"/>
      <c r="F4" s="145"/>
      <c r="G4" s="145"/>
      <c r="H4" s="145"/>
      <c r="I4" s="144"/>
      <c r="J4" s="147"/>
    </row>
    <row r="5" spans="1:11" x14ac:dyDescent="0.25">
      <c r="A5" s="159" t="s">
        <v>1065</v>
      </c>
      <c r="B5" s="146" t="s">
        <v>55</v>
      </c>
      <c r="C5" s="185" t="s">
        <v>127</v>
      </c>
      <c r="D5" s="189">
        <v>6.25E-2</v>
      </c>
      <c r="E5" s="142">
        <v>0</v>
      </c>
      <c r="F5" s="142">
        <v>314.2432</v>
      </c>
      <c r="G5" s="142">
        <v>488.2176</v>
      </c>
      <c r="H5" s="142">
        <v>0.11950000000000001</v>
      </c>
      <c r="I5" s="142" t="s">
        <v>128</v>
      </c>
      <c r="J5" s="146" t="s">
        <v>996</v>
      </c>
      <c r="K5" s="159" t="s">
        <v>1064</v>
      </c>
    </row>
    <row r="6" spans="1:11" x14ac:dyDescent="0.25">
      <c r="A6" s="183"/>
      <c r="B6" s="184" t="s">
        <v>386</v>
      </c>
      <c r="C6" s="188"/>
      <c r="D6" s="142"/>
      <c r="E6" s="142"/>
      <c r="F6" s="142"/>
      <c r="G6" s="142"/>
      <c r="H6" s="142"/>
      <c r="I6" s="142"/>
      <c r="J6" s="147"/>
    </row>
    <row r="7" spans="1:11" x14ac:dyDescent="0.25">
      <c r="A7" s="158"/>
      <c r="B7" s="158"/>
      <c r="C7" s="186"/>
      <c r="D7" s="155"/>
      <c r="E7" s="155"/>
      <c r="F7" s="155"/>
      <c r="G7" s="155"/>
      <c r="H7" s="155"/>
      <c r="I7" s="144"/>
      <c r="J7" s="147"/>
    </row>
    <row r="8" spans="1:11" x14ac:dyDescent="0.25">
      <c r="A8" s="158"/>
      <c r="B8" s="147"/>
      <c r="C8" s="158"/>
      <c r="D8" s="142"/>
      <c r="E8" s="142"/>
      <c r="F8" s="142"/>
      <c r="G8" s="142"/>
      <c r="H8" s="142"/>
      <c r="I8" s="142"/>
      <c r="J8" s="158"/>
    </row>
    <row r="9" spans="1:11" x14ac:dyDescent="0.25">
      <c r="A9" s="158" t="s">
        <v>1061</v>
      </c>
      <c r="B9" s="147" t="s">
        <v>1063</v>
      </c>
      <c r="C9" s="186" t="s">
        <v>148</v>
      </c>
      <c r="D9" s="155">
        <v>0.875</v>
      </c>
      <c r="E9" s="155">
        <v>0.18</v>
      </c>
      <c r="F9" s="155">
        <v>0.21</v>
      </c>
      <c r="G9" s="155" t="s">
        <v>126</v>
      </c>
      <c r="H9" s="155" t="s">
        <v>126</v>
      </c>
      <c r="I9" s="144" t="s">
        <v>128</v>
      </c>
      <c r="J9" s="147" t="s">
        <v>989</v>
      </c>
      <c r="K9" s="145" t="s">
        <v>1060</v>
      </c>
    </row>
    <row r="10" spans="1:11" x14ac:dyDescent="0.25">
      <c r="A10" s="183"/>
      <c r="B10" s="184" t="s">
        <v>386</v>
      </c>
      <c r="C10" s="187"/>
      <c r="D10" s="155"/>
      <c r="E10" s="155"/>
      <c r="F10" s="155"/>
      <c r="G10" s="155"/>
      <c r="H10" s="155"/>
      <c r="I10" s="144"/>
      <c r="J10" s="147"/>
      <c r="K10" s="145"/>
    </row>
    <row r="11" spans="1:11" x14ac:dyDescent="0.25">
      <c r="A11" s="158" t="s">
        <v>1061</v>
      </c>
      <c r="B11" s="147" t="s">
        <v>1059</v>
      </c>
      <c r="C11" s="186" t="s">
        <v>165</v>
      </c>
      <c r="D11" s="155">
        <v>6.25E-2</v>
      </c>
      <c r="E11" s="155">
        <v>0.06</v>
      </c>
      <c r="F11" s="155">
        <v>2</v>
      </c>
      <c r="G11" s="155" t="s">
        <v>126</v>
      </c>
      <c r="H11" s="155" t="s">
        <v>126</v>
      </c>
      <c r="I11" s="144" t="s">
        <v>9</v>
      </c>
      <c r="J11" s="147" t="s">
        <v>989</v>
      </c>
      <c r="K11" s="145" t="s">
        <v>1060</v>
      </c>
    </row>
    <row r="12" spans="1:11" x14ac:dyDescent="0.25">
      <c r="A12" s="158" t="s">
        <v>1061</v>
      </c>
      <c r="B12" s="147" t="s">
        <v>1062</v>
      </c>
      <c r="C12" s="186" t="s">
        <v>639</v>
      </c>
      <c r="D12" s="155">
        <v>5.5</v>
      </c>
      <c r="E12" s="155">
        <v>0.65</v>
      </c>
      <c r="F12" s="155">
        <f>(1/E12)*D12</f>
        <v>8.4615384615384599</v>
      </c>
      <c r="G12" s="155" t="s">
        <v>126</v>
      </c>
      <c r="H12" s="155" t="s">
        <v>126</v>
      </c>
      <c r="I12" s="144" t="s">
        <v>9</v>
      </c>
      <c r="J12" s="147"/>
      <c r="K12" s="155"/>
    </row>
    <row r="13" spans="1:11" x14ac:dyDescent="0.25">
      <c r="A13" s="158" t="s">
        <v>1061</v>
      </c>
      <c r="B13" s="147" t="s">
        <v>1059</v>
      </c>
      <c r="C13" s="186" t="s">
        <v>174</v>
      </c>
      <c r="D13" s="155">
        <v>0.5</v>
      </c>
      <c r="E13" s="155">
        <v>0.45</v>
      </c>
      <c r="F13" s="155">
        <v>0.9</v>
      </c>
      <c r="G13" s="155" t="s">
        <v>126</v>
      </c>
      <c r="H13" s="155" t="s">
        <v>126</v>
      </c>
      <c r="I13" s="144" t="s">
        <v>9</v>
      </c>
      <c r="J13" s="147" t="s">
        <v>989</v>
      </c>
      <c r="K13" s="145" t="s">
        <v>1060</v>
      </c>
    </row>
    <row r="14" spans="1:11" x14ac:dyDescent="0.25">
      <c r="A14" s="158"/>
      <c r="B14" s="147"/>
      <c r="C14" s="186"/>
      <c r="D14" s="155"/>
      <c r="E14" s="155"/>
      <c r="F14" s="155"/>
      <c r="G14" s="155"/>
      <c r="H14" s="155"/>
      <c r="I14" s="144"/>
      <c r="J14" s="147"/>
      <c r="K14" s="145"/>
    </row>
    <row r="15" spans="1:11" x14ac:dyDescent="0.25">
      <c r="A15" s="158"/>
      <c r="B15" s="158"/>
      <c r="C15" s="158"/>
      <c r="D15" s="142"/>
      <c r="E15" s="142"/>
      <c r="F15" s="142"/>
      <c r="G15" s="142"/>
      <c r="H15" s="142"/>
      <c r="I15" s="142"/>
      <c r="J15" s="158"/>
    </row>
    <row r="16" spans="1:11" x14ac:dyDescent="0.25">
      <c r="A16" s="158" t="s">
        <v>1058</v>
      </c>
      <c r="B16" s="147" t="s">
        <v>1059</v>
      </c>
      <c r="C16" s="186" t="s">
        <v>10</v>
      </c>
      <c r="D16" s="155">
        <v>0.625</v>
      </c>
      <c r="E16" s="155">
        <v>0.78</v>
      </c>
      <c r="F16" s="155">
        <v>1.25</v>
      </c>
      <c r="G16" s="155" t="s">
        <v>126</v>
      </c>
      <c r="H16" s="155" t="s">
        <v>126</v>
      </c>
      <c r="I16" s="144" t="s">
        <v>9</v>
      </c>
      <c r="J16" s="147" t="s">
        <v>1056</v>
      </c>
      <c r="K16" s="145" t="s">
        <v>1055</v>
      </c>
    </row>
    <row r="17" spans="1:11" x14ac:dyDescent="0.25">
      <c r="A17" s="183"/>
      <c r="B17" s="184" t="s">
        <v>386</v>
      </c>
      <c r="C17" s="187"/>
      <c r="D17" s="155"/>
      <c r="E17" s="155"/>
      <c r="F17" s="155"/>
      <c r="G17" s="155"/>
      <c r="H17" s="155"/>
      <c r="I17" s="144"/>
      <c r="J17" s="147"/>
      <c r="K17" s="145"/>
    </row>
    <row r="18" spans="1:11" x14ac:dyDescent="0.25">
      <c r="A18" s="158" t="s">
        <v>1058</v>
      </c>
      <c r="B18" s="147" t="s">
        <v>1057</v>
      </c>
      <c r="C18" s="152" t="s">
        <v>158</v>
      </c>
      <c r="D18" s="153">
        <v>0.75</v>
      </c>
      <c r="E18" s="142">
        <v>1.3</v>
      </c>
      <c r="F18" s="142">
        <v>0.57999999999999996</v>
      </c>
      <c r="G18" s="153">
        <v>7</v>
      </c>
      <c r="H18" s="153" t="s">
        <v>126</v>
      </c>
      <c r="I18" s="144" t="s">
        <v>113</v>
      </c>
      <c r="J18" s="147" t="s">
        <v>1056</v>
      </c>
      <c r="K18" s="145" t="s">
        <v>1055</v>
      </c>
    </row>
    <row r="19" spans="1:11" x14ac:dyDescent="0.25">
      <c r="A19" s="158"/>
      <c r="B19" s="147"/>
      <c r="C19" s="186"/>
      <c r="D19" s="155"/>
      <c r="E19" s="155"/>
      <c r="F19" s="155"/>
      <c r="G19" s="155"/>
      <c r="H19" s="155"/>
      <c r="I19" s="144"/>
      <c r="J19" s="147"/>
      <c r="K19" s="145"/>
    </row>
    <row r="20" spans="1:11" x14ac:dyDescent="0.25">
      <c r="A20" s="158"/>
      <c r="B20" s="158"/>
      <c r="C20" s="158"/>
      <c r="D20" s="142"/>
      <c r="E20" s="142"/>
      <c r="F20" s="142"/>
      <c r="G20" s="142"/>
      <c r="H20" s="142"/>
      <c r="I20" s="142"/>
      <c r="J20" s="158"/>
    </row>
    <row r="21" spans="1:11" x14ac:dyDescent="0.25">
      <c r="A21" s="158" t="s">
        <v>1054</v>
      </c>
      <c r="B21" s="147" t="s">
        <v>1053</v>
      </c>
      <c r="C21" s="186" t="s">
        <v>597</v>
      </c>
      <c r="D21" s="155">
        <v>8</v>
      </c>
      <c r="E21" s="155">
        <v>0.87</v>
      </c>
      <c r="F21" s="155">
        <v>5</v>
      </c>
      <c r="G21" s="155">
        <v>115</v>
      </c>
      <c r="H21" s="155">
        <v>0.21</v>
      </c>
      <c r="I21" s="144" t="s">
        <v>105</v>
      </c>
      <c r="J21" s="147" t="s">
        <v>1052</v>
      </c>
      <c r="K21" s="159" t="s">
        <v>1049</v>
      </c>
    </row>
    <row r="22" spans="1:11" x14ac:dyDescent="0.25">
      <c r="A22" s="183"/>
      <c r="B22" s="184" t="s">
        <v>386</v>
      </c>
      <c r="C22" s="187"/>
      <c r="D22" s="155"/>
      <c r="E22" s="155"/>
      <c r="F22" s="155"/>
      <c r="G22" s="155"/>
      <c r="H22" s="155"/>
      <c r="I22" s="144"/>
      <c r="J22" s="147"/>
    </row>
    <row r="23" spans="1:11" s="158" customFormat="1" x14ac:dyDescent="0.25">
      <c r="B23" s="147"/>
      <c r="C23" s="186"/>
      <c r="D23" s="155"/>
      <c r="E23" s="155"/>
      <c r="F23" s="155"/>
      <c r="G23" s="155"/>
      <c r="H23" s="155"/>
      <c r="I23" s="144"/>
      <c r="J23" s="147"/>
    </row>
    <row r="24" spans="1:11" x14ac:dyDescent="0.25">
      <c r="A24" s="158"/>
      <c r="B24" s="158"/>
      <c r="C24" s="158"/>
      <c r="D24" s="142"/>
      <c r="E24" s="142"/>
      <c r="F24" s="142"/>
      <c r="G24" s="142"/>
      <c r="H24" s="142"/>
      <c r="I24" s="142"/>
      <c r="J24" s="158"/>
    </row>
    <row r="25" spans="1:11" x14ac:dyDescent="0.25">
      <c r="A25" s="158" t="s">
        <v>1051</v>
      </c>
      <c r="B25" s="147" t="s">
        <v>37</v>
      </c>
      <c r="C25" s="185" t="s">
        <v>275</v>
      </c>
      <c r="D25" s="142">
        <v>6</v>
      </c>
      <c r="E25" s="142">
        <v>0.44</v>
      </c>
      <c r="F25" s="142">
        <v>13.533000000000001</v>
      </c>
      <c r="G25" s="142">
        <v>139.77599999999998</v>
      </c>
      <c r="H25" s="142">
        <v>0.21510000000000001</v>
      </c>
      <c r="I25" s="144" t="s">
        <v>105</v>
      </c>
      <c r="J25" s="147" t="s">
        <v>1050</v>
      </c>
      <c r="K25" s="159" t="s">
        <v>1049</v>
      </c>
    </row>
    <row r="26" spans="1:11" x14ac:dyDescent="0.25">
      <c r="A26" s="183"/>
      <c r="B26" s="184" t="s">
        <v>1048</v>
      </c>
      <c r="C26" s="183"/>
      <c r="D26" s="147"/>
      <c r="E26" s="147"/>
      <c r="F26" s="147"/>
      <c r="G26" s="147"/>
      <c r="H26" s="147"/>
      <c r="I26" s="147"/>
      <c r="J26" s="147"/>
    </row>
    <row r="27" spans="1:11" x14ac:dyDescent="0.25">
      <c r="A27" s="158"/>
      <c r="B27" s="158"/>
      <c r="C27" s="158"/>
      <c r="D27" s="147"/>
      <c r="E27" s="147"/>
      <c r="F27" s="147"/>
      <c r="G27" s="147"/>
      <c r="H27" s="147"/>
      <c r="I27" s="147"/>
      <c r="J27" s="14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23"/>
  <sheetViews>
    <sheetView showGridLines="0" zoomScale="70" zoomScaleNormal="70" workbookViewId="0">
      <pane xSplit="4" ySplit="5" topLeftCell="E6" activePane="bottomRight" state="frozen"/>
      <selection pane="topRight" activeCell="E1" sqref="E1"/>
      <selection pane="bottomLeft" activeCell="A5" sqref="A5"/>
      <selection pane="bottomRight" activeCell="G28" sqref="G28"/>
    </sheetView>
  </sheetViews>
  <sheetFormatPr defaultColWidth="9.140625" defaultRowHeight="15" x14ac:dyDescent="0.25"/>
  <cols>
    <col min="1" max="1" width="29.5703125" style="175" customWidth="1"/>
    <col min="2" max="2" width="25" style="175" customWidth="1"/>
    <col min="3" max="3" width="17" style="175" customWidth="1"/>
    <col min="4" max="4" width="17.28515625" style="175" customWidth="1"/>
    <col min="5" max="5" width="15.85546875" style="175" customWidth="1"/>
    <col min="6" max="6" width="17.42578125" style="175" customWidth="1"/>
    <col min="7" max="7" width="15.5703125" style="175" customWidth="1"/>
    <col min="8" max="8" width="15.85546875" style="175" customWidth="1"/>
    <col min="9" max="9" width="15.42578125" style="175" customWidth="1"/>
    <col min="10" max="10" width="15.140625" style="175" customWidth="1"/>
    <col min="11" max="11" width="14.42578125" style="175" customWidth="1"/>
    <col min="12" max="12" width="14.28515625" style="175" customWidth="1"/>
    <col min="13" max="13" width="14.85546875" style="175" customWidth="1"/>
    <col min="14" max="14" width="15.7109375" style="175" customWidth="1"/>
    <col min="15" max="16" width="15.140625" style="175" customWidth="1"/>
    <col min="17" max="19" width="15.85546875" style="175" customWidth="1"/>
    <col min="20" max="20" width="15.42578125" style="175" customWidth="1"/>
    <col min="21" max="16384" width="9.140625" style="175"/>
  </cols>
  <sheetData>
    <row r="1" spans="1:21" x14ac:dyDescent="0.25">
      <c r="A1" s="175" t="s">
        <v>1047</v>
      </c>
    </row>
    <row r="2" spans="1:21" x14ac:dyDescent="0.25">
      <c r="A2" s="178" t="s">
        <v>1046</v>
      </c>
    </row>
    <row r="3" spans="1:21" x14ac:dyDescent="0.25">
      <c r="A3" s="175" t="s">
        <v>961</v>
      </c>
      <c r="L3" s="175" t="s">
        <v>1042</v>
      </c>
    </row>
    <row r="4" spans="1:21" x14ac:dyDescent="0.25">
      <c r="A4" s="175" t="s">
        <v>1041</v>
      </c>
      <c r="B4" s="175" t="s">
        <v>1040</v>
      </c>
      <c r="C4" s="177" t="s">
        <v>1039</v>
      </c>
      <c r="D4" s="177" t="s">
        <v>1039</v>
      </c>
      <c r="E4" s="177" t="s">
        <v>1038</v>
      </c>
      <c r="F4" s="177" t="s">
        <v>1037</v>
      </c>
      <c r="G4" s="177" t="s">
        <v>1036</v>
      </c>
      <c r="H4" s="177" t="s">
        <v>1035</v>
      </c>
      <c r="I4" s="177" t="s">
        <v>1034</v>
      </c>
      <c r="J4" s="177" t="s">
        <v>1033</v>
      </c>
      <c r="K4" s="177" t="s">
        <v>1032</v>
      </c>
      <c r="L4" s="177" t="s">
        <v>1031</v>
      </c>
      <c r="M4" s="177" t="s">
        <v>1030</v>
      </c>
      <c r="N4" s="177" t="s">
        <v>1029</v>
      </c>
      <c r="O4" s="177" t="s">
        <v>1028</v>
      </c>
      <c r="P4" s="177" t="s">
        <v>1027</v>
      </c>
      <c r="Q4" s="177" t="s">
        <v>1026</v>
      </c>
      <c r="R4" s="177" t="s">
        <v>1025</v>
      </c>
      <c r="S4" s="177" t="s">
        <v>1024</v>
      </c>
      <c r="T4" s="177" t="s">
        <v>1023</v>
      </c>
      <c r="U4" s="177"/>
    </row>
    <row r="5" spans="1:21" x14ac:dyDescent="0.25">
      <c r="A5" s="175" t="s">
        <v>1022</v>
      </c>
      <c r="B5" s="175" t="s">
        <v>1021</v>
      </c>
    </row>
    <row r="6" spans="1:21" x14ac:dyDescent="0.25">
      <c r="A6" s="177" t="s">
        <v>1020</v>
      </c>
      <c r="B6" s="177" t="s">
        <v>1019</v>
      </c>
      <c r="C6" s="177" t="s">
        <v>1018</v>
      </c>
      <c r="D6" s="177" t="s">
        <v>1017</v>
      </c>
      <c r="E6" s="181">
        <v>19.625</v>
      </c>
      <c r="F6" s="181">
        <v>24.83</v>
      </c>
      <c r="G6" s="181">
        <v>24.83</v>
      </c>
      <c r="H6" s="181">
        <v>24.83</v>
      </c>
      <c r="I6" s="181">
        <v>19.625</v>
      </c>
      <c r="J6" s="181">
        <v>12.54</v>
      </c>
      <c r="K6" s="181">
        <v>14.125</v>
      </c>
      <c r="L6" s="181">
        <v>14.125</v>
      </c>
      <c r="M6" s="181">
        <v>24.83</v>
      </c>
      <c r="N6" s="181">
        <v>24.83</v>
      </c>
      <c r="O6" s="181">
        <v>24.83</v>
      </c>
      <c r="P6" s="181">
        <v>24.83</v>
      </c>
      <c r="Q6" s="181">
        <v>24.83</v>
      </c>
      <c r="R6" s="181">
        <v>24.83</v>
      </c>
      <c r="S6" s="181">
        <v>24.83</v>
      </c>
      <c r="T6" s="181">
        <v>24.83</v>
      </c>
    </row>
    <row r="7" spans="1:21" x14ac:dyDescent="0.25">
      <c r="A7" s="177" t="s">
        <v>1020</v>
      </c>
      <c r="B7" s="177" t="s">
        <v>1016</v>
      </c>
      <c r="C7" s="177" t="s">
        <v>1015</v>
      </c>
      <c r="D7" s="177" t="s">
        <v>968</v>
      </c>
      <c r="E7" s="180">
        <v>8.0140816326530615</v>
      </c>
      <c r="F7" s="180">
        <v>13.939032258064517</v>
      </c>
      <c r="G7" s="180">
        <v>10.005121951219513</v>
      </c>
      <c r="H7" s="180">
        <v>13.939032258064517</v>
      </c>
      <c r="I7" s="180">
        <v>13.939032258064517</v>
      </c>
      <c r="J7" s="180">
        <v>8.0140816326530615</v>
      </c>
      <c r="K7" s="180">
        <v>8.0140816326530615</v>
      </c>
      <c r="L7" s="180">
        <v>13.939032258064517</v>
      </c>
      <c r="M7" s="180">
        <v>13.939032258064517</v>
      </c>
      <c r="N7" s="180">
        <v>13.939032258064517</v>
      </c>
      <c r="O7" s="180">
        <v>13.939032258064517</v>
      </c>
      <c r="P7" s="180">
        <v>13.939032258064517</v>
      </c>
      <c r="Q7" s="180">
        <v>13.939032258064517</v>
      </c>
      <c r="R7" s="180">
        <v>13.939032258064517</v>
      </c>
      <c r="S7" s="180">
        <v>13.939032258064517</v>
      </c>
      <c r="T7" s="180">
        <v>13.939032258064517</v>
      </c>
    </row>
    <row r="8" spans="1:21" x14ac:dyDescent="0.25">
      <c r="A8" s="177" t="s">
        <v>1020</v>
      </c>
      <c r="B8" s="177" t="s">
        <v>1013</v>
      </c>
      <c r="C8" s="177" t="s">
        <v>1012</v>
      </c>
      <c r="D8" s="177" t="s">
        <v>1011</v>
      </c>
      <c r="E8" s="180">
        <v>16.883333333333333</v>
      </c>
      <c r="F8" s="180">
        <v>21.691025641025643</v>
      </c>
      <c r="G8" s="180">
        <v>10.134507042253521</v>
      </c>
      <c r="H8" s="180">
        <v>10.134507042253521</v>
      </c>
      <c r="I8" s="180">
        <v>10.134507042253521</v>
      </c>
      <c r="J8" s="180">
        <v>10.134507042253521</v>
      </c>
      <c r="K8" s="180">
        <v>10.134507042253521</v>
      </c>
      <c r="L8" s="180">
        <v>10.134507042253521</v>
      </c>
      <c r="M8" s="180">
        <v>10.134507042253521</v>
      </c>
      <c r="N8" s="180">
        <v>10.134507042253521</v>
      </c>
      <c r="O8" s="180">
        <v>21.691025641025643</v>
      </c>
      <c r="P8" s="180">
        <v>10.134507042253521</v>
      </c>
      <c r="Q8" s="180">
        <v>10.134507042253521</v>
      </c>
      <c r="R8" s="180">
        <v>21.691025641025643</v>
      </c>
      <c r="S8" s="180">
        <v>21.691025641025643</v>
      </c>
      <c r="T8" s="180">
        <v>21.691025641025643</v>
      </c>
    </row>
    <row r="9" spans="1:21" x14ac:dyDescent="0.25">
      <c r="A9" s="175" t="s">
        <v>961</v>
      </c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</row>
    <row r="10" spans="1:21" x14ac:dyDescent="0.25">
      <c r="A10" s="177" t="s">
        <v>1014</v>
      </c>
      <c r="B10" s="177" t="s">
        <v>1019</v>
      </c>
      <c r="C10" s="177" t="s">
        <v>1018</v>
      </c>
      <c r="D10" s="177" t="s">
        <v>1017</v>
      </c>
      <c r="E10" s="181">
        <v>28.625</v>
      </c>
      <c r="F10" s="181">
        <v>34.909999999999997</v>
      </c>
      <c r="G10" s="181">
        <v>24.83</v>
      </c>
      <c r="H10" s="181">
        <v>34.909999999999997</v>
      </c>
      <c r="I10" s="181">
        <v>24.83</v>
      </c>
      <c r="J10" s="181">
        <v>24.83</v>
      </c>
      <c r="K10" s="181">
        <v>24.83</v>
      </c>
      <c r="L10" s="181">
        <v>34.909999999999997</v>
      </c>
      <c r="M10" s="181">
        <v>34.909999999999997</v>
      </c>
      <c r="N10" s="181">
        <v>34.909999999999997</v>
      </c>
      <c r="O10" s="181">
        <v>34.909999999999997</v>
      </c>
      <c r="P10" s="181">
        <v>34.909999999999997</v>
      </c>
      <c r="Q10" s="181">
        <v>34.909999999999997</v>
      </c>
      <c r="R10" s="181">
        <v>34.909999999999997</v>
      </c>
      <c r="S10" s="181">
        <v>34.909999999999997</v>
      </c>
      <c r="T10" s="181">
        <v>34.909999999999997</v>
      </c>
    </row>
    <row r="11" spans="1:21" x14ac:dyDescent="0.25">
      <c r="A11" s="177" t="s">
        <v>1014</v>
      </c>
      <c r="B11" s="177" t="s">
        <v>1016</v>
      </c>
      <c r="C11" s="177" t="s">
        <v>1015</v>
      </c>
      <c r="D11" s="177" t="s">
        <v>968</v>
      </c>
      <c r="E11" s="180">
        <v>7.3338095238095242</v>
      </c>
      <c r="F11" s="180">
        <v>7.3338095238095242</v>
      </c>
      <c r="G11" s="180">
        <v>7.3338095238095242</v>
      </c>
      <c r="H11" s="180">
        <v>7.3338095238095242</v>
      </c>
      <c r="I11" s="180">
        <v>7.3338095238095242</v>
      </c>
      <c r="J11" s="180">
        <v>7.3338095238095242</v>
      </c>
      <c r="K11" s="180">
        <v>7.3338095238095242</v>
      </c>
      <c r="L11" s="180">
        <v>7.3338095238095242</v>
      </c>
      <c r="M11" s="180">
        <v>7.3338095238095242</v>
      </c>
      <c r="N11" s="180">
        <v>7.3338095238095242</v>
      </c>
      <c r="O11" s="180">
        <v>7.3338095238095242</v>
      </c>
      <c r="P11" s="180">
        <v>7.3338095238095242</v>
      </c>
      <c r="Q11" s="180">
        <v>7.3338095238095242</v>
      </c>
      <c r="R11" s="180">
        <v>7.3338095238095242</v>
      </c>
      <c r="S11" s="180">
        <v>7.3338095238095242</v>
      </c>
      <c r="T11" s="180">
        <v>7.3338095238095242</v>
      </c>
    </row>
    <row r="12" spans="1:21" x14ac:dyDescent="0.25">
      <c r="A12" s="177" t="s">
        <v>1014</v>
      </c>
      <c r="B12" s="177" t="s">
        <v>1013</v>
      </c>
      <c r="C12" s="177" t="s">
        <v>1012</v>
      </c>
      <c r="D12" s="177" t="s">
        <v>1011</v>
      </c>
      <c r="E12" s="180">
        <v>25.461764705882352</v>
      </c>
      <c r="F12" s="180">
        <v>25.461764705882352</v>
      </c>
      <c r="G12" s="180">
        <v>21.691025641025643</v>
      </c>
      <c r="H12" s="180">
        <v>21.691025641025643</v>
      </c>
      <c r="I12" s="180">
        <v>21.691025641025643</v>
      </c>
      <c r="J12" s="180">
        <v>21.691025641025643</v>
      </c>
      <c r="K12" s="180">
        <v>10.134507042253521</v>
      </c>
      <c r="L12" s="180">
        <v>21.691025641025643</v>
      </c>
      <c r="M12" s="180">
        <v>21.691025641025643</v>
      </c>
      <c r="N12" s="180">
        <v>21.691025641025643</v>
      </c>
      <c r="O12" s="180">
        <v>21.691025641025643</v>
      </c>
      <c r="P12" s="180">
        <v>21.691025641025643</v>
      </c>
      <c r="Q12" s="180">
        <v>21.691025641025643</v>
      </c>
      <c r="R12" s="180">
        <v>25.461764705882352</v>
      </c>
      <c r="S12" s="180">
        <v>21.691025641025643</v>
      </c>
      <c r="T12" s="180">
        <v>25.461764705882352</v>
      </c>
    </row>
    <row r="13" spans="1:21" x14ac:dyDescent="0.25">
      <c r="A13" s="179" t="s">
        <v>1045</v>
      </c>
      <c r="B13" s="179"/>
      <c r="C13" s="179"/>
      <c r="D13" s="179"/>
    </row>
    <row r="17" spans="5:20" x14ac:dyDescent="0.25"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</row>
    <row r="18" spans="5:20" x14ac:dyDescent="0.25"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</row>
    <row r="20" spans="5:20" x14ac:dyDescent="0.25"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</row>
    <row r="23" spans="5:20" x14ac:dyDescent="0.25"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12"/>
  <sheetViews>
    <sheetView showGridLines="0" zoomScale="80" zoomScaleNormal="8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16" sqref="E16"/>
    </sheetView>
  </sheetViews>
  <sheetFormatPr defaultColWidth="9.140625" defaultRowHeight="15" x14ac:dyDescent="0.25"/>
  <cols>
    <col min="1" max="1" width="26.5703125" style="169" customWidth="1"/>
    <col min="2" max="2" width="24" style="169" customWidth="1"/>
    <col min="3" max="3" width="17" style="169" customWidth="1"/>
    <col min="4" max="4" width="17.140625" style="169" customWidth="1"/>
    <col min="5" max="5" width="38.7109375" style="169" customWidth="1"/>
    <col min="6" max="6" width="38.5703125" style="169" customWidth="1"/>
    <col min="7" max="8" width="40.140625" style="169" customWidth="1"/>
    <col min="9" max="9" width="43.85546875" style="169" customWidth="1"/>
    <col min="10" max="11" width="40.42578125" style="169" customWidth="1"/>
    <col min="12" max="12" width="44.85546875" style="169" customWidth="1"/>
    <col min="13" max="13" width="41.42578125" style="169" customWidth="1"/>
    <col min="14" max="14" width="40.7109375" style="169" customWidth="1"/>
    <col min="15" max="15" width="38.7109375" style="169" customWidth="1"/>
    <col min="16" max="16" width="40" style="169" customWidth="1"/>
    <col min="17" max="17" width="38.42578125" style="169" customWidth="1"/>
    <col min="18" max="18" width="39.140625" style="169" customWidth="1"/>
    <col min="19" max="19" width="38.5703125" style="169" customWidth="1"/>
    <col min="20" max="20" width="39.5703125" style="169" customWidth="1"/>
    <col min="21" max="16384" width="9.140625" style="169"/>
  </cols>
  <sheetData>
    <row r="1" spans="1:20" x14ac:dyDescent="0.25">
      <c r="A1" s="175" t="s">
        <v>1044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</row>
    <row r="2" spans="1:20" x14ac:dyDescent="0.25">
      <c r="A2" s="178" t="s">
        <v>1043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</row>
    <row r="3" spans="1:20" x14ac:dyDescent="0.25">
      <c r="A3" s="175" t="s">
        <v>961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 t="s">
        <v>1042</v>
      </c>
      <c r="M3" s="175"/>
      <c r="N3" s="175"/>
      <c r="O3" s="175"/>
      <c r="P3" s="175"/>
      <c r="Q3" s="175"/>
      <c r="R3" s="175"/>
      <c r="S3" s="175"/>
      <c r="T3" s="175"/>
    </row>
    <row r="4" spans="1:20" x14ac:dyDescent="0.25">
      <c r="A4" s="175" t="s">
        <v>1041</v>
      </c>
      <c r="B4" s="175" t="s">
        <v>1040</v>
      </c>
      <c r="C4" s="177" t="s">
        <v>1039</v>
      </c>
      <c r="D4" s="177" t="s">
        <v>1039</v>
      </c>
      <c r="E4" s="176" t="s">
        <v>1038</v>
      </c>
      <c r="F4" s="176" t="s">
        <v>1037</v>
      </c>
      <c r="G4" s="176" t="s">
        <v>1036</v>
      </c>
      <c r="H4" s="176" t="s">
        <v>1035</v>
      </c>
      <c r="I4" s="176" t="s">
        <v>1034</v>
      </c>
      <c r="J4" s="176" t="s">
        <v>1033</v>
      </c>
      <c r="K4" s="176" t="s">
        <v>1032</v>
      </c>
      <c r="L4" s="176" t="s">
        <v>1031</v>
      </c>
      <c r="M4" s="176" t="s">
        <v>1030</v>
      </c>
      <c r="N4" s="176" t="s">
        <v>1029</v>
      </c>
      <c r="O4" s="176" t="s">
        <v>1028</v>
      </c>
      <c r="P4" s="176" t="s">
        <v>1027</v>
      </c>
      <c r="Q4" s="176" t="s">
        <v>1026</v>
      </c>
      <c r="R4" s="176" t="s">
        <v>1025</v>
      </c>
      <c r="S4" s="176" t="s">
        <v>1024</v>
      </c>
      <c r="T4" s="176" t="s">
        <v>1023</v>
      </c>
    </row>
    <row r="5" spans="1:20" x14ac:dyDescent="0.25">
      <c r="A5" s="175" t="s">
        <v>1022</v>
      </c>
      <c r="B5" s="175" t="s">
        <v>1021</v>
      </c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</row>
    <row r="6" spans="1:20" x14ac:dyDescent="0.25">
      <c r="A6" s="171" t="s">
        <v>1020</v>
      </c>
      <c r="B6" s="171" t="s">
        <v>1019</v>
      </c>
      <c r="C6" s="171" t="s">
        <v>1018</v>
      </c>
      <c r="D6" s="171" t="s">
        <v>1017</v>
      </c>
      <c r="E6" s="172" t="s">
        <v>944</v>
      </c>
      <c r="F6" s="172" t="s">
        <v>943</v>
      </c>
      <c r="G6" s="172" t="s">
        <v>943</v>
      </c>
      <c r="H6" s="172" t="s">
        <v>943</v>
      </c>
      <c r="I6" s="172" t="s">
        <v>944</v>
      </c>
      <c r="J6" s="172" t="s">
        <v>946</v>
      </c>
      <c r="K6" s="172" t="s">
        <v>945</v>
      </c>
      <c r="L6" s="172" t="s">
        <v>945</v>
      </c>
      <c r="M6" s="172" t="s">
        <v>943</v>
      </c>
      <c r="N6" s="172" t="s">
        <v>943</v>
      </c>
      <c r="O6" s="172" t="s">
        <v>943</v>
      </c>
      <c r="P6" s="172" t="s">
        <v>943</v>
      </c>
      <c r="Q6" s="172" t="s">
        <v>943</v>
      </c>
      <c r="R6" s="172" t="s">
        <v>943</v>
      </c>
      <c r="S6" s="172" t="s">
        <v>943</v>
      </c>
      <c r="T6" s="172" t="s">
        <v>943</v>
      </c>
    </row>
    <row r="7" spans="1:20" x14ac:dyDescent="0.25">
      <c r="A7" s="171" t="s">
        <v>1020</v>
      </c>
      <c r="B7" s="171" t="s">
        <v>1016</v>
      </c>
      <c r="C7" s="171" t="s">
        <v>1015</v>
      </c>
      <c r="D7" s="171" t="s">
        <v>968</v>
      </c>
      <c r="E7" s="170" t="s">
        <v>409</v>
      </c>
      <c r="F7" s="174" t="s">
        <v>417</v>
      </c>
      <c r="G7" s="170" t="s">
        <v>413</v>
      </c>
      <c r="H7" s="174" t="s">
        <v>417</v>
      </c>
      <c r="I7" s="174" t="s">
        <v>417</v>
      </c>
      <c r="J7" s="170" t="s">
        <v>409</v>
      </c>
      <c r="K7" s="170" t="s">
        <v>409</v>
      </c>
      <c r="L7" s="174" t="s">
        <v>417</v>
      </c>
      <c r="M7" s="174" t="s">
        <v>417</v>
      </c>
      <c r="N7" s="174" t="s">
        <v>417</v>
      </c>
      <c r="O7" s="174" t="s">
        <v>417</v>
      </c>
      <c r="P7" s="174" t="s">
        <v>417</v>
      </c>
      <c r="Q7" s="174" t="s">
        <v>417</v>
      </c>
      <c r="R7" s="174" t="s">
        <v>417</v>
      </c>
      <c r="S7" s="174" t="s">
        <v>417</v>
      </c>
      <c r="T7" s="174" t="s">
        <v>417</v>
      </c>
    </row>
    <row r="8" spans="1:20" x14ac:dyDescent="0.25">
      <c r="A8" s="171" t="s">
        <v>1020</v>
      </c>
      <c r="B8" s="171" t="s">
        <v>1013</v>
      </c>
      <c r="C8" s="171" t="s">
        <v>1012</v>
      </c>
      <c r="D8" s="171" t="s">
        <v>1011</v>
      </c>
      <c r="E8" s="170" t="s">
        <v>419</v>
      </c>
      <c r="F8" s="170" t="s">
        <v>420</v>
      </c>
      <c r="G8" s="170" t="s">
        <v>414</v>
      </c>
      <c r="H8" s="170" t="s">
        <v>414</v>
      </c>
      <c r="I8" s="170" t="s">
        <v>414</v>
      </c>
      <c r="J8" s="170" t="s">
        <v>414</v>
      </c>
      <c r="K8" s="170" t="s">
        <v>414</v>
      </c>
      <c r="L8" s="170" t="s">
        <v>414</v>
      </c>
      <c r="M8" s="170" t="s">
        <v>414</v>
      </c>
      <c r="N8" s="170" t="s">
        <v>414</v>
      </c>
      <c r="O8" s="170" t="s">
        <v>420</v>
      </c>
      <c r="P8" s="170" t="s">
        <v>414</v>
      </c>
      <c r="Q8" s="170" t="s">
        <v>414</v>
      </c>
      <c r="R8" s="170" t="s">
        <v>420</v>
      </c>
      <c r="S8" s="170" t="s">
        <v>420</v>
      </c>
      <c r="T8" s="170" t="s">
        <v>420</v>
      </c>
    </row>
    <row r="9" spans="1:20" x14ac:dyDescent="0.25">
      <c r="A9" s="171" t="s">
        <v>961</v>
      </c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</row>
    <row r="10" spans="1:20" x14ac:dyDescent="0.25">
      <c r="A10" s="171" t="s">
        <v>1014</v>
      </c>
      <c r="B10" s="171" t="s">
        <v>1019</v>
      </c>
      <c r="C10" s="171" t="s">
        <v>1018</v>
      </c>
      <c r="D10" s="171" t="s">
        <v>1017</v>
      </c>
      <c r="E10" s="172" t="s">
        <v>948</v>
      </c>
      <c r="F10" s="172" t="s">
        <v>947</v>
      </c>
      <c r="G10" s="172" t="s">
        <v>943</v>
      </c>
      <c r="H10" s="172" t="s">
        <v>947</v>
      </c>
      <c r="I10" s="172" t="s">
        <v>943</v>
      </c>
      <c r="J10" s="172" t="s">
        <v>943</v>
      </c>
      <c r="K10" s="172" t="s">
        <v>943</v>
      </c>
      <c r="L10" s="172" t="s">
        <v>947</v>
      </c>
      <c r="M10" s="172" t="s">
        <v>947</v>
      </c>
      <c r="N10" s="172" t="s">
        <v>947</v>
      </c>
      <c r="O10" s="172" t="s">
        <v>947</v>
      </c>
      <c r="P10" s="172" t="s">
        <v>947</v>
      </c>
      <c r="Q10" s="172" t="s">
        <v>947</v>
      </c>
      <c r="R10" s="172" t="s">
        <v>947</v>
      </c>
      <c r="S10" s="172" t="s">
        <v>947</v>
      </c>
      <c r="T10" s="172" t="s">
        <v>947</v>
      </c>
    </row>
    <row r="11" spans="1:20" x14ac:dyDescent="0.25">
      <c r="A11" s="171" t="s">
        <v>1014</v>
      </c>
      <c r="B11" s="171" t="s">
        <v>1016</v>
      </c>
      <c r="C11" s="171" t="s">
        <v>1015</v>
      </c>
      <c r="D11" s="171" t="s">
        <v>968</v>
      </c>
      <c r="E11" s="170" t="s">
        <v>410</v>
      </c>
      <c r="F11" s="170" t="s">
        <v>410</v>
      </c>
      <c r="G11" s="170" t="s">
        <v>410</v>
      </c>
      <c r="H11" s="170" t="s">
        <v>410</v>
      </c>
      <c r="I11" s="170" t="s">
        <v>410</v>
      </c>
      <c r="J11" s="170" t="s">
        <v>410</v>
      </c>
      <c r="K11" s="170" t="s">
        <v>410</v>
      </c>
      <c r="L11" s="170" t="s">
        <v>410</v>
      </c>
      <c r="M11" s="170" t="s">
        <v>410</v>
      </c>
      <c r="N11" s="170" t="s">
        <v>410</v>
      </c>
      <c r="O11" s="170" t="s">
        <v>410</v>
      </c>
      <c r="P11" s="170" t="s">
        <v>410</v>
      </c>
      <c r="Q11" s="170" t="s">
        <v>410</v>
      </c>
      <c r="R11" s="170" t="s">
        <v>410</v>
      </c>
      <c r="S11" s="170" t="s">
        <v>410</v>
      </c>
      <c r="T11" s="170" t="s">
        <v>410</v>
      </c>
    </row>
    <row r="12" spans="1:20" x14ac:dyDescent="0.25">
      <c r="A12" s="171" t="s">
        <v>1014</v>
      </c>
      <c r="B12" s="171" t="s">
        <v>1013</v>
      </c>
      <c r="C12" s="171" t="s">
        <v>1012</v>
      </c>
      <c r="D12" s="171" t="s">
        <v>1011</v>
      </c>
      <c r="E12" s="170" t="s">
        <v>421</v>
      </c>
      <c r="F12" s="170" t="s">
        <v>421</v>
      </c>
      <c r="G12" s="170" t="s">
        <v>420</v>
      </c>
      <c r="H12" s="170" t="s">
        <v>420</v>
      </c>
      <c r="I12" s="170" t="s">
        <v>420</v>
      </c>
      <c r="J12" s="170" t="s">
        <v>420</v>
      </c>
      <c r="K12" s="170" t="s">
        <v>414</v>
      </c>
      <c r="L12" s="170" t="s">
        <v>420</v>
      </c>
      <c r="M12" s="170" t="s">
        <v>420</v>
      </c>
      <c r="N12" s="170" t="s">
        <v>420</v>
      </c>
      <c r="O12" s="170" t="s">
        <v>420</v>
      </c>
      <c r="P12" s="170" t="s">
        <v>420</v>
      </c>
      <c r="Q12" s="170" t="s">
        <v>420</v>
      </c>
      <c r="R12" s="170" t="s">
        <v>421</v>
      </c>
      <c r="S12" s="170" t="s">
        <v>420</v>
      </c>
      <c r="T12" s="170" t="s">
        <v>421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5"/>
  <sheetViews>
    <sheetView workbookViewId="0">
      <selection activeCell="B38" sqref="B38"/>
    </sheetView>
  </sheetViews>
  <sheetFormatPr defaultRowHeight="15" x14ac:dyDescent="0.25"/>
  <cols>
    <col min="1" max="1" width="23.28515625" bestFit="1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10" x14ac:dyDescent="0.25">
      <c r="A1" s="91" t="s">
        <v>92</v>
      </c>
      <c r="B1" s="91" t="s">
        <v>93</v>
      </c>
      <c r="C1" s="90" t="s">
        <v>94</v>
      </c>
      <c r="D1" s="90" t="s">
        <v>95</v>
      </c>
      <c r="E1" s="90" t="s">
        <v>96</v>
      </c>
      <c r="F1" s="90" t="s">
        <v>97</v>
      </c>
      <c r="G1" s="90" t="s">
        <v>98</v>
      </c>
      <c r="H1" s="91" t="s">
        <v>99</v>
      </c>
      <c r="I1" s="92" t="s">
        <v>100</v>
      </c>
    </row>
    <row r="2" spans="1:10" x14ac:dyDescent="0.25">
      <c r="A2" s="91" t="s">
        <v>101</v>
      </c>
      <c r="B2" s="91" t="s">
        <v>0</v>
      </c>
      <c r="C2" s="90" t="s">
        <v>1</v>
      </c>
      <c r="D2" s="90" t="s">
        <v>2</v>
      </c>
      <c r="E2" s="90" t="s">
        <v>3</v>
      </c>
      <c r="F2" s="90" t="s">
        <v>102</v>
      </c>
      <c r="G2" s="90" t="s">
        <v>4</v>
      </c>
      <c r="H2" s="91" t="s">
        <v>5</v>
      </c>
      <c r="I2" s="92" t="s">
        <v>103</v>
      </c>
    </row>
    <row r="3" spans="1:10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4" spans="1:10" s="141" customFormat="1" x14ac:dyDescent="0.25">
      <c r="A4" s="144"/>
      <c r="B4" s="83"/>
      <c r="C4" s="142"/>
      <c r="D4" s="142"/>
      <c r="E4" s="142"/>
      <c r="F4" s="142"/>
      <c r="G4" s="142"/>
      <c r="H4" s="144"/>
      <c r="I4" s="147"/>
    </row>
    <row r="5" spans="1:10" s="141" customFormat="1" x14ac:dyDescent="0.25">
      <c r="A5" s="99" t="s">
        <v>7</v>
      </c>
      <c r="B5" s="85" t="s">
        <v>639</v>
      </c>
      <c r="C5" s="102">
        <v>5.5</v>
      </c>
      <c r="D5" s="102">
        <v>0.65</v>
      </c>
      <c r="E5" s="102">
        <v>8.4615384615384599</v>
      </c>
      <c r="F5" s="102" t="s">
        <v>126</v>
      </c>
      <c r="G5" s="102" t="s">
        <v>126</v>
      </c>
      <c r="H5" s="103" t="s">
        <v>126</v>
      </c>
      <c r="I5" s="101" t="s">
        <v>670</v>
      </c>
    </row>
    <row r="7" spans="1:10" x14ac:dyDescent="0.25">
      <c r="A7" s="99" t="s">
        <v>7</v>
      </c>
      <c r="B7" s="99" t="s">
        <v>669</v>
      </c>
      <c r="C7" s="100">
        <v>1.5</v>
      </c>
      <c r="D7" s="100">
        <v>0.77</v>
      </c>
      <c r="E7" s="100">
        <v>1.95</v>
      </c>
      <c r="F7" s="100" t="s">
        <v>126</v>
      </c>
      <c r="G7" s="100" t="s">
        <v>126</v>
      </c>
      <c r="H7" s="103" t="s">
        <v>126</v>
      </c>
      <c r="I7" s="101" t="s">
        <v>660</v>
      </c>
    </row>
    <row r="8" spans="1:10" x14ac:dyDescent="0.25">
      <c r="A8" s="99" t="s">
        <v>7</v>
      </c>
      <c r="B8" s="99" t="s">
        <v>624</v>
      </c>
      <c r="C8" s="100">
        <v>0.5</v>
      </c>
      <c r="D8" s="100">
        <v>0.73</v>
      </c>
      <c r="E8" s="100">
        <v>0.68</v>
      </c>
      <c r="F8" s="100" t="s">
        <v>126</v>
      </c>
      <c r="G8" s="100" t="s">
        <v>126</v>
      </c>
      <c r="H8" s="103" t="s">
        <v>126</v>
      </c>
      <c r="I8" s="117" t="s">
        <v>660</v>
      </c>
      <c r="J8" s="141"/>
    </row>
    <row r="9" spans="1:10" x14ac:dyDescent="0.25">
      <c r="A9" s="99" t="s">
        <v>7</v>
      </c>
      <c r="B9" s="99" t="s">
        <v>625</v>
      </c>
      <c r="C9" s="100">
        <v>3.5</v>
      </c>
      <c r="D9" s="100">
        <v>0.8</v>
      </c>
      <c r="E9" s="100">
        <v>4.375</v>
      </c>
      <c r="F9" s="100" t="s">
        <v>126</v>
      </c>
      <c r="G9" s="100" t="s">
        <v>126</v>
      </c>
      <c r="H9" s="103" t="s">
        <v>126</v>
      </c>
      <c r="I9" s="117" t="s">
        <v>660</v>
      </c>
      <c r="J9" s="141"/>
    </row>
    <row r="10" spans="1:10" x14ac:dyDescent="0.25">
      <c r="A10" s="99" t="s">
        <v>7</v>
      </c>
      <c r="B10" s="99" t="s">
        <v>626</v>
      </c>
      <c r="C10" s="100">
        <v>0.75</v>
      </c>
      <c r="D10" s="100">
        <v>0.75</v>
      </c>
      <c r="E10" s="100">
        <v>1</v>
      </c>
      <c r="F10" s="100" t="s">
        <v>126</v>
      </c>
      <c r="G10" s="100" t="s">
        <v>126</v>
      </c>
      <c r="H10" s="103" t="s">
        <v>126</v>
      </c>
      <c r="I10" s="117" t="s">
        <v>660</v>
      </c>
      <c r="J10" s="141"/>
    </row>
    <row r="11" spans="1:10" x14ac:dyDescent="0.25">
      <c r="A11" s="99" t="s">
        <v>7</v>
      </c>
      <c r="B11" s="99" t="s">
        <v>627</v>
      </c>
      <c r="C11" s="100">
        <v>1.5</v>
      </c>
      <c r="D11" s="100">
        <v>0.94</v>
      </c>
      <c r="E11" s="100">
        <v>1.6</v>
      </c>
      <c r="F11" s="100" t="s">
        <v>126</v>
      </c>
      <c r="G11" s="100" t="s">
        <v>126</v>
      </c>
      <c r="H11" s="103" t="s">
        <v>126</v>
      </c>
      <c r="I11" s="117" t="s">
        <v>660</v>
      </c>
      <c r="J11" s="141"/>
    </row>
    <row r="12" spans="1:10" x14ac:dyDescent="0.25">
      <c r="A12" s="99" t="s">
        <v>7</v>
      </c>
      <c r="B12" s="99" t="s">
        <v>628</v>
      </c>
      <c r="C12" s="100">
        <v>0.5</v>
      </c>
      <c r="D12" s="100">
        <v>0.77</v>
      </c>
      <c r="E12" s="100">
        <v>0.65</v>
      </c>
      <c r="F12" s="100" t="s">
        <v>126</v>
      </c>
      <c r="G12" s="100" t="s">
        <v>126</v>
      </c>
      <c r="H12" s="103" t="s">
        <v>126</v>
      </c>
      <c r="I12" s="117" t="s">
        <v>660</v>
      </c>
      <c r="J12" s="141"/>
    </row>
    <row r="13" spans="1:10" x14ac:dyDescent="0.25">
      <c r="A13" s="99" t="s">
        <v>7</v>
      </c>
      <c r="B13" s="99" t="s">
        <v>629</v>
      </c>
      <c r="C13" s="100">
        <v>3.5</v>
      </c>
      <c r="D13" s="100">
        <v>1</v>
      </c>
      <c r="E13" s="100">
        <v>3.5</v>
      </c>
      <c r="F13" s="100" t="s">
        <v>126</v>
      </c>
      <c r="G13" s="100" t="s">
        <v>126</v>
      </c>
      <c r="H13" s="103" t="s">
        <v>126</v>
      </c>
      <c r="I13" s="117" t="s">
        <v>660</v>
      </c>
      <c r="J13" s="141"/>
    </row>
    <row r="14" spans="1:10" x14ac:dyDescent="0.25">
      <c r="A14" s="99" t="s">
        <v>7</v>
      </c>
      <c r="B14" s="99" t="s">
        <v>630</v>
      </c>
      <c r="C14" s="100">
        <v>0.75</v>
      </c>
      <c r="D14" s="100">
        <v>0.85</v>
      </c>
      <c r="E14" s="100">
        <v>0.88</v>
      </c>
      <c r="F14" s="100" t="s">
        <v>126</v>
      </c>
      <c r="G14" s="100" t="s">
        <v>126</v>
      </c>
      <c r="H14" s="103" t="s">
        <v>126</v>
      </c>
      <c r="I14" s="117" t="s">
        <v>660</v>
      </c>
      <c r="J14" s="141"/>
    </row>
    <row r="15" spans="1:10" x14ac:dyDescent="0.25">
      <c r="A15" s="99" t="s">
        <v>7</v>
      </c>
      <c r="B15" s="99" t="s">
        <v>631</v>
      </c>
      <c r="C15" s="100">
        <v>1.5</v>
      </c>
      <c r="D15" s="100">
        <v>0.8</v>
      </c>
      <c r="E15" s="100">
        <v>1.875</v>
      </c>
      <c r="F15" s="100" t="s">
        <v>126</v>
      </c>
      <c r="G15" s="100" t="s">
        <v>126</v>
      </c>
      <c r="H15" s="103" t="s">
        <v>126</v>
      </c>
      <c r="I15" s="117" t="s">
        <v>660</v>
      </c>
      <c r="J15" s="141"/>
    </row>
    <row r="16" spans="1:10" x14ac:dyDescent="0.25">
      <c r="A16" s="99" t="s">
        <v>7</v>
      </c>
      <c r="B16" s="99" t="s">
        <v>632</v>
      </c>
      <c r="C16" s="100">
        <v>0.5</v>
      </c>
      <c r="D16" s="100">
        <v>0.76</v>
      </c>
      <c r="E16" s="100">
        <v>0.66</v>
      </c>
      <c r="F16" s="100" t="s">
        <v>126</v>
      </c>
      <c r="G16" s="100" t="s">
        <v>126</v>
      </c>
      <c r="H16" s="103" t="s">
        <v>126</v>
      </c>
      <c r="I16" s="117" t="s">
        <v>660</v>
      </c>
      <c r="J16" s="141"/>
    </row>
    <row r="17" spans="1:10" x14ac:dyDescent="0.25">
      <c r="A17" s="99" t="s">
        <v>7</v>
      </c>
      <c r="B17" s="99" t="s">
        <v>633</v>
      </c>
      <c r="C17" s="100">
        <v>3.5</v>
      </c>
      <c r="D17" s="100">
        <v>0.82</v>
      </c>
      <c r="E17" s="100">
        <v>4.2699999999999996</v>
      </c>
      <c r="F17" s="100" t="s">
        <v>126</v>
      </c>
      <c r="G17" s="100" t="s">
        <v>126</v>
      </c>
      <c r="H17" s="103" t="s">
        <v>126</v>
      </c>
      <c r="I17" s="117" t="s">
        <v>660</v>
      </c>
      <c r="J17" s="141"/>
    </row>
    <row r="18" spans="1:10" x14ac:dyDescent="0.25">
      <c r="A18" s="99" t="s">
        <v>7</v>
      </c>
      <c r="B18" s="99" t="s">
        <v>634</v>
      </c>
      <c r="C18" s="100">
        <v>0.75</v>
      </c>
      <c r="D18" s="100">
        <v>0.81</v>
      </c>
      <c r="E18" s="100">
        <v>0.93</v>
      </c>
      <c r="F18" s="100" t="s">
        <v>126</v>
      </c>
      <c r="G18" s="100" t="s">
        <v>126</v>
      </c>
      <c r="H18" s="103" t="s">
        <v>126</v>
      </c>
      <c r="I18" s="117" t="s">
        <v>660</v>
      </c>
      <c r="J18" s="141"/>
    </row>
    <row r="19" spans="1:10" x14ac:dyDescent="0.25">
      <c r="A19" s="99" t="s">
        <v>7</v>
      </c>
      <c r="B19" s="99" t="s">
        <v>635</v>
      </c>
      <c r="C19" s="100">
        <v>1.5</v>
      </c>
      <c r="D19" s="100">
        <v>0.87</v>
      </c>
      <c r="E19" s="100">
        <v>1.72</v>
      </c>
      <c r="F19" s="100" t="s">
        <v>126</v>
      </c>
      <c r="G19" s="100" t="s">
        <v>126</v>
      </c>
      <c r="H19" s="103" t="s">
        <v>126</v>
      </c>
      <c r="I19" s="117" t="s">
        <v>660</v>
      </c>
      <c r="J19" s="141"/>
    </row>
    <row r="20" spans="1:10" x14ac:dyDescent="0.25">
      <c r="A20" s="99" t="s">
        <v>7</v>
      </c>
      <c r="B20" s="99" t="s">
        <v>636</v>
      </c>
      <c r="C20" s="100">
        <v>0.5</v>
      </c>
      <c r="D20" s="100">
        <v>0.77</v>
      </c>
      <c r="E20" s="100">
        <v>0.65</v>
      </c>
      <c r="F20" s="100" t="s">
        <v>126</v>
      </c>
      <c r="G20" s="100" t="s">
        <v>126</v>
      </c>
      <c r="H20" s="103" t="s">
        <v>126</v>
      </c>
      <c r="I20" s="117" t="s">
        <v>660</v>
      </c>
      <c r="J20" s="141"/>
    </row>
    <row r="21" spans="1:10" x14ac:dyDescent="0.25">
      <c r="A21" s="99" t="s">
        <v>7</v>
      </c>
      <c r="B21" s="99" t="s">
        <v>637</v>
      </c>
      <c r="C21" s="100">
        <v>3.5</v>
      </c>
      <c r="D21" s="100">
        <v>0.85</v>
      </c>
      <c r="E21" s="100">
        <v>4.12</v>
      </c>
      <c r="F21" s="100" t="s">
        <v>126</v>
      </c>
      <c r="G21" s="100" t="s">
        <v>126</v>
      </c>
      <c r="H21" s="103" t="s">
        <v>126</v>
      </c>
      <c r="I21" s="117" t="s">
        <v>660</v>
      </c>
      <c r="J21" s="141"/>
    </row>
    <row r="22" spans="1:10" x14ac:dyDescent="0.25">
      <c r="A22" s="99" t="s">
        <v>7</v>
      </c>
      <c r="B22" s="99" t="s">
        <v>638</v>
      </c>
      <c r="C22" s="100">
        <v>0.75</v>
      </c>
      <c r="D22" s="100">
        <v>0.84</v>
      </c>
      <c r="E22" s="100">
        <v>0.89</v>
      </c>
      <c r="F22" s="100" t="s">
        <v>126</v>
      </c>
      <c r="G22" s="100" t="s">
        <v>126</v>
      </c>
      <c r="H22" s="103" t="s">
        <v>126</v>
      </c>
      <c r="I22" s="117" t="s">
        <v>660</v>
      </c>
      <c r="J22" s="141"/>
    </row>
    <row r="24" spans="1:10" x14ac:dyDescent="0.25">
      <c r="A24" s="156" t="s">
        <v>7</v>
      </c>
      <c r="B24" s="156" t="s">
        <v>949</v>
      </c>
      <c r="C24" s="157">
        <v>5.5</v>
      </c>
      <c r="D24" s="157">
        <v>0.65</v>
      </c>
      <c r="E24" s="157">
        <v>8.4615384615384599</v>
      </c>
      <c r="F24" s="157" t="s">
        <v>126</v>
      </c>
      <c r="G24" s="157" t="s">
        <v>126</v>
      </c>
      <c r="H24" s="106" t="s">
        <v>126</v>
      </c>
      <c r="I24" s="156" t="s">
        <v>670</v>
      </c>
    </row>
    <row r="25" spans="1:10" x14ac:dyDescent="0.25">
      <c r="A25" s="156" t="s">
        <v>7</v>
      </c>
      <c r="B25" s="156" t="s">
        <v>950</v>
      </c>
      <c r="C25" s="157">
        <v>6</v>
      </c>
      <c r="D25" s="157">
        <v>0.92</v>
      </c>
      <c r="E25" s="157">
        <v>6.5217391304347823</v>
      </c>
      <c r="F25" s="157" t="s">
        <v>126</v>
      </c>
      <c r="G25" s="157" t="s">
        <v>126</v>
      </c>
      <c r="H25" s="106" t="s">
        <v>126</v>
      </c>
      <c r="I25" s="156" t="s">
        <v>670</v>
      </c>
    </row>
  </sheetData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8"/>
  <sheetViews>
    <sheetView zoomScaleNormal="100" workbookViewId="0">
      <pane ySplit="3" topLeftCell="A4" activePane="bottomLeft" state="frozen"/>
      <selection pane="bottomLeft" activeCell="B37" sqref="B37"/>
    </sheetView>
  </sheetViews>
  <sheetFormatPr defaultColWidth="9.140625" defaultRowHeight="15" x14ac:dyDescent="0.25"/>
  <cols>
    <col min="1" max="1" width="18.7109375" style="72" customWidth="1"/>
    <col min="2" max="2" width="38.5703125" style="72" customWidth="1"/>
    <col min="3" max="3" width="13" style="72" customWidth="1"/>
    <col min="4" max="4" width="14.85546875" style="72" customWidth="1"/>
    <col min="5" max="5" width="14.42578125" style="72" customWidth="1"/>
    <col min="6" max="6" width="18" style="72" customWidth="1"/>
    <col min="7" max="7" width="16.28515625" style="72" customWidth="1"/>
    <col min="8" max="8" width="24.5703125" style="72" customWidth="1"/>
    <col min="9" max="9" width="17.5703125" style="72" customWidth="1"/>
    <col min="10" max="16384" width="9.140625" style="72"/>
  </cols>
  <sheetData>
    <row r="1" spans="1:9" x14ac:dyDescent="0.25">
      <c r="A1" s="68" t="s">
        <v>92</v>
      </c>
      <c r="B1" s="68" t="s">
        <v>93</v>
      </c>
      <c r="C1" s="67" t="s">
        <v>94</v>
      </c>
      <c r="D1" s="67" t="s">
        <v>95</v>
      </c>
      <c r="E1" s="67" t="s">
        <v>96</v>
      </c>
      <c r="F1" s="67" t="s">
        <v>97</v>
      </c>
      <c r="G1" s="67" t="s">
        <v>98</v>
      </c>
      <c r="H1" s="68" t="s">
        <v>99</v>
      </c>
      <c r="I1" s="69" t="s">
        <v>100</v>
      </c>
    </row>
    <row r="2" spans="1:9" x14ac:dyDescent="0.25">
      <c r="A2" s="68" t="s">
        <v>101</v>
      </c>
      <c r="B2" s="68" t="s">
        <v>0</v>
      </c>
      <c r="C2" s="67" t="s">
        <v>1</v>
      </c>
      <c r="D2" s="67" t="s">
        <v>2</v>
      </c>
      <c r="E2" s="67" t="s">
        <v>3</v>
      </c>
      <c r="F2" s="67" t="s">
        <v>102</v>
      </c>
      <c r="G2" s="67" t="s">
        <v>4</v>
      </c>
      <c r="H2" s="68" t="s">
        <v>5</v>
      </c>
      <c r="I2" s="69" t="s">
        <v>103</v>
      </c>
    </row>
    <row r="3" spans="1:9" x14ac:dyDescent="0.25">
      <c r="A3" s="68"/>
      <c r="B3" s="2" t="s">
        <v>622</v>
      </c>
      <c r="C3" s="67"/>
      <c r="D3" s="67"/>
      <c r="E3" s="67"/>
      <c r="F3" s="67"/>
      <c r="G3" s="67"/>
      <c r="H3" s="68"/>
      <c r="I3" s="69"/>
    </row>
    <row r="4" spans="1:9" s="80" customFormat="1" x14ac:dyDescent="0.25">
      <c r="A4" s="76"/>
      <c r="B4" s="83"/>
      <c r="C4" s="74"/>
      <c r="D4" s="74"/>
      <c r="E4" s="74"/>
      <c r="F4" s="74"/>
      <c r="G4" s="74"/>
      <c r="H4" s="76"/>
      <c r="I4" s="77"/>
    </row>
    <row r="5" spans="1:9" x14ac:dyDescent="0.25">
      <c r="A5" s="68" t="s">
        <v>59</v>
      </c>
      <c r="B5" s="76" t="s">
        <v>71</v>
      </c>
      <c r="C5" s="67">
        <v>1</v>
      </c>
      <c r="D5" s="67">
        <v>0.91</v>
      </c>
      <c r="E5" s="67">
        <v>1.1034600000000001</v>
      </c>
      <c r="F5" s="67">
        <v>40.0608</v>
      </c>
      <c r="G5" s="67">
        <v>0.38957000000000003</v>
      </c>
      <c r="H5" s="68" t="s">
        <v>9</v>
      </c>
      <c r="I5" s="69" t="s">
        <v>6</v>
      </c>
    </row>
    <row r="6" spans="1:9" x14ac:dyDescent="0.25">
      <c r="A6" s="68" t="s">
        <v>59</v>
      </c>
      <c r="B6" s="76" t="s">
        <v>69</v>
      </c>
      <c r="C6" s="67">
        <v>1</v>
      </c>
      <c r="D6" s="67">
        <v>0.84</v>
      </c>
      <c r="E6" s="67">
        <v>1.1936800000000001</v>
      </c>
      <c r="F6" s="67">
        <v>43.929600000000001</v>
      </c>
      <c r="G6" s="67">
        <v>0.38957000000000003</v>
      </c>
      <c r="H6" s="68" t="s">
        <v>9</v>
      </c>
      <c r="I6" s="69" t="s">
        <v>6</v>
      </c>
    </row>
    <row r="7" spans="1:9" x14ac:dyDescent="0.25">
      <c r="A7" s="68" t="s">
        <v>59</v>
      </c>
      <c r="B7" s="76" t="s">
        <v>83</v>
      </c>
      <c r="C7" s="67">
        <v>1</v>
      </c>
      <c r="D7" s="67">
        <v>1.28</v>
      </c>
      <c r="E7" s="67">
        <v>0.78422000000000003</v>
      </c>
      <c r="F7" s="67">
        <v>26.207999999999998</v>
      </c>
      <c r="G7" s="67">
        <v>0.38957000000000003</v>
      </c>
      <c r="H7" s="68" t="s">
        <v>9</v>
      </c>
      <c r="I7" s="69" t="s">
        <v>6</v>
      </c>
    </row>
    <row r="8" spans="1:9" x14ac:dyDescent="0.25">
      <c r="A8" s="68" t="s">
        <v>59</v>
      </c>
      <c r="B8" s="76" t="s">
        <v>78</v>
      </c>
      <c r="C8" s="67">
        <v>1</v>
      </c>
      <c r="D8" s="67">
        <v>1.02</v>
      </c>
      <c r="E8" s="67">
        <v>0.97853999999999997</v>
      </c>
      <c r="F8" s="67">
        <v>34.881599999999999</v>
      </c>
      <c r="G8" s="67">
        <v>0.38957000000000003</v>
      </c>
      <c r="H8" s="68" t="s">
        <v>9</v>
      </c>
      <c r="I8" s="69" t="s">
        <v>6</v>
      </c>
    </row>
    <row r="9" spans="1:9" x14ac:dyDescent="0.25">
      <c r="A9" s="68" t="s">
        <v>59</v>
      </c>
      <c r="B9" s="162" t="s">
        <v>82</v>
      </c>
      <c r="C9" s="67">
        <v>1</v>
      </c>
      <c r="D9" s="70">
        <v>1.43</v>
      </c>
      <c r="E9" s="70">
        <v>0.7</v>
      </c>
      <c r="F9" s="70">
        <v>23</v>
      </c>
      <c r="G9" s="67">
        <v>0.38957000000000003</v>
      </c>
      <c r="H9" s="68" t="s">
        <v>9</v>
      </c>
      <c r="I9" s="69" t="s">
        <v>6</v>
      </c>
    </row>
    <row r="10" spans="1:9" x14ac:dyDescent="0.25">
      <c r="A10" s="68" t="s">
        <v>59</v>
      </c>
      <c r="B10" s="162" t="s">
        <v>77</v>
      </c>
      <c r="C10" s="70">
        <v>1</v>
      </c>
      <c r="D10" s="70">
        <v>1.43</v>
      </c>
      <c r="E10" s="70">
        <v>0.7</v>
      </c>
      <c r="F10" s="70">
        <v>25</v>
      </c>
      <c r="G10" s="67">
        <v>0.38957000000000003</v>
      </c>
      <c r="H10" s="68" t="s">
        <v>9</v>
      </c>
      <c r="I10" s="69" t="s">
        <v>6</v>
      </c>
    </row>
    <row r="11" spans="1:9" x14ac:dyDescent="0.25">
      <c r="A11" s="68" t="s">
        <v>59</v>
      </c>
      <c r="B11" s="76" t="s">
        <v>67</v>
      </c>
      <c r="C11" s="67">
        <v>1</v>
      </c>
      <c r="D11" s="67">
        <v>0.86</v>
      </c>
      <c r="E11" s="67">
        <v>1.1589800000000001</v>
      </c>
      <c r="F11" s="67">
        <v>42.431999999999995</v>
      </c>
      <c r="G11" s="67">
        <v>0.38957000000000003</v>
      </c>
      <c r="H11" s="68" t="s">
        <v>9</v>
      </c>
      <c r="I11" s="69" t="s">
        <v>6</v>
      </c>
    </row>
    <row r="12" spans="1:9" x14ac:dyDescent="0.25">
      <c r="A12" s="68" t="s">
        <v>59</v>
      </c>
      <c r="B12" s="76" t="s">
        <v>65</v>
      </c>
      <c r="C12" s="67">
        <v>0.5</v>
      </c>
      <c r="D12" s="67">
        <v>0.43</v>
      </c>
      <c r="E12" s="67">
        <v>1.1589800000000001</v>
      </c>
      <c r="F12" s="67">
        <v>42.432000000000002</v>
      </c>
      <c r="G12" s="67">
        <v>0.38957000000000003</v>
      </c>
      <c r="H12" s="68" t="s">
        <v>9</v>
      </c>
      <c r="I12" s="69" t="s">
        <v>6</v>
      </c>
    </row>
    <row r="13" spans="1:9" x14ac:dyDescent="0.25">
      <c r="A13" s="68" t="s">
        <v>59</v>
      </c>
      <c r="B13" s="76" t="s">
        <v>66</v>
      </c>
      <c r="C13" s="67">
        <v>0.75</v>
      </c>
      <c r="D13" s="67">
        <v>0.65</v>
      </c>
      <c r="E13" s="67">
        <v>1.1589800000000001</v>
      </c>
      <c r="F13" s="67">
        <v>42.432000000000002</v>
      </c>
      <c r="G13" s="67">
        <v>0.38957000000000003</v>
      </c>
      <c r="H13" s="68" t="s">
        <v>9</v>
      </c>
      <c r="I13" s="69" t="s">
        <v>6</v>
      </c>
    </row>
    <row r="14" spans="1:9" x14ac:dyDescent="0.25">
      <c r="A14" s="68" t="s">
        <v>59</v>
      </c>
      <c r="B14" s="161" t="s">
        <v>86</v>
      </c>
      <c r="C14" s="67">
        <v>1</v>
      </c>
      <c r="D14" s="67">
        <v>1.21</v>
      </c>
      <c r="E14" s="67">
        <v>0.82586000000000004</v>
      </c>
      <c r="F14" s="67">
        <v>27.892799999999998</v>
      </c>
      <c r="G14" s="67">
        <v>0.38957000000000003</v>
      </c>
      <c r="H14" s="68" t="s">
        <v>9</v>
      </c>
      <c r="I14" s="69" t="s">
        <v>6</v>
      </c>
    </row>
    <row r="15" spans="1:9" x14ac:dyDescent="0.25">
      <c r="A15" s="68" t="s">
        <v>59</v>
      </c>
      <c r="B15" s="76" t="s">
        <v>70</v>
      </c>
      <c r="C15" s="67">
        <v>1</v>
      </c>
      <c r="D15" s="67">
        <v>0.88</v>
      </c>
      <c r="E15" s="67">
        <v>1.1381600000000001</v>
      </c>
      <c r="F15" s="67">
        <v>41.870399999999997</v>
      </c>
      <c r="G15" s="67">
        <v>0.38957000000000003</v>
      </c>
      <c r="H15" s="68" t="s">
        <v>9</v>
      </c>
      <c r="I15" s="69" t="s">
        <v>6</v>
      </c>
    </row>
    <row r="16" spans="1:9" x14ac:dyDescent="0.25">
      <c r="A16" s="68" t="s">
        <v>59</v>
      </c>
      <c r="B16" s="76" t="s">
        <v>68</v>
      </c>
      <c r="C16" s="67">
        <v>1</v>
      </c>
      <c r="D16" s="67">
        <v>0.85</v>
      </c>
      <c r="E16" s="67">
        <v>1.1798000000000002</v>
      </c>
      <c r="F16" s="67">
        <v>43.929600000000001</v>
      </c>
      <c r="G16" s="67">
        <v>0.38957000000000003</v>
      </c>
      <c r="H16" s="68" t="s">
        <v>9</v>
      </c>
      <c r="I16" s="69" t="s">
        <v>6</v>
      </c>
    </row>
    <row r="17" spans="1:9" x14ac:dyDescent="0.25">
      <c r="A17" s="68" t="s">
        <v>59</v>
      </c>
      <c r="B17" s="79" t="s">
        <v>84</v>
      </c>
      <c r="C17" s="67">
        <v>1</v>
      </c>
      <c r="D17" s="70">
        <v>1.56</v>
      </c>
      <c r="E17" s="70">
        <v>0.64</v>
      </c>
      <c r="F17" s="70">
        <v>23</v>
      </c>
      <c r="G17" s="70">
        <v>0.45</v>
      </c>
      <c r="H17" s="68" t="s">
        <v>9</v>
      </c>
      <c r="I17" s="69" t="s">
        <v>6</v>
      </c>
    </row>
    <row r="18" spans="1:9" x14ac:dyDescent="0.25">
      <c r="A18" s="68" t="s">
        <v>59</v>
      </c>
      <c r="B18" s="160" t="s">
        <v>87</v>
      </c>
      <c r="C18" s="71">
        <v>0.75</v>
      </c>
      <c r="D18" s="71">
        <v>1.0204</v>
      </c>
      <c r="E18" s="71">
        <v>0.08</v>
      </c>
      <c r="F18" s="71">
        <v>35</v>
      </c>
      <c r="G18" s="69">
        <v>0.39</v>
      </c>
      <c r="H18" s="68" t="s">
        <v>9</v>
      </c>
      <c r="I18" s="69" t="s">
        <v>88</v>
      </c>
    </row>
    <row r="19" spans="1:9" x14ac:dyDescent="0.25">
      <c r="A19" s="68" t="s">
        <v>59</v>
      </c>
      <c r="B19" s="161" t="s">
        <v>74</v>
      </c>
      <c r="C19" s="67">
        <v>1</v>
      </c>
      <c r="D19" s="67">
        <v>1.1200000000000001</v>
      </c>
      <c r="E19" s="67">
        <v>0.89525999999999994</v>
      </c>
      <c r="F19" s="67">
        <v>30.950399999999998</v>
      </c>
      <c r="G19" s="67">
        <v>0.38957000000000003</v>
      </c>
      <c r="H19" s="68" t="s">
        <v>9</v>
      </c>
      <c r="I19" s="69" t="s">
        <v>6</v>
      </c>
    </row>
    <row r="20" spans="1:9" x14ac:dyDescent="0.25">
      <c r="A20" s="68" t="s">
        <v>59</v>
      </c>
      <c r="B20" s="161" t="s">
        <v>72</v>
      </c>
      <c r="C20" s="67">
        <v>0.5</v>
      </c>
      <c r="D20" s="67">
        <v>0.56000000000000005</v>
      </c>
      <c r="E20" s="67">
        <v>0.89526000000000006</v>
      </c>
      <c r="F20" s="67">
        <v>30.950399999999998</v>
      </c>
      <c r="G20" s="67">
        <v>0.38957000000000003</v>
      </c>
      <c r="H20" s="68" t="s">
        <v>9</v>
      </c>
      <c r="I20" s="69" t="s">
        <v>6</v>
      </c>
    </row>
    <row r="21" spans="1:9" x14ac:dyDescent="0.25">
      <c r="A21" s="68" t="s">
        <v>59</v>
      </c>
      <c r="B21" s="161" t="s">
        <v>73</v>
      </c>
      <c r="C21" s="67">
        <v>0.75</v>
      </c>
      <c r="D21" s="67">
        <v>0.84</v>
      </c>
      <c r="E21" s="67">
        <v>0.89526000000000006</v>
      </c>
      <c r="F21" s="67">
        <v>30.950399999999998</v>
      </c>
      <c r="G21" s="67">
        <v>0.38957000000000003</v>
      </c>
      <c r="H21" s="68" t="s">
        <v>9</v>
      </c>
      <c r="I21" s="69" t="s">
        <v>6</v>
      </c>
    </row>
    <row r="22" spans="1:9" x14ac:dyDescent="0.25">
      <c r="A22" s="68" t="s">
        <v>59</v>
      </c>
      <c r="B22" s="161" t="s">
        <v>79</v>
      </c>
      <c r="C22" s="67">
        <v>1</v>
      </c>
      <c r="D22" s="67">
        <v>1.1000000000000001</v>
      </c>
      <c r="E22" s="67">
        <v>0.90914000000000006</v>
      </c>
      <c r="F22" s="67">
        <v>31.699199999999998</v>
      </c>
      <c r="G22" s="67">
        <v>0.38957000000000003</v>
      </c>
      <c r="H22" s="68" t="s">
        <v>9</v>
      </c>
      <c r="I22" s="69" t="s">
        <v>6</v>
      </c>
    </row>
    <row r="23" spans="1:9" x14ac:dyDescent="0.25">
      <c r="A23" s="68" t="s">
        <v>59</v>
      </c>
      <c r="B23" s="161" t="s">
        <v>75</v>
      </c>
      <c r="C23" s="67">
        <v>1</v>
      </c>
      <c r="D23" s="67">
        <v>0.94</v>
      </c>
      <c r="E23" s="67">
        <v>1.06182</v>
      </c>
      <c r="F23" s="67">
        <v>38.375999999999998</v>
      </c>
      <c r="G23" s="67">
        <v>0.38957000000000003</v>
      </c>
      <c r="H23" s="68" t="s">
        <v>9</v>
      </c>
      <c r="I23" s="69" t="s">
        <v>6</v>
      </c>
    </row>
    <row r="24" spans="1:9" x14ac:dyDescent="0.25">
      <c r="A24" s="68" t="s">
        <v>59</v>
      </c>
      <c r="B24" s="162" t="s">
        <v>76</v>
      </c>
      <c r="C24" s="70">
        <v>1</v>
      </c>
      <c r="D24" s="70">
        <v>1.1100000000000001</v>
      </c>
      <c r="E24" s="70">
        <v>0.9</v>
      </c>
      <c r="F24" s="70">
        <v>31</v>
      </c>
      <c r="G24" s="67">
        <v>0.38957000000000003</v>
      </c>
      <c r="H24" s="68" t="s">
        <v>9</v>
      </c>
      <c r="I24" s="69" t="s">
        <v>6</v>
      </c>
    </row>
    <row r="25" spans="1:9" x14ac:dyDescent="0.25">
      <c r="A25" s="68" t="s">
        <v>59</v>
      </c>
      <c r="B25" s="162" t="s">
        <v>80</v>
      </c>
      <c r="C25" s="70">
        <v>1</v>
      </c>
      <c r="D25" s="70">
        <v>1.67</v>
      </c>
      <c r="E25" s="70">
        <v>0.6</v>
      </c>
      <c r="F25" s="70">
        <v>25</v>
      </c>
      <c r="G25" s="67">
        <v>0.38957000000000003</v>
      </c>
      <c r="H25" s="68" t="s">
        <v>9</v>
      </c>
      <c r="I25" s="69" t="s">
        <v>6</v>
      </c>
    </row>
    <row r="26" spans="1:9" x14ac:dyDescent="0.25">
      <c r="A26" s="68" t="s">
        <v>59</v>
      </c>
      <c r="B26" s="162" t="s">
        <v>85</v>
      </c>
      <c r="C26" s="67">
        <v>1</v>
      </c>
      <c r="D26" s="70">
        <v>1.45</v>
      </c>
      <c r="E26" s="70">
        <v>0.69</v>
      </c>
      <c r="F26" s="70">
        <v>25</v>
      </c>
      <c r="G26" s="70">
        <v>0.45</v>
      </c>
      <c r="H26" s="68" t="s">
        <v>9</v>
      </c>
      <c r="I26" s="69" t="s">
        <v>6</v>
      </c>
    </row>
    <row r="27" spans="1:9" x14ac:dyDescent="0.25">
      <c r="A27" s="68" t="s">
        <v>59</v>
      </c>
      <c r="B27" s="161" t="s">
        <v>89</v>
      </c>
      <c r="C27" s="67">
        <v>1</v>
      </c>
      <c r="D27" s="67">
        <v>1.26</v>
      </c>
      <c r="E27" s="67">
        <v>0.79116000000000009</v>
      </c>
      <c r="F27" s="67">
        <v>26.52</v>
      </c>
      <c r="G27" s="67">
        <v>0.38957000000000003</v>
      </c>
      <c r="H27" s="68" t="s">
        <v>9</v>
      </c>
      <c r="I27" s="69" t="s">
        <v>6</v>
      </c>
    </row>
    <row r="28" spans="1:9" x14ac:dyDescent="0.25">
      <c r="A28" s="68" t="s">
        <v>59</v>
      </c>
      <c r="B28" s="162" t="s">
        <v>81</v>
      </c>
      <c r="C28" s="70">
        <v>1</v>
      </c>
      <c r="D28" s="70">
        <v>1.67</v>
      </c>
      <c r="E28" s="70">
        <v>0.6</v>
      </c>
      <c r="F28" s="70">
        <v>22</v>
      </c>
      <c r="G28" s="67">
        <v>0.38957000000000003</v>
      </c>
      <c r="H28" s="68" t="s">
        <v>9</v>
      </c>
      <c r="I28" s="69" t="s">
        <v>6</v>
      </c>
    </row>
    <row r="29" spans="1:9" x14ac:dyDescent="0.25">
      <c r="A29" s="68" t="s">
        <v>59</v>
      </c>
      <c r="B29" s="149" t="s">
        <v>62</v>
      </c>
      <c r="C29" s="67">
        <v>1</v>
      </c>
      <c r="D29" s="67">
        <v>0.96</v>
      </c>
      <c r="E29" s="67">
        <v>1.0409999999999999</v>
      </c>
      <c r="F29" s="67">
        <v>37.9392</v>
      </c>
      <c r="G29" s="67">
        <v>0.38957000000000003</v>
      </c>
      <c r="H29" s="68" t="s">
        <v>9</v>
      </c>
      <c r="I29" s="69" t="s">
        <v>6</v>
      </c>
    </row>
    <row r="30" spans="1:9" x14ac:dyDescent="0.25">
      <c r="A30" s="68" t="s">
        <v>59</v>
      </c>
      <c r="B30" s="149" t="s">
        <v>61</v>
      </c>
      <c r="C30" s="67">
        <v>0.5</v>
      </c>
      <c r="D30" s="67">
        <v>0.48</v>
      </c>
      <c r="E30" s="67">
        <v>1.0409999999999999</v>
      </c>
      <c r="F30" s="67">
        <v>37.9392</v>
      </c>
      <c r="G30" s="67">
        <v>0.38957000000000003</v>
      </c>
      <c r="H30" s="68" t="s">
        <v>9</v>
      </c>
      <c r="I30" s="69" t="s">
        <v>6</v>
      </c>
    </row>
    <row r="31" spans="1:9" x14ac:dyDescent="0.25">
      <c r="A31" s="68" t="s">
        <v>59</v>
      </c>
      <c r="B31" s="149" t="s">
        <v>63</v>
      </c>
      <c r="C31" s="67">
        <v>2</v>
      </c>
      <c r="D31" s="67">
        <v>1.92</v>
      </c>
      <c r="E31" s="67">
        <v>1.0409999999999999</v>
      </c>
      <c r="F31" s="67">
        <v>37.9392</v>
      </c>
      <c r="G31" s="67">
        <v>0.38957000000000003</v>
      </c>
      <c r="H31" s="68" t="s">
        <v>9</v>
      </c>
      <c r="I31" s="69" t="s">
        <v>6</v>
      </c>
    </row>
    <row r="32" spans="1:9" x14ac:dyDescent="0.25">
      <c r="A32" s="68" t="s">
        <v>59</v>
      </c>
      <c r="B32" s="149" t="s">
        <v>64</v>
      </c>
      <c r="C32" s="67">
        <v>4</v>
      </c>
      <c r="D32" s="67">
        <v>3.84</v>
      </c>
      <c r="E32" s="67">
        <v>1.0409999999999999</v>
      </c>
      <c r="F32" s="67">
        <v>37.9392</v>
      </c>
      <c r="G32" s="67">
        <v>0.38957000000000003</v>
      </c>
      <c r="H32" s="68" t="s">
        <v>9</v>
      </c>
      <c r="I32" s="69" t="s">
        <v>6</v>
      </c>
    </row>
    <row r="33" spans="1:9" x14ac:dyDescent="0.25">
      <c r="A33" s="68" t="s">
        <v>59</v>
      </c>
      <c r="B33" s="78" t="s">
        <v>60</v>
      </c>
      <c r="C33" s="67">
        <v>0.5</v>
      </c>
      <c r="D33" s="67">
        <v>0.8</v>
      </c>
      <c r="E33" s="67">
        <v>0.62460000000000004</v>
      </c>
      <c r="F33" s="67">
        <v>36.940799999999996</v>
      </c>
      <c r="G33" s="67">
        <v>0.27962999999999999</v>
      </c>
      <c r="H33" s="68" t="s">
        <v>9</v>
      </c>
      <c r="I33" s="69" t="s">
        <v>6</v>
      </c>
    </row>
    <row r="35" spans="1:9" x14ac:dyDescent="0.25">
      <c r="A35" s="88" t="s">
        <v>59</v>
      </c>
      <c r="B35" s="86" t="s">
        <v>648</v>
      </c>
      <c r="C35" s="88">
        <v>0.75</v>
      </c>
      <c r="D35" s="88">
        <v>0.94</v>
      </c>
      <c r="E35" s="88">
        <v>1.253333333</v>
      </c>
      <c r="F35" s="88">
        <v>0</v>
      </c>
      <c r="G35" s="108">
        <v>0.38957000000000003</v>
      </c>
      <c r="H35" s="110" t="s">
        <v>9</v>
      </c>
      <c r="I35" s="84" t="s">
        <v>660</v>
      </c>
    </row>
    <row r="36" spans="1:9" x14ac:dyDescent="0.25">
      <c r="A36" s="88" t="s">
        <v>59</v>
      </c>
      <c r="B36" s="86" t="s">
        <v>649</v>
      </c>
      <c r="C36" s="88">
        <v>1.5</v>
      </c>
      <c r="D36" s="88">
        <v>1.87</v>
      </c>
      <c r="E36" s="88">
        <v>1.246666667</v>
      </c>
      <c r="F36" s="88">
        <v>0</v>
      </c>
      <c r="G36" s="108">
        <v>0.38957000000000003</v>
      </c>
      <c r="H36" s="110" t="s">
        <v>9</v>
      </c>
      <c r="I36" s="84" t="s">
        <v>660</v>
      </c>
    </row>
    <row r="37" spans="1:9" x14ac:dyDescent="0.25">
      <c r="A37" s="88" t="s">
        <v>59</v>
      </c>
      <c r="B37" s="86" t="s">
        <v>650</v>
      </c>
      <c r="C37" s="88">
        <v>0.75</v>
      </c>
      <c r="D37" s="88">
        <v>0.68</v>
      </c>
      <c r="E37" s="88">
        <v>0.90666666699999998</v>
      </c>
      <c r="F37" s="88">
        <v>0</v>
      </c>
      <c r="G37" s="108">
        <v>0.38957000000000003</v>
      </c>
      <c r="H37" s="110" t="s">
        <v>9</v>
      </c>
      <c r="I37" s="84" t="s">
        <v>660</v>
      </c>
    </row>
    <row r="38" spans="1:9" x14ac:dyDescent="0.25">
      <c r="A38" s="88" t="s">
        <v>59</v>
      </c>
      <c r="B38" s="86" t="s">
        <v>651</v>
      </c>
      <c r="C38" s="88">
        <v>1</v>
      </c>
      <c r="D38" s="88">
        <v>0.91</v>
      </c>
      <c r="E38" s="88">
        <v>0.91</v>
      </c>
      <c r="F38" s="88">
        <v>0</v>
      </c>
      <c r="G38" s="108">
        <v>0.38957000000000003</v>
      </c>
      <c r="H38" s="110" t="s">
        <v>9</v>
      </c>
      <c r="I38" s="84" t="s">
        <v>660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0"/>
  <sheetViews>
    <sheetView workbookViewId="0">
      <pane ySplit="3" topLeftCell="A4" activePane="bottomLeft" state="frozen"/>
      <selection pane="bottomLeft" activeCell="B38" sqref="B38"/>
    </sheetView>
  </sheetViews>
  <sheetFormatPr defaultRowHeight="15" x14ac:dyDescent="0.25"/>
  <cols>
    <col min="1" max="1" width="23.28515625" bestFit="1" customWidth="1"/>
    <col min="2" max="2" width="44.28515625" bestFit="1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22" customWidth="1"/>
    <col min="9" max="9" width="15.7109375" bestFit="1" customWidth="1"/>
  </cols>
  <sheetData>
    <row r="1" spans="1:9" x14ac:dyDescent="0.25">
      <c r="A1" s="6" t="s">
        <v>92</v>
      </c>
      <c r="B1" s="6" t="s">
        <v>93</v>
      </c>
      <c r="C1" s="5" t="s">
        <v>94</v>
      </c>
      <c r="D1" s="5" t="s">
        <v>95</v>
      </c>
      <c r="E1" s="5" t="s">
        <v>96</v>
      </c>
      <c r="F1" s="5" t="s">
        <v>97</v>
      </c>
      <c r="G1" s="5" t="s">
        <v>98</v>
      </c>
      <c r="H1" s="6" t="s">
        <v>99</v>
      </c>
      <c r="I1" s="7" t="s">
        <v>100</v>
      </c>
    </row>
    <row r="2" spans="1:9" x14ac:dyDescent="0.25">
      <c r="A2" s="6" t="s">
        <v>101</v>
      </c>
      <c r="B2" s="6" t="s">
        <v>0</v>
      </c>
      <c r="C2" s="5" t="s">
        <v>1</v>
      </c>
      <c r="D2" s="5" t="s">
        <v>2</v>
      </c>
      <c r="E2" s="5" t="s">
        <v>3</v>
      </c>
      <c r="F2" s="5" t="s">
        <v>102</v>
      </c>
      <c r="G2" s="5" t="s">
        <v>4</v>
      </c>
      <c r="H2" s="6" t="s">
        <v>5</v>
      </c>
      <c r="I2" s="7" t="s">
        <v>103</v>
      </c>
    </row>
    <row r="3" spans="1:9" s="73" customFormat="1" x14ac:dyDescent="0.25">
      <c r="A3" s="76"/>
      <c r="B3" s="2" t="s">
        <v>622</v>
      </c>
      <c r="C3" s="74"/>
      <c r="D3" s="74"/>
      <c r="E3" s="74"/>
      <c r="F3" s="74"/>
      <c r="G3" s="74"/>
      <c r="H3" s="76"/>
      <c r="I3" s="77"/>
    </row>
    <row r="4" spans="1:9" s="4" customFormat="1" x14ac:dyDescent="0.25">
      <c r="A4" s="6"/>
      <c r="B4" s="6"/>
      <c r="C4" s="5"/>
      <c r="D4" s="5"/>
      <c r="E4" s="5"/>
      <c r="F4" s="5"/>
      <c r="G4" s="5"/>
      <c r="H4" s="6"/>
      <c r="I4" s="7"/>
    </row>
    <row r="5" spans="1:9" x14ac:dyDescent="0.25">
      <c r="A5" s="6" t="s">
        <v>117</v>
      </c>
      <c r="B5" s="25" t="s">
        <v>104</v>
      </c>
      <c r="C5" s="8">
        <v>0.5</v>
      </c>
      <c r="D5" s="8">
        <v>0.13</v>
      </c>
      <c r="E5" s="8">
        <v>4</v>
      </c>
      <c r="F5" s="8">
        <v>150</v>
      </c>
      <c r="G5" s="8">
        <v>0.2</v>
      </c>
      <c r="H5" s="6" t="s">
        <v>105</v>
      </c>
      <c r="I5" s="7" t="s">
        <v>6</v>
      </c>
    </row>
    <row r="6" spans="1:9" x14ac:dyDescent="0.25">
      <c r="A6" s="6" t="s">
        <v>117</v>
      </c>
      <c r="B6" s="25" t="s">
        <v>106</v>
      </c>
      <c r="C6" s="8">
        <v>0.5</v>
      </c>
      <c r="D6" s="8">
        <v>0.08</v>
      </c>
      <c r="E6" s="8">
        <v>6.4</v>
      </c>
      <c r="F6" s="8">
        <v>163</v>
      </c>
      <c r="G6" s="8">
        <v>0.2</v>
      </c>
      <c r="H6" s="6" t="s">
        <v>105</v>
      </c>
      <c r="I6" s="7" t="s">
        <v>6</v>
      </c>
    </row>
    <row r="7" spans="1:9" x14ac:dyDescent="0.25">
      <c r="A7" s="6" t="s">
        <v>117</v>
      </c>
      <c r="B7" s="97" t="s">
        <v>107</v>
      </c>
      <c r="C7" s="5">
        <v>0.5</v>
      </c>
      <c r="D7" s="5">
        <v>7.0000000000000007E-2</v>
      </c>
      <c r="E7" s="5">
        <v>7.6340000000000012</v>
      </c>
      <c r="F7" s="5">
        <v>99.839999999999989</v>
      </c>
      <c r="G7" s="5">
        <v>0.18881000000000001</v>
      </c>
      <c r="H7" s="6" t="s">
        <v>105</v>
      </c>
      <c r="I7" s="7" t="s">
        <v>6</v>
      </c>
    </row>
    <row r="8" spans="1:9" x14ac:dyDescent="0.25">
      <c r="A8" s="6" t="s">
        <v>117</v>
      </c>
      <c r="B8" s="97" t="s">
        <v>108</v>
      </c>
      <c r="C8" s="5">
        <v>0.5</v>
      </c>
      <c r="D8" s="5">
        <v>0.05</v>
      </c>
      <c r="E8" s="5">
        <v>11.104000000000001</v>
      </c>
      <c r="F8" s="5">
        <v>119.80799999999999</v>
      </c>
      <c r="G8" s="5">
        <v>0.18881000000000001</v>
      </c>
      <c r="H8" s="6" t="s">
        <v>105</v>
      </c>
      <c r="I8" s="7" t="s">
        <v>6</v>
      </c>
    </row>
    <row r="9" spans="1:9" x14ac:dyDescent="0.25">
      <c r="A9" s="6" t="s">
        <v>117</v>
      </c>
      <c r="B9" s="97" t="s">
        <v>109</v>
      </c>
      <c r="C9" s="5">
        <v>0.5</v>
      </c>
      <c r="D9" s="5">
        <v>0.03</v>
      </c>
      <c r="E9" s="5">
        <v>15.962</v>
      </c>
      <c r="F9" s="5">
        <v>139.77599999999998</v>
      </c>
      <c r="G9" s="5">
        <v>0.18881000000000001</v>
      </c>
      <c r="H9" s="6" t="s">
        <v>105</v>
      </c>
      <c r="I9" s="7" t="s">
        <v>6</v>
      </c>
    </row>
    <row r="10" spans="1:9" x14ac:dyDescent="0.25">
      <c r="A10" s="6" t="s">
        <v>117</v>
      </c>
      <c r="B10" s="97" t="s">
        <v>110</v>
      </c>
      <c r="C10" s="5">
        <v>0.5</v>
      </c>
      <c r="D10" s="5">
        <v>0.02</v>
      </c>
      <c r="E10" s="5">
        <v>22.208000000000002</v>
      </c>
      <c r="F10" s="5">
        <v>159.744</v>
      </c>
      <c r="G10" s="5">
        <v>0.18881000000000001</v>
      </c>
      <c r="H10" s="6" t="s">
        <v>105</v>
      </c>
      <c r="I10" s="7" t="s">
        <v>6</v>
      </c>
    </row>
    <row r="11" spans="1:9" x14ac:dyDescent="0.25">
      <c r="A11" s="6" t="s">
        <v>117</v>
      </c>
      <c r="B11" s="97" t="s">
        <v>111</v>
      </c>
      <c r="C11" s="5">
        <v>0.5</v>
      </c>
      <c r="D11" s="5">
        <v>0.02</v>
      </c>
      <c r="E11" s="5">
        <v>29.841999999999999</v>
      </c>
      <c r="F11" s="5">
        <v>179.71199999999999</v>
      </c>
      <c r="G11" s="5">
        <v>0.18881000000000001</v>
      </c>
      <c r="H11" s="6" t="s">
        <v>105</v>
      </c>
      <c r="I11" s="7" t="s">
        <v>6</v>
      </c>
    </row>
    <row r="12" spans="1:9" x14ac:dyDescent="0.25">
      <c r="A12" s="6" t="s">
        <v>117</v>
      </c>
      <c r="B12" s="25" t="s">
        <v>112</v>
      </c>
      <c r="C12" s="8">
        <v>1</v>
      </c>
      <c r="D12" s="8">
        <v>0.01</v>
      </c>
      <c r="E12" s="8">
        <v>72</v>
      </c>
      <c r="F12" s="8">
        <v>180</v>
      </c>
      <c r="G12" s="8">
        <v>0.22</v>
      </c>
      <c r="H12" s="6" t="s">
        <v>113</v>
      </c>
      <c r="I12" s="7" t="s">
        <v>6</v>
      </c>
    </row>
    <row r="13" spans="1:9" x14ac:dyDescent="0.25">
      <c r="A13" s="6" t="s">
        <v>117</v>
      </c>
      <c r="B13" s="25" t="s">
        <v>114</v>
      </c>
      <c r="C13" s="8">
        <v>2</v>
      </c>
      <c r="D13" s="8">
        <v>0.03</v>
      </c>
      <c r="E13" s="8">
        <v>72</v>
      </c>
      <c r="F13" s="8">
        <v>180</v>
      </c>
      <c r="G13" s="8">
        <v>0.22</v>
      </c>
      <c r="H13" s="6" t="s">
        <v>113</v>
      </c>
      <c r="I13" s="7" t="s">
        <v>6</v>
      </c>
    </row>
    <row r="14" spans="1:9" x14ac:dyDescent="0.25">
      <c r="A14" s="6" t="s">
        <v>117</v>
      </c>
      <c r="B14" s="25" t="s">
        <v>115</v>
      </c>
      <c r="C14" s="8">
        <v>3</v>
      </c>
      <c r="D14" s="8">
        <v>4.2000000000000003E-2</v>
      </c>
      <c r="E14" s="8">
        <v>72</v>
      </c>
      <c r="F14" s="8">
        <v>180</v>
      </c>
      <c r="G14" s="8">
        <v>0.22</v>
      </c>
      <c r="H14" s="6" t="s">
        <v>113</v>
      </c>
      <c r="I14" s="7" t="s">
        <v>6</v>
      </c>
    </row>
    <row r="15" spans="1:9" x14ac:dyDescent="0.25">
      <c r="A15" s="6" t="s">
        <v>117</v>
      </c>
      <c r="B15" s="25" t="s">
        <v>116</v>
      </c>
      <c r="C15" s="8">
        <v>4</v>
      </c>
      <c r="D15" s="8">
        <v>0.06</v>
      </c>
      <c r="E15" s="8">
        <v>72</v>
      </c>
      <c r="F15" s="8">
        <v>180</v>
      </c>
      <c r="G15" s="8">
        <v>0.22</v>
      </c>
      <c r="H15" s="6" t="s">
        <v>113</v>
      </c>
      <c r="I15" s="7" t="s">
        <v>6</v>
      </c>
    </row>
    <row r="16" spans="1:9" x14ac:dyDescent="0.25">
      <c r="A16" s="6" t="s">
        <v>117</v>
      </c>
      <c r="B16" s="97" t="s">
        <v>44</v>
      </c>
      <c r="C16" s="5">
        <v>0.5</v>
      </c>
      <c r="D16" s="5">
        <v>0.04</v>
      </c>
      <c r="E16" s="5">
        <v>13.186</v>
      </c>
      <c r="F16" s="5">
        <v>119.80799999999999</v>
      </c>
      <c r="G16" s="5">
        <v>0.18881000000000001</v>
      </c>
      <c r="H16" s="6" t="s">
        <v>105</v>
      </c>
      <c r="I16" s="7" t="s">
        <v>6</v>
      </c>
    </row>
    <row r="17" spans="1:9" x14ac:dyDescent="0.25">
      <c r="A17" s="6" t="s">
        <v>117</v>
      </c>
      <c r="B17" s="97" t="s">
        <v>43</v>
      </c>
      <c r="C17" s="5">
        <v>0.5</v>
      </c>
      <c r="D17" s="5">
        <v>0.02</v>
      </c>
      <c r="E17" s="5">
        <v>24.290000000000003</v>
      </c>
      <c r="F17" s="5">
        <v>139.77599999999998</v>
      </c>
      <c r="G17" s="5">
        <v>0.18881000000000001</v>
      </c>
      <c r="H17" s="6" t="s">
        <v>105</v>
      </c>
      <c r="I17" s="7" t="s">
        <v>6</v>
      </c>
    </row>
    <row r="18" spans="1:9" x14ac:dyDescent="0.25">
      <c r="A18" s="6" t="s">
        <v>117</v>
      </c>
      <c r="B18" s="97" t="s">
        <v>42</v>
      </c>
      <c r="C18" s="5">
        <v>0.5</v>
      </c>
      <c r="D18" s="5">
        <v>0.01</v>
      </c>
      <c r="E18" s="5">
        <v>43.028000000000006</v>
      </c>
      <c r="F18" s="5">
        <v>159.744</v>
      </c>
      <c r="G18" s="5">
        <v>0.18881000000000001</v>
      </c>
      <c r="H18" s="6" t="s">
        <v>105</v>
      </c>
      <c r="I18" s="7" t="s">
        <v>6</v>
      </c>
    </row>
    <row r="19" spans="1:9" x14ac:dyDescent="0.25">
      <c r="A19" s="6" t="s">
        <v>117</v>
      </c>
      <c r="B19" s="97" t="s">
        <v>41</v>
      </c>
      <c r="C19" s="5">
        <v>0.5</v>
      </c>
      <c r="D19" s="5">
        <v>0.01</v>
      </c>
      <c r="E19" s="5">
        <v>72.176000000000002</v>
      </c>
      <c r="F19" s="5">
        <v>179.71199999999999</v>
      </c>
      <c r="G19" s="5">
        <v>0.18881000000000001</v>
      </c>
      <c r="H19" s="6" t="s">
        <v>105</v>
      </c>
      <c r="I19" s="7" t="s">
        <v>6</v>
      </c>
    </row>
    <row r="20" spans="1:9" x14ac:dyDescent="0.25">
      <c r="A20" s="6" t="s">
        <v>117</v>
      </c>
      <c r="B20" s="3" t="s">
        <v>39</v>
      </c>
      <c r="C20" s="5">
        <v>1</v>
      </c>
      <c r="D20" s="5">
        <v>0.05</v>
      </c>
      <c r="E20" s="5">
        <v>21.9998</v>
      </c>
      <c r="F20" s="5">
        <v>159.744</v>
      </c>
      <c r="G20" s="5">
        <v>0.18881000000000001</v>
      </c>
      <c r="H20" s="6" t="s">
        <v>105</v>
      </c>
      <c r="I20" s="7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6"/>
  <sheetViews>
    <sheetView workbookViewId="0">
      <pane ySplit="3" topLeftCell="A4" activePane="bottomLeft" state="frozen"/>
      <selection pane="bottomLeft" activeCell="B39" sqref="B39"/>
    </sheetView>
  </sheetViews>
  <sheetFormatPr defaultColWidth="9.140625" defaultRowHeight="15" x14ac:dyDescent="0.25"/>
  <cols>
    <col min="1" max="1" width="23.28515625" style="118" bestFit="1" customWidth="1"/>
    <col min="2" max="2" width="48.28515625" style="118" customWidth="1"/>
    <col min="3" max="3" width="13.85546875" style="118" bestFit="1" customWidth="1"/>
    <col min="4" max="4" width="23" style="118" bestFit="1" customWidth="1"/>
    <col min="5" max="5" width="27.28515625" style="118" bestFit="1" customWidth="1"/>
    <col min="6" max="6" width="11.28515625" style="118" customWidth="1"/>
    <col min="7" max="7" width="22.42578125" style="118" bestFit="1" customWidth="1"/>
    <col min="8" max="8" width="14.140625" style="118" bestFit="1" customWidth="1"/>
    <col min="9" max="9" width="15.7109375" style="118" bestFit="1" customWidth="1"/>
    <col min="10" max="16384" width="9.140625" style="118"/>
  </cols>
  <sheetData>
    <row r="1" spans="1:9" x14ac:dyDescent="0.25">
      <c r="A1" s="110" t="s">
        <v>92</v>
      </c>
      <c r="B1" s="110" t="s">
        <v>93</v>
      </c>
      <c r="C1" s="108" t="s">
        <v>94</v>
      </c>
      <c r="D1" s="108" t="s">
        <v>95</v>
      </c>
      <c r="E1" s="108" t="s">
        <v>96</v>
      </c>
      <c r="F1" s="108" t="s">
        <v>97</v>
      </c>
      <c r="G1" s="108" t="s">
        <v>98</v>
      </c>
      <c r="H1" s="110" t="s">
        <v>99</v>
      </c>
      <c r="I1" s="113" t="s">
        <v>100</v>
      </c>
    </row>
    <row r="2" spans="1:9" x14ac:dyDescent="0.25">
      <c r="A2" s="110" t="s">
        <v>101</v>
      </c>
      <c r="B2" s="110" t="s">
        <v>0</v>
      </c>
      <c r="C2" s="108" t="s">
        <v>1</v>
      </c>
      <c r="D2" s="108" t="s">
        <v>2</v>
      </c>
      <c r="E2" s="108" t="s">
        <v>3</v>
      </c>
      <c r="F2" s="108" t="s">
        <v>102</v>
      </c>
      <c r="G2" s="108" t="s">
        <v>4</v>
      </c>
      <c r="H2" s="110" t="s">
        <v>5</v>
      </c>
      <c r="I2" s="113" t="s">
        <v>103</v>
      </c>
    </row>
    <row r="3" spans="1:9" x14ac:dyDescent="0.25">
      <c r="A3" s="110"/>
      <c r="B3" s="105" t="s">
        <v>622</v>
      </c>
      <c r="C3" s="108"/>
      <c r="D3" s="108"/>
      <c r="E3" s="108"/>
      <c r="F3" s="108"/>
      <c r="G3" s="108"/>
      <c r="H3" s="110"/>
      <c r="I3" s="113"/>
    </row>
    <row r="5" spans="1:9" x14ac:dyDescent="0.25">
      <c r="A5" s="110" t="s">
        <v>55</v>
      </c>
      <c r="B5" s="110" t="s">
        <v>118</v>
      </c>
      <c r="C5" s="108">
        <v>0.375</v>
      </c>
      <c r="D5" s="108">
        <v>0.21</v>
      </c>
      <c r="E5" s="108">
        <v>1.79</v>
      </c>
      <c r="F5" s="116">
        <v>120</v>
      </c>
      <c r="G5" s="116">
        <v>0.24</v>
      </c>
      <c r="H5" s="110" t="s">
        <v>119</v>
      </c>
      <c r="I5" s="113" t="s">
        <v>6</v>
      </c>
    </row>
    <row r="6" spans="1:9" x14ac:dyDescent="0.25">
      <c r="A6" s="110" t="s">
        <v>55</v>
      </c>
      <c r="B6" s="115" t="s">
        <v>120</v>
      </c>
      <c r="C6" s="116">
        <v>0.75</v>
      </c>
      <c r="D6" s="116">
        <v>0.25</v>
      </c>
      <c r="E6" s="116">
        <v>3</v>
      </c>
      <c r="F6" s="116">
        <v>100</v>
      </c>
      <c r="G6" s="108">
        <v>0.3</v>
      </c>
      <c r="H6" s="110" t="s">
        <v>119</v>
      </c>
      <c r="I6" s="113" t="s">
        <v>6</v>
      </c>
    </row>
    <row r="7" spans="1:9" x14ac:dyDescent="0.25">
      <c r="A7" s="110" t="s">
        <v>55</v>
      </c>
      <c r="B7" s="115" t="s">
        <v>121</v>
      </c>
      <c r="C7" s="116">
        <v>0.75</v>
      </c>
      <c r="D7" s="116">
        <v>9.3799999999999994E-2</v>
      </c>
      <c r="E7" s="116">
        <v>8</v>
      </c>
      <c r="F7" s="116">
        <v>144</v>
      </c>
      <c r="G7" s="108">
        <v>0.3</v>
      </c>
      <c r="H7" s="110" t="s">
        <v>119</v>
      </c>
      <c r="I7" s="113" t="s">
        <v>6</v>
      </c>
    </row>
    <row r="8" spans="1:9" x14ac:dyDescent="0.25">
      <c r="A8" s="110" t="s">
        <v>55</v>
      </c>
      <c r="B8" s="110" t="s">
        <v>122</v>
      </c>
      <c r="C8" s="108">
        <v>0.25</v>
      </c>
      <c r="D8" s="108">
        <v>0.15</v>
      </c>
      <c r="E8" s="108">
        <v>1.67</v>
      </c>
      <c r="F8" s="116">
        <v>70</v>
      </c>
      <c r="G8" s="116">
        <v>0.36</v>
      </c>
      <c r="H8" s="110" t="s">
        <v>119</v>
      </c>
      <c r="I8" s="113" t="s">
        <v>6</v>
      </c>
    </row>
    <row r="9" spans="1:9" x14ac:dyDescent="0.25">
      <c r="A9" s="110" t="s">
        <v>55</v>
      </c>
      <c r="B9" s="110" t="s">
        <v>56</v>
      </c>
      <c r="C9" s="108">
        <v>0.375</v>
      </c>
      <c r="D9" s="108">
        <v>0.33</v>
      </c>
      <c r="E9" s="108">
        <v>1.1399999999999999</v>
      </c>
      <c r="F9" s="116">
        <v>70</v>
      </c>
      <c r="G9" s="116">
        <v>0.35</v>
      </c>
      <c r="H9" s="110" t="s">
        <v>119</v>
      </c>
      <c r="I9" s="113" t="s">
        <v>6</v>
      </c>
    </row>
    <row r="10" spans="1:9" x14ac:dyDescent="0.25">
      <c r="A10" s="110" t="s">
        <v>55</v>
      </c>
      <c r="B10" s="114" t="s">
        <v>56</v>
      </c>
      <c r="C10" s="108">
        <v>0.37429999999999997</v>
      </c>
      <c r="D10" s="108">
        <v>0.34</v>
      </c>
      <c r="E10" s="108">
        <v>1.1104000000000001</v>
      </c>
      <c r="F10" s="108">
        <v>69.887999999999991</v>
      </c>
      <c r="G10" s="108">
        <v>0.34894000000000003</v>
      </c>
      <c r="H10" s="110" t="s">
        <v>113</v>
      </c>
      <c r="I10" s="113" t="s">
        <v>6</v>
      </c>
    </row>
    <row r="11" spans="1:9" x14ac:dyDescent="0.25">
      <c r="A11" s="110" t="s">
        <v>55</v>
      </c>
      <c r="B11" s="115" t="s">
        <v>124</v>
      </c>
      <c r="C11" s="116">
        <v>0.5</v>
      </c>
      <c r="D11" s="116">
        <v>2.63</v>
      </c>
      <c r="E11" s="116">
        <v>0.19</v>
      </c>
      <c r="F11" s="116">
        <v>85</v>
      </c>
      <c r="G11" s="116">
        <v>0.21</v>
      </c>
      <c r="H11" s="110" t="s">
        <v>105</v>
      </c>
      <c r="I11" s="113" t="s">
        <v>6</v>
      </c>
    </row>
    <row r="12" spans="1:9" x14ac:dyDescent="0.25">
      <c r="A12" s="110" t="s">
        <v>55</v>
      </c>
      <c r="B12" s="115" t="s">
        <v>125</v>
      </c>
      <c r="C12" s="108">
        <v>1</v>
      </c>
      <c r="D12" s="108">
        <v>0.77</v>
      </c>
      <c r="E12" s="116">
        <v>1.3</v>
      </c>
      <c r="F12" s="116">
        <v>59</v>
      </c>
      <c r="G12" s="116" t="s">
        <v>126</v>
      </c>
      <c r="H12" s="110" t="s">
        <v>119</v>
      </c>
      <c r="I12" s="113" t="s">
        <v>6</v>
      </c>
    </row>
    <row r="13" spans="1:9" x14ac:dyDescent="0.25">
      <c r="A13" s="110" t="s">
        <v>55</v>
      </c>
      <c r="B13" s="114" t="s">
        <v>127</v>
      </c>
      <c r="C13" s="112">
        <v>6.25E-2</v>
      </c>
      <c r="D13" s="108">
        <v>0</v>
      </c>
      <c r="E13" s="108">
        <v>4</v>
      </c>
      <c r="F13" s="108">
        <v>488.2176</v>
      </c>
      <c r="G13" s="108">
        <v>0.11950000000000001</v>
      </c>
      <c r="H13" s="110" t="s">
        <v>128</v>
      </c>
      <c r="I13" s="113" t="s">
        <v>6</v>
      </c>
    </row>
    <row r="14" spans="1:9" x14ac:dyDescent="0.25">
      <c r="A14" s="110" t="s">
        <v>55</v>
      </c>
      <c r="B14" s="114" t="s">
        <v>663</v>
      </c>
      <c r="C14" s="108">
        <v>0.75</v>
      </c>
      <c r="D14" s="108">
        <v>0.9</v>
      </c>
      <c r="E14" s="108">
        <v>0.83299999999999996</v>
      </c>
      <c r="F14" s="108">
        <v>36.940799999999996</v>
      </c>
      <c r="G14" s="108">
        <v>0.31070000000000003</v>
      </c>
      <c r="H14" s="110" t="s">
        <v>119</v>
      </c>
      <c r="I14" s="113" t="s">
        <v>6</v>
      </c>
    </row>
    <row r="15" spans="1:9" x14ac:dyDescent="0.25">
      <c r="A15" s="110" t="s">
        <v>55</v>
      </c>
      <c r="B15" s="110" t="s">
        <v>664</v>
      </c>
      <c r="C15" s="108">
        <v>0.75</v>
      </c>
      <c r="D15" s="108">
        <v>0.94</v>
      </c>
      <c r="E15" s="108">
        <v>0.8</v>
      </c>
      <c r="F15" s="116">
        <v>22</v>
      </c>
      <c r="G15" s="116">
        <v>0.31</v>
      </c>
      <c r="H15" s="110" t="s">
        <v>119</v>
      </c>
      <c r="I15" s="113" t="s">
        <v>6</v>
      </c>
    </row>
    <row r="17" spans="1:9" x14ac:dyDescent="0.25">
      <c r="A17" s="88" t="s">
        <v>55</v>
      </c>
      <c r="B17" s="88" t="s">
        <v>656</v>
      </c>
      <c r="C17" s="88">
        <v>0.2</v>
      </c>
      <c r="D17" s="88">
        <v>8.3299999999999999E-2</v>
      </c>
      <c r="E17" s="88">
        <v>1</v>
      </c>
      <c r="F17" s="88">
        <v>120</v>
      </c>
      <c r="G17" s="88">
        <v>0.2</v>
      </c>
      <c r="H17" s="110" t="s">
        <v>119</v>
      </c>
      <c r="I17" s="84" t="s">
        <v>662</v>
      </c>
    </row>
    <row r="18" spans="1:9" x14ac:dyDescent="0.25">
      <c r="A18" s="88" t="s">
        <v>55</v>
      </c>
      <c r="B18" s="88" t="s">
        <v>652</v>
      </c>
      <c r="C18" s="88">
        <v>0.5</v>
      </c>
      <c r="D18" s="88">
        <v>8.3299999999999999E-2</v>
      </c>
      <c r="E18" s="88">
        <v>1</v>
      </c>
      <c r="F18" s="88">
        <v>120</v>
      </c>
      <c r="G18" s="88">
        <v>0.2</v>
      </c>
      <c r="H18" s="110" t="s">
        <v>119</v>
      </c>
      <c r="I18" s="84" t="s">
        <v>662</v>
      </c>
    </row>
    <row r="19" spans="1:9" x14ac:dyDescent="0.25">
      <c r="A19" s="88" t="s">
        <v>55</v>
      </c>
      <c r="B19" s="88" t="s">
        <v>653</v>
      </c>
      <c r="C19" s="88">
        <v>1</v>
      </c>
      <c r="D19" s="88">
        <v>8.3299999999999999E-2</v>
      </c>
      <c r="E19" s="88">
        <v>1</v>
      </c>
      <c r="F19" s="88">
        <v>120</v>
      </c>
      <c r="G19" s="88">
        <v>0.2</v>
      </c>
      <c r="H19" s="110" t="s">
        <v>119</v>
      </c>
      <c r="I19" s="84" t="s">
        <v>662</v>
      </c>
    </row>
    <row r="20" spans="1:9" x14ac:dyDescent="0.25">
      <c r="A20" s="88" t="s">
        <v>55</v>
      </c>
      <c r="B20" s="88" t="s">
        <v>654</v>
      </c>
      <c r="C20" s="88">
        <v>1.5</v>
      </c>
      <c r="D20" s="88">
        <v>8.3299999999999999E-2</v>
      </c>
      <c r="E20" s="88">
        <v>1</v>
      </c>
      <c r="F20" s="88">
        <v>120</v>
      </c>
      <c r="G20" s="88">
        <v>0.2</v>
      </c>
      <c r="H20" s="110" t="s">
        <v>119</v>
      </c>
      <c r="I20" s="84" t="s">
        <v>662</v>
      </c>
    </row>
    <row r="21" spans="1:9" x14ac:dyDescent="0.25">
      <c r="A21" s="88" t="s">
        <v>55</v>
      </c>
      <c r="B21" s="88" t="s">
        <v>655</v>
      </c>
      <c r="C21" s="88">
        <v>2.5</v>
      </c>
      <c r="D21" s="88">
        <v>8.3299999999999999E-2</v>
      </c>
      <c r="E21" s="88">
        <v>1</v>
      </c>
      <c r="F21" s="88">
        <v>120</v>
      </c>
      <c r="G21" s="88">
        <v>0.2</v>
      </c>
      <c r="H21" s="110" t="s">
        <v>119</v>
      </c>
      <c r="I21" s="84" t="s">
        <v>662</v>
      </c>
    </row>
    <row r="22" spans="1:9" x14ac:dyDescent="0.25">
      <c r="A22" s="88" t="s">
        <v>55</v>
      </c>
      <c r="B22" s="88" t="s">
        <v>131</v>
      </c>
      <c r="C22" s="88">
        <v>0.75</v>
      </c>
      <c r="D22" s="88">
        <v>1.1333</v>
      </c>
      <c r="E22" s="88">
        <v>7.3529999999999998E-2</v>
      </c>
      <c r="F22" s="116">
        <v>70</v>
      </c>
      <c r="G22" s="88">
        <v>0.24</v>
      </c>
      <c r="H22" s="110" t="s">
        <v>119</v>
      </c>
      <c r="I22" s="84" t="s">
        <v>662</v>
      </c>
    </row>
    <row r="23" spans="1:9" x14ac:dyDescent="0.25">
      <c r="A23" s="88" t="s">
        <v>55</v>
      </c>
      <c r="B23" s="88" t="s">
        <v>123</v>
      </c>
      <c r="C23" s="108">
        <v>0.25</v>
      </c>
      <c r="D23" s="108">
        <v>0.45</v>
      </c>
      <c r="E23" s="108">
        <v>0.56000000000000005</v>
      </c>
      <c r="F23" s="108">
        <v>69.887999999999991</v>
      </c>
      <c r="G23" s="108">
        <v>0.30114000000000002</v>
      </c>
      <c r="H23" s="110" t="s">
        <v>119</v>
      </c>
      <c r="I23" s="84" t="s">
        <v>660</v>
      </c>
    </row>
    <row r="24" spans="1:9" x14ac:dyDescent="0.25">
      <c r="A24" s="88" t="s">
        <v>55</v>
      </c>
      <c r="B24" s="88" t="s">
        <v>130</v>
      </c>
      <c r="C24" s="88">
        <v>0.5</v>
      </c>
      <c r="D24" s="88">
        <v>0.05</v>
      </c>
      <c r="E24" s="88">
        <v>0.1</v>
      </c>
      <c r="F24" s="108">
        <v>159.744</v>
      </c>
      <c r="G24" s="108">
        <v>0.18881000000000001</v>
      </c>
      <c r="H24" s="110" t="s">
        <v>119</v>
      </c>
      <c r="I24" s="84" t="s">
        <v>660</v>
      </c>
    </row>
    <row r="25" spans="1:9" x14ac:dyDescent="0.25">
      <c r="A25" s="88" t="s">
        <v>55</v>
      </c>
      <c r="B25" s="88" t="s">
        <v>129</v>
      </c>
      <c r="C25" s="88">
        <v>1</v>
      </c>
      <c r="D25" s="88">
        <v>0.1</v>
      </c>
      <c r="E25" s="88">
        <v>0.1</v>
      </c>
      <c r="F25" s="108">
        <v>159.744</v>
      </c>
      <c r="G25" s="108">
        <v>0.18881000000000001</v>
      </c>
      <c r="H25" s="110" t="s">
        <v>119</v>
      </c>
      <c r="I25" s="84" t="s">
        <v>660</v>
      </c>
    </row>
    <row r="26" spans="1:9" x14ac:dyDescent="0.25">
      <c r="A26" s="88" t="s">
        <v>55</v>
      </c>
      <c r="B26" s="88" t="s">
        <v>57</v>
      </c>
      <c r="C26" s="108">
        <v>0.5</v>
      </c>
      <c r="D26" s="108">
        <v>0.05</v>
      </c>
      <c r="E26" s="108">
        <v>11.034600000000001</v>
      </c>
      <c r="F26" s="108">
        <v>119.80799999999999</v>
      </c>
      <c r="G26" s="108">
        <v>0.30114000000000002</v>
      </c>
      <c r="H26" s="110" t="s">
        <v>119</v>
      </c>
      <c r="I26" s="84" t="s">
        <v>660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6"/>
  <sheetViews>
    <sheetView workbookViewId="0">
      <pane ySplit="3" topLeftCell="A4" activePane="bottomLeft" state="frozen"/>
      <selection pane="bottomLeft" activeCell="B38" sqref="B38"/>
    </sheetView>
  </sheetViews>
  <sheetFormatPr defaultRowHeight="15" x14ac:dyDescent="0.25"/>
  <cols>
    <col min="1" max="1" width="23.28515625" bestFit="1" customWidth="1"/>
    <col min="2" max="2" width="44.28515625" bestFit="1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5.42578125" bestFit="1" customWidth="1"/>
    <col min="9" max="9" width="15.7109375" bestFit="1" customWidth="1"/>
  </cols>
  <sheetData>
    <row r="1" spans="1:9" x14ac:dyDescent="0.25">
      <c r="A1" s="10" t="s">
        <v>92</v>
      </c>
      <c r="B1" s="10" t="s">
        <v>93</v>
      </c>
      <c r="C1" s="9" t="s">
        <v>94</v>
      </c>
      <c r="D1" s="9" t="s">
        <v>95</v>
      </c>
      <c r="E1" s="9" t="s">
        <v>96</v>
      </c>
      <c r="F1" s="9" t="s">
        <v>97</v>
      </c>
      <c r="G1" s="9" t="s">
        <v>98</v>
      </c>
      <c r="H1" s="10" t="s">
        <v>99</v>
      </c>
      <c r="I1" s="11" t="s">
        <v>100</v>
      </c>
    </row>
    <row r="2" spans="1:9" x14ac:dyDescent="0.25">
      <c r="A2" s="10" t="s">
        <v>101</v>
      </c>
      <c r="B2" s="10" t="s">
        <v>0</v>
      </c>
      <c r="C2" s="9" t="s">
        <v>1</v>
      </c>
      <c r="D2" s="9" t="s">
        <v>2</v>
      </c>
      <c r="E2" s="9" t="s">
        <v>3</v>
      </c>
      <c r="F2" s="9" t="s">
        <v>102</v>
      </c>
      <c r="G2" s="9" t="s">
        <v>4</v>
      </c>
      <c r="H2" s="10" t="s">
        <v>5</v>
      </c>
      <c r="I2" s="11" t="s">
        <v>103</v>
      </c>
    </row>
    <row r="3" spans="1:9" s="73" customFormat="1" x14ac:dyDescent="0.25">
      <c r="A3" s="76"/>
      <c r="B3" s="2" t="s">
        <v>622</v>
      </c>
      <c r="C3" s="74"/>
      <c r="D3" s="74"/>
      <c r="E3" s="74"/>
      <c r="F3" s="74"/>
      <c r="G3" s="74"/>
      <c r="H3" s="76"/>
      <c r="I3" s="77"/>
    </row>
    <row r="5" spans="1:9" x14ac:dyDescent="0.25">
      <c r="A5" s="88" t="s">
        <v>46</v>
      </c>
      <c r="B5" s="16" t="s">
        <v>132</v>
      </c>
      <c r="C5" s="17">
        <v>0.5</v>
      </c>
      <c r="D5" s="17">
        <v>0.32</v>
      </c>
      <c r="E5" s="17">
        <v>1.5629999999999999</v>
      </c>
      <c r="F5" s="17">
        <v>45</v>
      </c>
      <c r="G5" s="17">
        <v>0.32</v>
      </c>
      <c r="H5" s="14" t="s">
        <v>9</v>
      </c>
      <c r="I5" s="15" t="s">
        <v>6</v>
      </c>
    </row>
    <row r="6" spans="1:9" x14ac:dyDescent="0.25">
      <c r="A6" s="88" t="s">
        <v>46</v>
      </c>
      <c r="B6" s="16" t="s">
        <v>133</v>
      </c>
      <c r="C6" s="17">
        <v>0.625</v>
      </c>
      <c r="D6" s="17">
        <v>0.39</v>
      </c>
      <c r="E6" s="17">
        <v>1.603</v>
      </c>
      <c r="F6" s="17">
        <v>45</v>
      </c>
      <c r="G6" s="17">
        <v>0.32</v>
      </c>
      <c r="H6" s="14" t="s">
        <v>9</v>
      </c>
      <c r="I6" s="15" t="s">
        <v>6</v>
      </c>
    </row>
    <row r="7" spans="1:9" x14ac:dyDescent="0.25">
      <c r="A7" s="88" t="s">
        <v>46</v>
      </c>
      <c r="B7" s="16" t="s">
        <v>134</v>
      </c>
      <c r="C7" s="17">
        <v>0.75</v>
      </c>
      <c r="D7" s="17">
        <v>0.47</v>
      </c>
      <c r="E7" s="17">
        <v>1.5960000000000001</v>
      </c>
      <c r="F7" s="17">
        <v>45</v>
      </c>
      <c r="G7" s="17">
        <v>0.32</v>
      </c>
      <c r="H7" s="14" t="s">
        <v>9</v>
      </c>
      <c r="I7" s="15" t="s">
        <v>6</v>
      </c>
    </row>
    <row r="8" spans="1:9" x14ac:dyDescent="0.25">
      <c r="A8" s="88" t="s">
        <v>46</v>
      </c>
      <c r="B8" s="14" t="s">
        <v>135</v>
      </c>
      <c r="C8" s="13">
        <v>0.5</v>
      </c>
      <c r="D8" s="13">
        <v>0.3846</v>
      </c>
      <c r="E8" s="13">
        <v>1.3</v>
      </c>
      <c r="F8" s="17">
        <v>45</v>
      </c>
      <c r="G8" s="17">
        <v>0.32</v>
      </c>
      <c r="H8" s="14" t="s">
        <v>128</v>
      </c>
      <c r="I8" s="15" t="s">
        <v>6</v>
      </c>
    </row>
    <row r="9" spans="1:9" x14ac:dyDescent="0.25">
      <c r="A9" s="88" t="s">
        <v>46</v>
      </c>
      <c r="B9" s="14" t="s">
        <v>136</v>
      </c>
      <c r="C9" s="13">
        <v>0.625</v>
      </c>
      <c r="D9" s="13">
        <v>0.41670000000000001</v>
      </c>
      <c r="E9" s="17">
        <v>1.5</v>
      </c>
      <c r="F9" s="17">
        <v>45</v>
      </c>
      <c r="G9" s="17">
        <v>0.32</v>
      </c>
      <c r="H9" s="14" t="s">
        <v>128</v>
      </c>
      <c r="I9" s="15" t="s">
        <v>6</v>
      </c>
    </row>
    <row r="10" spans="1:9" x14ac:dyDescent="0.25">
      <c r="A10" s="88" t="s">
        <v>46</v>
      </c>
      <c r="B10" s="14" t="s">
        <v>137</v>
      </c>
      <c r="C10" s="13">
        <v>0.75</v>
      </c>
      <c r="D10" s="13">
        <v>0.44119999999999998</v>
      </c>
      <c r="E10" s="13">
        <v>1.7</v>
      </c>
      <c r="F10" s="17">
        <v>45</v>
      </c>
      <c r="G10" s="17">
        <v>0.32</v>
      </c>
      <c r="H10" s="14" t="s">
        <v>128</v>
      </c>
      <c r="I10" s="15" t="s">
        <v>6</v>
      </c>
    </row>
    <row r="11" spans="1:9" x14ac:dyDescent="0.25">
      <c r="A11" s="88" t="s">
        <v>46</v>
      </c>
      <c r="B11" s="162" t="s">
        <v>138</v>
      </c>
      <c r="C11" s="13">
        <v>0.5</v>
      </c>
      <c r="D11" s="13">
        <v>0.1923</v>
      </c>
      <c r="E11" s="13">
        <v>2.6</v>
      </c>
      <c r="F11" s="13">
        <v>70</v>
      </c>
      <c r="G11" s="13">
        <v>0.26</v>
      </c>
      <c r="H11" s="14" t="s">
        <v>128</v>
      </c>
      <c r="I11" s="15" t="s">
        <v>6</v>
      </c>
    </row>
    <row r="12" spans="1:9" x14ac:dyDescent="0.25">
      <c r="A12" s="88" t="s">
        <v>46</v>
      </c>
      <c r="B12" s="162" t="s">
        <v>139</v>
      </c>
      <c r="C12" s="13">
        <v>0.625</v>
      </c>
      <c r="D12" s="13">
        <v>0.2404</v>
      </c>
      <c r="E12" s="13">
        <v>2.6</v>
      </c>
      <c r="F12" s="13">
        <v>70</v>
      </c>
      <c r="G12" s="13">
        <v>0.26</v>
      </c>
      <c r="H12" s="14" t="s">
        <v>128</v>
      </c>
      <c r="I12" s="15" t="s">
        <v>6</v>
      </c>
    </row>
    <row r="13" spans="1:9" x14ac:dyDescent="0.25">
      <c r="A13" s="88" t="s">
        <v>46</v>
      </c>
      <c r="B13" s="79" t="s">
        <v>140</v>
      </c>
      <c r="C13" s="13">
        <v>0.5</v>
      </c>
      <c r="D13" s="13">
        <v>0.15629999999999999</v>
      </c>
      <c r="E13" s="13">
        <v>3.2</v>
      </c>
      <c r="F13" s="13">
        <v>80</v>
      </c>
      <c r="G13" s="13">
        <v>0.26</v>
      </c>
      <c r="H13" s="14" t="s">
        <v>128</v>
      </c>
      <c r="I13" s="15" t="s">
        <v>6</v>
      </c>
    </row>
    <row r="14" spans="1:9" x14ac:dyDescent="0.25">
      <c r="A14" s="88" t="s">
        <v>46</v>
      </c>
      <c r="B14" s="79" t="s">
        <v>141</v>
      </c>
      <c r="C14" s="13">
        <v>0.625</v>
      </c>
      <c r="D14" s="13">
        <v>0.1953</v>
      </c>
      <c r="E14" s="13">
        <v>3.2</v>
      </c>
      <c r="F14" s="13">
        <v>80</v>
      </c>
      <c r="G14" s="13">
        <v>0.26</v>
      </c>
      <c r="H14" s="14" t="s">
        <v>128</v>
      </c>
      <c r="I14" s="15" t="s">
        <v>6</v>
      </c>
    </row>
    <row r="15" spans="1:9" x14ac:dyDescent="0.25">
      <c r="A15" s="88" t="s">
        <v>46</v>
      </c>
      <c r="B15" s="76" t="s">
        <v>142</v>
      </c>
      <c r="C15" s="13">
        <v>0.75</v>
      </c>
      <c r="D15" s="13">
        <v>0.28849999999999998</v>
      </c>
      <c r="E15" s="13">
        <v>2.6</v>
      </c>
      <c r="F15" s="13">
        <v>70</v>
      </c>
      <c r="G15" s="13">
        <v>0.26</v>
      </c>
      <c r="H15" s="14" t="s">
        <v>128</v>
      </c>
      <c r="I15" s="15" t="s">
        <v>6</v>
      </c>
    </row>
    <row r="16" spans="1:9" x14ac:dyDescent="0.25">
      <c r="A16" s="88" t="s">
        <v>46</v>
      </c>
      <c r="B16" s="76" t="s">
        <v>143</v>
      </c>
      <c r="C16" s="13">
        <v>0.75</v>
      </c>
      <c r="D16" s="13">
        <v>0.2344</v>
      </c>
      <c r="E16" s="13">
        <v>3.2</v>
      </c>
      <c r="F16" s="13">
        <v>80</v>
      </c>
      <c r="G16" s="13">
        <v>0.26</v>
      </c>
      <c r="H16" s="14" t="s">
        <v>128</v>
      </c>
      <c r="I16" s="15" t="s">
        <v>6</v>
      </c>
    </row>
    <row r="17" spans="1:10" x14ac:dyDescent="0.25">
      <c r="A17" s="88" t="s">
        <v>46</v>
      </c>
      <c r="B17" s="16" t="s">
        <v>144</v>
      </c>
      <c r="C17" s="17">
        <v>0.5</v>
      </c>
      <c r="D17" s="17">
        <v>0.83</v>
      </c>
      <c r="E17" s="17">
        <v>0.6</v>
      </c>
      <c r="F17" s="17">
        <v>25</v>
      </c>
      <c r="G17" s="17">
        <v>0.32</v>
      </c>
      <c r="H17" s="14" t="s">
        <v>128</v>
      </c>
      <c r="I17" s="15" t="s">
        <v>6</v>
      </c>
    </row>
    <row r="18" spans="1:10" x14ac:dyDescent="0.25">
      <c r="A18" s="88" t="s">
        <v>46</v>
      </c>
      <c r="B18" s="16" t="s">
        <v>145</v>
      </c>
      <c r="C18" s="17">
        <v>0.5</v>
      </c>
      <c r="D18" s="17">
        <v>0.38</v>
      </c>
      <c r="E18" s="17">
        <v>1.3</v>
      </c>
      <c r="F18" s="17">
        <v>38</v>
      </c>
      <c r="G18" s="17">
        <v>0.32</v>
      </c>
      <c r="H18" s="14" t="s">
        <v>128</v>
      </c>
      <c r="I18" s="15" t="s">
        <v>6</v>
      </c>
    </row>
    <row r="19" spans="1:10" x14ac:dyDescent="0.25">
      <c r="A19" s="88" t="s">
        <v>46</v>
      </c>
      <c r="B19" s="16" t="s">
        <v>53</v>
      </c>
      <c r="C19" s="17">
        <v>0.5</v>
      </c>
      <c r="D19" s="17">
        <v>1</v>
      </c>
      <c r="E19" s="17">
        <v>0.5</v>
      </c>
      <c r="F19" s="17">
        <v>38</v>
      </c>
      <c r="G19" s="17">
        <v>0.32</v>
      </c>
      <c r="H19" s="14" t="s">
        <v>128</v>
      </c>
      <c r="I19" s="15" t="s">
        <v>6</v>
      </c>
    </row>
    <row r="20" spans="1:10" x14ac:dyDescent="0.25">
      <c r="A20" s="88" t="s">
        <v>46</v>
      </c>
      <c r="B20" s="14" t="s">
        <v>50</v>
      </c>
      <c r="C20" s="13">
        <v>0.5</v>
      </c>
      <c r="D20" s="13">
        <v>9.1999999999999998E-2</v>
      </c>
      <c r="E20" s="17">
        <v>5.45</v>
      </c>
      <c r="F20" s="17">
        <v>105</v>
      </c>
      <c r="G20" s="17">
        <v>0.2</v>
      </c>
      <c r="H20" s="14" t="s">
        <v>128</v>
      </c>
      <c r="I20" s="15" t="s">
        <v>6</v>
      </c>
    </row>
    <row r="21" spans="1:10" x14ac:dyDescent="0.25">
      <c r="A21" s="88" t="s">
        <v>46</v>
      </c>
      <c r="B21" s="16" t="s">
        <v>49</v>
      </c>
      <c r="C21" s="13">
        <v>0.75</v>
      </c>
      <c r="D21" s="13">
        <v>0.14000000000000001</v>
      </c>
      <c r="E21" s="13">
        <v>5.0800999999999998</v>
      </c>
      <c r="F21" s="13">
        <v>116</v>
      </c>
      <c r="G21" s="17">
        <v>0.2</v>
      </c>
      <c r="H21" s="14" t="s">
        <v>128</v>
      </c>
      <c r="I21" s="15" t="s">
        <v>6</v>
      </c>
    </row>
    <row r="22" spans="1:10" x14ac:dyDescent="0.25">
      <c r="A22" s="88" t="s">
        <v>46</v>
      </c>
      <c r="B22" s="16" t="s">
        <v>48</v>
      </c>
      <c r="C22" s="13">
        <v>0.38</v>
      </c>
      <c r="D22" s="13">
        <v>7.0000000000000007E-2</v>
      </c>
      <c r="E22" s="13">
        <v>5.1478000000000002</v>
      </c>
      <c r="F22" s="13">
        <v>116</v>
      </c>
      <c r="G22" s="17">
        <v>0.2</v>
      </c>
      <c r="H22" s="14" t="s">
        <v>128</v>
      </c>
      <c r="I22" s="15" t="s">
        <v>6</v>
      </c>
    </row>
    <row r="23" spans="1:10" x14ac:dyDescent="0.25">
      <c r="A23" s="88" t="s">
        <v>46</v>
      </c>
      <c r="B23" s="14" t="s">
        <v>51</v>
      </c>
      <c r="C23" s="13">
        <v>0.625</v>
      </c>
      <c r="D23" s="13">
        <v>0.11</v>
      </c>
      <c r="E23" s="17">
        <v>5.6</v>
      </c>
      <c r="F23" s="17">
        <v>105</v>
      </c>
      <c r="G23" s="17">
        <v>0.2</v>
      </c>
      <c r="H23" s="14" t="s">
        <v>128</v>
      </c>
      <c r="I23" s="15" t="s">
        <v>6</v>
      </c>
    </row>
    <row r="24" spans="1:10" x14ac:dyDescent="0.25">
      <c r="A24" s="88" t="s">
        <v>46</v>
      </c>
      <c r="B24" s="14" t="s">
        <v>52</v>
      </c>
      <c r="C24" s="13">
        <v>0.75</v>
      </c>
      <c r="D24" s="17">
        <v>0.13</v>
      </c>
      <c r="E24" s="13">
        <v>5.77</v>
      </c>
      <c r="F24" s="17">
        <v>105</v>
      </c>
      <c r="G24" s="17">
        <v>0.2</v>
      </c>
      <c r="H24" s="14" t="s">
        <v>128</v>
      </c>
      <c r="I24" s="15" t="s">
        <v>6</v>
      </c>
    </row>
    <row r="25" spans="1:10" x14ac:dyDescent="0.25">
      <c r="A25" s="88" t="s">
        <v>46</v>
      </c>
      <c r="B25" s="162" t="s">
        <v>150</v>
      </c>
      <c r="C25" s="17">
        <v>0.5</v>
      </c>
      <c r="D25" s="17">
        <v>0.5</v>
      </c>
      <c r="E25" s="17">
        <v>1</v>
      </c>
      <c r="F25" s="17">
        <v>30</v>
      </c>
      <c r="G25" s="17">
        <v>0.32</v>
      </c>
      <c r="H25" s="14" t="s">
        <v>128</v>
      </c>
      <c r="I25" s="15" t="s">
        <v>6</v>
      </c>
    </row>
    <row r="26" spans="1:10" x14ac:dyDescent="0.25">
      <c r="A26" s="88" t="s">
        <v>46</v>
      </c>
      <c r="B26" s="162" t="s">
        <v>151</v>
      </c>
      <c r="C26" s="17">
        <v>0.5</v>
      </c>
      <c r="D26" s="17">
        <v>0.36</v>
      </c>
      <c r="E26" s="17">
        <v>1.4</v>
      </c>
      <c r="F26" s="17">
        <v>38</v>
      </c>
      <c r="G26" s="17">
        <v>0.32</v>
      </c>
      <c r="H26" s="14" t="s">
        <v>128</v>
      </c>
      <c r="I26" s="15" t="s">
        <v>6</v>
      </c>
    </row>
    <row r="27" spans="1:10" x14ac:dyDescent="0.25">
      <c r="A27" s="88" t="s">
        <v>46</v>
      </c>
      <c r="B27" s="16" t="s">
        <v>152</v>
      </c>
      <c r="C27" s="17">
        <v>0.5</v>
      </c>
      <c r="D27" s="17">
        <v>0.28999999999999998</v>
      </c>
      <c r="E27" s="17">
        <v>1.7</v>
      </c>
      <c r="F27" s="17">
        <v>45</v>
      </c>
      <c r="G27" s="17">
        <v>0.32</v>
      </c>
      <c r="H27" s="14" t="s">
        <v>128</v>
      </c>
      <c r="I27" s="15" t="s">
        <v>6</v>
      </c>
    </row>
    <row r="28" spans="1:10" x14ac:dyDescent="0.25">
      <c r="A28" s="88" t="s">
        <v>46</v>
      </c>
      <c r="B28" s="162" t="s">
        <v>153</v>
      </c>
      <c r="C28" s="17">
        <v>0.5</v>
      </c>
      <c r="D28" s="17">
        <v>0.28000000000000003</v>
      </c>
      <c r="E28" s="17">
        <v>1.8</v>
      </c>
      <c r="F28" s="17">
        <v>53</v>
      </c>
      <c r="G28" s="17">
        <v>0.32</v>
      </c>
      <c r="H28" s="14" t="s">
        <v>128</v>
      </c>
      <c r="I28" s="15" t="s">
        <v>6</v>
      </c>
    </row>
    <row r="29" spans="1:10" x14ac:dyDescent="0.25">
      <c r="A29" s="88" t="s">
        <v>46</v>
      </c>
      <c r="B29" s="162" t="s">
        <v>154</v>
      </c>
      <c r="C29" s="17">
        <v>0.5</v>
      </c>
      <c r="D29" s="17">
        <v>0.24</v>
      </c>
      <c r="E29" s="17">
        <v>2.1</v>
      </c>
      <c r="F29" s="17">
        <v>60</v>
      </c>
      <c r="G29" s="17">
        <v>0.32</v>
      </c>
      <c r="H29" s="14" t="s">
        <v>128</v>
      </c>
      <c r="I29" s="15" t="s">
        <v>6</v>
      </c>
    </row>
    <row r="31" spans="1:10" x14ac:dyDescent="0.25">
      <c r="A31" s="88" t="s">
        <v>46</v>
      </c>
      <c r="B31" s="98" t="s">
        <v>591</v>
      </c>
      <c r="C31" s="88">
        <v>1.0049999999999999</v>
      </c>
      <c r="D31" s="88">
        <v>0.2</v>
      </c>
      <c r="E31" s="88">
        <v>5.0250000000000004</v>
      </c>
      <c r="F31" s="132">
        <v>116</v>
      </c>
      <c r="G31" s="132">
        <v>0.2</v>
      </c>
      <c r="H31" s="134" t="s">
        <v>128</v>
      </c>
      <c r="I31" s="84" t="s">
        <v>660</v>
      </c>
    </row>
    <row r="32" spans="1:10" x14ac:dyDescent="0.25">
      <c r="A32" s="88" t="s">
        <v>46</v>
      </c>
      <c r="B32" s="98" t="s">
        <v>657</v>
      </c>
      <c r="C32" s="88">
        <v>1.7549999999999999</v>
      </c>
      <c r="D32" s="88">
        <v>0.35</v>
      </c>
      <c r="E32" s="88">
        <v>5.01</v>
      </c>
      <c r="F32" s="132">
        <v>116</v>
      </c>
      <c r="G32" s="132">
        <v>0.2</v>
      </c>
      <c r="H32" s="131" t="s">
        <v>128</v>
      </c>
      <c r="I32" s="84" t="s">
        <v>660</v>
      </c>
      <c r="J32" s="129"/>
    </row>
    <row r="33" spans="1:10" x14ac:dyDescent="0.25">
      <c r="A33" s="88" t="s">
        <v>46</v>
      </c>
      <c r="B33" s="98" t="s">
        <v>658</v>
      </c>
      <c r="C33" s="88">
        <v>6.0049999999999999</v>
      </c>
      <c r="D33" s="88">
        <v>1.4</v>
      </c>
      <c r="E33" s="88">
        <v>4.29</v>
      </c>
      <c r="F33" s="132">
        <v>116</v>
      </c>
      <c r="G33" s="132">
        <v>0.2</v>
      </c>
      <c r="H33" s="131" t="s">
        <v>128</v>
      </c>
      <c r="I33" s="84" t="s">
        <v>660</v>
      </c>
      <c r="J33" s="129"/>
    </row>
    <row r="34" spans="1:10" x14ac:dyDescent="0.25">
      <c r="A34" s="88" t="s">
        <v>46</v>
      </c>
      <c r="B34" s="98" t="s">
        <v>659</v>
      </c>
      <c r="C34" s="88">
        <v>1.0049999999999999</v>
      </c>
      <c r="D34" s="88">
        <v>0.2</v>
      </c>
      <c r="E34" s="88">
        <v>5.0250000000000004</v>
      </c>
      <c r="F34" s="132">
        <v>116</v>
      </c>
      <c r="G34" s="132">
        <v>0.2</v>
      </c>
      <c r="H34" s="134" t="s">
        <v>128</v>
      </c>
      <c r="I34" s="84" t="s">
        <v>660</v>
      </c>
      <c r="J34" s="129"/>
    </row>
    <row r="35" spans="1:10" x14ac:dyDescent="0.25">
      <c r="A35" s="88" t="s">
        <v>46</v>
      </c>
      <c r="B35" s="98" t="s">
        <v>148</v>
      </c>
      <c r="C35" s="88">
        <v>0.875</v>
      </c>
      <c r="D35" s="88">
        <v>0.18</v>
      </c>
      <c r="E35" s="88">
        <v>4.8600000000000003</v>
      </c>
      <c r="F35" s="130">
        <v>115.81439999999999</v>
      </c>
      <c r="G35" s="130">
        <v>0.20075999999999999</v>
      </c>
      <c r="H35" s="131" t="s">
        <v>128</v>
      </c>
      <c r="I35" s="84" t="s">
        <v>660</v>
      </c>
      <c r="J35" s="129"/>
    </row>
    <row r="36" spans="1:10" x14ac:dyDescent="0.25">
      <c r="A36" s="88" t="s">
        <v>46</v>
      </c>
      <c r="B36" s="98" t="s">
        <v>147</v>
      </c>
      <c r="C36" s="88">
        <v>0.375</v>
      </c>
      <c r="D36" s="88">
        <v>7.5020000000000003E-2</v>
      </c>
      <c r="E36" s="88">
        <v>5</v>
      </c>
      <c r="F36" s="130">
        <v>115.81439999999999</v>
      </c>
      <c r="G36" s="130">
        <v>0.20075999999999999</v>
      </c>
      <c r="H36" s="131" t="s">
        <v>128</v>
      </c>
      <c r="I36" s="84" t="s">
        <v>660</v>
      </c>
      <c r="J36" s="129"/>
    </row>
    <row r="37" spans="1:10" s="129" customFormat="1" x14ac:dyDescent="0.25">
      <c r="A37" s="88" t="s">
        <v>46</v>
      </c>
      <c r="B37" s="160" t="s">
        <v>149</v>
      </c>
      <c r="C37" s="126">
        <v>1</v>
      </c>
      <c r="D37" s="126">
        <v>4</v>
      </c>
      <c r="E37" s="126">
        <v>0.25</v>
      </c>
      <c r="F37" s="126">
        <v>1.5</v>
      </c>
      <c r="G37" s="128">
        <v>0.35</v>
      </c>
      <c r="H37" s="125" t="s">
        <v>128</v>
      </c>
      <c r="I37" s="84" t="s">
        <v>660</v>
      </c>
    </row>
    <row r="38" spans="1:10" x14ac:dyDescent="0.25">
      <c r="A38" s="88" t="s">
        <v>46</v>
      </c>
      <c r="B38" s="163" t="s">
        <v>47</v>
      </c>
      <c r="C38" s="120">
        <v>1</v>
      </c>
      <c r="D38" s="120">
        <v>0.2</v>
      </c>
      <c r="E38" s="120">
        <v>5</v>
      </c>
      <c r="F38" s="120">
        <v>115.81439999999999</v>
      </c>
      <c r="G38" s="120">
        <v>0.20075999999999999</v>
      </c>
      <c r="H38" s="122" t="s">
        <v>128</v>
      </c>
      <c r="I38" s="84" t="s">
        <v>660</v>
      </c>
      <c r="J38" s="129"/>
    </row>
    <row r="39" spans="1:10" x14ac:dyDescent="0.25">
      <c r="A39" s="88" t="s">
        <v>46</v>
      </c>
      <c r="B39" s="160" t="s">
        <v>146</v>
      </c>
      <c r="C39" s="126">
        <v>0.875</v>
      </c>
      <c r="D39" s="126">
        <v>0.2</v>
      </c>
      <c r="E39" s="126">
        <v>4.375</v>
      </c>
      <c r="F39" s="126">
        <v>116</v>
      </c>
      <c r="G39" s="128">
        <v>0.2</v>
      </c>
      <c r="H39" s="122" t="s">
        <v>128</v>
      </c>
      <c r="I39" s="84" t="s">
        <v>660</v>
      </c>
      <c r="J39" s="129"/>
    </row>
    <row r="40" spans="1:10" x14ac:dyDescent="0.25">
      <c r="A40" s="88"/>
      <c r="B40" s="121"/>
      <c r="C40" s="123"/>
      <c r="D40" s="123"/>
      <c r="E40" s="123"/>
      <c r="F40" s="126"/>
      <c r="G40" s="128"/>
      <c r="H40" s="122"/>
      <c r="I40" s="124"/>
      <c r="J40" s="129"/>
    </row>
    <row r="41" spans="1:10" x14ac:dyDescent="0.25">
      <c r="A41" s="88" t="s">
        <v>46</v>
      </c>
      <c r="B41" s="149" t="s">
        <v>951</v>
      </c>
      <c r="C41" s="142">
        <v>1</v>
      </c>
      <c r="D41" s="142">
        <v>4</v>
      </c>
      <c r="E41" s="142">
        <v>0.25</v>
      </c>
      <c r="F41" s="142">
        <v>1.5</v>
      </c>
      <c r="G41" s="142">
        <v>0.35</v>
      </c>
      <c r="H41" s="144" t="s">
        <v>128</v>
      </c>
      <c r="I41" s="147" t="s">
        <v>6</v>
      </c>
      <c r="J41" s="129"/>
    </row>
    <row r="42" spans="1:10" x14ac:dyDescent="0.25">
      <c r="J42" s="129"/>
    </row>
    <row r="44" spans="1:10" x14ac:dyDescent="0.25">
      <c r="A44" s="131"/>
      <c r="B44" s="135"/>
      <c r="C44" s="136"/>
      <c r="D44" s="136"/>
      <c r="E44" s="136"/>
      <c r="F44" s="136"/>
      <c r="G44" s="136"/>
      <c r="H44" s="135"/>
      <c r="I44" s="133"/>
    </row>
    <row r="45" spans="1:10" x14ac:dyDescent="0.25">
      <c r="A45" s="131"/>
      <c r="B45" s="135"/>
      <c r="C45" s="136"/>
      <c r="D45" s="136"/>
      <c r="E45" s="136"/>
      <c r="F45" s="136"/>
      <c r="G45" s="136"/>
      <c r="H45" s="135"/>
      <c r="I45" s="133"/>
    </row>
    <row r="46" spans="1:10" x14ac:dyDescent="0.25">
      <c r="A46" s="131"/>
      <c r="B46" s="135"/>
      <c r="C46" s="136"/>
      <c r="D46" s="136"/>
      <c r="E46" s="136"/>
      <c r="F46" s="136"/>
      <c r="G46" s="136"/>
      <c r="H46" s="135"/>
      <c r="I46" s="133"/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1"/>
  <sheetViews>
    <sheetView workbookViewId="0">
      <pane ySplit="3" topLeftCell="A4" activePane="bottomLeft" state="frozen"/>
      <selection pane="bottomLeft" activeCell="C40" sqref="C40"/>
    </sheetView>
  </sheetViews>
  <sheetFormatPr defaultRowHeight="15" x14ac:dyDescent="0.25"/>
  <cols>
    <col min="1" max="1" width="30.28515625" customWidth="1"/>
    <col min="2" max="2" width="44.28515625" bestFit="1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5.42578125" bestFit="1" customWidth="1"/>
    <col min="9" max="9" width="15.7109375" bestFit="1" customWidth="1"/>
  </cols>
  <sheetData>
    <row r="1" spans="1:9" x14ac:dyDescent="0.25">
      <c r="A1" s="14" t="s">
        <v>92</v>
      </c>
      <c r="B1" s="14" t="s">
        <v>93</v>
      </c>
      <c r="C1" s="13" t="s">
        <v>94</v>
      </c>
      <c r="D1" s="13" t="s">
        <v>95</v>
      </c>
      <c r="E1" s="13" t="s">
        <v>96</v>
      </c>
      <c r="F1" s="13" t="s">
        <v>97</v>
      </c>
      <c r="G1" s="13" t="s">
        <v>98</v>
      </c>
      <c r="H1" s="14" t="s">
        <v>99</v>
      </c>
      <c r="I1" s="15" t="s">
        <v>100</v>
      </c>
    </row>
    <row r="2" spans="1:9" x14ac:dyDescent="0.25">
      <c r="A2" s="14" t="s">
        <v>101</v>
      </c>
      <c r="B2" s="14" t="s">
        <v>0</v>
      </c>
      <c r="C2" s="13" t="s">
        <v>1</v>
      </c>
      <c r="D2" s="13" t="s">
        <v>2</v>
      </c>
      <c r="E2" s="13" t="s">
        <v>3</v>
      </c>
      <c r="F2" s="13" t="s">
        <v>102</v>
      </c>
      <c r="G2" s="13" t="s">
        <v>4</v>
      </c>
      <c r="H2" s="14" t="s">
        <v>5</v>
      </c>
      <c r="I2" s="15" t="s">
        <v>103</v>
      </c>
    </row>
    <row r="3" spans="1:9" s="73" customFormat="1" x14ac:dyDescent="0.25">
      <c r="A3" s="76"/>
      <c r="B3" s="2" t="s">
        <v>622</v>
      </c>
      <c r="C3" s="74"/>
      <c r="D3" s="74"/>
      <c r="E3" s="74"/>
      <c r="F3" s="74"/>
      <c r="G3" s="74"/>
      <c r="H3" s="76"/>
      <c r="I3" s="77"/>
    </row>
    <row r="5" spans="1:9" x14ac:dyDescent="0.25">
      <c r="A5" s="19" t="s">
        <v>623</v>
      </c>
      <c r="B5" s="19" t="s">
        <v>155</v>
      </c>
      <c r="C5" s="21">
        <v>0.5</v>
      </c>
      <c r="D5" s="21">
        <v>1.26</v>
      </c>
      <c r="E5" s="21">
        <v>0.3968253968253968</v>
      </c>
      <c r="F5" s="23">
        <v>18</v>
      </c>
      <c r="G5" s="23">
        <v>0.19</v>
      </c>
      <c r="H5" s="20" t="s">
        <v>9</v>
      </c>
      <c r="I5" s="22" t="s">
        <v>6</v>
      </c>
    </row>
    <row r="6" spans="1:9" x14ac:dyDescent="0.25">
      <c r="A6" s="75" t="s">
        <v>623</v>
      </c>
      <c r="B6" s="19" t="s">
        <v>156</v>
      </c>
      <c r="C6" s="21">
        <v>0.75</v>
      </c>
      <c r="D6" s="21">
        <v>1.89</v>
      </c>
      <c r="E6" s="21">
        <v>0.39682539682539686</v>
      </c>
      <c r="F6" s="23">
        <v>18</v>
      </c>
      <c r="G6" s="23">
        <v>0.19</v>
      </c>
      <c r="H6" s="20" t="s">
        <v>9</v>
      </c>
      <c r="I6" s="22" t="s">
        <v>6</v>
      </c>
    </row>
    <row r="7" spans="1:9" x14ac:dyDescent="0.25">
      <c r="A7" s="75" t="s">
        <v>623</v>
      </c>
      <c r="B7" s="19" t="s">
        <v>157</v>
      </c>
      <c r="C7" s="21">
        <v>0.375</v>
      </c>
      <c r="D7" s="21">
        <v>0.95</v>
      </c>
      <c r="E7" s="21">
        <v>0.39473684210526316</v>
      </c>
      <c r="F7" s="23">
        <v>18</v>
      </c>
      <c r="G7" s="23">
        <v>0.19</v>
      </c>
      <c r="H7" s="20" t="s">
        <v>9</v>
      </c>
      <c r="I7" s="22" t="s">
        <v>6</v>
      </c>
    </row>
    <row r="8" spans="1:9" x14ac:dyDescent="0.25">
      <c r="A8" s="75" t="s">
        <v>21</v>
      </c>
      <c r="B8" s="164" t="s">
        <v>23</v>
      </c>
      <c r="C8" s="18">
        <v>0.5</v>
      </c>
      <c r="D8" s="18">
        <v>1.2</v>
      </c>
      <c r="E8" s="18">
        <v>0.41639999999999999</v>
      </c>
      <c r="F8" s="18">
        <v>17.9712</v>
      </c>
      <c r="G8" s="18">
        <v>0.32982</v>
      </c>
      <c r="H8" s="20" t="s">
        <v>18</v>
      </c>
      <c r="I8" s="22" t="s">
        <v>6</v>
      </c>
    </row>
    <row r="9" spans="1:9" s="24" customFormat="1" x14ac:dyDescent="0.25">
      <c r="A9" s="75" t="s">
        <v>21</v>
      </c>
      <c r="B9" s="162" t="s">
        <v>158</v>
      </c>
      <c r="C9" s="23">
        <v>0.75</v>
      </c>
      <c r="D9" s="18">
        <v>1.3</v>
      </c>
      <c r="E9" s="18">
        <v>0.57999999999999996</v>
      </c>
      <c r="F9" s="23">
        <v>7</v>
      </c>
      <c r="G9" s="23" t="s">
        <v>126</v>
      </c>
      <c r="H9" s="20" t="s">
        <v>113</v>
      </c>
      <c r="I9" s="22" t="s">
        <v>159</v>
      </c>
    </row>
    <row r="10" spans="1:9" x14ac:dyDescent="0.25">
      <c r="A10" s="75" t="s">
        <v>21</v>
      </c>
      <c r="B10" s="162" t="s">
        <v>25</v>
      </c>
      <c r="C10" s="23">
        <v>0.75</v>
      </c>
      <c r="D10" s="18">
        <v>2.38</v>
      </c>
      <c r="E10" s="18">
        <v>0.32</v>
      </c>
      <c r="F10" s="23">
        <v>7</v>
      </c>
      <c r="G10" s="23" t="s">
        <v>126</v>
      </c>
      <c r="H10" s="20" t="s">
        <v>113</v>
      </c>
      <c r="I10" s="22" t="s">
        <v>6</v>
      </c>
    </row>
    <row r="11" spans="1:9" x14ac:dyDescent="0.25">
      <c r="A11" s="75" t="s">
        <v>21</v>
      </c>
      <c r="B11" s="162" t="s">
        <v>160</v>
      </c>
      <c r="C11" s="23">
        <v>0.75</v>
      </c>
      <c r="D11" s="18">
        <v>1.3636363636363635</v>
      </c>
      <c r="E11" s="18">
        <v>0.55000000000000004</v>
      </c>
      <c r="F11" s="23">
        <v>20</v>
      </c>
      <c r="G11" s="23" t="s">
        <v>126</v>
      </c>
      <c r="H11" s="20" t="s">
        <v>113</v>
      </c>
      <c r="I11" s="22" t="s">
        <v>6</v>
      </c>
    </row>
    <row r="12" spans="1:9" x14ac:dyDescent="0.25">
      <c r="A12" s="75" t="s">
        <v>21</v>
      </c>
      <c r="B12" s="162" t="s">
        <v>161</v>
      </c>
      <c r="C12" s="23">
        <v>0.375</v>
      </c>
      <c r="D12" s="18">
        <v>0.68</v>
      </c>
      <c r="E12" s="18">
        <v>0.55000000000000004</v>
      </c>
      <c r="F12" s="23">
        <v>20</v>
      </c>
      <c r="G12" s="23" t="s">
        <v>126</v>
      </c>
      <c r="H12" s="20" t="s">
        <v>113</v>
      </c>
      <c r="I12" s="22" t="s">
        <v>6</v>
      </c>
    </row>
    <row r="13" spans="1:9" x14ac:dyDescent="0.25">
      <c r="A13" s="75" t="s">
        <v>21</v>
      </c>
      <c r="B13" s="79" t="s">
        <v>26</v>
      </c>
      <c r="C13" s="23">
        <v>0.25</v>
      </c>
      <c r="D13" s="18">
        <v>0.49</v>
      </c>
      <c r="E13" s="23">
        <v>0.51</v>
      </c>
      <c r="F13" s="23">
        <v>29</v>
      </c>
      <c r="G13" s="23" t="s">
        <v>126</v>
      </c>
      <c r="H13" s="20" t="s">
        <v>105</v>
      </c>
      <c r="I13" s="22" t="s">
        <v>6</v>
      </c>
    </row>
    <row r="14" spans="1:9" x14ac:dyDescent="0.25">
      <c r="A14" s="75" t="s">
        <v>21</v>
      </c>
      <c r="B14" s="162" t="s">
        <v>162</v>
      </c>
      <c r="C14" s="23">
        <v>0.5</v>
      </c>
      <c r="D14" s="18">
        <v>0.31</v>
      </c>
      <c r="E14" s="23">
        <v>1.59</v>
      </c>
      <c r="F14" s="23">
        <v>18</v>
      </c>
      <c r="G14" s="23" t="s">
        <v>126</v>
      </c>
      <c r="H14" s="20" t="s">
        <v>113</v>
      </c>
      <c r="I14" s="22" t="s">
        <v>6</v>
      </c>
    </row>
    <row r="15" spans="1:9" x14ac:dyDescent="0.25">
      <c r="A15" s="75" t="s">
        <v>21</v>
      </c>
      <c r="B15" s="79" t="s">
        <v>27</v>
      </c>
      <c r="C15" s="23">
        <v>1</v>
      </c>
      <c r="D15" s="23">
        <v>2.94</v>
      </c>
      <c r="E15" s="23">
        <v>0.34</v>
      </c>
      <c r="F15" s="23">
        <v>119</v>
      </c>
      <c r="G15" s="23" t="s">
        <v>126</v>
      </c>
      <c r="H15" s="20" t="s">
        <v>9</v>
      </c>
      <c r="I15" s="22" t="s">
        <v>6</v>
      </c>
    </row>
    <row r="16" spans="1:9" x14ac:dyDescent="0.25">
      <c r="A16" s="75" t="s">
        <v>21</v>
      </c>
      <c r="B16" s="78" t="s">
        <v>22</v>
      </c>
      <c r="C16" s="18">
        <v>0.5</v>
      </c>
      <c r="D16" s="18">
        <v>0.05</v>
      </c>
      <c r="E16" s="18">
        <v>11.034600000000001</v>
      </c>
      <c r="F16" s="18">
        <v>119.80799999999999</v>
      </c>
      <c r="G16" s="18">
        <v>0.30114000000000002</v>
      </c>
      <c r="H16" s="20" t="s">
        <v>119</v>
      </c>
      <c r="I16" s="22" t="s">
        <v>6</v>
      </c>
    </row>
    <row r="17" spans="1:9" x14ac:dyDescent="0.25">
      <c r="A17" s="75" t="s">
        <v>21</v>
      </c>
      <c r="B17" s="76" t="s">
        <v>24</v>
      </c>
      <c r="C17" s="18">
        <v>1</v>
      </c>
      <c r="D17" s="23">
        <v>0.08</v>
      </c>
      <c r="E17" s="18">
        <v>12.5</v>
      </c>
      <c r="F17" s="18">
        <v>160</v>
      </c>
      <c r="G17" s="18">
        <v>0.19</v>
      </c>
      <c r="H17" s="20" t="s">
        <v>113</v>
      </c>
      <c r="I17" s="22" t="s">
        <v>6</v>
      </c>
    </row>
    <row r="19" spans="1:9" x14ac:dyDescent="0.25">
      <c r="A19" s="88" t="s">
        <v>21</v>
      </c>
      <c r="B19" s="165" t="s">
        <v>23</v>
      </c>
      <c r="C19" s="88">
        <v>0.5</v>
      </c>
      <c r="D19" s="88">
        <v>4.1666999999999996</v>
      </c>
      <c r="E19" s="88">
        <v>0.02</v>
      </c>
      <c r="F19" s="88">
        <v>0.34</v>
      </c>
      <c r="G19" s="88">
        <v>12.3</v>
      </c>
      <c r="H19" s="144" t="s">
        <v>113</v>
      </c>
      <c r="I19" s="84" t="s">
        <v>662</v>
      </c>
    </row>
    <row r="20" spans="1:9" x14ac:dyDescent="0.25">
      <c r="A20" s="88" t="s">
        <v>21</v>
      </c>
      <c r="B20" s="98" t="s">
        <v>952</v>
      </c>
      <c r="C20" s="88">
        <v>0.75</v>
      </c>
      <c r="D20" s="88">
        <v>2.08</v>
      </c>
      <c r="E20" s="88">
        <v>2.7733333330000001</v>
      </c>
      <c r="F20" s="88">
        <v>0</v>
      </c>
      <c r="G20" s="88">
        <v>0</v>
      </c>
      <c r="H20" s="144" t="s">
        <v>113</v>
      </c>
      <c r="I20" s="84" t="s">
        <v>660</v>
      </c>
    </row>
    <row r="21" spans="1:9" x14ac:dyDescent="0.25">
      <c r="A21" s="88" t="s">
        <v>21</v>
      </c>
      <c r="B21" s="165" t="s">
        <v>661</v>
      </c>
      <c r="C21" s="88">
        <v>0.75</v>
      </c>
      <c r="D21" s="88">
        <v>1.23</v>
      </c>
      <c r="E21" s="88">
        <v>1.64</v>
      </c>
      <c r="F21" s="88">
        <v>0</v>
      </c>
      <c r="G21" s="88">
        <v>0</v>
      </c>
      <c r="H21" s="144" t="s">
        <v>113</v>
      </c>
      <c r="I21" s="84" t="s">
        <v>660</v>
      </c>
    </row>
  </sheetData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01"/>
  <sheetViews>
    <sheetView zoomScaleNormal="100" workbookViewId="0">
      <pane ySplit="3" topLeftCell="A59" activePane="bottomLeft" state="frozen"/>
      <selection pane="bottomLeft" activeCell="D95" sqref="D95"/>
    </sheetView>
  </sheetViews>
  <sheetFormatPr defaultRowHeight="15" x14ac:dyDescent="0.25"/>
  <cols>
    <col min="1" max="1" width="23.28515625" bestFit="1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20" t="s">
        <v>92</v>
      </c>
      <c r="B1" s="20" t="s">
        <v>93</v>
      </c>
      <c r="C1" s="18" t="s">
        <v>94</v>
      </c>
      <c r="D1" s="18" t="s">
        <v>95</v>
      </c>
      <c r="E1" s="18" t="s">
        <v>96</v>
      </c>
      <c r="F1" s="18" t="s">
        <v>97</v>
      </c>
      <c r="G1" s="18" t="s">
        <v>98</v>
      </c>
      <c r="H1" s="20" t="s">
        <v>99</v>
      </c>
      <c r="I1" s="22" t="s">
        <v>100</v>
      </c>
    </row>
    <row r="2" spans="1:9" x14ac:dyDescent="0.25">
      <c r="A2" s="20" t="s">
        <v>101</v>
      </c>
      <c r="B2" s="20" t="s">
        <v>0</v>
      </c>
      <c r="C2" s="18" t="s">
        <v>1</v>
      </c>
      <c r="D2" s="18" t="s">
        <v>2</v>
      </c>
      <c r="E2" s="18" t="s">
        <v>3</v>
      </c>
      <c r="F2" s="18" t="s">
        <v>102</v>
      </c>
      <c r="G2" s="18" t="s">
        <v>4</v>
      </c>
      <c r="H2" s="20" t="s">
        <v>5</v>
      </c>
      <c r="I2" s="22" t="s">
        <v>103</v>
      </c>
    </row>
    <row r="3" spans="1:9" x14ac:dyDescent="0.25">
      <c r="B3" s="2" t="s">
        <v>622</v>
      </c>
    </row>
    <row r="4" spans="1:9" s="73" customFormat="1" x14ac:dyDescent="0.25"/>
    <row r="5" spans="1:9" x14ac:dyDescent="0.25">
      <c r="A5" s="27" t="s">
        <v>8</v>
      </c>
      <c r="B5" s="82" t="s">
        <v>163</v>
      </c>
      <c r="C5" s="26">
        <v>0.25</v>
      </c>
      <c r="D5" s="26">
        <v>0.06</v>
      </c>
      <c r="E5" s="26">
        <v>4.0251999999999999</v>
      </c>
      <c r="F5" s="26">
        <v>118.55999999999999</v>
      </c>
      <c r="G5" s="26">
        <v>0.23900000000000002</v>
      </c>
      <c r="H5" s="27" t="s">
        <v>128</v>
      </c>
      <c r="I5" s="30" t="s">
        <v>6</v>
      </c>
    </row>
    <row r="6" spans="1:9" x14ac:dyDescent="0.25">
      <c r="A6" s="76" t="s">
        <v>8</v>
      </c>
      <c r="B6" s="82" t="s">
        <v>164</v>
      </c>
      <c r="C6" s="26">
        <v>0.12608</v>
      </c>
      <c r="D6" s="26">
        <v>0.03</v>
      </c>
      <c r="E6" s="26">
        <v>4.0251999999999999</v>
      </c>
      <c r="F6" s="26">
        <v>118.55999999999999</v>
      </c>
      <c r="G6" s="26">
        <v>0.23900000000000002</v>
      </c>
      <c r="H6" s="27" t="s">
        <v>128</v>
      </c>
      <c r="I6" s="30" t="s">
        <v>6</v>
      </c>
    </row>
    <row r="7" spans="1:9" x14ac:dyDescent="0.25">
      <c r="A7" s="76" t="s">
        <v>8</v>
      </c>
      <c r="B7" s="25" t="s">
        <v>166</v>
      </c>
      <c r="C7" s="31">
        <v>0.47</v>
      </c>
      <c r="D7" s="31">
        <v>1.18</v>
      </c>
      <c r="E7" s="31">
        <v>0.4</v>
      </c>
      <c r="F7" s="31">
        <v>19</v>
      </c>
      <c r="G7" s="31">
        <v>0.45</v>
      </c>
      <c r="H7" s="27" t="s">
        <v>128</v>
      </c>
      <c r="I7" s="30" t="s">
        <v>6</v>
      </c>
    </row>
    <row r="8" spans="1:9" x14ac:dyDescent="0.25">
      <c r="A8" s="76" t="s">
        <v>8</v>
      </c>
      <c r="B8" s="25" t="s">
        <v>167</v>
      </c>
      <c r="C8" s="31">
        <v>0.31</v>
      </c>
      <c r="D8" s="31">
        <v>0.78</v>
      </c>
      <c r="E8" s="31">
        <v>0.4</v>
      </c>
      <c r="F8" s="31">
        <v>19</v>
      </c>
      <c r="G8" s="31">
        <v>0.45</v>
      </c>
      <c r="H8" s="27" t="s">
        <v>128</v>
      </c>
      <c r="I8" s="30" t="s">
        <v>6</v>
      </c>
    </row>
    <row r="9" spans="1:9" x14ac:dyDescent="0.25">
      <c r="A9" s="76" t="s">
        <v>8</v>
      </c>
      <c r="B9" s="25" t="s">
        <v>168</v>
      </c>
      <c r="C9" s="31">
        <v>0.47</v>
      </c>
      <c r="D9" s="31">
        <v>0.94</v>
      </c>
      <c r="E9" s="31">
        <v>0.5</v>
      </c>
      <c r="F9" s="31">
        <v>25</v>
      </c>
      <c r="G9" s="31">
        <v>0.45</v>
      </c>
      <c r="H9" s="27" t="s">
        <v>128</v>
      </c>
      <c r="I9" s="30" t="s">
        <v>6</v>
      </c>
    </row>
    <row r="10" spans="1:9" x14ac:dyDescent="0.25">
      <c r="A10" s="76" t="s">
        <v>8</v>
      </c>
      <c r="B10" s="25" t="s">
        <v>169</v>
      </c>
      <c r="C10" s="31">
        <v>0.31</v>
      </c>
      <c r="D10" s="31">
        <v>0.62</v>
      </c>
      <c r="E10" s="31">
        <v>0.5</v>
      </c>
      <c r="F10" s="31">
        <v>25</v>
      </c>
      <c r="G10" s="31">
        <v>0.45</v>
      </c>
      <c r="H10" s="27" t="s">
        <v>128</v>
      </c>
      <c r="I10" s="30" t="s">
        <v>6</v>
      </c>
    </row>
    <row r="11" spans="1:9" x14ac:dyDescent="0.25">
      <c r="A11" s="76" t="s">
        <v>8</v>
      </c>
      <c r="B11" s="25" t="s">
        <v>170</v>
      </c>
      <c r="C11" s="31">
        <v>0.47</v>
      </c>
      <c r="D11" s="31">
        <v>0.36</v>
      </c>
      <c r="E11" s="31">
        <v>1.3</v>
      </c>
      <c r="F11" s="31">
        <v>63</v>
      </c>
      <c r="G11" s="31">
        <v>0.2</v>
      </c>
      <c r="H11" s="27" t="s">
        <v>128</v>
      </c>
      <c r="I11" s="30" t="s">
        <v>6</v>
      </c>
    </row>
    <row r="12" spans="1:9" x14ac:dyDescent="0.25">
      <c r="A12" s="76" t="s">
        <v>8</v>
      </c>
      <c r="B12" s="79" t="s">
        <v>171</v>
      </c>
      <c r="C12" s="31">
        <v>0.31</v>
      </c>
      <c r="D12" s="31">
        <v>0.24</v>
      </c>
      <c r="E12" s="31">
        <v>1.3</v>
      </c>
      <c r="F12" s="31">
        <v>63</v>
      </c>
      <c r="G12" s="31">
        <v>0.2</v>
      </c>
      <c r="H12" s="27" t="s">
        <v>128</v>
      </c>
      <c r="I12" s="30" t="s">
        <v>6</v>
      </c>
    </row>
    <row r="13" spans="1:9" x14ac:dyDescent="0.25">
      <c r="A13" s="76" t="s">
        <v>8</v>
      </c>
      <c r="B13" s="79" t="s">
        <v>172</v>
      </c>
      <c r="C13" s="31">
        <v>0.47</v>
      </c>
      <c r="D13" s="31">
        <v>0.28000000000000003</v>
      </c>
      <c r="E13" s="31">
        <v>1.7</v>
      </c>
      <c r="F13" s="31">
        <v>88</v>
      </c>
      <c r="G13" s="31">
        <v>0.2</v>
      </c>
      <c r="H13" s="27" t="s">
        <v>128</v>
      </c>
      <c r="I13" s="30" t="s">
        <v>6</v>
      </c>
    </row>
    <row r="14" spans="1:9" x14ac:dyDescent="0.25">
      <c r="A14" s="76" t="s">
        <v>8</v>
      </c>
      <c r="B14" s="79" t="s">
        <v>173</v>
      </c>
      <c r="C14" s="31">
        <v>0.31</v>
      </c>
      <c r="D14" s="31">
        <v>0.18</v>
      </c>
      <c r="E14" s="31">
        <v>1.7</v>
      </c>
      <c r="F14" s="31">
        <v>88</v>
      </c>
      <c r="G14" s="31">
        <v>0.2</v>
      </c>
      <c r="H14" s="27" t="s">
        <v>128</v>
      </c>
      <c r="I14" s="30" t="s">
        <v>6</v>
      </c>
    </row>
    <row r="15" spans="1:9" x14ac:dyDescent="0.25">
      <c r="A15" s="76" t="s">
        <v>8</v>
      </c>
      <c r="B15" s="78" t="s">
        <v>11</v>
      </c>
      <c r="C15" s="26">
        <v>0.5</v>
      </c>
      <c r="D15" s="26">
        <v>1.03</v>
      </c>
      <c r="E15" s="26">
        <v>0.48580000000000007</v>
      </c>
      <c r="F15" s="26">
        <v>24.959999999999997</v>
      </c>
      <c r="G15" s="26">
        <v>0.31070000000000003</v>
      </c>
      <c r="H15" s="27" t="s">
        <v>128</v>
      </c>
      <c r="I15" s="30" t="s">
        <v>6</v>
      </c>
    </row>
    <row r="16" spans="1:9" x14ac:dyDescent="0.25">
      <c r="A16" s="76" t="s">
        <v>8</v>
      </c>
      <c r="B16" s="79" t="s">
        <v>178</v>
      </c>
      <c r="C16" s="26">
        <v>0.5</v>
      </c>
      <c r="D16" s="26">
        <v>0.68</v>
      </c>
      <c r="E16" s="31">
        <v>0.73</v>
      </c>
      <c r="F16" s="31">
        <v>50</v>
      </c>
      <c r="G16" s="31">
        <v>0.31</v>
      </c>
      <c r="H16" s="27" t="s">
        <v>128</v>
      </c>
      <c r="I16" s="30" t="s">
        <v>6</v>
      </c>
    </row>
    <row r="17" spans="1:10" x14ac:dyDescent="0.25">
      <c r="A17" s="76" t="s">
        <v>8</v>
      </c>
      <c r="B17" s="79" t="s">
        <v>179</v>
      </c>
      <c r="C17" s="26">
        <v>0.75</v>
      </c>
      <c r="D17" s="26">
        <v>1.03</v>
      </c>
      <c r="E17" s="31">
        <v>0.73</v>
      </c>
      <c r="F17" s="31">
        <v>50</v>
      </c>
      <c r="G17" s="31">
        <v>0.31</v>
      </c>
      <c r="H17" s="27" t="s">
        <v>128</v>
      </c>
      <c r="I17" s="30" t="s">
        <v>6</v>
      </c>
    </row>
    <row r="18" spans="1:10" x14ac:dyDescent="0.25">
      <c r="A18" s="76" t="s">
        <v>8</v>
      </c>
      <c r="B18" s="79" t="s">
        <v>180</v>
      </c>
      <c r="C18" s="26">
        <v>0.375</v>
      </c>
      <c r="D18" s="26">
        <v>0.51</v>
      </c>
      <c r="E18" s="31">
        <v>0.73</v>
      </c>
      <c r="F18" s="31">
        <v>50</v>
      </c>
      <c r="G18" s="31">
        <v>0.31</v>
      </c>
      <c r="H18" s="27" t="s">
        <v>128</v>
      </c>
      <c r="I18" s="30" t="s">
        <v>6</v>
      </c>
    </row>
    <row r="19" spans="1:10" x14ac:dyDescent="0.25">
      <c r="A19" s="76" t="s">
        <v>8</v>
      </c>
      <c r="B19" s="79" t="s">
        <v>181</v>
      </c>
      <c r="C19" s="26">
        <v>0.625</v>
      </c>
      <c r="D19" s="26">
        <v>0.86</v>
      </c>
      <c r="E19" s="31">
        <v>0.73</v>
      </c>
      <c r="F19" s="31">
        <v>50</v>
      </c>
      <c r="G19" s="31">
        <v>0.31</v>
      </c>
      <c r="H19" s="27" t="s">
        <v>128</v>
      </c>
      <c r="I19" s="30" t="s">
        <v>6</v>
      </c>
    </row>
    <row r="20" spans="1:10" x14ac:dyDescent="0.25">
      <c r="A20" s="76" t="s">
        <v>8</v>
      </c>
      <c r="B20" s="25" t="s">
        <v>182</v>
      </c>
      <c r="C20" s="26">
        <v>0.5</v>
      </c>
      <c r="D20" s="26">
        <v>0.5</v>
      </c>
      <c r="E20" s="31">
        <v>1</v>
      </c>
      <c r="F20" s="31">
        <v>63</v>
      </c>
      <c r="G20" s="31">
        <v>0.32</v>
      </c>
      <c r="H20" s="27" t="s">
        <v>128</v>
      </c>
      <c r="I20" s="30" t="s">
        <v>6</v>
      </c>
    </row>
    <row r="21" spans="1:10" x14ac:dyDescent="0.25">
      <c r="A21" s="76" t="s">
        <v>8</v>
      </c>
      <c r="B21" s="25" t="s">
        <v>183</v>
      </c>
      <c r="C21" s="26">
        <v>0.75</v>
      </c>
      <c r="D21" s="26">
        <v>0.75</v>
      </c>
      <c r="E21" s="31">
        <v>1</v>
      </c>
      <c r="F21" s="31">
        <v>63</v>
      </c>
      <c r="G21" s="31">
        <v>0.32</v>
      </c>
      <c r="H21" s="27" t="s">
        <v>128</v>
      </c>
      <c r="I21" s="30" t="s">
        <v>6</v>
      </c>
    </row>
    <row r="22" spans="1:10" x14ac:dyDescent="0.25">
      <c r="A22" s="76" t="s">
        <v>8</v>
      </c>
      <c r="B22" s="25" t="s">
        <v>184</v>
      </c>
      <c r="C22" s="26">
        <v>0.375</v>
      </c>
      <c r="D22" s="26">
        <v>0.38</v>
      </c>
      <c r="E22" s="31">
        <v>1</v>
      </c>
      <c r="F22" s="31">
        <v>63</v>
      </c>
      <c r="G22" s="31">
        <v>0.32</v>
      </c>
      <c r="H22" s="27" t="s">
        <v>128</v>
      </c>
      <c r="I22" s="30" t="s">
        <v>6</v>
      </c>
    </row>
    <row r="23" spans="1:10" x14ac:dyDescent="0.25">
      <c r="A23" s="76" t="s">
        <v>8</v>
      </c>
      <c r="B23" s="25" t="s">
        <v>185</v>
      </c>
      <c r="C23" s="26">
        <v>0.625</v>
      </c>
      <c r="D23" s="26">
        <v>0.63</v>
      </c>
      <c r="E23" s="31">
        <v>1</v>
      </c>
      <c r="F23" s="31">
        <v>63</v>
      </c>
      <c r="G23" s="31">
        <v>0.32</v>
      </c>
      <c r="H23" s="27" t="s">
        <v>128</v>
      </c>
      <c r="I23" s="30" t="s">
        <v>6</v>
      </c>
    </row>
    <row r="24" spans="1:10" x14ac:dyDescent="0.25">
      <c r="A24" s="76" t="s">
        <v>8</v>
      </c>
      <c r="B24" s="79" t="s">
        <v>186</v>
      </c>
      <c r="C24" s="31">
        <v>0.5</v>
      </c>
      <c r="D24" s="31">
        <v>0.8</v>
      </c>
      <c r="E24" s="31">
        <v>0.62460000000000004</v>
      </c>
      <c r="F24" s="31">
        <v>41</v>
      </c>
      <c r="G24" s="31">
        <v>0.45</v>
      </c>
      <c r="H24" s="27" t="s">
        <v>9</v>
      </c>
      <c r="I24" s="30" t="s">
        <v>6</v>
      </c>
    </row>
    <row r="25" spans="1:10" x14ac:dyDescent="0.25">
      <c r="A25" s="76" t="s">
        <v>8</v>
      </c>
      <c r="B25" s="79" t="s">
        <v>187</v>
      </c>
      <c r="C25" s="31">
        <v>0.75</v>
      </c>
      <c r="D25" s="31">
        <v>0.83</v>
      </c>
      <c r="E25" s="31">
        <v>0.90849999999999997</v>
      </c>
      <c r="F25" s="31">
        <v>41</v>
      </c>
      <c r="G25" s="31">
        <v>0.45</v>
      </c>
      <c r="H25" s="27" t="s">
        <v>9</v>
      </c>
      <c r="I25" s="30" t="s">
        <v>6</v>
      </c>
    </row>
    <row r="26" spans="1:10" x14ac:dyDescent="0.25">
      <c r="A26" s="76" t="s">
        <v>8</v>
      </c>
      <c r="B26" s="79" t="s">
        <v>621</v>
      </c>
      <c r="C26" s="31">
        <v>0.625</v>
      </c>
      <c r="D26" s="31">
        <v>0.82</v>
      </c>
      <c r="E26" s="31">
        <v>0.76</v>
      </c>
      <c r="F26" s="31">
        <v>41</v>
      </c>
      <c r="G26" s="31">
        <v>0.45</v>
      </c>
      <c r="H26" s="27" t="s">
        <v>9</v>
      </c>
      <c r="I26" s="30" t="s">
        <v>6</v>
      </c>
      <c r="J26">
        <f>(1/D26)*C26</f>
        <v>0.76219512195121952</v>
      </c>
    </row>
    <row r="27" spans="1:10" x14ac:dyDescent="0.25">
      <c r="A27" s="76" t="s">
        <v>8</v>
      </c>
      <c r="B27" s="25" t="s">
        <v>188</v>
      </c>
      <c r="C27" s="26">
        <v>0.5</v>
      </c>
      <c r="D27" s="26">
        <v>0.7</v>
      </c>
      <c r="E27" s="31">
        <v>0.71</v>
      </c>
      <c r="F27" s="31">
        <v>37</v>
      </c>
      <c r="G27" s="31">
        <v>0.31</v>
      </c>
      <c r="H27" s="27" t="s">
        <v>9</v>
      </c>
      <c r="I27" s="30" t="s">
        <v>6</v>
      </c>
    </row>
    <row r="28" spans="1:10" x14ac:dyDescent="0.25">
      <c r="A28" s="76" t="s">
        <v>8</v>
      </c>
      <c r="B28" s="25" t="s">
        <v>189</v>
      </c>
      <c r="C28" s="26">
        <v>0.75</v>
      </c>
      <c r="D28" s="26">
        <v>1.05</v>
      </c>
      <c r="E28" s="31">
        <v>0.71</v>
      </c>
      <c r="F28" s="31">
        <v>37</v>
      </c>
      <c r="G28" s="31">
        <v>0.31</v>
      </c>
      <c r="H28" s="27" t="s">
        <v>9</v>
      </c>
      <c r="I28" s="30" t="s">
        <v>6</v>
      </c>
    </row>
    <row r="29" spans="1:10" x14ac:dyDescent="0.25">
      <c r="A29" s="76" t="s">
        <v>8</v>
      </c>
      <c r="B29" s="25" t="s">
        <v>190</v>
      </c>
      <c r="C29" s="26">
        <v>0.375</v>
      </c>
      <c r="D29" s="26">
        <v>0.53</v>
      </c>
      <c r="E29" s="31">
        <v>0.71</v>
      </c>
      <c r="F29" s="31">
        <v>37</v>
      </c>
      <c r="G29" s="31">
        <v>0.31</v>
      </c>
      <c r="H29" s="27" t="s">
        <v>9</v>
      </c>
      <c r="I29" s="30" t="s">
        <v>6</v>
      </c>
    </row>
    <row r="30" spans="1:10" x14ac:dyDescent="0.25">
      <c r="A30" s="76" t="s">
        <v>8</v>
      </c>
      <c r="B30" s="25" t="s">
        <v>191</v>
      </c>
      <c r="C30" s="26">
        <v>0.625</v>
      </c>
      <c r="D30" s="26">
        <v>0.88</v>
      </c>
      <c r="E30" s="31">
        <v>0.71</v>
      </c>
      <c r="F30" s="31">
        <v>37</v>
      </c>
      <c r="G30" s="31">
        <v>0.31</v>
      </c>
      <c r="H30" s="27" t="s">
        <v>9</v>
      </c>
      <c r="I30" s="30" t="s">
        <v>6</v>
      </c>
    </row>
    <row r="31" spans="1:10" x14ac:dyDescent="0.25">
      <c r="A31" s="76" t="s">
        <v>8</v>
      </c>
      <c r="B31" s="25" t="s">
        <v>192</v>
      </c>
      <c r="C31" s="26">
        <v>0.5</v>
      </c>
      <c r="D31" s="26">
        <v>0.53</v>
      </c>
      <c r="E31" s="31">
        <v>0.94</v>
      </c>
      <c r="F31" s="31">
        <v>50</v>
      </c>
      <c r="G31" s="31">
        <v>0.31</v>
      </c>
      <c r="H31" s="27" t="s">
        <v>9</v>
      </c>
      <c r="I31" s="30" t="s">
        <v>6</v>
      </c>
    </row>
    <row r="32" spans="1:10" x14ac:dyDescent="0.25">
      <c r="A32" s="76" t="s">
        <v>8</v>
      </c>
      <c r="B32" s="25" t="s">
        <v>193</v>
      </c>
      <c r="C32" s="26">
        <v>0.75</v>
      </c>
      <c r="D32" s="26">
        <v>0.8</v>
      </c>
      <c r="E32" s="31">
        <v>0.94</v>
      </c>
      <c r="F32" s="31">
        <v>50</v>
      </c>
      <c r="G32" s="31">
        <v>0.31</v>
      </c>
      <c r="H32" s="27" t="s">
        <v>9</v>
      </c>
      <c r="I32" s="30" t="s">
        <v>6</v>
      </c>
    </row>
    <row r="33" spans="1:9" x14ac:dyDescent="0.25">
      <c r="A33" s="76" t="s">
        <v>8</v>
      </c>
      <c r="B33" s="25" t="s">
        <v>194</v>
      </c>
      <c r="C33" s="26">
        <v>0.375</v>
      </c>
      <c r="D33" s="26">
        <v>0.4</v>
      </c>
      <c r="E33" s="31">
        <v>0.94</v>
      </c>
      <c r="F33" s="31">
        <v>50</v>
      </c>
      <c r="G33" s="31">
        <v>0.31</v>
      </c>
      <c r="H33" s="27" t="s">
        <v>9</v>
      </c>
      <c r="I33" s="30" t="s">
        <v>6</v>
      </c>
    </row>
    <row r="34" spans="1:9" x14ac:dyDescent="0.25">
      <c r="A34" s="76" t="s">
        <v>8</v>
      </c>
      <c r="B34" s="25" t="s">
        <v>194</v>
      </c>
      <c r="C34" s="26">
        <v>0.625</v>
      </c>
      <c r="D34" s="26">
        <v>0.66</v>
      </c>
      <c r="E34" s="31">
        <v>0.94</v>
      </c>
      <c r="F34" s="31">
        <v>50</v>
      </c>
      <c r="G34" s="31">
        <v>0.31</v>
      </c>
      <c r="H34" s="27" t="s">
        <v>9</v>
      </c>
      <c r="I34" s="30" t="s">
        <v>6</v>
      </c>
    </row>
    <row r="35" spans="1:9" x14ac:dyDescent="0.25">
      <c r="A35" s="76" t="s">
        <v>8</v>
      </c>
      <c r="B35" s="25" t="s">
        <v>195</v>
      </c>
      <c r="C35" s="26">
        <v>0.5</v>
      </c>
      <c r="D35" s="26">
        <v>1</v>
      </c>
      <c r="E35" s="31">
        <v>0.5</v>
      </c>
      <c r="F35" s="31">
        <v>62</v>
      </c>
      <c r="G35" s="26">
        <v>0.31070000000000003</v>
      </c>
      <c r="H35" s="27" t="s">
        <v>9</v>
      </c>
      <c r="I35" s="30" t="s">
        <v>6</v>
      </c>
    </row>
    <row r="36" spans="1:9" x14ac:dyDescent="0.25">
      <c r="A36" s="76" t="s">
        <v>8</v>
      </c>
      <c r="B36" s="25" t="s">
        <v>196</v>
      </c>
      <c r="C36" s="26">
        <v>0.75</v>
      </c>
      <c r="D36" s="26">
        <v>1.5</v>
      </c>
      <c r="E36" s="31">
        <v>0.5</v>
      </c>
      <c r="F36" s="31">
        <v>62</v>
      </c>
      <c r="G36" s="26">
        <v>0.31070000000000003</v>
      </c>
      <c r="H36" s="27" t="s">
        <v>9</v>
      </c>
      <c r="I36" s="30" t="s">
        <v>6</v>
      </c>
    </row>
    <row r="37" spans="1:9" x14ac:dyDescent="0.25">
      <c r="A37" s="76" t="s">
        <v>8</v>
      </c>
      <c r="B37" s="25" t="s">
        <v>197</v>
      </c>
      <c r="C37" s="26">
        <v>0.375</v>
      </c>
      <c r="D37" s="26">
        <v>0.75</v>
      </c>
      <c r="E37" s="31">
        <v>0.5</v>
      </c>
      <c r="F37" s="31">
        <v>62</v>
      </c>
      <c r="G37" s="26">
        <v>0.31070000000000003</v>
      </c>
      <c r="H37" s="27" t="s">
        <v>9</v>
      </c>
      <c r="I37" s="30" t="s">
        <v>6</v>
      </c>
    </row>
    <row r="38" spans="1:9" x14ac:dyDescent="0.25">
      <c r="A38" s="76" t="s">
        <v>8</v>
      </c>
      <c r="B38" s="25" t="s">
        <v>198</v>
      </c>
      <c r="C38" s="26">
        <v>0.625</v>
      </c>
      <c r="D38" s="26">
        <v>1.25</v>
      </c>
      <c r="E38" s="31">
        <v>0.5</v>
      </c>
      <c r="F38" s="31">
        <v>62</v>
      </c>
      <c r="G38" s="26">
        <v>0.31070000000000003</v>
      </c>
      <c r="H38" s="27" t="s">
        <v>9</v>
      </c>
      <c r="I38" s="30" t="s">
        <v>6</v>
      </c>
    </row>
    <row r="39" spans="1:9" x14ac:dyDescent="0.25">
      <c r="A39" s="76" t="s">
        <v>8</v>
      </c>
      <c r="B39" s="25" t="s">
        <v>17</v>
      </c>
      <c r="C39" s="26">
        <v>0.625</v>
      </c>
      <c r="D39" s="26">
        <v>0.28999999999999998</v>
      </c>
      <c r="E39" s="26">
        <v>2.16</v>
      </c>
      <c r="F39" s="31">
        <v>40</v>
      </c>
      <c r="G39" s="31">
        <v>0.28999999999999998</v>
      </c>
      <c r="H39" s="27" t="s">
        <v>105</v>
      </c>
      <c r="I39" s="30" t="s">
        <v>6</v>
      </c>
    </row>
    <row r="40" spans="1:9" x14ac:dyDescent="0.25">
      <c r="A40" s="76" t="s">
        <v>8</v>
      </c>
      <c r="B40" s="25" t="s">
        <v>204</v>
      </c>
      <c r="C40" s="31">
        <v>0.375</v>
      </c>
      <c r="D40" s="31">
        <v>0.21</v>
      </c>
      <c r="E40" s="26">
        <v>1.79</v>
      </c>
      <c r="F40" s="31">
        <v>120</v>
      </c>
      <c r="G40" s="31">
        <v>0.24</v>
      </c>
      <c r="H40" s="27" t="s">
        <v>119</v>
      </c>
      <c r="I40" s="30" t="s">
        <v>6</v>
      </c>
    </row>
    <row r="41" spans="1:9" x14ac:dyDescent="0.25">
      <c r="A41" s="76" t="s">
        <v>8</v>
      </c>
      <c r="B41" s="79" t="s">
        <v>205</v>
      </c>
      <c r="C41" s="31">
        <v>0.25</v>
      </c>
      <c r="D41" s="31">
        <v>0.21</v>
      </c>
      <c r="E41" s="26">
        <v>1.19</v>
      </c>
      <c r="F41" s="31">
        <v>120</v>
      </c>
      <c r="G41" s="31">
        <v>0.24</v>
      </c>
      <c r="H41" s="27" t="s">
        <v>119</v>
      </c>
      <c r="I41" s="30" t="s">
        <v>6</v>
      </c>
    </row>
    <row r="42" spans="1:9" x14ac:dyDescent="0.25">
      <c r="A42" s="76" t="s">
        <v>8</v>
      </c>
      <c r="B42" s="79" t="s">
        <v>206</v>
      </c>
      <c r="C42" s="31">
        <v>0.25</v>
      </c>
      <c r="D42" s="31">
        <v>0.15</v>
      </c>
      <c r="E42" s="26">
        <v>1.67</v>
      </c>
      <c r="F42" s="31">
        <v>70</v>
      </c>
      <c r="G42" s="31">
        <v>0.36</v>
      </c>
      <c r="H42" s="27" t="s">
        <v>119</v>
      </c>
      <c r="I42" s="30" t="s">
        <v>6</v>
      </c>
    </row>
    <row r="43" spans="1:9" x14ac:dyDescent="0.25">
      <c r="A43" s="76" t="s">
        <v>8</v>
      </c>
      <c r="B43" s="79" t="s">
        <v>207</v>
      </c>
      <c r="C43" s="31">
        <v>0.5</v>
      </c>
      <c r="D43" s="31">
        <v>0.87</v>
      </c>
      <c r="E43" s="26">
        <v>0.56999999999999995</v>
      </c>
      <c r="F43" s="31">
        <v>22</v>
      </c>
      <c r="G43" s="31">
        <v>0.31</v>
      </c>
      <c r="H43" s="27" t="s">
        <v>105</v>
      </c>
      <c r="I43" s="30" t="s">
        <v>6</v>
      </c>
    </row>
    <row r="44" spans="1:9" x14ac:dyDescent="0.25">
      <c r="A44" s="76" t="s">
        <v>8</v>
      </c>
      <c r="B44" s="25" t="s">
        <v>208</v>
      </c>
      <c r="C44" s="31">
        <v>0.5</v>
      </c>
      <c r="D44" s="31">
        <v>1.19</v>
      </c>
      <c r="E44" s="26">
        <v>0.42</v>
      </c>
      <c r="F44" s="31">
        <v>22</v>
      </c>
      <c r="G44" s="31">
        <v>0.28000000000000003</v>
      </c>
      <c r="H44" s="27" t="s">
        <v>105</v>
      </c>
      <c r="I44" s="30" t="s">
        <v>6</v>
      </c>
    </row>
    <row r="45" spans="1:9" x14ac:dyDescent="0.25">
      <c r="A45" s="76" t="s">
        <v>8</v>
      </c>
      <c r="B45" s="79" t="s">
        <v>209</v>
      </c>
      <c r="C45" s="31">
        <v>0.3125</v>
      </c>
      <c r="D45" s="31">
        <v>1.4</v>
      </c>
      <c r="E45" s="26">
        <v>0.22</v>
      </c>
      <c r="F45" s="31">
        <v>22</v>
      </c>
      <c r="G45" s="31">
        <v>0.31</v>
      </c>
      <c r="H45" s="27" t="s">
        <v>105</v>
      </c>
      <c r="I45" s="30" t="s">
        <v>6</v>
      </c>
    </row>
    <row r="46" spans="1:9" x14ac:dyDescent="0.25">
      <c r="A46" s="76" t="s">
        <v>8</v>
      </c>
      <c r="B46" s="25" t="s">
        <v>210</v>
      </c>
      <c r="C46" s="31">
        <v>0.25</v>
      </c>
      <c r="D46" s="26">
        <v>0.04</v>
      </c>
      <c r="E46" s="31">
        <v>6.9</v>
      </c>
      <c r="F46" s="31">
        <v>158</v>
      </c>
      <c r="G46" s="31">
        <v>0.2</v>
      </c>
      <c r="H46" s="27" t="s">
        <v>128</v>
      </c>
      <c r="I46" s="30" t="s">
        <v>6</v>
      </c>
    </row>
    <row r="47" spans="1:9" x14ac:dyDescent="0.25">
      <c r="A47" s="76" t="s">
        <v>8</v>
      </c>
      <c r="B47" s="79" t="s">
        <v>211</v>
      </c>
      <c r="C47" s="31">
        <v>0.5</v>
      </c>
      <c r="D47" s="31">
        <v>1.46</v>
      </c>
      <c r="E47" s="26">
        <v>0.34</v>
      </c>
      <c r="F47" s="31">
        <v>70</v>
      </c>
      <c r="G47" s="31">
        <v>0.35</v>
      </c>
      <c r="H47" s="27" t="s">
        <v>119</v>
      </c>
      <c r="I47" s="30" t="s">
        <v>6</v>
      </c>
    </row>
    <row r="48" spans="1:9" x14ac:dyDescent="0.25">
      <c r="A48" s="76" t="s">
        <v>8</v>
      </c>
      <c r="B48" s="25" t="s">
        <v>20</v>
      </c>
      <c r="C48" s="31">
        <v>0.4375</v>
      </c>
      <c r="D48" s="31">
        <v>0.67</v>
      </c>
      <c r="E48" s="26">
        <v>0.65</v>
      </c>
      <c r="F48" s="31">
        <v>50</v>
      </c>
      <c r="G48" s="31">
        <v>0.28000000000000003</v>
      </c>
      <c r="H48" s="27" t="s">
        <v>9</v>
      </c>
      <c r="I48" s="30" t="s">
        <v>6</v>
      </c>
    </row>
    <row r="49" spans="1:9" x14ac:dyDescent="0.25">
      <c r="A49" s="76" t="s">
        <v>8</v>
      </c>
      <c r="B49" s="3" t="s">
        <v>212</v>
      </c>
      <c r="C49" s="29">
        <v>6.25E-2</v>
      </c>
      <c r="D49" s="26">
        <v>0</v>
      </c>
      <c r="E49" s="26">
        <v>314.24</v>
      </c>
      <c r="F49" s="26">
        <v>488.2176</v>
      </c>
      <c r="G49" s="26">
        <v>0.11950000000000001</v>
      </c>
      <c r="H49" s="27" t="s">
        <v>128</v>
      </c>
      <c r="I49" s="30" t="s">
        <v>6</v>
      </c>
    </row>
    <row r="50" spans="1:9" x14ac:dyDescent="0.25">
      <c r="A50" s="76" t="s">
        <v>8</v>
      </c>
      <c r="B50" s="3" t="s">
        <v>213</v>
      </c>
      <c r="C50" s="26">
        <v>0.25</v>
      </c>
      <c r="D50" s="26">
        <v>0.04</v>
      </c>
      <c r="E50" s="26">
        <v>6.8706000000000005</v>
      </c>
      <c r="F50" s="26">
        <v>157.74719999999999</v>
      </c>
      <c r="G50" s="26">
        <v>0.21032000000000001</v>
      </c>
      <c r="H50" s="27" t="s">
        <v>128</v>
      </c>
      <c r="I50" s="30" t="s">
        <v>6</v>
      </c>
    </row>
    <row r="51" spans="1:9" x14ac:dyDescent="0.25">
      <c r="A51" s="76" t="s">
        <v>8</v>
      </c>
      <c r="B51" s="79" t="s">
        <v>214</v>
      </c>
      <c r="C51" s="31">
        <v>0.75</v>
      </c>
      <c r="D51" s="31">
        <v>1.05</v>
      </c>
      <c r="E51" s="26">
        <v>0.71</v>
      </c>
      <c r="F51" s="31">
        <v>22</v>
      </c>
      <c r="G51" s="31">
        <v>0.28000000000000003</v>
      </c>
      <c r="H51" s="27" t="s">
        <v>113</v>
      </c>
      <c r="I51" s="30" t="s">
        <v>6</v>
      </c>
    </row>
    <row r="52" spans="1:9" x14ac:dyDescent="0.25">
      <c r="A52" s="76" t="s">
        <v>8</v>
      </c>
      <c r="B52" s="25" t="s">
        <v>215</v>
      </c>
      <c r="C52" s="31">
        <v>0.5</v>
      </c>
      <c r="D52" s="31">
        <v>0.81</v>
      </c>
      <c r="E52" s="26">
        <v>0.62</v>
      </c>
      <c r="F52" s="31">
        <v>22</v>
      </c>
      <c r="G52" s="31">
        <v>0.28000000000000003</v>
      </c>
      <c r="H52" s="27" t="s">
        <v>113</v>
      </c>
      <c r="I52" s="30" t="s">
        <v>6</v>
      </c>
    </row>
    <row r="53" spans="1:9" x14ac:dyDescent="0.25">
      <c r="A53" s="76" t="s">
        <v>8</v>
      </c>
      <c r="B53" s="25" t="s">
        <v>216</v>
      </c>
      <c r="C53" s="31">
        <v>1</v>
      </c>
      <c r="D53" s="31">
        <v>0.79</v>
      </c>
      <c r="E53" s="26">
        <v>1.27</v>
      </c>
      <c r="F53" s="31">
        <v>22</v>
      </c>
      <c r="G53" s="31">
        <v>0.28000000000000003</v>
      </c>
      <c r="H53" s="27" t="s">
        <v>113</v>
      </c>
      <c r="I53" s="30" t="s">
        <v>6</v>
      </c>
    </row>
    <row r="54" spans="1:9" x14ac:dyDescent="0.25">
      <c r="A54" s="76" t="s">
        <v>8</v>
      </c>
      <c r="B54" s="25" t="s">
        <v>217</v>
      </c>
      <c r="C54" s="31">
        <v>0.375</v>
      </c>
      <c r="D54" s="31">
        <v>0.59</v>
      </c>
      <c r="E54" s="26">
        <v>0.64</v>
      </c>
      <c r="F54" s="31">
        <v>30</v>
      </c>
      <c r="G54" s="31">
        <v>0.28999999999999998</v>
      </c>
      <c r="H54" s="27" t="s">
        <v>113</v>
      </c>
      <c r="I54" s="30" t="s">
        <v>6</v>
      </c>
    </row>
    <row r="55" spans="1:9" x14ac:dyDescent="0.25">
      <c r="A55" s="76" t="s">
        <v>8</v>
      </c>
      <c r="B55" s="81" t="s">
        <v>218</v>
      </c>
      <c r="C55" s="28">
        <v>0.125</v>
      </c>
      <c r="D55" s="28">
        <v>0.628</v>
      </c>
      <c r="E55" s="26">
        <v>4</v>
      </c>
      <c r="F55" s="32">
        <v>488.22</v>
      </c>
      <c r="G55" s="32">
        <v>0.12</v>
      </c>
      <c r="H55" s="27" t="s">
        <v>128</v>
      </c>
      <c r="I55" s="30" t="s">
        <v>6</v>
      </c>
    </row>
    <row r="56" spans="1:9" x14ac:dyDescent="0.25">
      <c r="A56" s="76" t="s">
        <v>8</v>
      </c>
      <c r="B56" s="81" t="s">
        <v>219</v>
      </c>
      <c r="C56" s="28">
        <v>0.625</v>
      </c>
      <c r="D56" s="28">
        <v>0.28999999999999998</v>
      </c>
      <c r="E56" s="28">
        <v>0.46</v>
      </c>
      <c r="F56" s="32" t="s">
        <v>126</v>
      </c>
      <c r="G56" s="32" t="s">
        <v>126</v>
      </c>
      <c r="H56" s="27" t="s">
        <v>9</v>
      </c>
      <c r="I56" s="30" t="s">
        <v>6</v>
      </c>
    </row>
    <row r="57" spans="1:9" x14ac:dyDescent="0.25">
      <c r="A57" s="76" t="s">
        <v>8</v>
      </c>
      <c r="B57" s="82" t="s">
        <v>220</v>
      </c>
      <c r="C57" s="26">
        <v>0.125</v>
      </c>
      <c r="D57" s="26">
        <v>0.25</v>
      </c>
      <c r="E57" s="26">
        <v>0.49959999999999999</v>
      </c>
      <c r="F57" s="26">
        <v>29.951999999999998</v>
      </c>
      <c r="G57" s="26">
        <v>0.27962999999999999</v>
      </c>
      <c r="H57" s="27" t="s">
        <v>9</v>
      </c>
      <c r="I57" s="30" t="s">
        <v>6</v>
      </c>
    </row>
    <row r="58" spans="1:9" x14ac:dyDescent="0.25">
      <c r="A58" s="76" t="s">
        <v>8</v>
      </c>
      <c r="B58" s="82" t="s">
        <v>16</v>
      </c>
      <c r="C58" s="26">
        <v>0.125</v>
      </c>
      <c r="D58" s="26">
        <v>0.25</v>
      </c>
      <c r="E58" s="26">
        <v>0.49959999999999999</v>
      </c>
      <c r="F58" s="26">
        <v>29.951999999999998</v>
      </c>
      <c r="G58" s="26">
        <v>0.32982</v>
      </c>
      <c r="H58" s="27" t="s">
        <v>9</v>
      </c>
      <c r="I58" s="30" t="s">
        <v>6</v>
      </c>
    </row>
    <row r="59" spans="1:9" x14ac:dyDescent="0.25">
      <c r="A59" s="76" t="s">
        <v>8</v>
      </c>
      <c r="B59" s="82" t="s">
        <v>12</v>
      </c>
      <c r="C59" s="26">
        <v>0.5</v>
      </c>
      <c r="D59" s="26">
        <v>1.26</v>
      </c>
      <c r="E59" s="26">
        <v>0.39550000000000002</v>
      </c>
      <c r="F59" s="26">
        <v>24.959999999999997</v>
      </c>
      <c r="G59" s="26">
        <v>0.31070000000000003</v>
      </c>
      <c r="H59" s="27" t="s">
        <v>128</v>
      </c>
      <c r="I59" s="30" t="s">
        <v>6</v>
      </c>
    </row>
    <row r="60" spans="1:9" x14ac:dyDescent="0.25">
      <c r="A60" s="76" t="s">
        <v>8</v>
      </c>
      <c r="B60" s="82" t="s">
        <v>221</v>
      </c>
      <c r="C60" s="26">
        <v>0.5</v>
      </c>
      <c r="D60" s="26">
        <v>1.31</v>
      </c>
      <c r="E60" s="26">
        <v>0.38170000000000004</v>
      </c>
      <c r="F60" s="26">
        <v>18.096</v>
      </c>
      <c r="G60" s="26">
        <v>0.31070000000000003</v>
      </c>
      <c r="H60" s="27" t="s">
        <v>128</v>
      </c>
      <c r="I60" s="30" t="s">
        <v>6</v>
      </c>
    </row>
    <row r="61" spans="1:9" x14ac:dyDescent="0.25">
      <c r="A61" s="76" t="s">
        <v>8</v>
      </c>
      <c r="B61" s="82" t="s">
        <v>222</v>
      </c>
      <c r="C61" s="26">
        <v>0.75</v>
      </c>
      <c r="D61" s="26">
        <v>1.96</v>
      </c>
      <c r="E61" s="26">
        <v>0.38170000000000004</v>
      </c>
      <c r="F61" s="26">
        <v>18.096</v>
      </c>
      <c r="G61" s="26">
        <v>0.31070000000000003</v>
      </c>
      <c r="H61" s="27" t="s">
        <v>128</v>
      </c>
      <c r="I61" s="30" t="s">
        <v>6</v>
      </c>
    </row>
    <row r="62" spans="1:9" x14ac:dyDescent="0.25">
      <c r="A62" s="76" t="s">
        <v>8</v>
      </c>
      <c r="B62" s="82" t="s">
        <v>223</v>
      </c>
      <c r="C62" s="26">
        <v>0.5</v>
      </c>
      <c r="D62" s="26">
        <v>1.26</v>
      </c>
      <c r="E62" s="26">
        <v>0.39550000000000002</v>
      </c>
      <c r="F62" s="26">
        <v>21.84</v>
      </c>
      <c r="G62" s="26">
        <v>0.31070000000000003</v>
      </c>
      <c r="H62" s="27" t="s">
        <v>128</v>
      </c>
      <c r="I62" s="30" t="s">
        <v>6</v>
      </c>
    </row>
    <row r="63" spans="1:9" x14ac:dyDescent="0.25">
      <c r="A63" s="76" t="s">
        <v>8</v>
      </c>
      <c r="B63" s="82" t="s">
        <v>224</v>
      </c>
      <c r="C63" s="26">
        <v>0.5</v>
      </c>
      <c r="D63" s="26">
        <v>1.26</v>
      </c>
      <c r="E63" s="26">
        <v>0.39550000000000002</v>
      </c>
      <c r="F63" s="26">
        <v>21.84</v>
      </c>
      <c r="G63" s="26">
        <v>0.31070000000000003</v>
      </c>
      <c r="H63" s="27" t="s">
        <v>128</v>
      </c>
      <c r="I63" s="30" t="s">
        <v>6</v>
      </c>
    </row>
    <row r="64" spans="1:9" x14ac:dyDescent="0.25">
      <c r="A64" s="76" t="s">
        <v>8</v>
      </c>
      <c r="B64" s="82" t="s">
        <v>14</v>
      </c>
      <c r="C64" s="26">
        <v>0.31126000000000004</v>
      </c>
      <c r="D64" s="26">
        <v>0.71</v>
      </c>
      <c r="E64" s="26">
        <v>0.43719999999999998</v>
      </c>
      <c r="F64" s="26">
        <v>18.096</v>
      </c>
      <c r="G64" s="26">
        <v>0.31070000000000003</v>
      </c>
      <c r="H64" s="27" t="s">
        <v>128</v>
      </c>
      <c r="I64" s="30" t="s">
        <v>6</v>
      </c>
    </row>
    <row r="65" spans="1:9" x14ac:dyDescent="0.25">
      <c r="A65" s="76" t="s">
        <v>8</v>
      </c>
      <c r="B65" s="82" t="s">
        <v>13</v>
      </c>
      <c r="C65" s="26">
        <v>0.37429999999999997</v>
      </c>
      <c r="D65" s="26">
        <v>0.86</v>
      </c>
      <c r="E65" s="26">
        <v>0.43719999999999998</v>
      </c>
      <c r="F65" s="26">
        <v>18.096</v>
      </c>
      <c r="G65" s="26">
        <v>0.31070000000000003</v>
      </c>
      <c r="H65" s="27" t="s">
        <v>128</v>
      </c>
      <c r="I65" s="30" t="s">
        <v>6</v>
      </c>
    </row>
    <row r="66" spans="1:9" x14ac:dyDescent="0.25">
      <c r="A66" s="76" t="s">
        <v>8</v>
      </c>
      <c r="B66" s="82" t="s">
        <v>15</v>
      </c>
      <c r="C66" s="26">
        <v>0.5</v>
      </c>
      <c r="D66" s="26">
        <v>1.1399999999999999</v>
      </c>
      <c r="E66" s="26">
        <v>0.43719999999999998</v>
      </c>
      <c r="F66" s="26">
        <v>14.975999999999999</v>
      </c>
      <c r="G66" s="26">
        <v>0.30114000000000002</v>
      </c>
      <c r="H66" s="27" t="s">
        <v>128</v>
      </c>
      <c r="I66" s="30" t="s">
        <v>6</v>
      </c>
    </row>
    <row r="67" spans="1:9" x14ac:dyDescent="0.25">
      <c r="A67" s="76" t="s">
        <v>8</v>
      </c>
      <c r="B67" s="82" t="s">
        <v>225</v>
      </c>
      <c r="C67" s="26">
        <v>0.5</v>
      </c>
      <c r="D67" s="26">
        <v>1.26</v>
      </c>
      <c r="E67" s="26">
        <v>0.39550000000000002</v>
      </c>
      <c r="F67" s="26">
        <v>18.096</v>
      </c>
      <c r="G67" s="26">
        <v>0.14101</v>
      </c>
      <c r="H67" s="27" t="s">
        <v>9</v>
      </c>
      <c r="I67" s="30" t="s">
        <v>6</v>
      </c>
    </row>
    <row r="68" spans="1:9" x14ac:dyDescent="0.25">
      <c r="A68" s="76" t="s">
        <v>8</v>
      </c>
      <c r="B68" s="82" t="s">
        <v>226</v>
      </c>
      <c r="C68" s="26">
        <v>0.75</v>
      </c>
      <c r="D68" s="26">
        <v>1.9</v>
      </c>
      <c r="E68" s="26">
        <v>0.39550000000000002</v>
      </c>
      <c r="F68" s="26">
        <v>18.096</v>
      </c>
      <c r="G68" s="26">
        <v>0.14101</v>
      </c>
      <c r="H68" s="27" t="s">
        <v>9</v>
      </c>
      <c r="I68" s="30" t="s">
        <v>6</v>
      </c>
    </row>
    <row r="69" spans="1:9" x14ac:dyDescent="0.25">
      <c r="A69" s="76" t="s">
        <v>8</v>
      </c>
      <c r="B69" s="82" t="s">
        <v>227</v>
      </c>
      <c r="C69" s="26">
        <v>0.5</v>
      </c>
      <c r="D69" s="26">
        <v>0.79</v>
      </c>
      <c r="E69" s="26">
        <v>0.63149999999999995</v>
      </c>
      <c r="F69" s="26">
        <v>36.816000000000003</v>
      </c>
      <c r="G69" s="31">
        <v>0.45</v>
      </c>
      <c r="H69" s="27" t="s">
        <v>9</v>
      </c>
      <c r="I69" s="30" t="s">
        <v>6</v>
      </c>
    </row>
    <row r="70" spans="1:9" x14ac:dyDescent="0.25">
      <c r="A70" s="76" t="s">
        <v>8</v>
      </c>
      <c r="B70" s="82" t="s">
        <v>19</v>
      </c>
      <c r="C70" s="26">
        <v>0.75</v>
      </c>
      <c r="D70" s="26">
        <v>1.19</v>
      </c>
      <c r="E70" s="26">
        <v>0.63149999999999995</v>
      </c>
      <c r="F70" s="26">
        <v>36.816000000000003</v>
      </c>
      <c r="G70" s="31">
        <v>0.45</v>
      </c>
      <c r="H70" s="27" t="s">
        <v>9</v>
      </c>
      <c r="I70" s="30" t="s">
        <v>6</v>
      </c>
    </row>
    <row r="71" spans="1:9" x14ac:dyDescent="0.25">
      <c r="A71" s="76" t="s">
        <v>8</v>
      </c>
      <c r="B71" s="82" t="s">
        <v>228</v>
      </c>
      <c r="C71" s="26">
        <v>0.375</v>
      </c>
      <c r="D71" s="26">
        <v>0.59</v>
      </c>
      <c r="E71" s="26">
        <v>0.63149999999999995</v>
      </c>
      <c r="F71" s="26">
        <v>36.816000000000003</v>
      </c>
      <c r="G71" s="31">
        <v>0.45</v>
      </c>
      <c r="H71" s="27" t="s">
        <v>9</v>
      </c>
      <c r="I71" s="30" t="s">
        <v>6</v>
      </c>
    </row>
    <row r="72" spans="1:9" x14ac:dyDescent="0.25">
      <c r="A72" s="76" t="s">
        <v>8</v>
      </c>
      <c r="B72" s="82" t="s">
        <v>229</v>
      </c>
      <c r="C72" s="26">
        <v>0.625</v>
      </c>
      <c r="D72" s="26">
        <v>0.99</v>
      </c>
      <c r="E72" s="26">
        <v>0.63149999999999995</v>
      </c>
      <c r="F72" s="26">
        <v>36.816000000000003</v>
      </c>
      <c r="G72" s="31">
        <v>0.45</v>
      </c>
      <c r="H72" s="27" t="s">
        <v>9</v>
      </c>
      <c r="I72" s="30" t="s">
        <v>6</v>
      </c>
    </row>
    <row r="73" spans="1:9" x14ac:dyDescent="0.25">
      <c r="A73" s="91" t="s">
        <v>8</v>
      </c>
      <c r="B73" s="3" t="s">
        <v>54</v>
      </c>
      <c r="C73" s="90">
        <v>0.37429999999999997</v>
      </c>
      <c r="D73" s="90">
        <v>7.0000000000000007E-2</v>
      </c>
      <c r="E73" s="90">
        <v>4.9968000000000004</v>
      </c>
      <c r="F73" s="90">
        <v>115.81439999999999</v>
      </c>
      <c r="G73" s="90">
        <v>0.20075999999999999</v>
      </c>
      <c r="H73" s="91" t="s">
        <v>128</v>
      </c>
      <c r="I73" s="92" t="s">
        <v>6</v>
      </c>
    </row>
    <row r="74" spans="1:9" s="141" customFormat="1" x14ac:dyDescent="0.25">
      <c r="A74" s="88" t="s">
        <v>8</v>
      </c>
      <c r="B74" s="114" t="s">
        <v>663</v>
      </c>
      <c r="C74" s="108">
        <v>0.75</v>
      </c>
      <c r="D74" s="108">
        <v>0.9</v>
      </c>
      <c r="E74" s="108">
        <v>0.83299999999999996</v>
      </c>
      <c r="F74" s="108">
        <v>36.940799999999996</v>
      </c>
      <c r="G74" s="108">
        <v>0.31070000000000003</v>
      </c>
      <c r="H74" s="110" t="s">
        <v>119</v>
      </c>
      <c r="I74" s="113" t="s">
        <v>6</v>
      </c>
    </row>
    <row r="75" spans="1:9" s="141" customFormat="1" x14ac:dyDescent="0.25">
      <c r="A75" s="88" t="s">
        <v>8</v>
      </c>
      <c r="B75" s="110" t="s">
        <v>664</v>
      </c>
      <c r="C75" s="108">
        <v>0.75</v>
      </c>
      <c r="D75" s="108">
        <v>0.94</v>
      </c>
      <c r="E75" s="108">
        <v>0.8</v>
      </c>
      <c r="F75" s="116">
        <v>22</v>
      </c>
      <c r="G75" s="116">
        <v>0.31</v>
      </c>
      <c r="H75" s="110" t="s">
        <v>119</v>
      </c>
      <c r="I75" s="113" t="s">
        <v>6</v>
      </c>
    </row>
    <row r="77" spans="1:9" x14ac:dyDescent="0.25">
      <c r="A77" s="88" t="s">
        <v>8</v>
      </c>
      <c r="B77" s="139" t="s">
        <v>176</v>
      </c>
      <c r="C77" s="88">
        <v>0.375</v>
      </c>
      <c r="D77" s="88">
        <v>0.32</v>
      </c>
      <c r="E77" s="88">
        <v>0.85333333300000003</v>
      </c>
      <c r="F77" s="140">
        <v>40</v>
      </c>
      <c r="G77" s="140">
        <v>0.27</v>
      </c>
      <c r="H77" s="137" t="s">
        <v>9</v>
      </c>
      <c r="I77" s="84" t="s">
        <v>660</v>
      </c>
    </row>
    <row r="78" spans="1:9" x14ac:dyDescent="0.25">
      <c r="A78" s="88" t="s">
        <v>8</v>
      </c>
      <c r="B78" s="139" t="s">
        <v>174</v>
      </c>
      <c r="C78" s="88">
        <v>0.5</v>
      </c>
      <c r="D78" s="88">
        <v>0.45</v>
      </c>
      <c r="E78" s="88">
        <v>0.9</v>
      </c>
      <c r="F78" s="140">
        <v>40</v>
      </c>
      <c r="G78" s="140">
        <v>0.27</v>
      </c>
      <c r="H78" s="137" t="s">
        <v>9</v>
      </c>
      <c r="I78" s="84" t="s">
        <v>660</v>
      </c>
    </row>
    <row r="79" spans="1:9" x14ac:dyDescent="0.25">
      <c r="A79" s="88" t="s">
        <v>8</v>
      </c>
      <c r="B79" s="139" t="s">
        <v>177</v>
      </c>
      <c r="C79" s="88">
        <v>0.625</v>
      </c>
      <c r="D79" s="88">
        <v>0.56000000000000005</v>
      </c>
      <c r="E79" s="88">
        <v>0.89600000000000002</v>
      </c>
      <c r="F79" s="140">
        <v>40</v>
      </c>
      <c r="G79" s="140">
        <v>0.27</v>
      </c>
      <c r="H79" s="137" t="s">
        <v>9</v>
      </c>
      <c r="I79" s="84" t="s">
        <v>660</v>
      </c>
    </row>
    <row r="80" spans="1:9" x14ac:dyDescent="0.25">
      <c r="A80" s="88" t="s">
        <v>8</v>
      </c>
      <c r="B80" s="139" t="s">
        <v>175</v>
      </c>
      <c r="C80" s="88">
        <v>0.75</v>
      </c>
      <c r="D80" s="88">
        <v>0.68</v>
      </c>
      <c r="E80" s="88">
        <v>0.90666666699999998</v>
      </c>
      <c r="F80" s="140">
        <v>40</v>
      </c>
      <c r="G80" s="140">
        <v>0.27</v>
      </c>
      <c r="H80" s="137" t="s">
        <v>9</v>
      </c>
      <c r="I80" s="84" t="s">
        <v>660</v>
      </c>
    </row>
    <row r="81" spans="1:9" x14ac:dyDescent="0.25">
      <c r="A81" s="88" t="s">
        <v>8</v>
      </c>
      <c r="B81" s="139" t="s">
        <v>201</v>
      </c>
      <c r="C81" s="88">
        <v>0.25</v>
      </c>
      <c r="D81" s="88">
        <v>0.31</v>
      </c>
      <c r="E81" s="88">
        <v>1.24</v>
      </c>
      <c r="F81" s="140">
        <v>30</v>
      </c>
      <c r="G81" s="140">
        <v>0.45</v>
      </c>
      <c r="H81" s="144" t="s">
        <v>9</v>
      </c>
      <c r="I81" s="84" t="s">
        <v>660</v>
      </c>
    </row>
    <row r="82" spans="1:9" x14ac:dyDescent="0.25">
      <c r="A82" s="88" t="s">
        <v>8</v>
      </c>
      <c r="B82" s="139" t="s">
        <v>203</v>
      </c>
      <c r="C82" s="88">
        <v>0.375</v>
      </c>
      <c r="D82" s="88">
        <v>0.47</v>
      </c>
      <c r="E82" s="88">
        <v>1.253333333</v>
      </c>
      <c r="F82" s="140">
        <v>30</v>
      </c>
      <c r="G82" s="140">
        <v>0.45</v>
      </c>
      <c r="H82" s="144" t="s">
        <v>9</v>
      </c>
      <c r="I82" s="84" t="s">
        <v>660</v>
      </c>
    </row>
    <row r="83" spans="1:9" x14ac:dyDescent="0.25">
      <c r="A83" s="88" t="s">
        <v>8</v>
      </c>
      <c r="B83" s="139" t="s">
        <v>200</v>
      </c>
      <c r="C83" s="88">
        <v>0.5</v>
      </c>
      <c r="D83" s="88">
        <v>0.63</v>
      </c>
      <c r="E83" s="88">
        <v>1.26</v>
      </c>
      <c r="F83" s="140">
        <v>30</v>
      </c>
      <c r="G83" s="140">
        <v>0.45</v>
      </c>
      <c r="H83" s="144" t="s">
        <v>9</v>
      </c>
      <c r="I83" s="84" t="s">
        <v>660</v>
      </c>
    </row>
    <row r="84" spans="1:9" x14ac:dyDescent="0.25">
      <c r="A84" s="88" t="s">
        <v>8</v>
      </c>
      <c r="B84" s="139" t="s">
        <v>10</v>
      </c>
      <c r="C84" s="88">
        <v>0.625</v>
      </c>
      <c r="D84" s="88">
        <v>0.78</v>
      </c>
      <c r="E84" s="88">
        <v>1.248</v>
      </c>
      <c r="F84" s="140">
        <v>30</v>
      </c>
      <c r="G84" s="140">
        <v>0.45</v>
      </c>
      <c r="H84" s="144" t="s">
        <v>9</v>
      </c>
      <c r="I84" s="84" t="s">
        <v>660</v>
      </c>
    </row>
    <row r="85" spans="1:9" x14ac:dyDescent="0.25">
      <c r="A85" s="88" t="s">
        <v>8</v>
      </c>
      <c r="B85" s="139" t="s">
        <v>202</v>
      </c>
      <c r="C85" s="88">
        <v>0.75</v>
      </c>
      <c r="D85" s="88">
        <v>0.94</v>
      </c>
      <c r="E85" s="88">
        <v>1.253333333</v>
      </c>
      <c r="F85" s="140">
        <v>30</v>
      </c>
      <c r="G85" s="140">
        <v>0.45</v>
      </c>
      <c r="H85" s="144" t="s">
        <v>9</v>
      </c>
      <c r="I85" s="84" t="s">
        <v>660</v>
      </c>
    </row>
    <row r="86" spans="1:9" x14ac:dyDescent="0.25">
      <c r="A86" s="88" t="s">
        <v>8</v>
      </c>
      <c r="B86" s="139" t="s">
        <v>199</v>
      </c>
      <c r="C86" s="88">
        <v>1</v>
      </c>
      <c r="D86" s="88">
        <v>1.25</v>
      </c>
      <c r="E86" s="88">
        <v>1.25</v>
      </c>
      <c r="F86" s="140">
        <v>30</v>
      </c>
      <c r="G86" s="140">
        <v>0.45</v>
      </c>
      <c r="H86" s="144" t="s">
        <v>9</v>
      </c>
      <c r="I86" s="84" t="s">
        <v>660</v>
      </c>
    </row>
    <row r="87" spans="1:9" x14ac:dyDescent="0.25">
      <c r="A87" s="88" t="s">
        <v>8</v>
      </c>
      <c r="B87" s="98" t="s">
        <v>667</v>
      </c>
      <c r="C87" s="88">
        <v>0.75</v>
      </c>
      <c r="D87" s="88">
        <v>1.1499999999999999</v>
      </c>
      <c r="E87" s="88">
        <v>1.5333333330000001</v>
      </c>
      <c r="F87" s="153">
        <v>50</v>
      </c>
      <c r="G87" s="153">
        <v>0.31</v>
      </c>
      <c r="H87" s="88" t="s">
        <v>128</v>
      </c>
      <c r="I87" s="84" t="s">
        <v>660</v>
      </c>
    </row>
    <row r="88" spans="1:9" x14ac:dyDescent="0.25">
      <c r="A88" s="88" t="s">
        <v>8</v>
      </c>
      <c r="B88" s="98" t="s">
        <v>668</v>
      </c>
      <c r="C88" s="88">
        <v>0.75</v>
      </c>
      <c r="D88" s="88">
        <v>0.6</v>
      </c>
      <c r="E88" s="88">
        <v>0.8</v>
      </c>
      <c r="F88" s="153">
        <v>50</v>
      </c>
      <c r="G88" s="153">
        <v>0.31</v>
      </c>
      <c r="H88" s="88" t="s">
        <v>128</v>
      </c>
      <c r="I88" s="84" t="s">
        <v>660</v>
      </c>
    </row>
    <row r="90" spans="1:9" x14ac:dyDescent="0.25">
      <c r="A90" s="144" t="s">
        <v>8</v>
      </c>
      <c r="B90" s="149" t="s">
        <v>951</v>
      </c>
      <c r="C90" s="142">
        <v>1</v>
      </c>
      <c r="D90" s="142">
        <v>4</v>
      </c>
      <c r="E90" s="142">
        <v>0.25</v>
      </c>
      <c r="F90" s="142">
        <v>1.5</v>
      </c>
      <c r="G90" s="142">
        <v>0.35</v>
      </c>
      <c r="H90" s="144" t="s">
        <v>128</v>
      </c>
      <c r="I90" s="147" t="s">
        <v>6</v>
      </c>
    </row>
    <row r="94" spans="1:9" x14ac:dyDescent="0.25">
      <c r="A94" s="137"/>
      <c r="B94" s="139"/>
      <c r="C94" s="140"/>
      <c r="D94" s="140"/>
      <c r="E94" s="140"/>
      <c r="F94" s="140"/>
      <c r="G94" s="140"/>
      <c r="H94" s="137"/>
      <c r="I94" s="138"/>
    </row>
    <row r="96" spans="1:9" x14ac:dyDescent="0.25">
      <c r="B96" s="139"/>
    </row>
    <row r="97" spans="2:2" x14ac:dyDescent="0.25">
      <c r="B97" s="139"/>
    </row>
    <row r="98" spans="2:2" x14ac:dyDescent="0.25">
      <c r="B98" s="139"/>
    </row>
    <row r="99" spans="2:2" x14ac:dyDescent="0.25">
      <c r="B99" s="139"/>
    </row>
    <row r="100" spans="2:2" x14ac:dyDescent="0.25">
      <c r="B100" s="139"/>
    </row>
    <row r="101" spans="2:2" x14ac:dyDescent="0.25">
      <c r="B101" s="139"/>
    </row>
  </sheetData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42"/>
  <sheetViews>
    <sheetView workbookViewId="0">
      <pane ySplit="3" topLeftCell="A28" activePane="bottomLeft" state="frozen"/>
      <selection pane="bottomLeft" activeCell="E64" sqref="E64"/>
    </sheetView>
  </sheetViews>
  <sheetFormatPr defaultRowHeight="15" x14ac:dyDescent="0.25"/>
  <cols>
    <col min="1" max="1" width="23.28515625" bestFit="1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27" t="s">
        <v>92</v>
      </c>
      <c r="B1" s="27" t="s">
        <v>93</v>
      </c>
      <c r="C1" s="26" t="s">
        <v>94</v>
      </c>
      <c r="D1" s="26" t="s">
        <v>95</v>
      </c>
      <c r="E1" s="26" t="s">
        <v>96</v>
      </c>
      <c r="F1" s="26" t="s">
        <v>97</v>
      </c>
      <c r="G1" s="26" t="s">
        <v>98</v>
      </c>
      <c r="H1" s="27" t="s">
        <v>99</v>
      </c>
      <c r="I1" s="30" t="s">
        <v>100</v>
      </c>
    </row>
    <row r="2" spans="1:9" x14ac:dyDescent="0.25">
      <c r="A2" s="27" t="s">
        <v>101</v>
      </c>
      <c r="B2" s="27" t="s">
        <v>0</v>
      </c>
      <c r="C2" s="26" t="s">
        <v>1</v>
      </c>
      <c r="D2" s="26" t="s">
        <v>2</v>
      </c>
      <c r="E2" s="26" t="s">
        <v>3</v>
      </c>
      <c r="F2" s="26" t="s">
        <v>102</v>
      </c>
      <c r="G2" s="26" t="s">
        <v>4</v>
      </c>
      <c r="H2" s="27" t="s">
        <v>5</v>
      </c>
      <c r="I2" s="30" t="s">
        <v>103</v>
      </c>
    </row>
    <row r="3" spans="1:9" s="89" customFormat="1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5" spans="1:9" x14ac:dyDescent="0.25">
      <c r="A5" s="34" t="s">
        <v>37</v>
      </c>
      <c r="B5" s="25" t="s">
        <v>230</v>
      </c>
      <c r="C5" s="33">
        <v>10</v>
      </c>
      <c r="D5" s="33">
        <v>1.82</v>
      </c>
      <c r="E5" s="33">
        <v>5.4826000000000006</v>
      </c>
      <c r="F5" s="33">
        <v>100</v>
      </c>
      <c r="G5" s="33">
        <v>0.21510000000000001</v>
      </c>
      <c r="H5" s="34" t="s">
        <v>105</v>
      </c>
      <c r="I5" s="35" t="s">
        <v>6</v>
      </c>
    </row>
    <row r="6" spans="1:9" x14ac:dyDescent="0.25">
      <c r="A6" s="34" t="s">
        <v>37</v>
      </c>
      <c r="B6" s="25" t="s">
        <v>231</v>
      </c>
      <c r="C6" s="33">
        <v>2</v>
      </c>
      <c r="D6" s="33">
        <v>0.36</v>
      </c>
      <c r="E6" s="33">
        <v>5.4826000000000006</v>
      </c>
      <c r="F6" s="33">
        <v>100</v>
      </c>
      <c r="G6" s="33">
        <v>0.21510000000000001</v>
      </c>
      <c r="H6" s="34" t="s">
        <v>105</v>
      </c>
      <c r="I6" s="35" t="s">
        <v>6</v>
      </c>
    </row>
    <row r="7" spans="1:9" x14ac:dyDescent="0.25">
      <c r="A7" s="34" t="s">
        <v>37</v>
      </c>
      <c r="B7" s="25" t="s">
        <v>232</v>
      </c>
      <c r="C7" s="33">
        <v>6</v>
      </c>
      <c r="D7" s="33">
        <v>1.0900000000000001</v>
      </c>
      <c r="E7" s="33">
        <v>5.4826000000000006</v>
      </c>
      <c r="F7" s="33">
        <v>100</v>
      </c>
      <c r="G7" s="33">
        <v>0.21510000000000001</v>
      </c>
      <c r="H7" s="34" t="s">
        <v>105</v>
      </c>
      <c r="I7" s="35" t="s">
        <v>6</v>
      </c>
    </row>
    <row r="8" spans="1:9" x14ac:dyDescent="0.25">
      <c r="A8" s="34" t="s">
        <v>37</v>
      </c>
      <c r="B8" s="25" t="s">
        <v>233</v>
      </c>
      <c r="C8" s="33">
        <v>8</v>
      </c>
      <c r="D8" s="33">
        <v>1.46</v>
      </c>
      <c r="E8" s="33">
        <v>5.4826000000000006</v>
      </c>
      <c r="F8" s="33">
        <v>100</v>
      </c>
      <c r="G8" s="33">
        <v>0.21510000000000001</v>
      </c>
      <c r="H8" s="34" t="s">
        <v>105</v>
      </c>
      <c r="I8" s="35" t="s">
        <v>6</v>
      </c>
    </row>
    <row r="9" spans="1:9" x14ac:dyDescent="0.25">
      <c r="A9" s="34" t="s">
        <v>37</v>
      </c>
      <c r="B9" s="25" t="s">
        <v>234</v>
      </c>
      <c r="C9" s="33">
        <v>10</v>
      </c>
      <c r="D9" s="33">
        <v>1.26</v>
      </c>
      <c r="E9" s="33">
        <v>7.9116</v>
      </c>
      <c r="F9" s="33">
        <v>120</v>
      </c>
      <c r="G9" s="33">
        <v>0.21510000000000001</v>
      </c>
      <c r="H9" s="34" t="s">
        <v>105</v>
      </c>
      <c r="I9" s="35" t="s">
        <v>6</v>
      </c>
    </row>
    <row r="10" spans="1:9" x14ac:dyDescent="0.25">
      <c r="A10" s="34" t="s">
        <v>37</v>
      </c>
      <c r="B10" s="25" t="s">
        <v>235</v>
      </c>
      <c r="C10" s="33">
        <v>2</v>
      </c>
      <c r="D10" s="33">
        <v>0.25</v>
      </c>
      <c r="E10" s="33">
        <v>7.9116</v>
      </c>
      <c r="F10" s="33">
        <v>120</v>
      </c>
      <c r="G10" s="33">
        <v>0.21510000000000001</v>
      </c>
      <c r="H10" s="34" t="s">
        <v>105</v>
      </c>
      <c r="I10" s="35" t="s">
        <v>6</v>
      </c>
    </row>
    <row r="11" spans="1:9" x14ac:dyDescent="0.25">
      <c r="A11" s="34" t="s">
        <v>37</v>
      </c>
      <c r="B11" s="25" t="s">
        <v>236</v>
      </c>
      <c r="C11" s="33">
        <v>6</v>
      </c>
      <c r="D11" s="33">
        <v>0.76</v>
      </c>
      <c r="E11" s="33">
        <v>7.9116</v>
      </c>
      <c r="F11" s="33">
        <v>120</v>
      </c>
      <c r="G11" s="33">
        <v>0.21510000000000001</v>
      </c>
      <c r="H11" s="34" t="s">
        <v>105</v>
      </c>
      <c r="I11" s="35" t="s">
        <v>6</v>
      </c>
    </row>
    <row r="12" spans="1:9" x14ac:dyDescent="0.25">
      <c r="A12" s="34" t="s">
        <v>37</v>
      </c>
      <c r="B12" s="25" t="s">
        <v>237</v>
      </c>
      <c r="C12" s="33">
        <v>8</v>
      </c>
      <c r="D12" s="33">
        <v>1.01</v>
      </c>
      <c r="E12" s="33">
        <v>7.9116</v>
      </c>
      <c r="F12" s="33">
        <v>120</v>
      </c>
      <c r="G12" s="33">
        <v>0.21510000000000001</v>
      </c>
      <c r="H12" s="34" t="s">
        <v>105</v>
      </c>
      <c r="I12" s="35" t="s">
        <v>6</v>
      </c>
    </row>
    <row r="13" spans="1:9" x14ac:dyDescent="0.25">
      <c r="A13" s="34" t="s">
        <v>37</v>
      </c>
      <c r="B13" s="25" t="s">
        <v>238</v>
      </c>
      <c r="C13" s="33">
        <v>10</v>
      </c>
      <c r="D13" s="33">
        <v>0.9</v>
      </c>
      <c r="E13" s="33">
        <v>11.104000000000001</v>
      </c>
      <c r="F13" s="33">
        <v>140</v>
      </c>
      <c r="G13" s="33">
        <v>0.21510000000000001</v>
      </c>
      <c r="H13" s="34" t="s">
        <v>105</v>
      </c>
      <c r="I13" s="35" t="s">
        <v>6</v>
      </c>
    </row>
    <row r="14" spans="1:9" x14ac:dyDescent="0.25">
      <c r="A14" s="34" t="s">
        <v>37</v>
      </c>
      <c r="B14" s="25" t="s">
        <v>239</v>
      </c>
      <c r="C14" s="33">
        <v>2</v>
      </c>
      <c r="D14" s="33">
        <v>0.18</v>
      </c>
      <c r="E14" s="33">
        <v>11.104000000000001</v>
      </c>
      <c r="F14" s="33">
        <v>140</v>
      </c>
      <c r="G14" s="33">
        <v>0.21510000000000001</v>
      </c>
      <c r="H14" s="34" t="s">
        <v>105</v>
      </c>
      <c r="I14" s="35" t="s">
        <v>6</v>
      </c>
    </row>
    <row r="15" spans="1:9" x14ac:dyDescent="0.25">
      <c r="A15" s="34" t="s">
        <v>37</v>
      </c>
      <c r="B15" s="25" t="s">
        <v>240</v>
      </c>
      <c r="C15" s="33">
        <v>6</v>
      </c>
      <c r="D15" s="33">
        <v>0.54</v>
      </c>
      <c r="E15" s="33">
        <v>11.104000000000001</v>
      </c>
      <c r="F15" s="33">
        <v>140</v>
      </c>
      <c r="G15" s="33">
        <v>0.21510000000000001</v>
      </c>
      <c r="H15" s="34" t="s">
        <v>105</v>
      </c>
      <c r="I15" s="35" t="s">
        <v>6</v>
      </c>
    </row>
    <row r="16" spans="1:9" x14ac:dyDescent="0.25">
      <c r="A16" s="34" t="s">
        <v>37</v>
      </c>
      <c r="B16" s="25" t="s">
        <v>241</v>
      </c>
      <c r="C16" s="33">
        <v>8</v>
      </c>
      <c r="D16" s="33">
        <v>0.72</v>
      </c>
      <c r="E16" s="33">
        <v>11.104000000000001</v>
      </c>
      <c r="F16" s="33">
        <v>140</v>
      </c>
      <c r="G16" s="33">
        <v>0.21510000000000001</v>
      </c>
      <c r="H16" s="34" t="s">
        <v>105</v>
      </c>
      <c r="I16" s="35" t="s">
        <v>6</v>
      </c>
    </row>
    <row r="17" spans="1:9" x14ac:dyDescent="0.25">
      <c r="A17" s="34" t="s">
        <v>37</v>
      </c>
      <c r="B17" s="25" t="s">
        <v>242</v>
      </c>
      <c r="C17" s="33">
        <v>10</v>
      </c>
      <c r="D17" s="33">
        <v>7.69</v>
      </c>
      <c r="E17" s="33">
        <v>1.3</v>
      </c>
      <c r="F17" s="33">
        <v>40</v>
      </c>
      <c r="G17" s="33">
        <v>0.21510000000000001</v>
      </c>
      <c r="H17" s="34" t="s">
        <v>105</v>
      </c>
      <c r="I17" s="35" t="s">
        <v>6</v>
      </c>
    </row>
    <row r="18" spans="1:9" x14ac:dyDescent="0.25">
      <c r="A18" s="34" t="s">
        <v>37</v>
      </c>
      <c r="B18" s="25" t="s">
        <v>243</v>
      </c>
      <c r="C18" s="33">
        <v>2</v>
      </c>
      <c r="D18" s="33">
        <v>1.54</v>
      </c>
      <c r="E18" s="33">
        <v>1.3</v>
      </c>
      <c r="F18" s="33">
        <v>40</v>
      </c>
      <c r="G18" s="33">
        <v>0.21510000000000001</v>
      </c>
      <c r="H18" s="34" t="s">
        <v>105</v>
      </c>
      <c r="I18" s="35" t="s">
        <v>6</v>
      </c>
    </row>
    <row r="19" spans="1:9" x14ac:dyDescent="0.25">
      <c r="A19" s="34" t="s">
        <v>37</v>
      </c>
      <c r="B19" s="25" t="s">
        <v>244</v>
      </c>
      <c r="C19" s="33">
        <v>6</v>
      </c>
      <c r="D19" s="33">
        <v>4.62</v>
      </c>
      <c r="E19" s="33">
        <v>1.3</v>
      </c>
      <c r="F19" s="33">
        <v>40</v>
      </c>
      <c r="G19" s="33">
        <v>0.21510000000000001</v>
      </c>
      <c r="H19" s="34" t="s">
        <v>105</v>
      </c>
      <c r="I19" s="35" t="s">
        <v>6</v>
      </c>
    </row>
    <row r="20" spans="1:9" x14ac:dyDescent="0.25">
      <c r="A20" s="34" t="s">
        <v>37</v>
      </c>
      <c r="B20" s="25" t="s">
        <v>245</v>
      </c>
      <c r="C20" s="33">
        <v>8</v>
      </c>
      <c r="D20" s="33">
        <v>6.15</v>
      </c>
      <c r="E20" s="33">
        <v>1.3</v>
      </c>
      <c r="F20" s="33">
        <v>40</v>
      </c>
      <c r="G20" s="33">
        <v>0.21510000000000001</v>
      </c>
      <c r="H20" s="34" t="s">
        <v>105</v>
      </c>
      <c r="I20" s="35" t="s">
        <v>6</v>
      </c>
    </row>
    <row r="21" spans="1:9" x14ac:dyDescent="0.25">
      <c r="A21" s="34" t="s">
        <v>37</v>
      </c>
      <c r="B21" s="25" t="s">
        <v>246</v>
      </c>
      <c r="C21" s="33">
        <v>10</v>
      </c>
      <c r="D21" s="33">
        <v>4.5199999999999996</v>
      </c>
      <c r="E21" s="33">
        <v>2.21</v>
      </c>
      <c r="F21" s="33">
        <v>60</v>
      </c>
      <c r="G21" s="33">
        <v>0.21510000000000001</v>
      </c>
      <c r="H21" s="34" t="s">
        <v>105</v>
      </c>
      <c r="I21" s="35" t="s">
        <v>6</v>
      </c>
    </row>
    <row r="22" spans="1:9" x14ac:dyDescent="0.25">
      <c r="A22" s="34" t="s">
        <v>37</v>
      </c>
      <c r="B22" s="25" t="s">
        <v>247</v>
      </c>
      <c r="C22" s="33">
        <v>2</v>
      </c>
      <c r="D22" s="33">
        <v>0.9</v>
      </c>
      <c r="E22" s="33">
        <v>2.21</v>
      </c>
      <c r="F22" s="33">
        <v>60</v>
      </c>
      <c r="G22" s="33">
        <v>0.21510000000000001</v>
      </c>
      <c r="H22" s="34" t="s">
        <v>105</v>
      </c>
      <c r="I22" s="35" t="s">
        <v>6</v>
      </c>
    </row>
    <row r="23" spans="1:9" x14ac:dyDescent="0.25">
      <c r="A23" s="34" t="s">
        <v>37</v>
      </c>
      <c r="B23" s="25" t="s">
        <v>248</v>
      </c>
      <c r="C23" s="33">
        <v>6</v>
      </c>
      <c r="D23" s="33">
        <v>2.71</v>
      </c>
      <c r="E23" s="33">
        <v>2.21</v>
      </c>
      <c r="F23" s="33">
        <v>60</v>
      </c>
      <c r="G23" s="33">
        <v>0.21510000000000001</v>
      </c>
      <c r="H23" s="34" t="s">
        <v>105</v>
      </c>
      <c r="I23" s="35" t="s">
        <v>6</v>
      </c>
    </row>
    <row r="24" spans="1:9" x14ac:dyDescent="0.25">
      <c r="A24" s="34" t="s">
        <v>37</v>
      </c>
      <c r="B24" s="25" t="s">
        <v>249</v>
      </c>
      <c r="C24" s="33">
        <v>8</v>
      </c>
      <c r="D24" s="33">
        <v>3.62</v>
      </c>
      <c r="E24" s="33">
        <v>2.21</v>
      </c>
      <c r="F24" s="33">
        <v>60</v>
      </c>
      <c r="G24" s="33">
        <v>0.21510000000000001</v>
      </c>
      <c r="H24" s="34" t="s">
        <v>105</v>
      </c>
      <c r="I24" s="35" t="s">
        <v>6</v>
      </c>
    </row>
    <row r="25" spans="1:9" x14ac:dyDescent="0.25">
      <c r="A25" s="34" t="s">
        <v>37</v>
      </c>
      <c r="B25" s="25" t="s">
        <v>250</v>
      </c>
      <c r="C25" s="33">
        <v>10</v>
      </c>
      <c r="D25" s="33">
        <v>2.7</v>
      </c>
      <c r="E25" s="33">
        <v>3.7</v>
      </c>
      <c r="F25" s="33">
        <v>80</v>
      </c>
      <c r="G25" s="33">
        <v>0.21510000000000001</v>
      </c>
      <c r="H25" s="34" t="s">
        <v>105</v>
      </c>
      <c r="I25" s="35" t="s">
        <v>6</v>
      </c>
    </row>
    <row r="26" spans="1:9" x14ac:dyDescent="0.25">
      <c r="A26" s="34" t="s">
        <v>37</v>
      </c>
      <c r="B26" s="25" t="s">
        <v>251</v>
      </c>
      <c r="C26" s="33">
        <v>2</v>
      </c>
      <c r="D26" s="33">
        <v>0.54</v>
      </c>
      <c r="E26" s="33">
        <v>3.7</v>
      </c>
      <c r="F26" s="33">
        <v>80</v>
      </c>
      <c r="G26" s="33">
        <v>0.21510000000000001</v>
      </c>
      <c r="H26" s="34" t="s">
        <v>105</v>
      </c>
      <c r="I26" s="35" t="s">
        <v>6</v>
      </c>
    </row>
    <row r="27" spans="1:9" x14ac:dyDescent="0.25">
      <c r="A27" s="34" t="s">
        <v>37</v>
      </c>
      <c r="B27" s="25" t="s">
        <v>252</v>
      </c>
      <c r="C27" s="33">
        <v>6</v>
      </c>
      <c r="D27" s="33">
        <v>1.62</v>
      </c>
      <c r="E27" s="33">
        <v>3.7</v>
      </c>
      <c r="F27" s="33">
        <v>80</v>
      </c>
      <c r="G27" s="33">
        <v>0.21510000000000001</v>
      </c>
      <c r="H27" s="34" t="s">
        <v>105</v>
      </c>
      <c r="I27" s="35" t="s">
        <v>6</v>
      </c>
    </row>
    <row r="28" spans="1:9" x14ac:dyDescent="0.25">
      <c r="A28" s="34" t="s">
        <v>37</v>
      </c>
      <c r="B28" s="25" t="s">
        <v>253</v>
      </c>
      <c r="C28" s="33">
        <v>8</v>
      </c>
      <c r="D28" s="33">
        <v>2.16</v>
      </c>
      <c r="E28" s="33">
        <v>3.7</v>
      </c>
      <c r="F28" s="33">
        <v>80</v>
      </c>
      <c r="G28" s="33">
        <v>0.21510000000000001</v>
      </c>
      <c r="H28" s="34" t="s">
        <v>105</v>
      </c>
      <c r="I28" s="35" t="s">
        <v>6</v>
      </c>
    </row>
    <row r="29" spans="1:9" x14ac:dyDescent="0.25">
      <c r="A29" s="34" t="s">
        <v>37</v>
      </c>
      <c r="B29" s="25" t="s">
        <v>254</v>
      </c>
      <c r="C29" s="36">
        <v>10</v>
      </c>
      <c r="D29" s="36">
        <v>7.14</v>
      </c>
      <c r="E29" s="36">
        <v>1.4</v>
      </c>
      <c r="F29" s="36">
        <v>38</v>
      </c>
      <c r="G29" s="36">
        <v>0.2</v>
      </c>
      <c r="H29" s="34" t="s">
        <v>105</v>
      </c>
      <c r="I29" s="35" t="s">
        <v>6</v>
      </c>
    </row>
    <row r="30" spans="1:9" x14ac:dyDescent="0.25">
      <c r="A30" s="34" t="s">
        <v>37</v>
      </c>
      <c r="B30" s="25" t="s">
        <v>255</v>
      </c>
      <c r="C30" s="36">
        <v>2</v>
      </c>
      <c r="D30" s="36">
        <v>1.43</v>
      </c>
      <c r="E30" s="36">
        <v>1.4</v>
      </c>
      <c r="F30" s="36">
        <v>38</v>
      </c>
      <c r="G30" s="36">
        <v>0.2</v>
      </c>
      <c r="H30" s="34" t="s">
        <v>105</v>
      </c>
      <c r="I30" s="35" t="s">
        <v>6</v>
      </c>
    </row>
    <row r="31" spans="1:9" x14ac:dyDescent="0.25">
      <c r="A31" s="34" t="s">
        <v>37</v>
      </c>
      <c r="B31" s="25" t="s">
        <v>256</v>
      </c>
      <c r="C31" s="36">
        <v>6</v>
      </c>
      <c r="D31" s="36">
        <v>4.29</v>
      </c>
      <c r="E31" s="36">
        <v>1.4</v>
      </c>
      <c r="F31" s="36">
        <v>38</v>
      </c>
      <c r="G31" s="36">
        <v>0.2</v>
      </c>
      <c r="H31" s="34" t="s">
        <v>105</v>
      </c>
      <c r="I31" s="35" t="s">
        <v>6</v>
      </c>
    </row>
    <row r="32" spans="1:9" x14ac:dyDescent="0.25">
      <c r="A32" s="34" t="s">
        <v>37</v>
      </c>
      <c r="B32" s="25" t="s">
        <v>257</v>
      </c>
      <c r="C32" s="36">
        <v>8</v>
      </c>
      <c r="D32" s="36">
        <v>5.71</v>
      </c>
      <c r="E32" s="36">
        <v>1.4</v>
      </c>
      <c r="F32" s="36">
        <v>38</v>
      </c>
      <c r="G32" s="36">
        <v>0.2</v>
      </c>
      <c r="H32" s="34" t="s">
        <v>105</v>
      </c>
      <c r="I32" s="35" t="s">
        <v>6</v>
      </c>
    </row>
    <row r="33" spans="1:9" x14ac:dyDescent="0.25">
      <c r="A33" s="34" t="s">
        <v>37</v>
      </c>
      <c r="B33" s="25" t="s">
        <v>258</v>
      </c>
      <c r="C33" s="33">
        <v>3.5</v>
      </c>
      <c r="D33" s="33">
        <v>6.14</v>
      </c>
      <c r="E33" s="36">
        <v>0.56999999999999995</v>
      </c>
      <c r="F33" s="36">
        <v>22</v>
      </c>
      <c r="G33" s="36">
        <v>0.31</v>
      </c>
      <c r="H33" s="34" t="s">
        <v>105</v>
      </c>
      <c r="I33" s="35" t="s">
        <v>6</v>
      </c>
    </row>
    <row r="34" spans="1:9" x14ac:dyDescent="0.25">
      <c r="A34" s="34" t="s">
        <v>37</v>
      </c>
      <c r="B34" s="25" t="s">
        <v>259</v>
      </c>
      <c r="C34" s="33">
        <v>4.5</v>
      </c>
      <c r="D34" s="33">
        <v>7.89</v>
      </c>
      <c r="E34" s="36">
        <v>0.56999999999999995</v>
      </c>
      <c r="F34" s="36">
        <v>22</v>
      </c>
      <c r="G34" s="36">
        <v>0.31</v>
      </c>
      <c r="H34" s="34" t="s">
        <v>105</v>
      </c>
      <c r="I34" s="35" t="s">
        <v>6</v>
      </c>
    </row>
    <row r="35" spans="1:9" x14ac:dyDescent="0.25">
      <c r="A35" s="34" t="s">
        <v>37</v>
      </c>
      <c r="B35" s="25" t="s">
        <v>260</v>
      </c>
      <c r="C35" s="33">
        <v>4</v>
      </c>
      <c r="D35" s="33">
        <v>7.0179999999999998</v>
      </c>
      <c r="E35" s="36">
        <v>0.56999999999999995</v>
      </c>
      <c r="F35" s="36">
        <v>22</v>
      </c>
      <c r="G35" s="36">
        <v>0.31</v>
      </c>
      <c r="H35" s="34" t="s">
        <v>105</v>
      </c>
      <c r="I35" s="35" t="s">
        <v>6</v>
      </c>
    </row>
    <row r="36" spans="1:9" x14ac:dyDescent="0.25">
      <c r="A36" s="34" t="s">
        <v>37</v>
      </c>
      <c r="B36" s="25" t="s">
        <v>261</v>
      </c>
      <c r="C36" s="33">
        <v>5.5</v>
      </c>
      <c r="D36" s="33">
        <v>9.65</v>
      </c>
      <c r="E36" s="36">
        <v>0.56999999999999995</v>
      </c>
      <c r="F36" s="36">
        <v>22</v>
      </c>
      <c r="G36" s="36">
        <v>0.31</v>
      </c>
      <c r="H36" s="34" t="s">
        <v>105</v>
      </c>
      <c r="I36" s="35" t="s">
        <v>6</v>
      </c>
    </row>
    <row r="37" spans="1:9" x14ac:dyDescent="0.25">
      <c r="A37" s="34" t="s">
        <v>37</v>
      </c>
      <c r="B37" s="25" t="s">
        <v>262</v>
      </c>
      <c r="C37" s="33">
        <v>5</v>
      </c>
      <c r="D37" s="33">
        <v>8.77</v>
      </c>
      <c r="E37" s="36">
        <v>0.56999999999999995</v>
      </c>
      <c r="F37" s="36">
        <v>22</v>
      </c>
      <c r="G37" s="36">
        <v>0.31</v>
      </c>
      <c r="H37" s="34" t="s">
        <v>105</v>
      </c>
      <c r="I37" s="35" t="s">
        <v>6</v>
      </c>
    </row>
    <row r="38" spans="1:9" x14ac:dyDescent="0.25">
      <c r="A38" s="34" t="s">
        <v>37</v>
      </c>
      <c r="B38" s="25" t="s">
        <v>263</v>
      </c>
      <c r="C38" s="33">
        <v>6.5</v>
      </c>
      <c r="D38" s="33">
        <v>11.4</v>
      </c>
      <c r="E38" s="36">
        <v>0.56999999999999995</v>
      </c>
      <c r="F38" s="36">
        <v>22</v>
      </c>
      <c r="G38" s="36">
        <v>0.31</v>
      </c>
      <c r="H38" s="34" t="s">
        <v>105</v>
      </c>
      <c r="I38" s="35" t="s">
        <v>6</v>
      </c>
    </row>
    <row r="39" spans="1:9" x14ac:dyDescent="0.25">
      <c r="A39" s="34" t="s">
        <v>37</v>
      </c>
      <c r="B39" s="25" t="s">
        <v>264</v>
      </c>
      <c r="C39" s="33">
        <v>6</v>
      </c>
      <c r="D39" s="33">
        <v>10.53</v>
      </c>
      <c r="E39" s="36">
        <v>0.56999999999999995</v>
      </c>
      <c r="F39" s="36">
        <v>22</v>
      </c>
      <c r="G39" s="36">
        <v>0.31</v>
      </c>
      <c r="H39" s="34" t="s">
        <v>105</v>
      </c>
      <c r="I39" s="35" t="s">
        <v>6</v>
      </c>
    </row>
    <row r="40" spans="1:9" x14ac:dyDescent="0.25">
      <c r="A40" s="34" t="s">
        <v>37</v>
      </c>
      <c r="B40" s="3" t="s">
        <v>265</v>
      </c>
      <c r="C40" s="33">
        <v>3.5</v>
      </c>
      <c r="D40" s="33">
        <v>6.8</v>
      </c>
      <c r="E40" s="36">
        <v>0.51500000000000001</v>
      </c>
      <c r="F40" s="36">
        <v>26</v>
      </c>
      <c r="G40" s="36">
        <v>0.31</v>
      </c>
      <c r="H40" s="34" t="s">
        <v>105</v>
      </c>
      <c r="I40" s="35" t="s">
        <v>6</v>
      </c>
    </row>
    <row r="41" spans="1:9" x14ac:dyDescent="0.25">
      <c r="A41" s="34" t="s">
        <v>37</v>
      </c>
      <c r="B41" s="3" t="s">
        <v>266</v>
      </c>
      <c r="C41" s="33">
        <v>4.5</v>
      </c>
      <c r="D41" s="33">
        <v>8.74</v>
      </c>
      <c r="E41" s="36">
        <v>0.51500000000000001</v>
      </c>
      <c r="F41" s="36">
        <v>26</v>
      </c>
      <c r="G41" s="36">
        <v>0.31</v>
      </c>
      <c r="H41" s="34" t="s">
        <v>105</v>
      </c>
      <c r="I41" s="35" t="s">
        <v>6</v>
      </c>
    </row>
    <row r="42" spans="1:9" x14ac:dyDescent="0.25">
      <c r="A42" s="34" t="s">
        <v>37</v>
      </c>
      <c r="B42" s="3" t="s">
        <v>267</v>
      </c>
      <c r="C42" s="33">
        <v>4</v>
      </c>
      <c r="D42" s="33">
        <v>7.77</v>
      </c>
      <c r="E42" s="36">
        <v>0.51500000000000001</v>
      </c>
      <c r="F42" s="36">
        <v>26</v>
      </c>
      <c r="G42" s="36">
        <v>0.31</v>
      </c>
      <c r="H42" s="34" t="s">
        <v>105</v>
      </c>
      <c r="I42" s="35" t="s">
        <v>6</v>
      </c>
    </row>
    <row r="43" spans="1:9" x14ac:dyDescent="0.25">
      <c r="A43" s="34" t="s">
        <v>37</v>
      </c>
      <c r="B43" s="3" t="s">
        <v>268</v>
      </c>
      <c r="C43" s="33">
        <v>5.5</v>
      </c>
      <c r="D43" s="33">
        <v>10.68</v>
      </c>
      <c r="E43" s="36">
        <v>0.51500000000000001</v>
      </c>
      <c r="F43" s="36">
        <v>26</v>
      </c>
      <c r="G43" s="36">
        <v>0.31</v>
      </c>
      <c r="H43" s="34" t="s">
        <v>105</v>
      </c>
      <c r="I43" s="35" t="s">
        <v>6</v>
      </c>
    </row>
    <row r="44" spans="1:9" x14ac:dyDescent="0.25">
      <c r="A44" s="34" t="s">
        <v>37</v>
      </c>
      <c r="B44" s="3" t="s">
        <v>269</v>
      </c>
      <c r="C44" s="33">
        <v>5</v>
      </c>
      <c r="D44" s="33">
        <v>9.7100000000000009</v>
      </c>
      <c r="E44" s="36">
        <v>0.51500000000000001</v>
      </c>
      <c r="F44" s="36">
        <v>26</v>
      </c>
      <c r="G44" s="36">
        <v>0.31</v>
      </c>
      <c r="H44" s="34" t="s">
        <v>105</v>
      </c>
      <c r="I44" s="35" t="s">
        <v>6</v>
      </c>
    </row>
    <row r="45" spans="1:9" x14ac:dyDescent="0.25">
      <c r="A45" s="34" t="s">
        <v>37</v>
      </c>
      <c r="B45" s="3" t="s">
        <v>270</v>
      </c>
      <c r="C45" s="33">
        <v>6</v>
      </c>
      <c r="D45" s="33">
        <v>11.65</v>
      </c>
      <c r="E45" s="36">
        <v>0.51500000000000001</v>
      </c>
      <c r="F45" s="36">
        <v>26</v>
      </c>
      <c r="G45" s="36">
        <v>0.31</v>
      </c>
      <c r="H45" s="34" t="s">
        <v>105</v>
      </c>
      <c r="I45" s="35" t="s">
        <v>6</v>
      </c>
    </row>
    <row r="46" spans="1:9" x14ac:dyDescent="0.25">
      <c r="A46" s="34" t="s">
        <v>37</v>
      </c>
      <c r="B46" s="3" t="s">
        <v>271</v>
      </c>
      <c r="C46" s="33">
        <v>6.5</v>
      </c>
      <c r="D46" s="33">
        <v>12.62</v>
      </c>
      <c r="E46" s="36">
        <v>0.51500000000000001</v>
      </c>
      <c r="F46" s="36">
        <v>26</v>
      </c>
      <c r="G46" s="36">
        <v>0.31</v>
      </c>
      <c r="H46" s="34" t="s">
        <v>105</v>
      </c>
      <c r="I46" s="35" t="s">
        <v>6</v>
      </c>
    </row>
    <row r="47" spans="1:9" x14ac:dyDescent="0.25">
      <c r="A47" s="34" t="s">
        <v>37</v>
      </c>
      <c r="B47" s="149" t="s">
        <v>272</v>
      </c>
      <c r="C47" s="33">
        <v>10</v>
      </c>
      <c r="D47" s="33">
        <v>0.74</v>
      </c>
      <c r="E47" s="33">
        <v>13.533000000000001</v>
      </c>
      <c r="F47" s="33">
        <v>139.77599999999998</v>
      </c>
      <c r="G47" s="33">
        <v>0.21510000000000001</v>
      </c>
      <c r="H47" s="34" t="s">
        <v>105</v>
      </c>
      <c r="I47" s="35" t="s">
        <v>6</v>
      </c>
    </row>
    <row r="48" spans="1:9" x14ac:dyDescent="0.25">
      <c r="A48" s="34" t="s">
        <v>37</v>
      </c>
      <c r="B48" s="150" t="s">
        <v>273</v>
      </c>
      <c r="C48" s="33">
        <v>2</v>
      </c>
      <c r="D48" s="33">
        <v>0.15</v>
      </c>
      <c r="E48" s="33">
        <v>13.533000000000001</v>
      </c>
      <c r="F48" s="33">
        <v>139.77599999999998</v>
      </c>
      <c r="G48" s="33">
        <v>0.21510000000000001</v>
      </c>
      <c r="H48" s="34" t="s">
        <v>105</v>
      </c>
      <c r="I48" s="35" t="s">
        <v>6</v>
      </c>
    </row>
    <row r="49" spans="1:9" x14ac:dyDescent="0.25">
      <c r="A49" s="34" t="s">
        <v>37</v>
      </c>
      <c r="B49" s="150" t="s">
        <v>274</v>
      </c>
      <c r="C49" s="33">
        <v>4</v>
      </c>
      <c r="D49" s="33">
        <v>0.3</v>
      </c>
      <c r="E49" s="33">
        <v>13.533000000000001</v>
      </c>
      <c r="F49" s="33">
        <v>139.77599999999998</v>
      </c>
      <c r="G49" s="33">
        <v>0.21510000000000001</v>
      </c>
      <c r="H49" s="34" t="s">
        <v>105</v>
      </c>
      <c r="I49" s="35" t="s">
        <v>6</v>
      </c>
    </row>
    <row r="50" spans="1:9" x14ac:dyDescent="0.25">
      <c r="A50" s="34" t="s">
        <v>37</v>
      </c>
      <c r="B50" s="149" t="s">
        <v>275</v>
      </c>
      <c r="C50" s="33">
        <v>6</v>
      </c>
      <c r="D50" s="33">
        <v>0.44</v>
      </c>
      <c r="E50" s="33">
        <v>13.533000000000001</v>
      </c>
      <c r="F50" s="33">
        <v>139.77599999999998</v>
      </c>
      <c r="G50" s="33">
        <v>0.21510000000000001</v>
      </c>
      <c r="H50" s="34" t="s">
        <v>105</v>
      </c>
      <c r="I50" s="35" t="s">
        <v>6</v>
      </c>
    </row>
    <row r="51" spans="1:9" x14ac:dyDescent="0.25">
      <c r="A51" s="34" t="s">
        <v>37</v>
      </c>
      <c r="B51" s="149" t="s">
        <v>276</v>
      </c>
      <c r="C51" s="33">
        <v>8</v>
      </c>
      <c r="D51" s="33">
        <v>0.59</v>
      </c>
      <c r="E51" s="33">
        <v>13.533000000000001</v>
      </c>
      <c r="F51" s="33">
        <v>139.77599999999998</v>
      </c>
      <c r="G51" s="33">
        <v>0.21510000000000001</v>
      </c>
      <c r="H51" s="34" t="s">
        <v>105</v>
      </c>
      <c r="I51" s="35" t="s">
        <v>6</v>
      </c>
    </row>
    <row r="52" spans="1:9" x14ac:dyDescent="0.25">
      <c r="A52" s="34" t="s">
        <v>37</v>
      </c>
      <c r="B52" s="149" t="s">
        <v>277</v>
      </c>
      <c r="C52" s="33">
        <v>10</v>
      </c>
      <c r="D52" s="33">
        <v>2.72</v>
      </c>
      <c r="E52" s="33">
        <v>3.6782000000000004</v>
      </c>
      <c r="F52" s="33">
        <v>79.872</v>
      </c>
      <c r="G52" s="33">
        <v>0.20075999999999999</v>
      </c>
      <c r="H52" s="34" t="s">
        <v>105</v>
      </c>
      <c r="I52" s="35" t="s">
        <v>6</v>
      </c>
    </row>
    <row r="53" spans="1:9" x14ac:dyDescent="0.25">
      <c r="A53" s="34" t="s">
        <v>37</v>
      </c>
      <c r="B53" s="149" t="s">
        <v>278</v>
      </c>
      <c r="C53" s="33">
        <v>2</v>
      </c>
      <c r="D53" s="33">
        <v>0.54</v>
      </c>
      <c r="E53" s="33">
        <v>3.6782000000000004</v>
      </c>
      <c r="F53" s="33">
        <v>79.872</v>
      </c>
      <c r="G53" s="33">
        <v>0.20075999999999999</v>
      </c>
      <c r="H53" s="34" t="s">
        <v>105</v>
      </c>
      <c r="I53" s="35" t="s">
        <v>6</v>
      </c>
    </row>
    <row r="54" spans="1:9" x14ac:dyDescent="0.25">
      <c r="A54" s="34" t="s">
        <v>37</v>
      </c>
      <c r="B54" s="149" t="s">
        <v>279</v>
      </c>
      <c r="C54" s="33">
        <v>4</v>
      </c>
      <c r="D54" s="33">
        <v>1.0900000000000001</v>
      </c>
      <c r="E54" s="33">
        <v>3.6782000000000004</v>
      </c>
      <c r="F54" s="33">
        <v>79.872</v>
      </c>
      <c r="G54" s="33">
        <v>0.20075999999999999</v>
      </c>
      <c r="H54" s="34" t="s">
        <v>105</v>
      </c>
      <c r="I54" s="35" t="s">
        <v>6</v>
      </c>
    </row>
    <row r="55" spans="1:9" x14ac:dyDescent="0.25">
      <c r="A55" s="34" t="s">
        <v>37</v>
      </c>
      <c r="B55" s="149" t="s">
        <v>280</v>
      </c>
      <c r="C55" s="33">
        <v>6</v>
      </c>
      <c r="D55" s="33">
        <v>1.63</v>
      </c>
      <c r="E55" s="33">
        <v>3.6782000000000004</v>
      </c>
      <c r="F55" s="33">
        <v>79.872</v>
      </c>
      <c r="G55" s="33">
        <v>0.20075999999999999</v>
      </c>
      <c r="H55" s="34" t="s">
        <v>105</v>
      </c>
      <c r="I55" s="35" t="s">
        <v>6</v>
      </c>
    </row>
    <row r="56" spans="1:9" x14ac:dyDescent="0.25">
      <c r="A56" s="34" t="s">
        <v>37</v>
      </c>
      <c r="B56" s="149" t="s">
        <v>281</v>
      </c>
      <c r="C56" s="33">
        <v>8</v>
      </c>
      <c r="D56" s="33">
        <v>2.17</v>
      </c>
      <c r="E56" s="33">
        <v>3.6782000000000004</v>
      </c>
      <c r="F56" s="33">
        <v>79.872</v>
      </c>
      <c r="G56" s="33">
        <v>0.20075999999999999</v>
      </c>
      <c r="H56" s="34" t="s">
        <v>105</v>
      </c>
      <c r="I56" s="35" t="s">
        <v>6</v>
      </c>
    </row>
    <row r="57" spans="1:9" x14ac:dyDescent="0.25">
      <c r="A57" s="34" t="s">
        <v>37</v>
      </c>
      <c r="B57" s="3" t="s">
        <v>282</v>
      </c>
      <c r="C57" s="33">
        <v>10</v>
      </c>
      <c r="D57" s="33">
        <v>7.58</v>
      </c>
      <c r="E57" s="33">
        <v>1.3186</v>
      </c>
      <c r="F57" s="33">
        <v>39.936</v>
      </c>
      <c r="G57" s="33">
        <v>0.20075999999999999</v>
      </c>
      <c r="H57" s="34" t="s">
        <v>105</v>
      </c>
      <c r="I57" s="35" t="s">
        <v>6</v>
      </c>
    </row>
    <row r="58" spans="1:9" x14ac:dyDescent="0.25">
      <c r="A58" s="34" t="s">
        <v>37</v>
      </c>
      <c r="B58" s="3" t="s">
        <v>283</v>
      </c>
      <c r="C58" s="33">
        <v>2</v>
      </c>
      <c r="D58" s="33">
        <v>1.52</v>
      </c>
      <c r="E58" s="33">
        <v>1.3186</v>
      </c>
      <c r="F58" s="33">
        <v>39.936</v>
      </c>
      <c r="G58" s="33">
        <v>0.20075999999999999</v>
      </c>
      <c r="H58" s="34" t="s">
        <v>105</v>
      </c>
      <c r="I58" s="35" t="s">
        <v>6</v>
      </c>
    </row>
    <row r="59" spans="1:9" x14ac:dyDescent="0.25">
      <c r="A59" s="34" t="s">
        <v>37</v>
      </c>
      <c r="B59" s="3" t="s">
        <v>284</v>
      </c>
      <c r="C59" s="33">
        <v>6</v>
      </c>
      <c r="D59" s="33">
        <v>4.55</v>
      </c>
      <c r="E59" s="33">
        <v>1.3186</v>
      </c>
      <c r="F59" s="33">
        <v>39.936</v>
      </c>
      <c r="G59" s="33">
        <v>0.20075999999999999</v>
      </c>
      <c r="H59" s="34" t="s">
        <v>105</v>
      </c>
      <c r="I59" s="35" t="s">
        <v>6</v>
      </c>
    </row>
    <row r="60" spans="1:9" x14ac:dyDescent="0.25">
      <c r="A60" s="34" t="s">
        <v>37</v>
      </c>
      <c r="B60" s="3" t="s">
        <v>285</v>
      </c>
      <c r="C60" s="33">
        <v>8</v>
      </c>
      <c r="D60" s="33">
        <v>6.07</v>
      </c>
      <c r="E60" s="33">
        <v>1.3186</v>
      </c>
      <c r="F60" s="33">
        <v>39.936</v>
      </c>
      <c r="G60" s="33">
        <v>0.20075999999999999</v>
      </c>
      <c r="H60" s="34" t="s">
        <v>105</v>
      </c>
      <c r="I60" s="35" t="s">
        <v>6</v>
      </c>
    </row>
    <row r="61" spans="1:9" x14ac:dyDescent="0.25">
      <c r="A61" s="34" t="s">
        <v>37</v>
      </c>
      <c r="B61" s="25" t="s">
        <v>286</v>
      </c>
      <c r="C61" s="33">
        <v>10</v>
      </c>
      <c r="D61" s="33">
        <v>2.4</v>
      </c>
      <c r="E61" s="33">
        <v>4.1639999999999997</v>
      </c>
      <c r="F61" s="33">
        <v>99.839999999999989</v>
      </c>
      <c r="G61" s="33">
        <v>0.21510000000000001</v>
      </c>
      <c r="H61" s="34" t="s">
        <v>105</v>
      </c>
      <c r="I61" s="35" t="s">
        <v>6</v>
      </c>
    </row>
    <row r="62" spans="1:9" x14ac:dyDescent="0.25">
      <c r="A62" s="34" t="s">
        <v>37</v>
      </c>
      <c r="B62" s="25" t="s">
        <v>287</v>
      </c>
      <c r="C62" s="33">
        <v>6</v>
      </c>
      <c r="D62" s="33">
        <v>1.44</v>
      </c>
      <c r="E62" s="33">
        <v>4.1639999999999997</v>
      </c>
      <c r="F62" s="33">
        <v>99.839999999999989</v>
      </c>
      <c r="G62" s="33">
        <v>0.21510000000000001</v>
      </c>
      <c r="H62" s="34" t="s">
        <v>105</v>
      </c>
      <c r="I62" s="35" t="s">
        <v>6</v>
      </c>
    </row>
    <row r="63" spans="1:9" x14ac:dyDescent="0.25">
      <c r="A63" s="34" t="s">
        <v>37</v>
      </c>
      <c r="B63" s="25" t="s">
        <v>288</v>
      </c>
      <c r="C63" s="33">
        <v>8</v>
      </c>
      <c r="D63" s="33">
        <v>1.92</v>
      </c>
      <c r="E63" s="33">
        <v>4.1639999999999997</v>
      </c>
      <c r="F63" s="33">
        <v>99.839999999999989</v>
      </c>
      <c r="G63" s="33">
        <v>0.21510000000000001</v>
      </c>
      <c r="H63" s="34" t="s">
        <v>105</v>
      </c>
      <c r="I63" s="35" t="s">
        <v>6</v>
      </c>
    </row>
    <row r="64" spans="1:9" x14ac:dyDescent="0.25">
      <c r="A64" s="34" t="s">
        <v>37</v>
      </c>
      <c r="B64" s="25" t="s">
        <v>289</v>
      </c>
      <c r="C64" s="33">
        <v>10</v>
      </c>
      <c r="D64" s="33">
        <v>1.92</v>
      </c>
      <c r="E64" s="33">
        <v>5.2050000000000001</v>
      </c>
      <c r="F64" s="33">
        <v>119.80799999999999</v>
      </c>
      <c r="G64" s="33">
        <v>0.21510000000000001</v>
      </c>
      <c r="H64" s="34" t="s">
        <v>105</v>
      </c>
      <c r="I64" s="35" t="s">
        <v>6</v>
      </c>
    </row>
    <row r="65" spans="1:9" x14ac:dyDescent="0.25">
      <c r="A65" s="34" t="s">
        <v>37</v>
      </c>
      <c r="B65" s="25" t="s">
        <v>290</v>
      </c>
      <c r="C65" s="33">
        <v>6</v>
      </c>
      <c r="D65" s="33">
        <v>1.1499999999999999</v>
      </c>
      <c r="E65" s="33">
        <v>5.2050000000000001</v>
      </c>
      <c r="F65" s="33">
        <v>119.80799999999999</v>
      </c>
      <c r="G65" s="33">
        <v>0.21510000000000001</v>
      </c>
      <c r="H65" s="34" t="s">
        <v>105</v>
      </c>
      <c r="I65" s="35" t="s">
        <v>6</v>
      </c>
    </row>
    <row r="66" spans="1:9" x14ac:dyDescent="0.25">
      <c r="A66" s="34" t="s">
        <v>37</v>
      </c>
      <c r="B66" s="25" t="s">
        <v>291</v>
      </c>
      <c r="C66" s="33">
        <v>8</v>
      </c>
      <c r="D66" s="33">
        <v>1.54</v>
      </c>
      <c r="E66" s="33">
        <v>5.2050000000000001</v>
      </c>
      <c r="F66" s="33">
        <v>119.80799999999999</v>
      </c>
      <c r="G66" s="33">
        <v>0.21510000000000001</v>
      </c>
      <c r="H66" s="34" t="s">
        <v>105</v>
      </c>
      <c r="I66" s="35" t="s">
        <v>6</v>
      </c>
    </row>
    <row r="67" spans="1:9" x14ac:dyDescent="0.25">
      <c r="A67" s="34" t="s">
        <v>37</v>
      </c>
      <c r="B67" s="25" t="s">
        <v>292</v>
      </c>
      <c r="C67" s="33">
        <v>10</v>
      </c>
      <c r="D67" s="33">
        <v>12.01</v>
      </c>
      <c r="E67" s="33">
        <v>0.83279999999999998</v>
      </c>
      <c r="F67" s="33">
        <v>19.968</v>
      </c>
      <c r="G67" s="33">
        <v>0.21510000000000001</v>
      </c>
      <c r="H67" s="34" t="s">
        <v>105</v>
      </c>
      <c r="I67" s="35" t="s">
        <v>6</v>
      </c>
    </row>
    <row r="68" spans="1:9" x14ac:dyDescent="0.25">
      <c r="A68" s="34" t="s">
        <v>37</v>
      </c>
      <c r="B68" s="25" t="s">
        <v>293</v>
      </c>
      <c r="C68" s="33">
        <v>6</v>
      </c>
      <c r="D68" s="33">
        <v>7.2</v>
      </c>
      <c r="E68" s="33">
        <v>0.83279999999999998</v>
      </c>
      <c r="F68" s="33">
        <v>19.968</v>
      </c>
      <c r="G68" s="33">
        <v>0.21510000000000001</v>
      </c>
      <c r="H68" s="34" t="s">
        <v>105</v>
      </c>
      <c r="I68" s="35" t="s">
        <v>6</v>
      </c>
    </row>
    <row r="69" spans="1:9" x14ac:dyDescent="0.25">
      <c r="A69" s="34" t="s">
        <v>37</v>
      </c>
      <c r="B69" s="25" t="s">
        <v>294</v>
      </c>
      <c r="C69" s="33">
        <v>8</v>
      </c>
      <c r="D69" s="33">
        <v>9.61</v>
      </c>
      <c r="E69" s="33">
        <v>0.83279999999999998</v>
      </c>
      <c r="F69" s="33">
        <v>19.968</v>
      </c>
      <c r="G69" s="33">
        <v>0.21510000000000001</v>
      </c>
      <c r="H69" s="34" t="s">
        <v>105</v>
      </c>
      <c r="I69" s="35" t="s">
        <v>6</v>
      </c>
    </row>
    <row r="70" spans="1:9" x14ac:dyDescent="0.25">
      <c r="A70" s="34" t="s">
        <v>37</v>
      </c>
      <c r="B70" s="25" t="s">
        <v>295</v>
      </c>
      <c r="C70" s="33">
        <v>10</v>
      </c>
      <c r="D70" s="33">
        <v>7.2</v>
      </c>
      <c r="E70" s="33">
        <v>1.3880000000000001</v>
      </c>
      <c r="F70" s="33">
        <v>39.936</v>
      </c>
      <c r="G70" s="33">
        <v>0.21510000000000001</v>
      </c>
      <c r="H70" s="34" t="s">
        <v>105</v>
      </c>
      <c r="I70" s="35" t="s">
        <v>6</v>
      </c>
    </row>
    <row r="71" spans="1:9" x14ac:dyDescent="0.25">
      <c r="A71" s="34" t="s">
        <v>37</v>
      </c>
      <c r="B71" s="25" t="s">
        <v>296</v>
      </c>
      <c r="C71" s="33">
        <v>6</v>
      </c>
      <c r="D71" s="33">
        <v>4.32</v>
      </c>
      <c r="E71" s="33">
        <v>1.3880000000000001</v>
      </c>
      <c r="F71" s="33">
        <v>39.936</v>
      </c>
      <c r="G71" s="33">
        <v>0.21510000000000001</v>
      </c>
      <c r="H71" s="34" t="s">
        <v>105</v>
      </c>
      <c r="I71" s="35" t="s">
        <v>6</v>
      </c>
    </row>
    <row r="72" spans="1:9" x14ac:dyDescent="0.25">
      <c r="A72" s="34" t="s">
        <v>37</v>
      </c>
      <c r="B72" s="25" t="s">
        <v>297</v>
      </c>
      <c r="C72" s="33">
        <v>8</v>
      </c>
      <c r="D72" s="33">
        <v>5.76</v>
      </c>
      <c r="E72" s="33">
        <v>1.3880000000000001</v>
      </c>
      <c r="F72" s="33">
        <v>39.936</v>
      </c>
      <c r="G72" s="33">
        <v>0.21510000000000001</v>
      </c>
      <c r="H72" s="34" t="s">
        <v>105</v>
      </c>
      <c r="I72" s="35" t="s">
        <v>6</v>
      </c>
    </row>
    <row r="73" spans="1:9" x14ac:dyDescent="0.25">
      <c r="A73" s="34" t="s">
        <v>37</v>
      </c>
      <c r="B73" s="25" t="s">
        <v>298</v>
      </c>
      <c r="C73" s="33">
        <v>10</v>
      </c>
      <c r="D73" s="33">
        <v>4.8</v>
      </c>
      <c r="E73" s="33">
        <v>2.0819999999999999</v>
      </c>
      <c r="F73" s="33">
        <v>59.903999999999996</v>
      </c>
      <c r="G73" s="33">
        <v>0.21510000000000001</v>
      </c>
      <c r="H73" s="34" t="s">
        <v>105</v>
      </c>
      <c r="I73" s="35" t="s">
        <v>6</v>
      </c>
    </row>
    <row r="74" spans="1:9" x14ac:dyDescent="0.25">
      <c r="A74" s="34" t="s">
        <v>37</v>
      </c>
      <c r="B74" s="25" t="s">
        <v>299</v>
      </c>
      <c r="C74" s="33">
        <v>6</v>
      </c>
      <c r="D74" s="33">
        <v>2.88</v>
      </c>
      <c r="E74" s="33">
        <v>2.0819999999999999</v>
      </c>
      <c r="F74" s="33">
        <v>59.903999999999996</v>
      </c>
      <c r="G74" s="33">
        <v>0.21510000000000001</v>
      </c>
      <c r="H74" s="34" t="s">
        <v>105</v>
      </c>
      <c r="I74" s="35" t="s">
        <v>6</v>
      </c>
    </row>
    <row r="75" spans="1:9" x14ac:dyDescent="0.25">
      <c r="A75" s="34" t="s">
        <v>37</v>
      </c>
      <c r="B75" s="25" t="s">
        <v>300</v>
      </c>
      <c r="C75" s="33">
        <v>8</v>
      </c>
      <c r="D75" s="33">
        <v>3.84</v>
      </c>
      <c r="E75" s="33">
        <v>2.0819999999999999</v>
      </c>
      <c r="F75" s="33">
        <v>59.903999999999996</v>
      </c>
      <c r="G75" s="33">
        <v>0.21510000000000001</v>
      </c>
      <c r="H75" s="34" t="s">
        <v>105</v>
      </c>
      <c r="I75" s="35" t="s">
        <v>6</v>
      </c>
    </row>
    <row r="76" spans="1:9" x14ac:dyDescent="0.25">
      <c r="A76" s="34" t="s">
        <v>37</v>
      </c>
      <c r="B76" s="25" t="s">
        <v>301</v>
      </c>
      <c r="C76" s="33">
        <v>10</v>
      </c>
      <c r="D76" s="33">
        <v>4</v>
      </c>
      <c r="E76" s="33">
        <v>2.4984000000000002</v>
      </c>
      <c r="F76" s="33">
        <v>69.887999999999991</v>
      </c>
      <c r="G76" s="33">
        <v>0.21510000000000001</v>
      </c>
      <c r="H76" s="34" t="s">
        <v>105</v>
      </c>
      <c r="I76" s="35" t="s">
        <v>6</v>
      </c>
    </row>
    <row r="77" spans="1:9" x14ac:dyDescent="0.25">
      <c r="A77" s="34" t="s">
        <v>37</v>
      </c>
      <c r="B77" s="25" t="s">
        <v>302</v>
      </c>
      <c r="C77" s="33">
        <v>6</v>
      </c>
      <c r="D77" s="33">
        <v>2.4</v>
      </c>
      <c r="E77" s="33">
        <v>2.4984000000000002</v>
      </c>
      <c r="F77" s="33">
        <v>69.887999999999991</v>
      </c>
      <c r="G77" s="33">
        <v>0.21510000000000001</v>
      </c>
      <c r="H77" s="34" t="s">
        <v>105</v>
      </c>
      <c r="I77" s="35" t="s">
        <v>6</v>
      </c>
    </row>
    <row r="78" spans="1:9" x14ac:dyDescent="0.25">
      <c r="A78" s="34" t="s">
        <v>37</v>
      </c>
      <c r="B78" s="25" t="s">
        <v>303</v>
      </c>
      <c r="C78" s="33">
        <v>8</v>
      </c>
      <c r="D78" s="33">
        <v>3.2</v>
      </c>
      <c r="E78" s="33">
        <v>2.4984000000000002</v>
      </c>
      <c r="F78" s="33">
        <v>69.887999999999991</v>
      </c>
      <c r="G78" s="33">
        <v>0.21510000000000001</v>
      </c>
      <c r="H78" s="34" t="s">
        <v>105</v>
      </c>
      <c r="I78" s="35" t="s">
        <v>6</v>
      </c>
    </row>
    <row r="79" spans="1:9" x14ac:dyDescent="0.25">
      <c r="A79" s="34" t="s">
        <v>37</v>
      </c>
      <c r="B79" s="25" t="s">
        <v>304</v>
      </c>
      <c r="C79" s="33">
        <v>10</v>
      </c>
      <c r="D79" s="33">
        <v>3.27</v>
      </c>
      <c r="E79" s="33">
        <v>3.0536000000000003</v>
      </c>
      <c r="F79" s="33">
        <v>79.872</v>
      </c>
      <c r="G79" s="33">
        <v>0.21510000000000001</v>
      </c>
      <c r="H79" s="34" t="s">
        <v>105</v>
      </c>
      <c r="I79" s="35" t="s">
        <v>6</v>
      </c>
    </row>
    <row r="80" spans="1:9" x14ac:dyDescent="0.25">
      <c r="A80" s="34" t="s">
        <v>37</v>
      </c>
      <c r="B80" s="25" t="s">
        <v>305</v>
      </c>
      <c r="C80" s="33">
        <v>6</v>
      </c>
      <c r="D80" s="33">
        <v>1.96</v>
      </c>
      <c r="E80" s="33">
        <v>3.0536000000000003</v>
      </c>
      <c r="F80" s="33">
        <v>79.872</v>
      </c>
      <c r="G80" s="33">
        <v>0.21510000000000001</v>
      </c>
      <c r="H80" s="34" t="s">
        <v>105</v>
      </c>
      <c r="I80" s="35" t="s">
        <v>6</v>
      </c>
    </row>
    <row r="81" spans="1:9" x14ac:dyDescent="0.25">
      <c r="A81" s="34" t="s">
        <v>37</v>
      </c>
      <c r="B81" s="25" t="s">
        <v>306</v>
      </c>
      <c r="C81" s="33">
        <v>8</v>
      </c>
      <c r="D81" s="33">
        <v>2.62</v>
      </c>
      <c r="E81" s="33">
        <v>3.0536000000000003</v>
      </c>
      <c r="F81" s="33">
        <v>79.872</v>
      </c>
      <c r="G81" s="33">
        <v>0.21510000000000001</v>
      </c>
      <c r="H81" s="34" t="s">
        <v>105</v>
      </c>
      <c r="I81" s="35" t="s">
        <v>6</v>
      </c>
    </row>
    <row r="82" spans="1:9" x14ac:dyDescent="0.25">
      <c r="A82" s="34" t="s">
        <v>37</v>
      </c>
      <c r="B82" s="97" t="s">
        <v>307</v>
      </c>
      <c r="C82" s="33">
        <v>10</v>
      </c>
      <c r="D82" s="33">
        <v>6</v>
      </c>
      <c r="E82" s="33">
        <v>1.6656</v>
      </c>
      <c r="F82" s="33">
        <v>50.918399999999998</v>
      </c>
      <c r="G82" s="33">
        <v>0.21032000000000001</v>
      </c>
      <c r="H82" s="34" t="s">
        <v>105</v>
      </c>
      <c r="I82" s="35" t="s">
        <v>6</v>
      </c>
    </row>
    <row r="83" spans="1:9" x14ac:dyDescent="0.25">
      <c r="A83" s="34" t="s">
        <v>37</v>
      </c>
      <c r="B83" s="97" t="s">
        <v>308</v>
      </c>
      <c r="C83" s="33">
        <v>2</v>
      </c>
      <c r="D83" s="33">
        <v>1.2</v>
      </c>
      <c r="E83" s="33">
        <v>1.6656</v>
      </c>
      <c r="F83" s="33">
        <v>50.918399999999998</v>
      </c>
      <c r="G83" s="33">
        <v>0.21032000000000001</v>
      </c>
      <c r="H83" s="34" t="s">
        <v>105</v>
      </c>
      <c r="I83" s="35" t="s">
        <v>6</v>
      </c>
    </row>
    <row r="84" spans="1:9" x14ac:dyDescent="0.25">
      <c r="A84" s="34" t="s">
        <v>37</v>
      </c>
      <c r="B84" s="97" t="s">
        <v>309</v>
      </c>
      <c r="C84" s="33">
        <v>6</v>
      </c>
      <c r="D84" s="33">
        <v>3.6</v>
      </c>
      <c r="E84" s="33">
        <v>1.6656</v>
      </c>
      <c r="F84" s="33">
        <v>50.918399999999998</v>
      </c>
      <c r="G84" s="33">
        <v>0.21032000000000001</v>
      </c>
      <c r="H84" s="34" t="s">
        <v>105</v>
      </c>
      <c r="I84" s="35" t="s">
        <v>6</v>
      </c>
    </row>
    <row r="85" spans="1:9" x14ac:dyDescent="0.25">
      <c r="A85" s="34" t="s">
        <v>37</v>
      </c>
      <c r="B85" s="97" t="s">
        <v>310</v>
      </c>
      <c r="C85" s="33">
        <v>8</v>
      </c>
      <c r="D85" s="33">
        <v>4.8</v>
      </c>
      <c r="E85" s="33">
        <v>1.6656</v>
      </c>
      <c r="F85" s="33">
        <v>50.918399999999998</v>
      </c>
      <c r="G85" s="33">
        <v>0.21032000000000001</v>
      </c>
      <c r="H85" s="34" t="s">
        <v>105</v>
      </c>
      <c r="I85" s="35" t="s">
        <v>6</v>
      </c>
    </row>
    <row r="86" spans="1:9" x14ac:dyDescent="0.25">
      <c r="A86" s="34" t="s">
        <v>37</v>
      </c>
      <c r="B86" s="97" t="s">
        <v>311</v>
      </c>
      <c r="C86" s="33">
        <v>10</v>
      </c>
      <c r="D86" s="33">
        <v>1.82</v>
      </c>
      <c r="E86" s="33">
        <v>5.4826000000000006</v>
      </c>
      <c r="F86" s="33">
        <v>99.839999999999989</v>
      </c>
      <c r="G86" s="33">
        <v>0.21510000000000001</v>
      </c>
      <c r="H86" s="34" t="s">
        <v>105</v>
      </c>
      <c r="I86" s="35" t="s">
        <v>6</v>
      </c>
    </row>
    <row r="87" spans="1:9" x14ac:dyDescent="0.25">
      <c r="A87" s="34" t="s">
        <v>37</v>
      </c>
      <c r="B87" s="97" t="s">
        <v>312</v>
      </c>
      <c r="C87" s="33">
        <v>6</v>
      </c>
      <c r="D87" s="33">
        <v>1.0900000000000001</v>
      </c>
      <c r="E87" s="33">
        <v>5.4826000000000006</v>
      </c>
      <c r="F87" s="33">
        <v>99.839999999999989</v>
      </c>
      <c r="G87" s="33">
        <v>0.21510000000000001</v>
      </c>
      <c r="H87" s="34" t="s">
        <v>105</v>
      </c>
      <c r="I87" s="35" t="s">
        <v>6</v>
      </c>
    </row>
    <row r="88" spans="1:9" x14ac:dyDescent="0.25">
      <c r="A88" s="34" t="s">
        <v>37</v>
      </c>
      <c r="B88" s="97" t="s">
        <v>313</v>
      </c>
      <c r="C88" s="33">
        <v>8</v>
      </c>
      <c r="D88" s="33">
        <v>1.46</v>
      </c>
      <c r="E88" s="33">
        <v>5.4826000000000006</v>
      </c>
      <c r="F88" s="33">
        <v>99.839999999999989</v>
      </c>
      <c r="G88" s="33">
        <v>0.21510000000000001</v>
      </c>
      <c r="H88" s="34" t="s">
        <v>105</v>
      </c>
      <c r="I88" s="35" t="s">
        <v>6</v>
      </c>
    </row>
    <row r="89" spans="1:9" x14ac:dyDescent="0.25">
      <c r="A89" s="34" t="s">
        <v>37</v>
      </c>
      <c r="B89" s="97" t="s">
        <v>314</v>
      </c>
      <c r="C89" s="33">
        <v>10</v>
      </c>
      <c r="D89" s="33">
        <v>1.26</v>
      </c>
      <c r="E89" s="33">
        <v>7.9116</v>
      </c>
      <c r="F89" s="33">
        <v>119.80799999999999</v>
      </c>
      <c r="G89" s="33">
        <v>0.21510000000000001</v>
      </c>
      <c r="H89" s="34" t="s">
        <v>105</v>
      </c>
      <c r="I89" s="35" t="s">
        <v>6</v>
      </c>
    </row>
    <row r="90" spans="1:9" x14ac:dyDescent="0.25">
      <c r="A90" s="34" t="s">
        <v>37</v>
      </c>
      <c r="B90" s="97" t="s">
        <v>315</v>
      </c>
      <c r="C90" s="33">
        <v>6</v>
      </c>
      <c r="D90" s="33">
        <v>0.76</v>
      </c>
      <c r="E90" s="33">
        <v>7.9116</v>
      </c>
      <c r="F90" s="33">
        <v>119.80799999999999</v>
      </c>
      <c r="G90" s="33">
        <v>0.21510000000000001</v>
      </c>
      <c r="H90" s="34" t="s">
        <v>105</v>
      </c>
      <c r="I90" s="35" t="s">
        <v>6</v>
      </c>
    </row>
    <row r="91" spans="1:9" x14ac:dyDescent="0.25">
      <c r="A91" s="34" t="s">
        <v>37</v>
      </c>
      <c r="B91" s="97" t="s">
        <v>316</v>
      </c>
      <c r="C91" s="33">
        <v>8</v>
      </c>
      <c r="D91" s="33">
        <v>1.01</v>
      </c>
      <c r="E91" s="33">
        <v>7.9116</v>
      </c>
      <c r="F91" s="33">
        <v>119.80799999999999</v>
      </c>
      <c r="G91" s="33">
        <v>0.21510000000000001</v>
      </c>
      <c r="H91" s="34" t="s">
        <v>105</v>
      </c>
      <c r="I91" s="35" t="s">
        <v>6</v>
      </c>
    </row>
    <row r="92" spans="1:9" x14ac:dyDescent="0.25">
      <c r="A92" s="34" t="s">
        <v>37</v>
      </c>
      <c r="B92" s="97" t="s">
        <v>317</v>
      </c>
      <c r="C92" s="33">
        <v>10</v>
      </c>
      <c r="D92" s="33">
        <v>0.9</v>
      </c>
      <c r="E92" s="33">
        <v>11.104000000000001</v>
      </c>
      <c r="F92" s="33">
        <v>139.77599999999998</v>
      </c>
      <c r="G92" s="33">
        <v>0.21510000000000001</v>
      </c>
      <c r="H92" s="34" t="s">
        <v>105</v>
      </c>
      <c r="I92" s="35" t="s">
        <v>6</v>
      </c>
    </row>
    <row r="93" spans="1:9" x14ac:dyDescent="0.25">
      <c r="A93" s="34" t="s">
        <v>37</v>
      </c>
      <c r="B93" s="97" t="s">
        <v>318</v>
      </c>
      <c r="C93" s="33">
        <v>6</v>
      </c>
      <c r="D93" s="33">
        <v>0.54</v>
      </c>
      <c r="E93" s="33">
        <v>11.104000000000001</v>
      </c>
      <c r="F93" s="33">
        <v>139.77599999999998</v>
      </c>
      <c r="G93" s="33">
        <v>0.21510000000000001</v>
      </c>
      <c r="H93" s="34" t="s">
        <v>105</v>
      </c>
      <c r="I93" s="35" t="s">
        <v>6</v>
      </c>
    </row>
    <row r="94" spans="1:9" x14ac:dyDescent="0.25">
      <c r="A94" s="34" t="s">
        <v>37</v>
      </c>
      <c r="B94" s="97" t="s">
        <v>319</v>
      </c>
      <c r="C94" s="33">
        <v>8</v>
      </c>
      <c r="D94" s="33">
        <v>0.72</v>
      </c>
      <c r="E94" s="33">
        <v>11.104000000000001</v>
      </c>
      <c r="F94" s="33">
        <v>139.77599999999998</v>
      </c>
      <c r="G94" s="33">
        <v>0.21510000000000001</v>
      </c>
      <c r="H94" s="34" t="s">
        <v>105</v>
      </c>
      <c r="I94" s="35" t="s">
        <v>6</v>
      </c>
    </row>
    <row r="95" spans="1:9" x14ac:dyDescent="0.25">
      <c r="A95" s="34" t="s">
        <v>37</v>
      </c>
      <c r="B95" s="25" t="s">
        <v>320</v>
      </c>
      <c r="C95" s="33">
        <v>10</v>
      </c>
      <c r="D95" s="33">
        <v>12.01</v>
      </c>
      <c r="E95" s="33">
        <v>0.83279999999999998</v>
      </c>
      <c r="F95" s="33">
        <v>19.968</v>
      </c>
      <c r="G95" s="33">
        <v>0.19000500000000001</v>
      </c>
      <c r="H95" s="34" t="s">
        <v>105</v>
      </c>
      <c r="I95" s="35" t="s">
        <v>6</v>
      </c>
    </row>
    <row r="96" spans="1:9" x14ac:dyDescent="0.25">
      <c r="A96" s="34" t="s">
        <v>37</v>
      </c>
      <c r="B96" s="25" t="s">
        <v>321</v>
      </c>
      <c r="C96" s="33">
        <v>6</v>
      </c>
      <c r="D96" s="33">
        <v>7.2</v>
      </c>
      <c r="E96" s="33">
        <v>0.83279999999999998</v>
      </c>
      <c r="F96" s="33">
        <v>19.968</v>
      </c>
      <c r="G96" s="33">
        <v>0.19000500000000001</v>
      </c>
      <c r="H96" s="34" t="s">
        <v>105</v>
      </c>
      <c r="I96" s="35" t="s">
        <v>6</v>
      </c>
    </row>
    <row r="97" spans="1:9" x14ac:dyDescent="0.25">
      <c r="A97" s="34" t="s">
        <v>37</v>
      </c>
      <c r="B97" s="25" t="s">
        <v>322</v>
      </c>
      <c r="C97" s="33">
        <v>8</v>
      </c>
      <c r="D97" s="33">
        <v>9.6</v>
      </c>
      <c r="E97" s="33">
        <v>0.83279999999999998</v>
      </c>
      <c r="F97" s="33">
        <v>19.968</v>
      </c>
      <c r="G97" s="33">
        <v>0.19000500000000001</v>
      </c>
      <c r="H97" s="34" t="s">
        <v>105</v>
      </c>
      <c r="I97" s="35" t="s">
        <v>6</v>
      </c>
    </row>
    <row r="98" spans="1:9" x14ac:dyDescent="0.25">
      <c r="A98" s="34" t="s">
        <v>37</v>
      </c>
      <c r="B98" s="25" t="s">
        <v>323</v>
      </c>
      <c r="C98" s="33">
        <v>10</v>
      </c>
      <c r="D98" s="33">
        <v>9.01</v>
      </c>
      <c r="E98" s="33">
        <v>1.1104000000000001</v>
      </c>
      <c r="F98" s="33">
        <v>29.951999999999998</v>
      </c>
      <c r="G98" s="33">
        <v>0.19000500000000001</v>
      </c>
      <c r="H98" s="34" t="s">
        <v>105</v>
      </c>
      <c r="I98" s="35" t="s">
        <v>6</v>
      </c>
    </row>
    <row r="99" spans="1:9" x14ac:dyDescent="0.25">
      <c r="A99" s="34" t="s">
        <v>37</v>
      </c>
      <c r="B99" s="25" t="s">
        <v>324</v>
      </c>
      <c r="C99" s="33">
        <v>6</v>
      </c>
      <c r="D99" s="33">
        <v>5.4</v>
      </c>
      <c r="E99" s="33">
        <v>1.1104000000000001</v>
      </c>
      <c r="F99" s="33">
        <v>29.951999999999998</v>
      </c>
      <c r="G99" s="33">
        <v>0.19000500000000001</v>
      </c>
      <c r="H99" s="34" t="s">
        <v>105</v>
      </c>
      <c r="I99" s="35" t="s">
        <v>6</v>
      </c>
    </row>
    <row r="100" spans="1:9" x14ac:dyDescent="0.25">
      <c r="A100" s="34" t="s">
        <v>37</v>
      </c>
      <c r="B100" s="25" t="s">
        <v>325</v>
      </c>
      <c r="C100" s="33">
        <v>8</v>
      </c>
      <c r="D100" s="33">
        <v>7.2</v>
      </c>
      <c r="E100" s="33">
        <v>1.1104000000000001</v>
      </c>
      <c r="F100" s="33">
        <v>29.951999999999998</v>
      </c>
      <c r="G100" s="33">
        <v>0.19000500000000001</v>
      </c>
      <c r="H100" s="34" t="s">
        <v>105</v>
      </c>
      <c r="I100" s="35" t="s">
        <v>6</v>
      </c>
    </row>
    <row r="101" spans="1:9" x14ac:dyDescent="0.25">
      <c r="A101" s="34" t="s">
        <v>37</v>
      </c>
      <c r="B101" s="25" t="s">
        <v>326</v>
      </c>
      <c r="C101" s="33">
        <v>10</v>
      </c>
      <c r="D101" s="33">
        <v>6.86</v>
      </c>
      <c r="E101" s="33">
        <v>1.4574</v>
      </c>
      <c r="F101" s="33">
        <v>39.936</v>
      </c>
      <c r="G101" s="33">
        <v>0.19000500000000001</v>
      </c>
      <c r="H101" s="34" t="s">
        <v>105</v>
      </c>
      <c r="I101" s="35" t="s">
        <v>6</v>
      </c>
    </row>
    <row r="102" spans="1:9" x14ac:dyDescent="0.25">
      <c r="A102" s="34" t="s">
        <v>37</v>
      </c>
      <c r="B102" s="25" t="s">
        <v>327</v>
      </c>
      <c r="C102" s="33">
        <v>6</v>
      </c>
      <c r="D102" s="33">
        <v>4.12</v>
      </c>
      <c r="E102" s="33">
        <v>1.4574</v>
      </c>
      <c r="F102" s="33">
        <v>39.936</v>
      </c>
      <c r="G102" s="33">
        <v>0.19000500000000001</v>
      </c>
      <c r="H102" s="34" t="s">
        <v>105</v>
      </c>
      <c r="I102" s="35" t="s">
        <v>6</v>
      </c>
    </row>
    <row r="103" spans="1:9" x14ac:dyDescent="0.25">
      <c r="A103" s="34" t="s">
        <v>37</v>
      </c>
      <c r="B103" s="25" t="s">
        <v>328</v>
      </c>
      <c r="C103" s="33">
        <v>8</v>
      </c>
      <c r="D103" s="33">
        <v>5.49</v>
      </c>
      <c r="E103" s="33">
        <v>1.4574</v>
      </c>
      <c r="F103" s="33">
        <v>39.936</v>
      </c>
      <c r="G103" s="33">
        <v>0.19000500000000001</v>
      </c>
      <c r="H103" s="34" t="s">
        <v>105</v>
      </c>
      <c r="I103" s="35" t="s">
        <v>6</v>
      </c>
    </row>
    <row r="104" spans="1:9" x14ac:dyDescent="0.25">
      <c r="A104" s="34" t="s">
        <v>37</v>
      </c>
      <c r="B104" s="25" t="s">
        <v>329</v>
      </c>
      <c r="C104" s="33">
        <v>10</v>
      </c>
      <c r="D104" s="33">
        <v>5.44</v>
      </c>
      <c r="E104" s="33">
        <v>1.8391000000000002</v>
      </c>
      <c r="F104" s="33">
        <v>49.919999999999995</v>
      </c>
      <c r="G104" s="33">
        <v>0.19000500000000001</v>
      </c>
      <c r="H104" s="34" t="s">
        <v>105</v>
      </c>
      <c r="I104" s="35" t="s">
        <v>6</v>
      </c>
    </row>
    <row r="105" spans="1:9" x14ac:dyDescent="0.25">
      <c r="A105" s="34" t="s">
        <v>37</v>
      </c>
      <c r="B105" s="25" t="s">
        <v>330</v>
      </c>
      <c r="C105" s="33">
        <v>6</v>
      </c>
      <c r="D105" s="33">
        <v>3.26</v>
      </c>
      <c r="E105" s="33">
        <v>1.8391000000000002</v>
      </c>
      <c r="F105" s="33">
        <v>49.919999999999995</v>
      </c>
      <c r="G105" s="33">
        <v>0.19000500000000001</v>
      </c>
      <c r="H105" s="34" t="s">
        <v>105</v>
      </c>
      <c r="I105" s="35" t="s">
        <v>6</v>
      </c>
    </row>
    <row r="106" spans="1:9" x14ac:dyDescent="0.25">
      <c r="A106" s="34" t="s">
        <v>37</v>
      </c>
      <c r="B106" s="25" t="s">
        <v>331</v>
      </c>
      <c r="C106" s="33">
        <v>8</v>
      </c>
      <c r="D106" s="33">
        <v>4.3499999999999996</v>
      </c>
      <c r="E106" s="33">
        <v>1.8391000000000002</v>
      </c>
      <c r="F106" s="33">
        <v>49.919999999999995</v>
      </c>
      <c r="G106" s="33">
        <v>0.19000500000000001</v>
      </c>
      <c r="H106" s="34" t="s">
        <v>105</v>
      </c>
      <c r="I106" s="35" t="s">
        <v>6</v>
      </c>
    </row>
    <row r="107" spans="1:9" x14ac:dyDescent="0.25">
      <c r="A107" s="34" t="s">
        <v>37</v>
      </c>
      <c r="B107" s="25" t="s">
        <v>332</v>
      </c>
      <c r="C107" s="36">
        <v>1.5</v>
      </c>
      <c r="D107" s="36">
        <v>0.13</v>
      </c>
      <c r="E107" s="36">
        <v>11.4</v>
      </c>
      <c r="F107" s="36">
        <v>122</v>
      </c>
      <c r="G107" s="36">
        <v>0.22</v>
      </c>
      <c r="H107" s="34" t="s">
        <v>105</v>
      </c>
      <c r="I107" s="35" t="s">
        <v>6</v>
      </c>
    </row>
    <row r="108" spans="1:9" x14ac:dyDescent="0.25">
      <c r="A108" s="34" t="s">
        <v>37</v>
      </c>
      <c r="B108" s="25" t="s">
        <v>333</v>
      </c>
      <c r="C108" s="36">
        <v>2</v>
      </c>
      <c r="D108" s="36">
        <v>0.18</v>
      </c>
      <c r="E108" s="36">
        <v>11.4</v>
      </c>
      <c r="F108" s="36">
        <v>122</v>
      </c>
      <c r="G108" s="36">
        <v>0.22</v>
      </c>
      <c r="H108" s="34" t="s">
        <v>105</v>
      </c>
      <c r="I108" s="35" t="s">
        <v>6</v>
      </c>
    </row>
    <row r="109" spans="1:9" x14ac:dyDescent="0.25">
      <c r="A109" s="34" t="s">
        <v>37</v>
      </c>
      <c r="B109" s="25" t="s">
        <v>334</v>
      </c>
      <c r="C109" s="36">
        <v>3</v>
      </c>
      <c r="D109" s="36">
        <v>0.26</v>
      </c>
      <c r="E109" s="36">
        <v>11.4</v>
      </c>
      <c r="F109" s="36">
        <v>122</v>
      </c>
      <c r="G109" s="36">
        <v>0.22</v>
      </c>
      <c r="H109" s="34" t="s">
        <v>105</v>
      </c>
      <c r="I109" s="35" t="s">
        <v>6</v>
      </c>
    </row>
    <row r="110" spans="1:9" x14ac:dyDescent="0.25">
      <c r="A110" s="34" t="s">
        <v>37</v>
      </c>
      <c r="B110" s="25" t="s">
        <v>335</v>
      </c>
      <c r="C110" s="36">
        <v>6</v>
      </c>
      <c r="D110" s="36">
        <v>0.53</v>
      </c>
      <c r="E110" s="36">
        <v>11.4</v>
      </c>
      <c r="F110" s="36">
        <v>122</v>
      </c>
      <c r="G110" s="36">
        <v>0.22</v>
      </c>
      <c r="H110" s="34" t="s">
        <v>105</v>
      </c>
      <c r="I110" s="35" t="s">
        <v>6</v>
      </c>
    </row>
    <row r="111" spans="1:9" x14ac:dyDescent="0.25">
      <c r="A111" s="34" t="s">
        <v>37</v>
      </c>
      <c r="B111" s="25" t="s">
        <v>336</v>
      </c>
      <c r="C111" s="36">
        <v>1.5</v>
      </c>
      <c r="D111" s="36">
        <v>0.21</v>
      </c>
      <c r="E111" s="36">
        <v>7.1</v>
      </c>
      <c r="F111" s="36">
        <v>138</v>
      </c>
      <c r="G111" s="127">
        <v>0.22</v>
      </c>
      <c r="H111" s="34" t="s">
        <v>105</v>
      </c>
      <c r="I111" s="35" t="s">
        <v>6</v>
      </c>
    </row>
    <row r="112" spans="1:9" x14ac:dyDescent="0.25">
      <c r="A112" s="34" t="s">
        <v>37</v>
      </c>
      <c r="B112" s="25" t="s">
        <v>337</v>
      </c>
      <c r="C112" s="36">
        <v>2</v>
      </c>
      <c r="D112" s="36">
        <v>0.28000000000000003</v>
      </c>
      <c r="E112" s="36">
        <v>7.1</v>
      </c>
      <c r="F112" s="36">
        <v>138</v>
      </c>
      <c r="G112" s="127">
        <v>0.22</v>
      </c>
      <c r="H112" s="34" t="s">
        <v>105</v>
      </c>
      <c r="I112" s="35" t="s">
        <v>6</v>
      </c>
    </row>
    <row r="113" spans="1:9" x14ac:dyDescent="0.25">
      <c r="A113" s="34" t="s">
        <v>37</v>
      </c>
      <c r="B113" s="25" t="s">
        <v>338</v>
      </c>
      <c r="C113" s="36">
        <v>3</v>
      </c>
      <c r="D113" s="36">
        <v>0.42</v>
      </c>
      <c r="E113" s="36">
        <v>7.1</v>
      </c>
      <c r="F113" s="36">
        <v>138</v>
      </c>
      <c r="G113" s="127">
        <v>0.22</v>
      </c>
      <c r="H113" s="34" t="s">
        <v>105</v>
      </c>
      <c r="I113" s="35" t="s">
        <v>6</v>
      </c>
    </row>
    <row r="114" spans="1:9" x14ac:dyDescent="0.25">
      <c r="A114" s="34" t="s">
        <v>37</v>
      </c>
      <c r="B114" s="25" t="s">
        <v>339</v>
      </c>
      <c r="C114" s="36">
        <v>6</v>
      </c>
      <c r="D114" s="36">
        <v>0.85</v>
      </c>
      <c r="E114" s="36">
        <v>7.1</v>
      </c>
      <c r="F114" s="36">
        <v>138</v>
      </c>
      <c r="G114" s="127">
        <v>0.22</v>
      </c>
      <c r="H114" s="34" t="s">
        <v>105</v>
      </c>
      <c r="I114" s="35" t="s">
        <v>6</v>
      </c>
    </row>
    <row r="115" spans="1:9" x14ac:dyDescent="0.25">
      <c r="A115" s="34" t="s">
        <v>37</v>
      </c>
      <c r="B115" s="25" t="s">
        <v>340</v>
      </c>
      <c r="C115" s="36">
        <v>10</v>
      </c>
      <c r="D115" s="36">
        <v>3.85</v>
      </c>
      <c r="E115" s="36">
        <v>2.6</v>
      </c>
      <c r="F115" s="36">
        <v>33</v>
      </c>
      <c r="G115" s="36">
        <v>0.2</v>
      </c>
      <c r="H115" s="34" t="s">
        <v>105</v>
      </c>
      <c r="I115" s="35" t="s">
        <v>6</v>
      </c>
    </row>
    <row r="116" spans="1:9" x14ac:dyDescent="0.25">
      <c r="A116" s="34" t="s">
        <v>37</v>
      </c>
      <c r="B116" s="25" t="s">
        <v>341</v>
      </c>
      <c r="C116" s="36">
        <v>2</v>
      </c>
      <c r="D116" s="36">
        <v>0.77</v>
      </c>
      <c r="E116" s="36">
        <v>2.6</v>
      </c>
      <c r="F116" s="36">
        <v>33</v>
      </c>
      <c r="G116" s="36">
        <v>0.2</v>
      </c>
      <c r="H116" s="34" t="s">
        <v>105</v>
      </c>
      <c r="I116" s="35" t="s">
        <v>6</v>
      </c>
    </row>
    <row r="117" spans="1:9" x14ac:dyDescent="0.25">
      <c r="A117" s="34" t="s">
        <v>37</v>
      </c>
      <c r="B117" s="25" t="s">
        <v>342</v>
      </c>
      <c r="C117" s="36">
        <v>6</v>
      </c>
      <c r="D117" s="36">
        <v>2.31</v>
      </c>
      <c r="E117" s="36">
        <v>2.6</v>
      </c>
      <c r="F117" s="36">
        <v>33</v>
      </c>
      <c r="G117" s="36">
        <v>0.2</v>
      </c>
      <c r="H117" s="34" t="s">
        <v>105</v>
      </c>
      <c r="I117" s="35" t="s">
        <v>6</v>
      </c>
    </row>
    <row r="118" spans="1:9" x14ac:dyDescent="0.25">
      <c r="A118" s="34" t="s">
        <v>37</v>
      </c>
      <c r="B118" s="25" t="s">
        <v>343</v>
      </c>
      <c r="C118" s="36">
        <v>8</v>
      </c>
      <c r="D118" s="36">
        <v>3.08</v>
      </c>
      <c r="E118" s="36">
        <v>2.6</v>
      </c>
      <c r="F118" s="36">
        <v>33</v>
      </c>
      <c r="G118" s="36">
        <v>0.2</v>
      </c>
      <c r="H118" s="34" t="s">
        <v>105</v>
      </c>
      <c r="I118" s="35" t="s">
        <v>6</v>
      </c>
    </row>
    <row r="119" spans="1:9" x14ac:dyDescent="0.25">
      <c r="A119" s="34" t="s">
        <v>37</v>
      </c>
      <c r="B119" s="25" t="s">
        <v>344</v>
      </c>
      <c r="C119" s="33">
        <v>10</v>
      </c>
      <c r="D119" s="33">
        <v>0.99</v>
      </c>
      <c r="E119" s="33">
        <v>10.063000000000001</v>
      </c>
      <c r="F119" s="33">
        <v>129.792</v>
      </c>
      <c r="G119" s="33">
        <v>0.21510000000000001</v>
      </c>
      <c r="H119" s="34" t="s">
        <v>105</v>
      </c>
      <c r="I119" s="35" t="s">
        <v>6</v>
      </c>
    </row>
    <row r="120" spans="1:9" x14ac:dyDescent="0.25">
      <c r="A120" s="34" t="s">
        <v>37</v>
      </c>
      <c r="B120" s="25" t="s">
        <v>345</v>
      </c>
      <c r="C120" s="33">
        <v>2</v>
      </c>
      <c r="D120" s="33">
        <v>0.2</v>
      </c>
      <c r="E120" s="33">
        <v>10.063000000000001</v>
      </c>
      <c r="F120" s="33">
        <v>129.792</v>
      </c>
      <c r="G120" s="33">
        <v>0.21510000000000001</v>
      </c>
      <c r="H120" s="34" t="s">
        <v>105</v>
      </c>
      <c r="I120" s="35" t="s">
        <v>6</v>
      </c>
    </row>
    <row r="121" spans="1:9" x14ac:dyDescent="0.25">
      <c r="A121" s="34" t="s">
        <v>37</v>
      </c>
      <c r="B121" s="25" t="s">
        <v>346</v>
      </c>
      <c r="C121" s="33">
        <v>6</v>
      </c>
      <c r="D121" s="33">
        <v>0.6</v>
      </c>
      <c r="E121" s="33">
        <v>10.063000000000001</v>
      </c>
      <c r="F121" s="33">
        <v>129.792</v>
      </c>
      <c r="G121" s="33">
        <v>0.21510000000000001</v>
      </c>
      <c r="H121" s="34" t="s">
        <v>105</v>
      </c>
      <c r="I121" s="35" t="s">
        <v>6</v>
      </c>
    </row>
    <row r="122" spans="1:9" x14ac:dyDescent="0.25">
      <c r="A122" s="34" t="s">
        <v>37</v>
      </c>
      <c r="B122" s="25" t="s">
        <v>347</v>
      </c>
      <c r="C122" s="33">
        <v>8</v>
      </c>
      <c r="D122" s="33">
        <v>0.79</v>
      </c>
      <c r="E122" s="33">
        <v>10.063000000000001</v>
      </c>
      <c r="F122" s="33">
        <v>129.792</v>
      </c>
      <c r="G122" s="33">
        <v>0.21510000000000001</v>
      </c>
      <c r="H122" s="34" t="s">
        <v>105</v>
      </c>
      <c r="I122" s="35" t="s">
        <v>6</v>
      </c>
    </row>
    <row r="123" spans="1:9" x14ac:dyDescent="0.25">
      <c r="A123" s="34" t="s">
        <v>37</v>
      </c>
      <c r="B123" s="25" t="s">
        <v>348</v>
      </c>
      <c r="C123" s="33">
        <v>10</v>
      </c>
      <c r="D123" s="33">
        <v>0.74</v>
      </c>
      <c r="E123" s="33">
        <v>13.533000000000001</v>
      </c>
      <c r="F123" s="33">
        <v>139.77599999999998</v>
      </c>
      <c r="G123" s="33">
        <v>0.21510000000000001</v>
      </c>
      <c r="H123" s="34" t="s">
        <v>105</v>
      </c>
      <c r="I123" s="35" t="s">
        <v>6</v>
      </c>
    </row>
    <row r="124" spans="1:9" x14ac:dyDescent="0.25">
      <c r="A124" s="34" t="s">
        <v>37</v>
      </c>
      <c r="B124" s="25" t="s">
        <v>349</v>
      </c>
      <c r="C124" s="33">
        <v>2</v>
      </c>
      <c r="D124" s="33">
        <v>0.15</v>
      </c>
      <c r="E124" s="33">
        <v>13.532999999999999</v>
      </c>
      <c r="F124" s="33">
        <v>139.77599999999998</v>
      </c>
      <c r="G124" s="33">
        <v>0.21510000000000001</v>
      </c>
      <c r="H124" s="34" t="s">
        <v>105</v>
      </c>
      <c r="I124" s="35" t="s">
        <v>6</v>
      </c>
    </row>
    <row r="125" spans="1:9" x14ac:dyDescent="0.25">
      <c r="A125" s="34" t="s">
        <v>37</v>
      </c>
      <c r="B125" s="25" t="s">
        <v>350</v>
      </c>
      <c r="C125" s="33">
        <v>6</v>
      </c>
      <c r="D125" s="33">
        <v>0.44</v>
      </c>
      <c r="E125" s="33">
        <v>13.533000000000001</v>
      </c>
      <c r="F125" s="33">
        <v>139.77599999999998</v>
      </c>
      <c r="G125" s="33">
        <v>0.21510000000000001</v>
      </c>
      <c r="H125" s="34" t="s">
        <v>105</v>
      </c>
      <c r="I125" s="35" t="s">
        <v>6</v>
      </c>
    </row>
    <row r="126" spans="1:9" x14ac:dyDescent="0.25">
      <c r="A126" s="34" t="s">
        <v>37</v>
      </c>
      <c r="B126" s="25" t="s">
        <v>351</v>
      </c>
      <c r="C126" s="33">
        <v>8</v>
      </c>
      <c r="D126" s="33">
        <v>0.59</v>
      </c>
      <c r="E126" s="33">
        <v>13.532999999999999</v>
      </c>
      <c r="F126" s="33">
        <v>139.77599999999998</v>
      </c>
      <c r="G126" s="33">
        <v>0.21510000000000001</v>
      </c>
      <c r="H126" s="34" t="s">
        <v>105</v>
      </c>
      <c r="I126" s="35" t="s">
        <v>6</v>
      </c>
    </row>
    <row r="127" spans="1:9" x14ac:dyDescent="0.25">
      <c r="A127" s="34" t="s">
        <v>37</v>
      </c>
      <c r="B127" s="25" t="s">
        <v>352</v>
      </c>
      <c r="C127" s="33">
        <v>10</v>
      </c>
      <c r="D127" s="33">
        <v>0.67</v>
      </c>
      <c r="E127" s="33">
        <v>14.920999999999999</v>
      </c>
      <c r="F127" s="33">
        <v>149.76</v>
      </c>
      <c r="G127" s="33">
        <v>0.21510000000000001</v>
      </c>
      <c r="H127" s="34" t="s">
        <v>105</v>
      </c>
      <c r="I127" s="35" t="s">
        <v>6</v>
      </c>
    </row>
    <row r="128" spans="1:9" x14ac:dyDescent="0.25">
      <c r="A128" s="34" t="s">
        <v>37</v>
      </c>
      <c r="B128" s="25" t="s">
        <v>353</v>
      </c>
      <c r="C128" s="33">
        <v>2</v>
      </c>
      <c r="D128" s="33">
        <v>0.13</v>
      </c>
      <c r="E128" s="33">
        <v>14.920999999999999</v>
      </c>
      <c r="F128" s="33">
        <v>149.76</v>
      </c>
      <c r="G128" s="33">
        <v>0.21510000000000001</v>
      </c>
      <c r="H128" s="34" t="s">
        <v>105</v>
      </c>
      <c r="I128" s="35" t="s">
        <v>6</v>
      </c>
    </row>
    <row r="129" spans="1:9" x14ac:dyDescent="0.25">
      <c r="A129" s="34" t="s">
        <v>37</v>
      </c>
      <c r="B129" s="25" t="s">
        <v>354</v>
      </c>
      <c r="C129" s="33">
        <v>6</v>
      </c>
      <c r="D129" s="33">
        <v>0.4</v>
      </c>
      <c r="E129" s="33">
        <v>14.920999999999999</v>
      </c>
      <c r="F129" s="33">
        <v>149.76</v>
      </c>
      <c r="G129" s="33">
        <v>0.21510000000000001</v>
      </c>
      <c r="H129" s="34" t="s">
        <v>105</v>
      </c>
      <c r="I129" s="35" t="s">
        <v>6</v>
      </c>
    </row>
    <row r="130" spans="1:9" x14ac:dyDescent="0.25">
      <c r="A130" s="34" t="s">
        <v>37</v>
      </c>
      <c r="B130" s="25" t="s">
        <v>355</v>
      </c>
      <c r="C130" s="33">
        <v>8</v>
      </c>
      <c r="D130" s="33">
        <v>0.54</v>
      </c>
      <c r="E130" s="33">
        <v>14.920999999999999</v>
      </c>
      <c r="F130" s="33">
        <v>149.76</v>
      </c>
      <c r="G130" s="33">
        <v>0.21510000000000001</v>
      </c>
      <c r="H130" s="34" t="s">
        <v>105</v>
      </c>
      <c r="I130" s="35" t="s">
        <v>6</v>
      </c>
    </row>
    <row r="131" spans="1:9" x14ac:dyDescent="0.25">
      <c r="A131" s="34" t="s">
        <v>37</v>
      </c>
      <c r="B131" s="25" t="s">
        <v>356</v>
      </c>
      <c r="C131" s="36">
        <v>10</v>
      </c>
      <c r="D131" s="36">
        <v>3.33</v>
      </c>
      <c r="E131" s="36">
        <v>3</v>
      </c>
      <c r="F131" s="36">
        <v>100</v>
      </c>
      <c r="G131" s="36">
        <v>0.18</v>
      </c>
      <c r="H131" s="34" t="s">
        <v>105</v>
      </c>
      <c r="I131" s="35" t="s">
        <v>6</v>
      </c>
    </row>
    <row r="132" spans="1:9" x14ac:dyDescent="0.25">
      <c r="A132" s="34" t="s">
        <v>37</v>
      </c>
      <c r="B132" s="25" t="s">
        <v>357</v>
      </c>
      <c r="C132" s="36">
        <v>6</v>
      </c>
      <c r="D132" s="36">
        <v>2</v>
      </c>
      <c r="E132" s="36">
        <v>3</v>
      </c>
      <c r="F132" s="36">
        <v>100</v>
      </c>
      <c r="G132" s="36">
        <v>0.18</v>
      </c>
      <c r="H132" s="34" t="s">
        <v>105</v>
      </c>
      <c r="I132" s="35" t="s">
        <v>6</v>
      </c>
    </row>
    <row r="133" spans="1:9" x14ac:dyDescent="0.25">
      <c r="A133" s="34" t="s">
        <v>37</v>
      </c>
      <c r="B133" s="25" t="s">
        <v>358</v>
      </c>
      <c r="C133" s="36">
        <v>8</v>
      </c>
      <c r="D133" s="36">
        <v>2.67</v>
      </c>
      <c r="E133" s="36">
        <v>3</v>
      </c>
      <c r="F133" s="36">
        <v>100</v>
      </c>
      <c r="G133" s="36">
        <v>0.18</v>
      </c>
      <c r="H133" s="34" t="s">
        <v>105</v>
      </c>
      <c r="I133" s="35" t="s">
        <v>6</v>
      </c>
    </row>
    <row r="134" spans="1:9" x14ac:dyDescent="0.25">
      <c r="A134" s="34" t="s">
        <v>37</v>
      </c>
      <c r="B134" s="25" t="s">
        <v>359</v>
      </c>
      <c r="C134" s="36">
        <v>10</v>
      </c>
      <c r="D134" s="36">
        <v>1.18</v>
      </c>
      <c r="E134" s="36">
        <v>8.5</v>
      </c>
      <c r="F134" s="36">
        <v>125</v>
      </c>
      <c r="G134" s="36">
        <v>0.18</v>
      </c>
      <c r="H134" s="34" t="s">
        <v>105</v>
      </c>
      <c r="I134" s="35" t="s">
        <v>6</v>
      </c>
    </row>
    <row r="135" spans="1:9" x14ac:dyDescent="0.25">
      <c r="A135" s="34" t="s">
        <v>37</v>
      </c>
      <c r="B135" s="25" t="s">
        <v>360</v>
      </c>
      <c r="C135" s="36">
        <v>6</v>
      </c>
      <c r="D135" s="36">
        <v>0.71</v>
      </c>
      <c r="E135" s="36">
        <v>8.5</v>
      </c>
      <c r="F135" s="36">
        <v>125</v>
      </c>
      <c r="G135" s="36">
        <v>0.18</v>
      </c>
      <c r="H135" s="34" t="s">
        <v>105</v>
      </c>
      <c r="I135" s="35" t="s">
        <v>6</v>
      </c>
    </row>
    <row r="136" spans="1:9" x14ac:dyDescent="0.25">
      <c r="A136" s="34" t="s">
        <v>37</v>
      </c>
      <c r="B136" s="25" t="s">
        <v>361</v>
      </c>
      <c r="C136" s="36">
        <v>8</v>
      </c>
      <c r="D136" s="36">
        <v>0.94</v>
      </c>
      <c r="E136" s="36">
        <v>8.5</v>
      </c>
      <c r="F136" s="36">
        <v>125</v>
      </c>
      <c r="G136" s="36">
        <v>0.18</v>
      </c>
      <c r="H136" s="34" t="s">
        <v>105</v>
      </c>
      <c r="I136" s="35" t="s">
        <v>6</v>
      </c>
    </row>
    <row r="137" spans="1:9" x14ac:dyDescent="0.25">
      <c r="A137" s="34" t="s">
        <v>37</v>
      </c>
      <c r="B137" s="25" t="s">
        <v>362</v>
      </c>
      <c r="C137" s="36">
        <v>10</v>
      </c>
      <c r="D137" s="36">
        <v>6.67</v>
      </c>
      <c r="E137" s="36">
        <v>1.5</v>
      </c>
      <c r="F137" s="36">
        <v>60</v>
      </c>
      <c r="G137" s="36">
        <v>0.18</v>
      </c>
      <c r="H137" s="34" t="s">
        <v>105</v>
      </c>
      <c r="I137" s="35" t="s">
        <v>6</v>
      </c>
    </row>
    <row r="138" spans="1:9" x14ac:dyDescent="0.25">
      <c r="A138" s="34" t="s">
        <v>37</v>
      </c>
      <c r="B138" s="25" t="s">
        <v>363</v>
      </c>
      <c r="C138" s="36">
        <v>6</v>
      </c>
      <c r="D138" s="36">
        <v>4</v>
      </c>
      <c r="E138" s="36">
        <v>1.5</v>
      </c>
      <c r="F138" s="36">
        <v>60</v>
      </c>
      <c r="G138" s="36">
        <v>0.18</v>
      </c>
      <c r="H138" s="34" t="s">
        <v>105</v>
      </c>
      <c r="I138" s="35" t="s">
        <v>6</v>
      </c>
    </row>
    <row r="139" spans="1:9" x14ac:dyDescent="0.25">
      <c r="A139" s="34" t="s">
        <v>37</v>
      </c>
      <c r="B139" s="25" t="s">
        <v>364</v>
      </c>
      <c r="C139" s="36">
        <v>8</v>
      </c>
      <c r="D139" s="36">
        <v>5.33</v>
      </c>
      <c r="E139" s="36">
        <v>1.5</v>
      </c>
      <c r="F139" s="36">
        <v>60</v>
      </c>
      <c r="G139" s="36">
        <v>0.18</v>
      </c>
      <c r="H139" s="34" t="s">
        <v>105</v>
      </c>
      <c r="I139" s="35" t="s">
        <v>6</v>
      </c>
    </row>
    <row r="140" spans="1:9" x14ac:dyDescent="0.25">
      <c r="A140" s="34" t="s">
        <v>37</v>
      </c>
      <c r="B140" s="25" t="s">
        <v>365</v>
      </c>
      <c r="C140" s="36">
        <v>10</v>
      </c>
      <c r="D140" s="36">
        <v>4.55</v>
      </c>
      <c r="E140" s="36">
        <v>2.2000000000000002</v>
      </c>
      <c r="F140" s="36">
        <v>80</v>
      </c>
      <c r="G140" s="36">
        <v>0.18</v>
      </c>
      <c r="H140" s="34" t="s">
        <v>105</v>
      </c>
      <c r="I140" s="35" t="s">
        <v>6</v>
      </c>
    </row>
    <row r="141" spans="1:9" x14ac:dyDescent="0.25">
      <c r="A141" s="34" t="s">
        <v>37</v>
      </c>
      <c r="B141" s="25" t="s">
        <v>366</v>
      </c>
      <c r="C141" s="36">
        <v>6</v>
      </c>
      <c r="D141" s="36">
        <v>2.73</v>
      </c>
      <c r="E141" s="36">
        <v>2.2000000000000002</v>
      </c>
      <c r="F141" s="36">
        <v>80</v>
      </c>
      <c r="G141" s="36">
        <v>0.18</v>
      </c>
      <c r="H141" s="34" t="s">
        <v>105</v>
      </c>
      <c r="I141" s="35" t="s">
        <v>6</v>
      </c>
    </row>
    <row r="142" spans="1:9" x14ac:dyDescent="0.25">
      <c r="A142" s="34" t="s">
        <v>37</v>
      </c>
      <c r="B142" s="25" t="s">
        <v>367</v>
      </c>
      <c r="C142" s="36">
        <v>8</v>
      </c>
      <c r="D142" s="36">
        <v>3.64</v>
      </c>
      <c r="E142" s="36">
        <v>2.2000000000000002</v>
      </c>
      <c r="F142" s="36">
        <v>80</v>
      </c>
      <c r="G142" s="36">
        <v>0.18</v>
      </c>
      <c r="H142" s="34" t="s">
        <v>105</v>
      </c>
      <c r="I142" s="35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36"/>
  <sheetViews>
    <sheetView zoomScale="90" zoomScaleNormal="90" workbookViewId="0">
      <pane ySplit="3" topLeftCell="A193" activePane="bottomLeft" state="frozen"/>
      <selection pane="bottomLeft" activeCell="G234" sqref="G234"/>
    </sheetView>
  </sheetViews>
  <sheetFormatPr defaultRowHeight="15" x14ac:dyDescent="0.25"/>
  <cols>
    <col min="1" max="1" width="29.85546875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34" t="s">
        <v>92</v>
      </c>
      <c r="B1" s="34" t="s">
        <v>93</v>
      </c>
      <c r="C1" s="33" t="s">
        <v>94</v>
      </c>
      <c r="D1" s="33" t="s">
        <v>95</v>
      </c>
      <c r="E1" s="33" t="s">
        <v>96</v>
      </c>
      <c r="F1" s="33" t="s">
        <v>97</v>
      </c>
      <c r="G1" s="33" t="s">
        <v>98</v>
      </c>
      <c r="H1" s="34" t="s">
        <v>99</v>
      </c>
      <c r="I1" s="35" t="s">
        <v>100</v>
      </c>
    </row>
    <row r="2" spans="1:9" x14ac:dyDescent="0.25">
      <c r="A2" s="34" t="s">
        <v>101</v>
      </c>
      <c r="B2" s="34" t="s">
        <v>0</v>
      </c>
      <c r="C2" s="33" t="s">
        <v>1</v>
      </c>
      <c r="D2" s="33" t="s">
        <v>2</v>
      </c>
      <c r="E2" s="33" t="s">
        <v>3</v>
      </c>
      <c r="F2" s="33" t="s">
        <v>102</v>
      </c>
      <c r="G2" s="33" t="s">
        <v>4</v>
      </c>
      <c r="H2" s="34" t="s">
        <v>5</v>
      </c>
      <c r="I2" s="35" t="s">
        <v>103</v>
      </c>
    </row>
    <row r="3" spans="1:9" s="89" customFormat="1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5" spans="1:9" x14ac:dyDescent="0.25">
      <c r="A5" s="38" t="s">
        <v>368</v>
      </c>
      <c r="B5" s="93" t="s">
        <v>369</v>
      </c>
      <c r="C5" s="37">
        <v>3.5</v>
      </c>
      <c r="D5" s="37">
        <v>11.67</v>
      </c>
      <c r="E5" s="44">
        <v>0.3</v>
      </c>
      <c r="F5" s="44">
        <v>0.7</v>
      </c>
      <c r="G5" s="44">
        <v>0.2</v>
      </c>
      <c r="H5" s="38" t="s">
        <v>105</v>
      </c>
      <c r="I5" s="41" t="s">
        <v>6</v>
      </c>
    </row>
    <row r="6" spans="1:9" x14ac:dyDescent="0.25">
      <c r="A6" s="38" t="s">
        <v>368</v>
      </c>
      <c r="B6" s="93" t="s">
        <v>370</v>
      </c>
      <c r="C6" s="37">
        <v>4.5</v>
      </c>
      <c r="D6" s="37">
        <v>15</v>
      </c>
      <c r="E6" s="44">
        <v>0.3</v>
      </c>
      <c r="F6" s="44">
        <v>0.7</v>
      </c>
      <c r="G6" s="44">
        <v>0.2</v>
      </c>
      <c r="H6" s="38" t="s">
        <v>105</v>
      </c>
      <c r="I6" s="41" t="s">
        <v>6</v>
      </c>
    </row>
    <row r="7" spans="1:9" x14ac:dyDescent="0.25">
      <c r="A7" s="38" t="s">
        <v>368</v>
      </c>
      <c r="B7" s="93" t="s">
        <v>371</v>
      </c>
      <c r="C7" s="37">
        <v>4</v>
      </c>
      <c r="D7" s="37">
        <v>13.33</v>
      </c>
      <c r="E7" s="44">
        <v>0.3</v>
      </c>
      <c r="F7" s="44">
        <v>0.7</v>
      </c>
      <c r="G7" s="44">
        <v>0.2</v>
      </c>
      <c r="H7" s="38" t="s">
        <v>105</v>
      </c>
      <c r="I7" s="41" t="s">
        <v>6</v>
      </c>
    </row>
    <row r="8" spans="1:9" x14ac:dyDescent="0.25">
      <c r="A8" s="38" t="s">
        <v>368</v>
      </c>
      <c r="B8" s="93" t="s">
        <v>372</v>
      </c>
      <c r="C8" s="37">
        <v>5.5</v>
      </c>
      <c r="D8" s="37">
        <v>18.329999999999998</v>
      </c>
      <c r="E8" s="44">
        <v>0.3</v>
      </c>
      <c r="F8" s="44">
        <v>0.7</v>
      </c>
      <c r="G8" s="44">
        <v>0.2</v>
      </c>
      <c r="H8" s="38" t="s">
        <v>105</v>
      </c>
      <c r="I8" s="41" t="s">
        <v>6</v>
      </c>
    </row>
    <row r="9" spans="1:9" x14ac:dyDescent="0.25">
      <c r="A9" s="38" t="s">
        <v>368</v>
      </c>
      <c r="B9" s="93" t="s">
        <v>373</v>
      </c>
      <c r="C9" s="37">
        <v>5</v>
      </c>
      <c r="D9" s="37">
        <v>16.670000000000002</v>
      </c>
      <c r="E9" s="44">
        <v>0.3</v>
      </c>
      <c r="F9" s="44">
        <v>0.7</v>
      </c>
      <c r="G9" s="44">
        <v>0.2</v>
      </c>
      <c r="H9" s="38" t="s">
        <v>105</v>
      </c>
      <c r="I9" s="41" t="s">
        <v>6</v>
      </c>
    </row>
    <row r="10" spans="1:9" x14ac:dyDescent="0.25">
      <c r="A10" s="38" t="s">
        <v>368</v>
      </c>
      <c r="B10" s="93" t="s">
        <v>374</v>
      </c>
      <c r="C10" s="37">
        <v>6.5</v>
      </c>
      <c r="D10" s="37">
        <v>21.67</v>
      </c>
      <c r="E10" s="44">
        <v>0.3</v>
      </c>
      <c r="F10" s="44">
        <v>0.7</v>
      </c>
      <c r="G10" s="44">
        <v>0.2</v>
      </c>
      <c r="H10" s="38" t="s">
        <v>105</v>
      </c>
      <c r="I10" s="41" t="s">
        <v>6</v>
      </c>
    </row>
    <row r="11" spans="1:9" x14ac:dyDescent="0.25">
      <c r="A11" s="38" t="s">
        <v>368</v>
      </c>
      <c r="B11" s="93" t="s">
        <v>375</v>
      </c>
      <c r="C11" s="37">
        <v>6</v>
      </c>
      <c r="D11" s="37">
        <v>20</v>
      </c>
      <c r="E11" s="44">
        <v>0.3</v>
      </c>
      <c r="F11" s="44">
        <v>0.7</v>
      </c>
      <c r="G11" s="44">
        <v>0.2</v>
      </c>
      <c r="H11" s="38" t="s">
        <v>105</v>
      </c>
      <c r="I11" s="41" t="s">
        <v>6</v>
      </c>
    </row>
    <row r="12" spans="1:9" x14ac:dyDescent="0.25">
      <c r="A12" s="38" t="s">
        <v>368</v>
      </c>
      <c r="B12" s="3" t="s">
        <v>376</v>
      </c>
      <c r="C12" s="37">
        <v>3.5</v>
      </c>
      <c r="D12" s="37">
        <v>10.09</v>
      </c>
      <c r="E12" s="37">
        <v>0.34700000000000003</v>
      </c>
      <c r="F12" s="37">
        <v>1.1856</v>
      </c>
      <c r="G12" s="37">
        <v>0.22944000000000001</v>
      </c>
      <c r="H12" s="38" t="s">
        <v>119</v>
      </c>
      <c r="I12" s="41" t="s">
        <v>6</v>
      </c>
    </row>
    <row r="13" spans="1:9" x14ac:dyDescent="0.25">
      <c r="A13" s="38" t="s">
        <v>368</v>
      </c>
      <c r="B13" s="3" t="s">
        <v>377</v>
      </c>
      <c r="C13" s="37">
        <v>6.25</v>
      </c>
      <c r="D13" s="37">
        <v>18.010000000000002</v>
      </c>
      <c r="E13" s="37">
        <v>0.34700000000000003</v>
      </c>
      <c r="F13" s="37">
        <v>1.1856</v>
      </c>
      <c r="G13" s="37">
        <v>0.22944000000000001</v>
      </c>
      <c r="H13" s="38" t="s">
        <v>119</v>
      </c>
      <c r="I13" s="41" t="s">
        <v>6</v>
      </c>
    </row>
    <row r="14" spans="1:9" x14ac:dyDescent="0.25">
      <c r="A14" s="38" t="s">
        <v>368</v>
      </c>
      <c r="B14" s="3" t="s">
        <v>378</v>
      </c>
      <c r="C14" s="37">
        <v>9.5</v>
      </c>
      <c r="D14" s="37">
        <v>27.38</v>
      </c>
      <c r="E14" s="37">
        <v>0.34700000000000003</v>
      </c>
      <c r="F14" s="37">
        <v>1.1856</v>
      </c>
      <c r="G14" s="37">
        <v>0.22944000000000001</v>
      </c>
      <c r="H14" s="38" t="s">
        <v>119</v>
      </c>
      <c r="I14" s="41" t="s">
        <v>6</v>
      </c>
    </row>
    <row r="15" spans="1:9" x14ac:dyDescent="0.25">
      <c r="A15" s="38" t="s">
        <v>368</v>
      </c>
      <c r="B15" s="25" t="s">
        <v>379</v>
      </c>
      <c r="C15" s="37">
        <v>3.5</v>
      </c>
      <c r="D15" s="37">
        <v>11.67</v>
      </c>
      <c r="E15" s="37">
        <v>0.3</v>
      </c>
      <c r="F15" s="44">
        <v>16</v>
      </c>
      <c r="G15" s="44" t="s">
        <v>126</v>
      </c>
      <c r="H15" s="38" t="s">
        <v>105</v>
      </c>
      <c r="I15" s="41" t="s">
        <v>6</v>
      </c>
    </row>
    <row r="16" spans="1:9" x14ac:dyDescent="0.25">
      <c r="A16" s="38" t="s">
        <v>368</v>
      </c>
      <c r="B16" s="25" t="s">
        <v>380</v>
      </c>
      <c r="C16" s="37">
        <v>4.5</v>
      </c>
      <c r="D16" s="37">
        <v>15</v>
      </c>
      <c r="E16" s="37">
        <v>0.3</v>
      </c>
      <c r="F16" s="44">
        <v>16</v>
      </c>
      <c r="G16" s="44" t="s">
        <v>126</v>
      </c>
      <c r="H16" s="38" t="s">
        <v>105</v>
      </c>
      <c r="I16" s="41" t="s">
        <v>6</v>
      </c>
    </row>
    <row r="17" spans="1:9" x14ac:dyDescent="0.25">
      <c r="A17" s="38" t="s">
        <v>368</v>
      </c>
      <c r="B17" s="25" t="s">
        <v>381</v>
      </c>
      <c r="C17" s="37">
        <v>4</v>
      </c>
      <c r="D17" s="37">
        <v>13.33</v>
      </c>
      <c r="E17" s="37">
        <v>0.3</v>
      </c>
      <c r="F17" s="44">
        <v>16</v>
      </c>
      <c r="G17" s="44" t="s">
        <v>126</v>
      </c>
      <c r="H17" s="38" t="s">
        <v>105</v>
      </c>
      <c r="I17" s="41" t="s">
        <v>6</v>
      </c>
    </row>
    <row r="18" spans="1:9" x14ac:dyDescent="0.25">
      <c r="A18" s="38" t="s">
        <v>368</v>
      </c>
      <c r="B18" s="25" t="s">
        <v>382</v>
      </c>
      <c r="C18" s="37">
        <v>5.5</v>
      </c>
      <c r="D18" s="37">
        <v>18.329999999999998</v>
      </c>
      <c r="E18" s="37">
        <v>0.3</v>
      </c>
      <c r="F18" s="44">
        <v>16</v>
      </c>
      <c r="G18" s="44" t="s">
        <v>126</v>
      </c>
      <c r="H18" s="38" t="s">
        <v>105</v>
      </c>
      <c r="I18" s="41" t="s">
        <v>6</v>
      </c>
    </row>
    <row r="19" spans="1:9" x14ac:dyDescent="0.25">
      <c r="A19" s="38" t="s">
        <v>368</v>
      </c>
      <c r="B19" s="25" t="s">
        <v>383</v>
      </c>
      <c r="C19" s="37">
        <v>5</v>
      </c>
      <c r="D19" s="37">
        <v>16.670000000000002</v>
      </c>
      <c r="E19" s="37">
        <v>0.3</v>
      </c>
      <c r="F19" s="44">
        <v>16</v>
      </c>
      <c r="G19" s="44" t="s">
        <v>126</v>
      </c>
      <c r="H19" s="38" t="s">
        <v>105</v>
      </c>
      <c r="I19" s="41" t="s">
        <v>6</v>
      </c>
    </row>
    <row r="20" spans="1:9" x14ac:dyDescent="0.25">
      <c r="A20" s="38" t="s">
        <v>368</v>
      </c>
      <c r="B20" s="25" t="s">
        <v>384</v>
      </c>
      <c r="C20" s="37">
        <v>6.5</v>
      </c>
      <c r="D20" s="37">
        <v>21.67</v>
      </c>
      <c r="E20" s="37">
        <v>0.3</v>
      </c>
      <c r="F20" s="44">
        <v>16</v>
      </c>
      <c r="G20" s="44" t="s">
        <v>126</v>
      </c>
      <c r="H20" s="38" t="s">
        <v>105</v>
      </c>
      <c r="I20" s="41" t="s">
        <v>6</v>
      </c>
    </row>
    <row r="21" spans="1:9" x14ac:dyDescent="0.25">
      <c r="A21" s="38" t="s">
        <v>368</v>
      </c>
      <c r="B21" s="25" t="s">
        <v>385</v>
      </c>
      <c r="C21" s="37">
        <v>6</v>
      </c>
      <c r="D21" s="37">
        <v>20</v>
      </c>
      <c r="E21" s="37">
        <v>0.3</v>
      </c>
      <c r="F21" s="44">
        <v>16</v>
      </c>
      <c r="G21" s="44" t="s">
        <v>126</v>
      </c>
      <c r="H21" s="38" t="s">
        <v>105</v>
      </c>
      <c r="I21" s="41" t="s">
        <v>6</v>
      </c>
    </row>
    <row r="22" spans="1:9" x14ac:dyDescent="0.25">
      <c r="A22" s="38" t="s">
        <v>386</v>
      </c>
      <c r="B22" s="97" t="s">
        <v>29</v>
      </c>
      <c r="C22" s="37">
        <v>1</v>
      </c>
      <c r="D22" s="37">
        <v>2.88</v>
      </c>
      <c r="E22" s="37">
        <v>0.34700000000000003</v>
      </c>
      <c r="F22" s="37">
        <v>8.4863999999999997</v>
      </c>
      <c r="G22" s="37">
        <v>0.17925000000000002</v>
      </c>
      <c r="H22" s="38" t="s">
        <v>105</v>
      </c>
      <c r="I22" s="41" t="s">
        <v>6</v>
      </c>
    </row>
    <row r="23" spans="1:9" x14ac:dyDescent="0.25">
      <c r="A23" s="38" t="s">
        <v>386</v>
      </c>
      <c r="B23" s="97" t="s">
        <v>30</v>
      </c>
      <c r="C23" s="37">
        <v>2</v>
      </c>
      <c r="D23" s="37">
        <v>5.76</v>
      </c>
      <c r="E23" s="37">
        <v>0.34700000000000003</v>
      </c>
      <c r="F23" s="37">
        <v>8.4863999999999997</v>
      </c>
      <c r="G23" s="37">
        <v>0.17925000000000002</v>
      </c>
      <c r="H23" s="38" t="s">
        <v>105</v>
      </c>
      <c r="I23" s="41" t="s">
        <v>6</v>
      </c>
    </row>
    <row r="24" spans="1:9" x14ac:dyDescent="0.25">
      <c r="A24" s="38" t="s">
        <v>386</v>
      </c>
      <c r="B24" s="97" t="s">
        <v>31</v>
      </c>
      <c r="C24" s="37">
        <v>3</v>
      </c>
      <c r="D24" s="37">
        <v>8.65</v>
      </c>
      <c r="E24" s="37">
        <v>0.34700000000000003</v>
      </c>
      <c r="F24" s="37">
        <v>8.4863999999999997</v>
      </c>
      <c r="G24" s="37">
        <v>0.17925000000000002</v>
      </c>
      <c r="H24" s="38" t="s">
        <v>105</v>
      </c>
      <c r="I24" s="41" t="s">
        <v>6</v>
      </c>
    </row>
    <row r="25" spans="1:9" x14ac:dyDescent="0.25">
      <c r="A25" s="38" t="s">
        <v>386</v>
      </c>
      <c r="B25" s="97" t="s">
        <v>387</v>
      </c>
      <c r="C25" s="44">
        <v>3.5</v>
      </c>
      <c r="D25" s="37">
        <v>25.22</v>
      </c>
      <c r="E25" s="37">
        <v>0.13880000000000001</v>
      </c>
      <c r="F25" s="37">
        <v>1.9967999999999999</v>
      </c>
      <c r="G25" s="37">
        <v>0.21988000000000002</v>
      </c>
      <c r="H25" s="38" t="s">
        <v>113</v>
      </c>
      <c r="I25" s="41" t="s">
        <v>6</v>
      </c>
    </row>
    <row r="26" spans="1:9" x14ac:dyDescent="0.25">
      <c r="A26" s="38" t="s">
        <v>386</v>
      </c>
      <c r="B26" s="97" t="s">
        <v>388</v>
      </c>
      <c r="C26" s="44">
        <v>4.5</v>
      </c>
      <c r="D26" s="37">
        <v>32.42</v>
      </c>
      <c r="E26" s="37">
        <v>0.13880000000000001</v>
      </c>
      <c r="F26" s="37">
        <v>1.9967999999999999</v>
      </c>
      <c r="G26" s="37">
        <v>0.21988000000000002</v>
      </c>
      <c r="H26" s="38" t="s">
        <v>113</v>
      </c>
      <c r="I26" s="41" t="s">
        <v>6</v>
      </c>
    </row>
    <row r="27" spans="1:9" x14ac:dyDescent="0.25">
      <c r="A27" s="38" t="s">
        <v>386</v>
      </c>
      <c r="B27" s="97" t="s">
        <v>389</v>
      </c>
      <c r="C27" s="44">
        <v>4</v>
      </c>
      <c r="D27" s="37">
        <v>28.82</v>
      </c>
      <c r="E27" s="37">
        <v>0.13880000000000001</v>
      </c>
      <c r="F27" s="37">
        <v>1.9967999999999999</v>
      </c>
      <c r="G27" s="37">
        <v>0.21988000000000002</v>
      </c>
      <c r="H27" s="38" t="s">
        <v>113</v>
      </c>
      <c r="I27" s="41" t="s">
        <v>6</v>
      </c>
    </row>
    <row r="28" spans="1:9" x14ac:dyDescent="0.25">
      <c r="A28" s="38" t="s">
        <v>386</v>
      </c>
      <c r="B28" s="97" t="s">
        <v>390</v>
      </c>
      <c r="C28" s="44">
        <v>5.5</v>
      </c>
      <c r="D28" s="37">
        <v>39.630000000000003</v>
      </c>
      <c r="E28" s="37">
        <v>0.13880000000000001</v>
      </c>
      <c r="F28" s="37">
        <v>1.9967999999999999</v>
      </c>
      <c r="G28" s="37">
        <v>0.21988000000000002</v>
      </c>
      <c r="H28" s="38" t="s">
        <v>113</v>
      </c>
      <c r="I28" s="41" t="s">
        <v>6</v>
      </c>
    </row>
    <row r="29" spans="1:9" x14ac:dyDescent="0.25">
      <c r="A29" s="38" t="s">
        <v>386</v>
      </c>
      <c r="B29" s="97" t="s">
        <v>391</v>
      </c>
      <c r="C29" s="44">
        <v>5</v>
      </c>
      <c r="D29" s="37">
        <v>36.020000000000003</v>
      </c>
      <c r="E29" s="37">
        <v>0.13880000000000001</v>
      </c>
      <c r="F29" s="37">
        <v>1.9967999999999999</v>
      </c>
      <c r="G29" s="37">
        <v>0.21988000000000002</v>
      </c>
      <c r="H29" s="38" t="s">
        <v>113</v>
      </c>
      <c r="I29" s="41" t="s">
        <v>6</v>
      </c>
    </row>
    <row r="30" spans="1:9" x14ac:dyDescent="0.25">
      <c r="A30" s="38" t="s">
        <v>386</v>
      </c>
      <c r="B30" s="97" t="s">
        <v>392</v>
      </c>
      <c r="C30" s="44">
        <v>6.5</v>
      </c>
      <c r="D30" s="37">
        <v>46.83</v>
      </c>
      <c r="E30" s="37">
        <v>0.13880000000000001</v>
      </c>
      <c r="F30" s="37">
        <v>1.9967999999999999</v>
      </c>
      <c r="G30" s="37">
        <v>0.21988000000000002</v>
      </c>
      <c r="H30" s="38" t="s">
        <v>113</v>
      </c>
      <c r="I30" s="41" t="s">
        <v>6</v>
      </c>
    </row>
    <row r="31" spans="1:9" x14ac:dyDescent="0.25">
      <c r="A31" s="38" t="s">
        <v>386</v>
      </c>
      <c r="B31" s="97" t="s">
        <v>393</v>
      </c>
      <c r="C31" s="44">
        <v>6</v>
      </c>
      <c r="D31" s="37">
        <v>43.23</v>
      </c>
      <c r="E31" s="37">
        <v>0.13880000000000001</v>
      </c>
      <c r="F31" s="37">
        <v>1.9967999999999999</v>
      </c>
      <c r="G31" s="37">
        <v>0.21988000000000002</v>
      </c>
      <c r="H31" s="38" t="s">
        <v>113</v>
      </c>
      <c r="I31" s="41" t="s">
        <v>6</v>
      </c>
    </row>
    <row r="32" spans="1:9" x14ac:dyDescent="0.25">
      <c r="A32" s="38" t="s">
        <v>386</v>
      </c>
      <c r="B32" s="97" t="s">
        <v>394</v>
      </c>
      <c r="C32" s="44">
        <v>3.5</v>
      </c>
      <c r="D32" s="37">
        <v>20.58</v>
      </c>
      <c r="E32" s="37">
        <v>0.17002999999999999</v>
      </c>
      <c r="F32" s="37">
        <v>1.9967999999999999</v>
      </c>
      <c r="G32" s="37">
        <v>0.21988000000000002</v>
      </c>
      <c r="H32" s="38" t="s">
        <v>113</v>
      </c>
      <c r="I32" s="41" t="s">
        <v>6</v>
      </c>
    </row>
    <row r="33" spans="1:9" x14ac:dyDescent="0.25">
      <c r="A33" s="38" t="s">
        <v>386</v>
      </c>
      <c r="B33" s="97" t="s">
        <v>395</v>
      </c>
      <c r="C33" s="44">
        <v>4.5</v>
      </c>
      <c r="D33" s="37">
        <v>26.47</v>
      </c>
      <c r="E33" s="37">
        <v>0.17002999999999999</v>
      </c>
      <c r="F33" s="37">
        <v>1.9967999999999999</v>
      </c>
      <c r="G33" s="37">
        <v>0.21988000000000002</v>
      </c>
      <c r="H33" s="38" t="s">
        <v>113</v>
      </c>
      <c r="I33" s="41" t="s">
        <v>6</v>
      </c>
    </row>
    <row r="34" spans="1:9" x14ac:dyDescent="0.25">
      <c r="A34" s="38" t="s">
        <v>386</v>
      </c>
      <c r="B34" s="97" t="s">
        <v>396</v>
      </c>
      <c r="C34" s="44">
        <v>4</v>
      </c>
      <c r="D34" s="37">
        <v>23.53</v>
      </c>
      <c r="E34" s="37">
        <v>0.17002999999999999</v>
      </c>
      <c r="F34" s="37">
        <v>1.9967999999999999</v>
      </c>
      <c r="G34" s="37">
        <v>0.21988000000000002</v>
      </c>
      <c r="H34" s="38" t="s">
        <v>113</v>
      </c>
      <c r="I34" s="41" t="s">
        <v>6</v>
      </c>
    </row>
    <row r="35" spans="1:9" x14ac:dyDescent="0.25">
      <c r="A35" s="38" t="s">
        <v>386</v>
      </c>
      <c r="B35" s="97" t="s">
        <v>397</v>
      </c>
      <c r="C35" s="44">
        <v>5.5</v>
      </c>
      <c r="D35" s="37">
        <v>32.35</v>
      </c>
      <c r="E35" s="37">
        <v>0.17002999999999999</v>
      </c>
      <c r="F35" s="37">
        <v>1.9967999999999999</v>
      </c>
      <c r="G35" s="37">
        <v>0.21988000000000002</v>
      </c>
      <c r="H35" s="38" t="s">
        <v>113</v>
      </c>
      <c r="I35" s="41" t="s">
        <v>6</v>
      </c>
    </row>
    <row r="36" spans="1:9" x14ac:dyDescent="0.25">
      <c r="A36" s="38" t="s">
        <v>386</v>
      </c>
      <c r="B36" s="97" t="s">
        <v>398</v>
      </c>
      <c r="C36" s="44">
        <v>5</v>
      </c>
      <c r="D36" s="37">
        <v>29.41</v>
      </c>
      <c r="E36" s="37">
        <v>0.17002999999999999</v>
      </c>
      <c r="F36" s="37">
        <v>1.9967999999999999</v>
      </c>
      <c r="G36" s="37">
        <v>0.21988000000000002</v>
      </c>
      <c r="H36" s="38" t="s">
        <v>113</v>
      </c>
      <c r="I36" s="41" t="s">
        <v>6</v>
      </c>
    </row>
    <row r="37" spans="1:9" x14ac:dyDescent="0.25">
      <c r="A37" s="38" t="s">
        <v>386</v>
      </c>
      <c r="B37" s="97" t="s">
        <v>399</v>
      </c>
      <c r="C37" s="44">
        <v>6.5</v>
      </c>
      <c r="D37" s="37">
        <v>38.229999999999997</v>
      </c>
      <c r="E37" s="37">
        <v>0.17002999999999999</v>
      </c>
      <c r="F37" s="37">
        <v>1.9967999999999999</v>
      </c>
      <c r="G37" s="37">
        <v>0.21988000000000002</v>
      </c>
      <c r="H37" s="38" t="s">
        <v>113</v>
      </c>
      <c r="I37" s="41" t="s">
        <v>6</v>
      </c>
    </row>
    <row r="38" spans="1:9" x14ac:dyDescent="0.25">
      <c r="A38" s="38" t="s">
        <v>386</v>
      </c>
      <c r="B38" s="97" t="s">
        <v>400</v>
      </c>
      <c r="C38" s="44">
        <v>6</v>
      </c>
      <c r="D38" s="37">
        <v>35.29</v>
      </c>
      <c r="E38" s="37">
        <v>0.17002999999999999</v>
      </c>
      <c r="F38" s="37">
        <v>1.9967999999999999</v>
      </c>
      <c r="G38" s="37">
        <v>0.21988000000000002</v>
      </c>
      <c r="H38" s="38" t="s">
        <v>113</v>
      </c>
      <c r="I38" s="41" t="s">
        <v>6</v>
      </c>
    </row>
    <row r="39" spans="1:9" x14ac:dyDescent="0.25">
      <c r="A39" s="38" t="s">
        <v>386</v>
      </c>
      <c r="B39" s="91" t="s">
        <v>953</v>
      </c>
      <c r="C39" s="44">
        <v>3.5</v>
      </c>
      <c r="D39" s="37">
        <v>20.58</v>
      </c>
      <c r="E39" s="37">
        <v>0.17002999999999999</v>
      </c>
      <c r="F39" s="37">
        <v>1.4975999999999998</v>
      </c>
      <c r="G39" s="37">
        <v>0.38001000000000001</v>
      </c>
      <c r="H39" s="38" t="s">
        <v>113</v>
      </c>
      <c r="I39" s="41" t="s">
        <v>6</v>
      </c>
    </row>
    <row r="40" spans="1:9" x14ac:dyDescent="0.25">
      <c r="A40" s="38" t="s">
        <v>386</v>
      </c>
      <c r="B40" s="91" t="s">
        <v>954</v>
      </c>
      <c r="C40" s="44">
        <v>4.5</v>
      </c>
      <c r="D40" s="37">
        <v>26.47</v>
      </c>
      <c r="E40" s="37">
        <v>0.17002999999999999</v>
      </c>
      <c r="F40" s="37">
        <v>1.4975999999999998</v>
      </c>
      <c r="G40" s="37">
        <v>0.38001000000000001</v>
      </c>
      <c r="H40" s="38" t="s">
        <v>113</v>
      </c>
      <c r="I40" s="41" t="s">
        <v>6</v>
      </c>
    </row>
    <row r="41" spans="1:9" x14ac:dyDescent="0.25">
      <c r="A41" s="38" t="s">
        <v>386</v>
      </c>
      <c r="B41" s="91" t="s">
        <v>955</v>
      </c>
      <c r="C41" s="44">
        <v>4</v>
      </c>
      <c r="D41" s="37">
        <v>23.53</v>
      </c>
      <c r="E41" s="37">
        <v>0.17002999999999999</v>
      </c>
      <c r="F41" s="37">
        <v>1.4975999999999998</v>
      </c>
      <c r="G41" s="37">
        <v>0.38001000000000001</v>
      </c>
      <c r="H41" s="38" t="s">
        <v>113</v>
      </c>
      <c r="I41" s="41" t="s">
        <v>6</v>
      </c>
    </row>
    <row r="42" spans="1:9" x14ac:dyDescent="0.25">
      <c r="A42" s="38" t="s">
        <v>386</v>
      </c>
      <c r="B42" s="91" t="s">
        <v>956</v>
      </c>
      <c r="C42" s="44">
        <v>5.5</v>
      </c>
      <c r="D42" s="37">
        <v>32.35</v>
      </c>
      <c r="E42" s="37">
        <v>0.17002999999999999</v>
      </c>
      <c r="F42" s="37">
        <v>1.4975999999999998</v>
      </c>
      <c r="G42" s="37">
        <v>0.38001000000000001</v>
      </c>
      <c r="H42" s="38" t="s">
        <v>113</v>
      </c>
      <c r="I42" s="41" t="s">
        <v>6</v>
      </c>
    </row>
    <row r="43" spans="1:9" x14ac:dyDescent="0.25">
      <c r="A43" s="38" t="s">
        <v>386</v>
      </c>
      <c r="B43" s="91" t="s">
        <v>957</v>
      </c>
      <c r="C43" s="44">
        <v>5</v>
      </c>
      <c r="D43" s="37">
        <v>29.41</v>
      </c>
      <c r="E43" s="37">
        <v>0.17002999999999999</v>
      </c>
      <c r="F43" s="37">
        <v>1.4975999999999998</v>
      </c>
      <c r="G43" s="37">
        <v>0.38001000000000001</v>
      </c>
      <c r="H43" s="38" t="s">
        <v>113</v>
      </c>
      <c r="I43" s="41" t="s">
        <v>6</v>
      </c>
    </row>
    <row r="44" spans="1:9" x14ac:dyDescent="0.25">
      <c r="A44" s="38" t="s">
        <v>386</v>
      </c>
      <c r="B44" s="91" t="s">
        <v>958</v>
      </c>
      <c r="C44" s="44">
        <v>6.5</v>
      </c>
      <c r="D44" s="37">
        <v>38.229999999999997</v>
      </c>
      <c r="E44" s="37">
        <v>0.17002999999999999</v>
      </c>
      <c r="F44" s="37">
        <v>1.4975999999999998</v>
      </c>
      <c r="G44" s="37">
        <v>0.38001000000000001</v>
      </c>
      <c r="H44" s="38" t="s">
        <v>113</v>
      </c>
      <c r="I44" s="41" t="s">
        <v>6</v>
      </c>
    </row>
    <row r="45" spans="1:9" x14ac:dyDescent="0.25">
      <c r="A45" s="38" t="s">
        <v>386</v>
      </c>
      <c r="B45" s="91" t="s">
        <v>959</v>
      </c>
      <c r="C45" s="44">
        <v>6</v>
      </c>
      <c r="D45" s="37">
        <v>35.29</v>
      </c>
      <c r="E45" s="37">
        <v>0.17002999999999999</v>
      </c>
      <c r="F45" s="37">
        <v>1.4975999999999998</v>
      </c>
      <c r="G45" s="37">
        <v>0.38001000000000001</v>
      </c>
      <c r="H45" s="38" t="s">
        <v>113</v>
      </c>
      <c r="I45" s="41" t="s">
        <v>6</v>
      </c>
    </row>
    <row r="46" spans="1:9" x14ac:dyDescent="0.25">
      <c r="A46" s="38" t="s">
        <v>386</v>
      </c>
      <c r="B46" s="91" t="s">
        <v>401</v>
      </c>
      <c r="C46" s="37">
        <v>1.5</v>
      </c>
      <c r="D46" s="37">
        <v>4.16</v>
      </c>
      <c r="E46" s="37">
        <v>0.36087999999999998</v>
      </c>
      <c r="F46" s="37">
        <v>0.99839999999999995</v>
      </c>
      <c r="G46" s="37">
        <v>0.30114000000000002</v>
      </c>
      <c r="H46" s="38" t="s">
        <v>9</v>
      </c>
      <c r="I46" s="41" t="s">
        <v>6</v>
      </c>
    </row>
    <row r="47" spans="1:9" x14ac:dyDescent="0.25">
      <c r="A47" s="38" t="s">
        <v>386</v>
      </c>
      <c r="B47" s="91" t="s">
        <v>32</v>
      </c>
      <c r="C47" s="37">
        <v>1</v>
      </c>
      <c r="D47" s="37">
        <v>2.77</v>
      </c>
      <c r="E47" s="37">
        <v>0.36087999999999998</v>
      </c>
      <c r="F47" s="37">
        <v>0.99839999999999995</v>
      </c>
      <c r="G47" s="37">
        <v>0.30114000000000002</v>
      </c>
      <c r="H47" s="38" t="s">
        <v>9</v>
      </c>
      <c r="I47" s="41" t="s">
        <v>6</v>
      </c>
    </row>
    <row r="48" spans="1:9" x14ac:dyDescent="0.25">
      <c r="A48" s="38" t="s">
        <v>386</v>
      </c>
      <c r="B48" s="91" t="s">
        <v>402</v>
      </c>
      <c r="C48" s="37">
        <v>2</v>
      </c>
      <c r="D48" s="37">
        <v>5.54</v>
      </c>
      <c r="E48" s="37">
        <v>0.36087999999999998</v>
      </c>
      <c r="F48" s="37">
        <v>0.99839999999999995</v>
      </c>
      <c r="G48" s="37">
        <v>0.30114000000000002</v>
      </c>
      <c r="H48" s="38" t="s">
        <v>9</v>
      </c>
      <c r="I48" s="41" t="s">
        <v>6</v>
      </c>
    </row>
    <row r="49" spans="1:9" x14ac:dyDescent="0.25">
      <c r="A49" s="38" t="s">
        <v>386</v>
      </c>
      <c r="B49" s="91" t="s">
        <v>403</v>
      </c>
      <c r="C49" s="37">
        <v>3</v>
      </c>
      <c r="D49" s="37">
        <v>8.31</v>
      </c>
      <c r="E49" s="37">
        <v>0.36087999999999998</v>
      </c>
      <c r="F49" s="37">
        <v>0.99839999999999995</v>
      </c>
      <c r="G49" s="37">
        <v>0.30114000000000002</v>
      </c>
      <c r="H49" s="38" t="s">
        <v>9</v>
      </c>
      <c r="I49" s="41" t="s">
        <v>6</v>
      </c>
    </row>
    <row r="50" spans="1:9" x14ac:dyDescent="0.25">
      <c r="A50" s="38" t="s">
        <v>386</v>
      </c>
      <c r="B50" s="91" t="s">
        <v>404</v>
      </c>
      <c r="C50" s="37">
        <v>0.75</v>
      </c>
      <c r="D50" s="37">
        <v>2.08</v>
      </c>
      <c r="E50" s="37">
        <v>0.36087999999999998</v>
      </c>
      <c r="F50" s="37">
        <v>0.99839999999999995</v>
      </c>
      <c r="G50" s="37">
        <v>0.30114000000000002</v>
      </c>
      <c r="H50" s="38" t="s">
        <v>9</v>
      </c>
      <c r="I50" s="41" t="s">
        <v>6</v>
      </c>
    </row>
    <row r="51" spans="1:9" x14ac:dyDescent="0.25">
      <c r="A51" s="38" t="s">
        <v>386</v>
      </c>
      <c r="B51" s="91" t="s">
        <v>405</v>
      </c>
      <c r="C51" s="37">
        <v>4</v>
      </c>
      <c r="D51" s="37">
        <v>11.08</v>
      </c>
      <c r="E51" s="37">
        <v>0.36087999999999998</v>
      </c>
      <c r="F51" s="37">
        <v>0.99839999999999995</v>
      </c>
      <c r="G51" s="37">
        <v>0.30114000000000002</v>
      </c>
      <c r="H51" s="38" t="s">
        <v>9</v>
      </c>
      <c r="I51" s="41" t="s">
        <v>6</v>
      </c>
    </row>
    <row r="52" spans="1:9" x14ac:dyDescent="0.25">
      <c r="A52" s="38" t="s">
        <v>386</v>
      </c>
      <c r="B52" s="91" t="s">
        <v>406</v>
      </c>
      <c r="C52" s="37">
        <v>6</v>
      </c>
      <c r="D52" s="37">
        <v>16.63</v>
      </c>
      <c r="E52" s="37">
        <v>0.36087999999999998</v>
      </c>
      <c r="F52" s="37">
        <v>0.99839999999999995</v>
      </c>
      <c r="G52" s="37">
        <v>0.30114000000000002</v>
      </c>
      <c r="H52" s="38" t="s">
        <v>9</v>
      </c>
      <c r="I52" s="41" t="s">
        <v>6</v>
      </c>
    </row>
    <row r="53" spans="1:9" x14ac:dyDescent="0.25">
      <c r="A53" s="38" t="s">
        <v>386</v>
      </c>
      <c r="B53" s="94" t="s">
        <v>407</v>
      </c>
      <c r="C53" s="39">
        <v>1.5</v>
      </c>
      <c r="D53" s="39">
        <v>6.25</v>
      </c>
      <c r="E53" s="39">
        <v>0.24</v>
      </c>
      <c r="F53" s="39">
        <v>1</v>
      </c>
      <c r="G53" s="39">
        <v>0.27</v>
      </c>
      <c r="H53" s="38" t="s">
        <v>9</v>
      </c>
      <c r="I53" s="41" t="s">
        <v>6</v>
      </c>
    </row>
    <row r="54" spans="1:9" x14ac:dyDescent="0.25">
      <c r="A54" s="38" t="s">
        <v>386</v>
      </c>
      <c r="B54" s="94" t="s">
        <v>409</v>
      </c>
      <c r="C54" s="37">
        <v>1.9375</v>
      </c>
      <c r="D54" s="37">
        <v>8</v>
      </c>
      <c r="E54" s="39">
        <v>0.24</v>
      </c>
      <c r="F54" s="39">
        <v>1</v>
      </c>
      <c r="G54" s="39">
        <v>0.27</v>
      </c>
      <c r="H54" s="38" t="s">
        <v>9</v>
      </c>
      <c r="I54" s="41" t="s">
        <v>6</v>
      </c>
    </row>
    <row r="55" spans="1:9" x14ac:dyDescent="0.25">
      <c r="A55" s="38" t="s">
        <v>386</v>
      </c>
      <c r="B55" s="94" t="s">
        <v>410</v>
      </c>
      <c r="C55" s="39">
        <v>1.75</v>
      </c>
      <c r="D55" s="39">
        <v>7.29</v>
      </c>
      <c r="E55" s="39">
        <v>0.24</v>
      </c>
      <c r="F55" s="39">
        <v>1</v>
      </c>
      <c r="G55" s="39">
        <v>0.27</v>
      </c>
      <c r="H55" s="38" t="s">
        <v>9</v>
      </c>
      <c r="I55" s="41" t="s">
        <v>6</v>
      </c>
    </row>
    <row r="56" spans="1:9" x14ac:dyDescent="0.25">
      <c r="A56" s="38" t="s">
        <v>386</v>
      </c>
      <c r="B56" s="94" t="s">
        <v>411</v>
      </c>
      <c r="C56" s="39">
        <v>1.92</v>
      </c>
      <c r="D56" s="39">
        <v>8</v>
      </c>
      <c r="E56" s="39">
        <v>0.24</v>
      </c>
      <c r="F56" s="39">
        <v>1</v>
      </c>
      <c r="G56" s="39">
        <v>0.27</v>
      </c>
      <c r="H56" s="38" t="s">
        <v>9</v>
      </c>
      <c r="I56" s="41" t="s">
        <v>6</v>
      </c>
    </row>
    <row r="57" spans="1:9" x14ac:dyDescent="0.25">
      <c r="A57" s="38" t="s">
        <v>386</v>
      </c>
      <c r="B57" s="94" t="s">
        <v>413</v>
      </c>
      <c r="C57" s="39">
        <v>2.4</v>
      </c>
      <c r="D57" s="39">
        <v>10</v>
      </c>
      <c r="E57" s="39">
        <v>0.24</v>
      </c>
      <c r="F57" s="39">
        <v>1</v>
      </c>
      <c r="G57" s="39">
        <v>0.27</v>
      </c>
      <c r="H57" s="38" t="s">
        <v>9</v>
      </c>
      <c r="I57" s="41" t="s">
        <v>6</v>
      </c>
    </row>
    <row r="58" spans="1:9" x14ac:dyDescent="0.25">
      <c r="A58" s="38" t="s">
        <v>386</v>
      </c>
      <c r="B58" s="94" t="s">
        <v>414</v>
      </c>
      <c r="C58" s="39">
        <v>2.4300000000000002</v>
      </c>
      <c r="D58" s="39">
        <v>10.130000000000001</v>
      </c>
      <c r="E58" s="39">
        <v>0.24</v>
      </c>
      <c r="F58" s="39">
        <v>1</v>
      </c>
      <c r="G58" s="39">
        <v>0.27</v>
      </c>
      <c r="H58" s="38" t="s">
        <v>9</v>
      </c>
      <c r="I58" s="41" t="s">
        <v>6</v>
      </c>
    </row>
    <row r="59" spans="1:9" x14ac:dyDescent="0.25">
      <c r="A59" s="38" t="s">
        <v>386</v>
      </c>
      <c r="B59" s="94" t="s">
        <v>416</v>
      </c>
      <c r="C59" s="39">
        <v>3.5</v>
      </c>
      <c r="D59" s="39">
        <v>14.58</v>
      </c>
      <c r="E59" s="39">
        <v>0.24</v>
      </c>
      <c r="F59" s="39">
        <v>1</v>
      </c>
      <c r="G59" s="39">
        <v>0.27</v>
      </c>
      <c r="H59" s="38" t="s">
        <v>9</v>
      </c>
      <c r="I59" s="41" t="s">
        <v>6</v>
      </c>
    </row>
    <row r="60" spans="1:9" x14ac:dyDescent="0.25">
      <c r="A60" s="38" t="s">
        <v>386</v>
      </c>
      <c r="B60" s="94" t="s">
        <v>417</v>
      </c>
      <c r="C60" s="39">
        <v>3.35</v>
      </c>
      <c r="D60" s="39">
        <v>13.96</v>
      </c>
      <c r="E60" s="39">
        <v>0.24</v>
      </c>
      <c r="F60" s="39">
        <v>1</v>
      </c>
      <c r="G60" s="39">
        <v>0.27</v>
      </c>
      <c r="H60" s="38" t="s">
        <v>9</v>
      </c>
      <c r="I60" s="41" t="s">
        <v>6</v>
      </c>
    </row>
    <row r="61" spans="1:9" x14ac:dyDescent="0.25">
      <c r="A61" s="38" t="s">
        <v>386</v>
      </c>
      <c r="B61" s="94" t="s">
        <v>418</v>
      </c>
      <c r="C61" s="39">
        <v>0.75</v>
      </c>
      <c r="D61" s="39">
        <v>3.13</v>
      </c>
      <c r="E61" s="39">
        <v>0.24</v>
      </c>
      <c r="F61" s="39">
        <v>1</v>
      </c>
      <c r="G61" s="39">
        <v>0.27</v>
      </c>
      <c r="H61" s="38" t="s">
        <v>9</v>
      </c>
      <c r="I61" s="41" t="s">
        <v>6</v>
      </c>
    </row>
    <row r="62" spans="1:9" x14ac:dyDescent="0.25">
      <c r="A62" s="38" t="s">
        <v>386</v>
      </c>
      <c r="B62" s="94" t="s">
        <v>419</v>
      </c>
      <c r="C62" s="39">
        <v>4.05</v>
      </c>
      <c r="D62" s="39">
        <v>16.88</v>
      </c>
      <c r="E62" s="39">
        <v>0.24</v>
      </c>
      <c r="F62" s="39">
        <v>1</v>
      </c>
      <c r="G62" s="39">
        <v>0.27</v>
      </c>
      <c r="H62" s="38" t="s">
        <v>9</v>
      </c>
      <c r="I62" s="41" t="s">
        <v>6</v>
      </c>
    </row>
    <row r="63" spans="1:9" x14ac:dyDescent="0.25">
      <c r="A63" s="38" t="s">
        <v>386</v>
      </c>
      <c r="B63" s="94" t="s">
        <v>420</v>
      </c>
      <c r="C63" s="39">
        <v>5.2</v>
      </c>
      <c r="D63" s="39">
        <v>21.67</v>
      </c>
      <c r="E63" s="39">
        <v>0.24</v>
      </c>
      <c r="F63" s="39">
        <v>1</v>
      </c>
      <c r="G63" s="39">
        <v>0.27</v>
      </c>
      <c r="H63" s="38" t="s">
        <v>9</v>
      </c>
      <c r="I63" s="41" t="s">
        <v>6</v>
      </c>
    </row>
    <row r="64" spans="1:9" x14ac:dyDescent="0.25">
      <c r="A64" s="38" t="s">
        <v>386</v>
      </c>
      <c r="B64" s="94" t="s">
        <v>421</v>
      </c>
      <c r="C64" s="39">
        <v>6.11</v>
      </c>
      <c r="D64" s="39">
        <v>25.46</v>
      </c>
      <c r="E64" s="39">
        <v>0.24</v>
      </c>
      <c r="F64" s="39">
        <v>1</v>
      </c>
      <c r="G64" s="39">
        <v>0.27</v>
      </c>
      <c r="H64" s="38" t="s">
        <v>9</v>
      </c>
      <c r="I64" s="41" t="s">
        <v>6</v>
      </c>
    </row>
    <row r="65" spans="1:9" s="159" customFormat="1" x14ac:dyDescent="0.25">
      <c r="A65" s="144" t="s">
        <v>386</v>
      </c>
      <c r="B65" s="154" t="s">
        <v>943</v>
      </c>
      <c r="C65" s="155">
        <v>5.96</v>
      </c>
      <c r="D65" s="155">
        <v>24.83</v>
      </c>
      <c r="E65" s="155">
        <v>0.24</v>
      </c>
      <c r="F65" s="155">
        <v>1</v>
      </c>
      <c r="G65" s="155">
        <v>0.27</v>
      </c>
      <c r="H65" s="144" t="s">
        <v>9</v>
      </c>
      <c r="I65" s="147" t="s">
        <v>6</v>
      </c>
    </row>
    <row r="66" spans="1:9" s="159" customFormat="1" x14ac:dyDescent="0.25">
      <c r="A66" s="144" t="s">
        <v>386</v>
      </c>
      <c r="B66" s="154" t="s">
        <v>944</v>
      </c>
      <c r="C66" s="155">
        <v>4.71</v>
      </c>
      <c r="D66" s="155">
        <v>19.625</v>
      </c>
      <c r="E66" s="155">
        <v>0.24</v>
      </c>
      <c r="F66" s="155">
        <v>1</v>
      </c>
      <c r="G66" s="155">
        <v>0.27</v>
      </c>
      <c r="H66" s="144" t="s">
        <v>9</v>
      </c>
      <c r="I66" s="147" t="s">
        <v>6</v>
      </c>
    </row>
    <row r="67" spans="1:9" s="159" customFormat="1" x14ac:dyDescent="0.25">
      <c r="A67" s="144" t="s">
        <v>386</v>
      </c>
      <c r="B67" s="154" t="s">
        <v>945</v>
      </c>
      <c r="C67" s="155">
        <v>3.39</v>
      </c>
      <c r="D67" s="155">
        <v>14.125</v>
      </c>
      <c r="E67" s="155">
        <v>0.24</v>
      </c>
      <c r="F67" s="155">
        <v>1</v>
      </c>
      <c r="G67" s="155">
        <v>0.27</v>
      </c>
      <c r="H67" s="144" t="s">
        <v>9</v>
      </c>
      <c r="I67" s="147" t="s">
        <v>6</v>
      </c>
    </row>
    <row r="68" spans="1:9" s="159" customFormat="1" x14ac:dyDescent="0.25">
      <c r="A68" s="144" t="s">
        <v>386</v>
      </c>
      <c r="B68" s="154" t="s">
        <v>946</v>
      </c>
      <c r="C68" s="155">
        <v>3.01</v>
      </c>
      <c r="D68" s="155">
        <v>12.54</v>
      </c>
      <c r="E68" s="155">
        <v>0.24</v>
      </c>
      <c r="F68" s="155">
        <v>1</v>
      </c>
      <c r="G68" s="155">
        <v>0.27</v>
      </c>
      <c r="H68" s="144" t="s">
        <v>9</v>
      </c>
      <c r="I68" s="147" t="s">
        <v>6</v>
      </c>
    </row>
    <row r="69" spans="1:9" s="159" customFormat="1" x14ac:dyDescent="0.25">
      <c r="A69" s="144" t="s">
        <v>386</v>
      </c>
      <c r="B69" s="154" t="s">
        <v>947</v>
      </c>
      <c r="C69" s="155">
        <v>8.3800000000000008</v>
      </c>
      <c r="D69" s="155">
        <v>34.909999999999997</v>
      </c>
      <c r="E69" s="155">
        <v>0.24</v>
      </c>
      <c r="F69" s="155">
        <v>1</v>
      </c>
      <c r="G69" s="155">
        <v>0.27</v>
      </c>
      <c r="H69" s="144" t="s">
        <v>9</v>
      </c>
      <c r="I69" s="147" t="s">
        <v>6</v>
      </c>
    </row>
    <row r="70" spans="1:9" s="159" customFormat="1" x14ac:dyDescent="0.25">
      <c r="A70" s="144" t="s">
        <v>386</v>
      </c>
      <c r="B70" s="154" t="s">
        <v>948</v>
      </c>
      <c r="C70" s="155">
        <v>6.87</v>
      </c>
      <c r="D70" s="155">
        <v>28.625</v>
      </c>
      <c r="E70" s="155">
        <v>0.24</v>
      </c>
      <c r="F70" s="155">
        <v>1</v>
      </c>
      <c r="G70" s="155">
        <v>0.27</v>
      </c>
      <c r="H70" s="144" t="s">
        <v>9</v>
      </c>
      <c r="I70" s="147" t="s">
        <v>6</v>
      </c>
    </row>
    <row r="71" spans="1:9" x14ac:dyDescent="0.25">
      <c r="A71" s="38" t="s">
        <v>386</v>
      </c>
      <c r="B71" s="96" t="s">
        <v>422</v>
      </c>
      <c r="C71" s="39">
        <v>1.5</v>
      </c>
      <c r="D71" s="39">
        <v>9.375</v>
      </c>
      <c r="E71" s="39">
        <v>0.16</v>
      </c>
      <c r="F71" s="39">
        <v>2.2000000000000002</v>
      </c>
      <c r="G71" s="39">
        <v>0.27</v>
      </c>
      <c r="H71" s="38" t="s">
        <v>9</v>
      </c>
      <c r="I71" s="41" t="s">
        <v>88</v>
      </c>
    </row>
    <row r="72" spans="1:9" x14ac:dyDescent="0.25">
      <c r="A72" s="38" t="s">
        <v>386</v>
      </c>
      <c r="B72" s="96" t="s">
        <v>423</v>
      </c>
      <c r="C72" s="39">
        <v>1.25</v>
      </c>
      <c r="D72" s="39">
        <v>7.83</v>
      </c>
      <c r="E72" s="39">
        <v>0.15964240102171137</v>
      </c>
      <c r="F72" s="39">
        <v>2.2000000000000002</v>
      </c>
      <c r="G72" s="39">
        <v>0.27</v>
      </c>
      <c r="H72" s="38" t="s">
        <v>9</v>
      </c>
      <c r="I72" s="41" t="s">
        <v>88</v>
      </c>
    </row>
    <row r="73" spans="1:9" x14ac:dyDescent="0.25">
      <c r="A73" s="38" t="s">
        <v>386</v>
      </c>
      <c r="B73" s="96" t="s">
        <v>424</v>
      </c>
      <c r="C73" s="39">
        <v>1</v>
      </c>
      <c r="D73" s="39">
        <v>6.26</v>
      </c>
      <c r="E73" s="39">
        <v>0.15974440894568689</v>
      </c>
      <c r="F73" s="39">
        <v>2.2000000000000002</v>
      </c>
      <c r="G73" s="39">
        <v>0.27</v>
      </c>
      <c r="H73" s="38" t="s">
        <v>9</v>
      </c>
      <c r="I73" s="41" t="s">
        <v>88</v>
      </c>
    </row>
    <row r="74" spans="1:9" x14ac:dyDescent="0.25">
      <c r="A74" s="38" t="s">
        <v>386</v>
      </c>
      <c r="B74" s="96" t="s">
        <v>425</v>
      </c>
      <c r="C74" s="39">
        <v>0.5</v>
      </c>
      <c r="D74" s="39">
        <v>3.14</v>
      </c>
      <c r="E74" s="39">
        <v>0.15923566878980891</v>
      </c>
      <c r="F74" s="39">
        <v>2.2000000000000002</v>
      </c>
      <c r="G74" s="39">
        <v>0.27</v>
      </c>
      <c r="H74" s="38" t="s">
        <v>9</v>
      </c>
      <c r="I74" s="41" t="s">
        <v>88</v>
      </c>
    </row>
    <row r="75" spans="1:9" x14ac:dyDescent="0.25">
      <c r="A75" s="38" t="s">
        <v>386</v>
      </c>
      <c r="B75" s="96" t="s">
        <v>426</v>
      </c>
      <c r="C75" s="39">
        <v>2</v>
      </c>
      <c r="D75" s="39">
        <v>12.52</v>
      </c>
      <c r="E75" s="39">
        <v>0.15974440894568689</v>
      </c>
      <c r="F75" s="39">
        <v>2.2000000000000002</v>
      </c>
      <c r="G75" s="39">
        <v>0.27</v>
      </c>
      <c r="H75" s="38" t="s">
        <v>9</v>
      </c>
      <c r="I75" s="41" t="s">
        <v>88</v>
      </c>
    </row>
    <row r="76" spans="1:9" x14ac:dyDescent="0.25">
      <c r="A76" s="38" t="s">
        <v>386</v>
      </c>
      <c r="B76" s="96" t="s">
        <v>427</v>
      </c>
      <c r="C76" s="39">
        <v>0.75</v>
      </c>
      <c r="D76" s="39">
        <v>4.67</v>
      </c>
      <c r="E76" s="39">
        <v>0.16059957173447537</v>
      </c>
      <c r="F76" s="39">
        <v>2.2000000000000002</v>
      </c>
      <c r="G76" s="39">
        <v>0.27</v>
      </c>
      <c r="H76" s="38" t="s">
        <v>9</v>
      </c>
      <c r="I76" s="41" t="s">
        <v>88</v>
      </c>
    </row>
    <row r="77" spans="1:9" x14ac:dyDescent="0.25">
      <c r="A77" s="38" t="s">
        <v>386</v>
      </c>
      <c r="B77" s="97" t="s">
        <v>428</v>
      </c>
      <c r="C77" s="37">
        <v>1</v>
      </c>
      <c r="D77" s="37">
        <v>4.5</v>
      </c>
      <c r="E77" s="37">
        <v>0.22209999999999999</v>
      </c>
      <c r="F77" s="37">
        <v>4.4927999999999999</v>
      </c>
      <c r="G77" s="37">
        <v>0.40151999999999999</v>
      </c>
      <c r="H77" s="38" t="s">
        <v>105</v>
      </c>
      <c r="I77" s="41" t="s">
        <v>6</v>
      </c>
    </row>
    <row r="78" spans="1:9" x14ac:dyDescent="0.25">
      <c r="A78" s="38" t="s">
        <v>386</v>
      </c>
      <c r="B78" s="97" t="s">
        <v>429</v>
      </c>
      <c r="C78" s="37">
        <v>2</v>
      </c>
      <c r="D78" s="37">
        <v>9</v>
      </c>
      <c r="E78" s="37">
        <v>0.22209999999999999</v>
      </c>
      <c r="F78" s="37">
        <v>4.4927999999999999</v>
      </c>
      <c r="G78" s="37">
        <v>0.40151999999999999</v>
      </c>
      <c r="H78" s="38" t="s">
        <v>105</v>
      </c>
      <c r="I78" s="41" t="s">
        <v>6</v>
      </c>
    </row>
    <row r="79" spans="1:9" x14ac:dyDescent="0.25">
      <c r="A79" s="38" t="s">
        <v>386</v>
      </c>
      <c r="B79" s="97" t="s">
        <v>430</v>
      </c>
      <c r="C79" s="37">
        <v>3</v>
      </c>
      <c r="D79" s="37">
        <v>13.51</v>
      </c>
      <c r="E79" s="37">
        <v>0.22209999999999999</v>
      </c>
      <c r="F79" s="37">
        <v>4.4927999999999999</v>
      </c>
      <c r="G79" s="37">
        <v>0.40151999999999999</v>
      </c>
      <c r="H79" s="38" t="s">
        <v>105</v>
      </c>
      <c r="I79" s="41" t="s">
        <v>6</v>
      </c>
    </row>
    <row r="80" spans="1:9" x14ac:dyDescent="0.25">
      <c r="A80" s="38" t="s">
        <v>386</v>
      </c>
      <c r="B80" s="25" t="s">
        <v>431</v>
      </c>
      <c r="C80" s="37">
        <v>1.5</v>
      </c>
      <c r="D80" s="37">
        <v>6</v>
      </c>
      <c r="E80" s="44">
        <v>0.25</v>
      </c>
      <c r="F80" s="44">
        <v>10</v>
      </c>
      <c r="G80" s="44">
        <v>0.2</v>
      </c>
      <c r="H80" s="38" t="s">
        <v>105</v>
      </c>
      <c r="I80" s="41" t="s">
        <v>6</v>
      </c>
    </row>
    <row r="81" spans="1:9" x14ac:dyDescent="0.25">
      <c r="A81" s="38" t="s">
        <v>386</v>
      </c>
      <c r="B81" s="25" t="s">
        <v>432</v>
      </c>
      <c r="C81" s="37">
        <v>1</v>
      </c>
      <c r="D81" s="37">
        <v>4</v>
      </c>
      <c r="E81" s="44">
        <v>0.25</v>
      </c>
      <c r="F81" s="44">
        <v>10</v>
      </c>
      <c r="G81" s="44">
        <v>0.2</v>
      </c>
      <c r="H81" s="38" t="s">
        <v>105</v>
      </c>
      <c r="I81" s="41" t="s">
        <v>6</v>
      </c>
    </row>
    <row r="82" spans="1:9" x14ac:dyDescent="0.25">
      <c r="A82" s="38" t="s">
        <v>386</v>
      </c>
      <c r="B82" s="25" t="s">
        <v>433</v>
      </c>
      <c r="C82" s="37">
        <v>2</v>
      </c>
      <c r="D82" s="37">
        <v>8</v>
      </c>
      <c r="E82" s="44">
        <v>0.25</v>
      </c>
      <c r="F82" s="44">
        <v>10</v>
      </c>
      <c r="G82" s="44">
        <v>0.2</v>
      </c>
      <c r="H82" s="38" t="s">
        <v>105</v>
      </c>
      <c r="I82" s="41" t="s">
        <v>6</v>
      </c>
    </row>
    <row r="83" spans="1:9" x14ac:dyDescent="0.25">
      <c r="A83" s="38" t="s">
        <v>386</v>
      </c>
      <c r="B83" s="25" t="s">
        <v>434</v>
      </c>
      <c r="C83" s="37">
        <v>3</v>
      </c>
      <c r="D83" s="37">
        <v>12</v>
      </c>
      <c r="E83" s="44">
        <v>0.25</v>
      </c>
      <c r="F83" s="44">
        <v>10</v>
      </c>
      <c r="G83" s="44">
        <v>0.2</v>
      </c>
      <c r="H83" s="38" t="s">
        <v>105</v>
      </c>
      <c r="I83" s="41" t="s">
        <v>6</v>
      </c>
    </row>
    <row r="84" spans="1:9" x14ac:dyDescent="0.25">
      <c r="A84" s="38" t="s">
        <v>386</v>
      </c>
      <c r="B84" s="25" t="s">
        <v>435</v>
      </c>
      <c r="C84" s="44">
        <v>0.75</v>
      </c>
      <c r="D84" s="44">
        <v>2.1419999999999999</v>
      </c>
      <c r="E84" s="44">
        <v>0.35</v>
      </c>
      <c r="F84" s="44">
        <v>18</v>
      </c>
      <c r="G84" s="44">
        <v>0.19</v>
      </c>
      <c r="H84" s="38" t="s">
        <v>105</v>
      </c>
      <c r="I84" s="41" t="s">
        <v>6</v>
      </c>
    </row>
    <row r="85" spans="1:9" x14ac:dyDescent="0.25">
      <c r="A85" s="38" t="s">
        <v>386</v>
      </c>
      <c r="B85" s="25" t="s">
        <v>436</v>
      </c>
      <c r="C85" s="44">
        <v>0.75</v>
      </c>
      <c r="D85" s="44">
        <v>2.0270000000000001</v>
      </c>
      <c r="E85" s="44">
        <v>0.37</v>
      </c>
      <c r="F85" s="44">
        <v>21</v>
      </c>
      <c r="G85" s="44">
        <v>0.19</v>
      </c>
      <c r="H85" s="38" t="s">
        <v>105</v>
      </c>
      <c r="I85" s="41" t="s">
        <v>6</v>
      </c>
    </row>
    <row r="86" spans="1:9" x14ac:dyDescent="0.25">
      <c r="A86" s="38" t="s">
        <v>386</v>
      </c>
      <c r="B86" s="25" t="s">
        <v>437</v>
      </c>
      <c r="C86" s="44">
        <v>0.625</v>
      </c>
      <c r="D86" s="44">
        <v>1.8380000000000001</v>
      </c>
      <c r="E86" s="44">
        <v>0.34</v>
      </c>
      <c r="F86" s="44">
        <v>16.5</v>
      </c>
      <c r="G86" s="44">
        <v>0.19</v>
      </c>
      <c r="H86" s="38" t="s">
        <v>105</v>
      </c>
      <c r="I86" s="41" t="s">
        <v>6</v>
      </c>
    </row>
    <row r="87" spans="1:9" x14ac:dyDescent="0.25">
      <c r="A87" s="38" t="s">
        <v>386</v>
      </c>
      <c r="B87" s="25" t="s">
        <v>438</v>
      </c>
      <c r="C87" s="44">
        <v>0.625</v>
      </c>
      <c r="D87" s="44">
        <v>2.0830000000000002</v>
      </c>
      <c r="E87" s="44">
        <v>0.3</v>
      </c>
      <c r="F87" s="44">
        <v>10</v>
      </c>
      <c r="G87" s="44">
        <v>0.2</v>
      </c>
      <c r="H87" s="38" t="s">
        <v>105</v>
      </c>
      <c r="I87" s="41" t="s">
        <v>6</v>
      </c>
    </row>
    <row r="88" spans="1:9" x14ac:dyDescent="0.25">
      <c r="A88" s="38" t="s">
        <v>386</v>
      </c>
      <c r="B88" s="25" t="s">
        <v>439</v>
      </c>
      <c r="C88" s="44">
        <v>0.75</v>
      </c>
      <c r="D88" s="44">
        <v>1.7849999999999999</v>
      </c>
      <c r="E88" s="44">
        <v>0.42</v>
      </c>
      <c r="F88" s="44">
        <v>23</v>
      </c>
      <c r="G88" s="44">
        <v>0.14000000000000001</v>
      </c>
      <c r="H88" s="38" t="s">
        <v>105</v>
      </c>
      <c r="I88" s="41" t="s">
        <v>6</v>
      </c>
    </row>
    <row r="89" spans="1:9" x14ac:dyDescent="0.25">
      <c r="A89" s="38" t="s">
        <v>386</v>
      </c>
      <c r="B89" s="93" t="s">
        <v>440</v>
      </c>
      <c r="C89" s="44">
        <v>1.5</v>
      </c>
      <c r="D89" s="44">
        <v>3.75</v>
      </c>
      <c r="E89" s="37">
        <v>0.4</v>
      </c>
      <c r="F89" s="44">
        <v>10</v>
      </c>
      <c r="G89" s="44">
        <v>0.2</v>
      </c>
      <c r="H89" s="38" t="s">
        <v>113</v>
      </c>
      <c r="I89" s="41" t="s">
        <v>6</v>
      </c>
    </row>
    <row r="90" spans="1:9" x14ac:dyDescent="0.25">
      <c r="A90" s="38" t="s">
        <v>386</v>
      </c>
      <c r="B90" s="93" t="s">
        <v>33</v>
      </c>
      <c r="C90" s="44">
        <v>1</v>
      </c>
      <c r="D90" s="44">
        <v>2.5</v>
      </c>
      <c r="E90" s="37">
        <v>0.4</v>
      </c>
      <c r="F90" s="44">
        <v>10</v>
      </c>
      <c r="G90" s="44">
        <v>0.2</v>
      </c>
      <c r="H90" s="38" t="s">
        <v>113</v>
      </c>
      <c r="I90" s="41" t="s">
        <v>6</v>
      </c>
    </row>
    <row r="91" spans="1:9" x14ac:dyDescent="0.25">
      <c r="A91" s="38" t="s">
        <v>386</v>
      </c>
      <c r="B91" s="93" t="s">
        <v>441</v>
      </c>
      <c r="C91" s="44">
        <v>2</v>
      </c>
      <c r="D91" s="44">
        <v>5</v>
      </c>
      <c r="E91" s="37">
        <v>0.4</v>
      </c>
      <c r="F91" s="44">
        <v>10</v>
      </c>
      <c r="G91" s="44">
        <v>0.2</v>
      </c>
      <c r="H91" s="38" t="s">
        <v>113</v>
      </c>
      <c r="I91" s="41" t="s">
        <v>6</v>
      </c>
    </row>
    <row r="92" spans="1:9" x14ac:dyDescent="0.25">
      <c r="A92" s="38" t="s">
        <v>386</v>
      </c>
      <c r="B92" s="93" t="s">
        <v>442</v>
      </c>
      <c r="C92" s="44">
        <v>0.75</v>
      </c>
      <c r="D92" s="44">
        <v>1.88</v>
      </c>
      <c r="E92" s="37">
        <v>0.4</v>
      </c>
      <c r="F92" s="44">
        <v>10</v>
      </c>
      <c r="G92" s="44">
        <v>0.2</v>
      </c>
      <c r="H92" s="38" t="s">
        <v>113</v>
      </c>
      <c r="I92" s="41" t="s">
        <v>6</v>
      </c>
    </row>
    <row r="93" spans="1:9" x14ac:dyDescent="0.25">
      <c r="A93" s="38" t="s">
        <v>386</v>
      </c>
      <c r="B93" s="25" t="s">
        <v>443</v>
      </c>
      <c r="C93" s="44">
        <v>1.5</v>
      </c>
      <c r="D93" s="44">
        <v>15</v>
      </c>
      <c r="E93" s="37">
        <v>0.1</v>
      </c>
      <c r="F93" s="44">
        <v>4</v>
      </c>
      <c r="G93" s="44">
        <v>0.35</v>
      </c>
      <c r="H93" s="38" t="s">
        <v>113</v>
      </c>
      <c r="I93" s="41" t="s">
        <v>6</v>
      </c>
    </row>
    <row r="94" spans="1:9" x14ac:dyDescent="0.25">
      <c r="A94" s="38" t="s">
        <v>386</v>
      </c>
      <c r="B94" s="25" t="s">
        <v>444</v>
      </c>
      <c r="C94" s="44">
        <v>1</v>
      </c>
      <c r="D94" s="44">
        <v>10</v>
      </c>
      <c r="E94" s="37">
        <v>0.1</v>
      </c>
      <c r="F94" s="44">
        <v>4</v>
      </c>
      <c r="G94" s="44">
        <v>0.35</v>
      </c>
      <c r="H94" s="38" t="s">
        <v>113</v>
      </c>
      <c r="I94" s="41" t="s">
        <v>6</v>
      </c>
    </row>
    <row r="95" spans="1:9" x14ac:dyDescent="0.25">
      <c r="A95" s="38" t="s">
        <v>386</v>
      </c>
      <c r="B95" s="25" t="s">
        <v>445</v>
      </c>
      <c r="C95" s="44">
        <v>2</v>
      </c>
      <c r="D95" s="44">
        <v>20</v>
      </c>
      <c r="E95" s="37">
        <v>0.1</v>
      </c>
      <c r="F95" s="44">
        <v>4</v>
      </c>
      <c r="G95" s="44">
        <v>0.35</v>
      </c>
      <c r="H95" s="38" t="s">
        <v>113</v>
      </c>
      <c r="I95" s="41" t="s">
        <v>6</v>
      </c>
    </row>
    <row r="96" spans="1:9" x14ac:dyDescent="0.25">
      <c r="A96" s="38" t="s">
        <v>386</v>
      </c>
      <c r="B96" s="25" t="s">
        <v>446</v>
      </c>
      <c r="C96" s="44">
        <v>3</v>
      </c>
      <c r="D96" s="44">
        <v>30</v>
      </c>
      <c r="E96" s="37">
        <v>0.1</v>
      </c>
      <c r="F96" s="44">
        <v>4</v>
      </c>
      <c r="G96" s="44">
        <v>0.35</v>
      </c>
      <c r="H96" s="38" t="s">
        <v>113</v>
      </c>
      <c r="I96" s="41" t="s">
        <v>6</v>
      </c>
    </row>
    <row r="97" spans="1:9" x14ac:dyDescent="0.25">
      <c r="A97" s="38" t="s">
        <v>386</v>
      </c>
      <c r="B97" s="25" t="s">
        <v>447</v>
      </c>
      <c r="C97" s="44">
        <v>0.75</v>
      </c>
      <c r="D97" s="44">
        <v>7.5</v>
      </c>
      <c r="E97" s="37">
        <v>0.2</v>
      </c>
      <c r="F97" s="44">
        <v>4</v>
      </c>
      <c r="G97" s="44">
        <v>0.35</v>
      </c>
      <c r="H97" s="38" t="s">
        <v>113</v>
      </c>
      <c r="I97" s="41" t="s">
        <v>88</v>
      </c>
    </row>
    <row r="98" spans="1:9" x14ac:dyDescent="0.25">
      <c r="A98" s="38" t="s">
        <v>386</v>
      </c>
      <c r="B98" s="162" t="s">
        <v>448</v>
      </c>
      <c r="C98" s="44">
        <v>1.5</v>
      </c>
      <c r="D98" s="44">
        <v>15</v>
      </c>
      <c r="E98" s="37">
        <v>0.1</v>
      </c>
      <c r="F98" s="44">
        <v>4</v>
      </c>
      <c r="G98" s="44">
        <v>0.35</v>
      </c>
      <c r="H98" s="38" t="s">
        <v>113</v>
      </c>
      <c r="I98" s="41" t="s">
        <v>6</v>
      </c>
    </row>
    <row r="99" spans="1:9" x14ac:dyDescent="0.25">
      <c r="A99" s="38" t="s">
        <v>386</v>
      </c>
      <c r="B99" s="162" t="s">
        <v>449</v>
      </c>
      <c r="C99" s="44">
        <v>1</v>
      </c>
      <c r="D99" s="44">
        <v>10</v>
      </c>
      <c r="E99" s="37">
        <v>0.1</v>
      </c>
      <c r="F99" s="44">
        <v>4</v>
      </c>
      <c r="G99" s="44">
        <v>0.35</v>
      </c>
      <c r="H99" s="38" t="s">
        <v>113</v>
      </c>
      <c r="I99" s="41" t="s">
        <v>6</v>
      </c>
    </row>
    <row r="100" spans="1:9" x14ac:dyDescent="0.25">
      <c r="A100" s="38" t="s">
        <v>386</v>
      </c>
      <c r="B100" s="162" t="s">
        <v>450</v>
      </c>
      <c r="C100" s="44">
        <v>2.5</v>
      </c>
      <c r="D100" s="44">
        <v>25</v>
      </c>
      <c r="E100" s="37">
        <v>0.1</v>
      </c>
      <c r="F100" s="44">
        <v>4</v>
      </c>
      <c r="G100" s="44">
        <v>0.35</v>
      </c>
      <c r="H100" s="38" t="s">
        <v>113</v>
      </c>
      <c r="I100" s="41" t="s">
        <v>6</v>
      </c>
    </row>
    <row r="101" spans="1:9" x14ac:dyDescent="0.25">
      <c r="A101" s="38" t="s">
        <v>386</v>
      </c>
      <c r="B101" s="162" t="s">
        <v>451</v>
      </c>
      <c r="C101" s="44">
        <v>2</v>
      </c>
      <c r="D101" s="44">
        <v>20</v>
      </c>
      <c r="E101" s="37">
        <v>0.1</v>
      </c>
      <c r="F101" s="44">
        <v>4</v>
      </c>
      <c r="G101" s="44">
        <v>0.35</v>
      </c>
      <c r="H101" s="38" t="s">
        <v>113</v>
      </c>
      <c r="I101" s="41" t="s">
        <v>6</v>
      </c>
    </row>
    <row r="102" spans="1:9" x14ac:dyDescent="0.25">
      <c r="A102" s="38" t="s">
        <v>386</v>
      </c>
      <c r="B102" s="162" t="s">
        <v>452</v>
      </c>
      <c r="C102" s="44">
        <v>3</v>
      </c>
      <c r="D102" s="44">
        <v>30</v>
      </c>
      <c r="E102" s="37">
        <v>0.1</v>
      </c>
      <c r="F102" s="44">
        <v>4</v>
      </c>
      <c r="G102" s="44">
        <v>0.35</v>
      </c>
      <c r="H102" s="38" t="s">
        <v>113</v>
      </c>
      <c r="I102" s="41" t="s">
        <v>6</v>
      </c>
    </row>
    <row r="103" spans="1:9" x14ac:dyDescent="0.25">
      <c r="A103" s="38" t="s">
        <v>386</v>
      </c>
      <c r="B103" s="162" t="s">
        <v>453</v>
      </c>
      <c r="C103" s="44">
        <v>4</v>
      </c>
      <c r="D103" s="44">
        <v>40</v>
      </c>
      <c r="E103" s="37">
        <v>0.1</v>
      </c>
      <c r="F103" s="44">
        <v>4</v>
      </c>
      <c r="G103" s="44">
        <v>0.35</v>
      </c>
      <c r="H103" s="38" t="s">
        <v>113</v>
      </c>
      <c r="I103" s="41" t="s">
        <v>6</v>
      </c>
    </row>
    <row r="104" spans="1:9" x14ac:dyDescent="0.25">
      <c r="A104" s="38" t="s">
        <v>386</v>
      </c>
      <c r="B104" s="162" t="s">
        <v>454</v>
      </c>
      <c r="C104" s="44">
        <v>1.5</v>
      </c>
      <c r="D104" s="44">
        <v>9.09</v>
      </c>
      <c r="E104" s="37">
        <v>0.16500000000000001</v>
      </c>
      <c r="F104" s="44">
        <v>1.9</v>
      </c>
      <c r="G104" s="44">
        <v>0.35</v>
      </c>
      <c r="H104" s="38" t="s">
        <v>113</v>
      </c>
      <c r="I104" s="41" t="s">
        <v>6</v>
      </c>
    </row>
    <row r="105" spans="1:9" x14ac:dyDescent="0.25">
      <c r="A105" s="38" t="s">
        <v>386</v>
      </c>
      <c r="B105" s="162" t="s">
        <v>455</v>
      </c>
      <c r="C105" s="44">
        <v>1</v>
      </c>
      <c r="D105" s="44">
        <v>6.06</v>
      </c>
      <c r="E105" s="37">
        <v>0.16500000000000001</v>
      </c>
      <c r="F105" s="44">
        <v>1.9</v>
      </c>
      <c r="G105" s="44">
        <v>0.35</v>
      </c>
      <c r="H105" s="38" t="s">
        <v>113</v>
      </c>
      <c r="I105" s="41" t="s">
        <v>6</v>
      </c>
    </row>
    <row r="106" spans="1:9" x14ac:dyDescent="0.25">
      <c r="A106" s="38" t="s">
        <v>386</v>
      </c>
      <c r="B106" s="162" t="s">
        <v>456</v>
      </c>
      <c r="C106" s="44">
        <v>2.5</v>
      </c>
      <c r="D106" s="44">
        <v>15.15</v>
      </c>
      <c r="E106" s="37">
        <v>0.16500000000000001</v>
      </c>
      <c r="F106" s="44">
        <v>1.9</v>
      </c>
      <c r="G106" s="44">
        <v>0.35</v>
      </c>
      <c r="H106" s="38" t="s">
        <v>113</v>
      </c>
      <c r="I106" s="41" t="s">
        <v>6</v>
      </c>
    </row>
    <row r="107" spans="1:9" x14ac:dyDescent="0.25">
      <c r="A107" s="38" t="s">
        <v>386</v>
      </c>
      <c r="B107" s="162" t="s">
        <v>457</v>
      </c>
      <c r="C107" s="44">
        <v>2</v>
      </c>
      <c r="D107" s="44">
        <v>12.12</v>
      </c>
      <c r="E107" s="37">
        <v>0.16500000000000001</v>
      </c>
      <c r="F107" s="44">
        <v>1.9</v>
      </c>
      <c r="G107" s="44">
        <v>0.35</v>
      </c>
      <c r="H107" s="38" t="s">
        <v>113</v>
      </c>
      <c r="I107" s="41" t="s">
        <v>6</v>
      </c>
    </row>
    <row r="108" spans="1:9" x14ac:dyDescent="0.25">
      <c r="A108" s="38" t="s">
        <v>386</v>
      </c>
      <c r="B108" s="162" t="s">
        <v>458</v>
      </c>
      <c r="C108" s="44">
        <v>3</v>
      </c>
      <c r="D108" s="44">
        <v>18.18</v>
      </c>
      <c r="E108" s="37">
        <v>0.16500000000000001</v>
      </c>
      <c r="F108" s="44">
        <v>1.9</v>
      </c>
      <c r="G108" s="44">
        <v>0.35</v>
      </c>
      <c r="H108" s="38" t="s">
        <v>113</v>
      </c>
      <c r="I108" s="41" t="s">
        <v>6</v>
      </c>
    </row>
    <row r="109" spans="1:9" x14ac:dyDescent="0.25">
      <c r="A109" s="38" t="s">
        <v>386</v>
      </c>
      <c r="B109" s="162" t="s">
        <v>459</v>
      </c>
      <c r="C109" s="44">
        <v>4</v>
      </c>
      <c r="D109" s="44">
        <v>24.24</v>
      </c>
      <c r="E109" s="37">
        <v>0.16500000000000001</v>
      </c>
      <c r="F109" s="44">
        <v>1.9</v>
      </c>
      <c r="G109" s="44">
        <v>0.35</v>
      </c>
      <c r="H109" s="38" t="s">
        <v>113</v>
      </c>
      <c r="I109" s="41" t="s">
        <v>6</v>
      </c>
    </row>
    <row r="110" spans="1:9" x14ac:dyDescent="0.25">
      <c r="A110" s="38" t="s">
        <v>386</v>
      </c>
      <c r="B110" s="3" t="s">
        <v>460</v>
      </c>
      <c r="C110" s="37">
        <v>2</v>
      </c>
      <c r="D110" s="37">
        <v>9.61</v>
      </c>
      <c r="E110" s="37">
        <v>0.2082</v>
      </c>
      <c r="F110" s="37">
        <v>2.6831999999999998</v>
      </c>
      <c r="G110" s="37">
        <v>0.28919</v>
      </c>
      <c r="H110" s="38" t="s">
        <v>105</v>
      </c>
      <c r="I110" s="41" t="s">
        <v>6</v>
      </c>
    </row>
    <row r="111" spans="1:9" x14ac:dyDescent="0.25">
      <c r="A111" s="38" t="s">
        <v>386</v>
      </c>
      <c r="B111" s="3" t="s">
        <v>461</v>
      </c>
      <c r="C111" s="37">
        <v>3</v>
      </c>
      <c r="D111" s="37">
        <v>14.41</v>
      </c>
      <c r="E111" s="37">
        <v>0.2082</v>
      </c>
      <c r="F111" s="37">
        <v>2.6831999999999998</v>
      </c>
      <c r="G111" s="37">
        <v>0.28919</v>
      </c>
      <c r="H111" s="38" t="s">
        <v>105</v>
      </c>
      <c r="I111" s="41" t="s">
        <v>6</v>
      </c>
    </row>
    <row r="112" spans="1:9" x14ac:dyDescent="0.25">
      <c r="A112" s="38" t="s">
        <v>386</v>
      </c>
      <c r="B112" s="3" t="s">
        <v>462</v>
      </c>
      <c r="C112" s="37">
        <v>1</v>
      </c>
      <c r="D112" s="37">
        <v>4.8</v>
      </c>
      <c r="E112" s="37">
        <v>0.2082</v>
      </c>
      <c r="F112" s="37">
        <v>2.6831999999999998</v>
      </c>
      <c r="G112" s="37">
        <v>0.28919</v>
      </c>
      <c r="H112" s="38" t="s">
        <v>105</v>
      </c>
      <c r="I112" s="41" t="s">
        <v>6</v>
      </c>
    </row>
    <row r="113" spans="1:9" x14ac:dyDescent="0.25">
      <c r="A113" s="42" t="s">
        <v>386</v>
      </c>
      <c r="B113" s="85" t="s">
        <v>463</v>
      </c>
      <c r="C113" s="43">
        <v>1</v>
      </c>
      <c r="D113" s="43">
        <v>1</v>
      </c>
      <c r="E113" s="43">
        <v>0.08</v>
      </c>
      <c r="F113" s="43">
        <v>1.5</v>
      </c>
      <c r="G113" s="40">
        <v>0.35</v>
      </c>
      <c r="H113" s="38" t="s">
        <v>105</v>
      </c>
      <c r="I113" s="41" t="s">
        <v>88</v>
      </c>
    </row>
    <row r="114" spans="1:9" x14ac:dyDescent="0.25">
      <c r="A114" s="42" t="s">
        <v>386</v>
      </c>
      <c r="B114" s="85" t="s">
        <v>464</v>
      </c>
      <c r="C114" s="43">
        <v>1</v>
      </c>
      <c r="D114" s="43">
        <v>2</v>
      </c>
      <c r="E114" s="43">
        <v>4.2000000000000003E-2</v>
      </c>
      <c r="F114" s="43">
        <v>1.5</v>
      </c>
      <c r="G114" s="40">
        <v>0.35</v>
      </c>
      <c r="H114" s="38" t="s">
        <v>105</v>
      </c>
      <c r="I114" s="41" t="s">
        <v>88</v>
      </c>
    </row>
    <row r="115" spans="1:9" x14ac:dyDescent="0.25">
      <c r="A115" s="42" t="s">
        <v>386</v>
      </c>
      <c r="B115" s="85" t="s">
        <v>465</v>
      </c>
      <c r="C115" s="43">
        <v>1</v>
      </c>
      <c r="D115" s="43">
        <v>3</v>
      </c>
      <c r="E115" s="43">
        <v>0.03</v>
      </c>
      <c r="F115" s="43">
        <v>1.5</v>
      </c>
      <c r="G115" s="40">
        <v>0.35</v>
      </c>
      <c r="H115" s="38" t="s">
        <v>105</v>
      </c>
      <c r="I115" s="41" t="s">
        <v>88</v>
      </c>
    </row>
    <row r="116" spans="1:9" x14ac:dyDescent="0.25">
      <c r="A116" s="42" t="s">
        <v>386</v>
      </c>
      <c r="B116" s="85" t="s">
        <v>466</v>
      </c>
      <c r="C116" s="43">
        <v>1</v>
      </c>
      <c r="D116" s="43">
        <v>4</v>
      </c>
      <c r="E116" s="43">
        <v>0.02</v>
      </c>
      <c r="F116" s="43">
        <v>1.5</v>
      </c>
      <c r="G116" s="40">
        <v>0.35</v>
      </c>
      <c r="H116" s="38" t="s">
        <v>105</v>
      </c>
      <c r="I116" s="41" t="s">
        <v>88</v>
      </c>
    </row>
    <row r="117" spans="1:9" x14ac:dyDescent="0.25">
      <c r="A117" s="42" t="s">
        <v>386</v>
      </c>
      <c r="B117" s="85" t="s">
        <v>467</v>
      </c>
      <c r="C117" s="43">
        <v>1</v>
      </c>
      <c r="D117" s="43">
        <v>5</v>
      </c>
      <c r="E117" s="43">
        <v>0.02</v>
      </c>
      <c r="F117" s="43">
        <v>1.5</v>
      </c>
      <c r="G117" s="40">
        <v>0.35</v>
      </c>
      <c r="H117" s="38" t="s">
        <v>105</v>
      </c>
      <c r="I117" s="41" t="s">
        <v>88</v>
      </c>
    </row>
    <row r="118" spans="1:9" x14ac:dyDescent="0.25">
      <c r="A118" s="42" t="s">
        <v>386</v>
      </c>
      <c r="B118" s="85" t="s">
        <v>468</v>
      </c>
      <c r="C118" s="43">
        <v>1</v>
      </c>
      <c r="D118" s="43">
        <v>6</v>
      </c>
      <c r="E118" s="43">
        <v>0.01</v>
      </c>
      <c r="F118" s="43">
        <v>1.5</v>
      </c>
      <c r="G118" s="40">
        <v>0.35</v>
      </c>
      <c r="H118" s="38" t="s">
        <v>105</v>
      </c>
      <c r="I118" s="41" t="s">
        <v>88</v>
      </c>
    </row>
    <row r="119" spans="1:9" x14ac:dyDescent="0.25">
      <c r="A119" s="42" t="s">
        <v>386</v>
      </c>
      <c r="B119" s="85" t="s">
        <v>469</v>
      </c>
      <c r="C119" s="43">
        <v>1</v>
      </c>
      <c r="D119" s="43">
        <v>7</v>
      </c>
      <c r="E119" s="43">
        <v>0.01</v>
      </c>
      <c r="F119" s="43">
        <v>1.5</v>
      </c>
      <c r="G119" s="40">
        <v>0.35</v>
      </c>
      <c r="H119" s="38" t="s">
        <v>105</v>
      </c>
      <c r="I119" s="41" t="s">
        <v>88</v>
      </c>
    </row>
    <row r="120" spans="1:9" x14ac:dyDescent="0.25">
      <c r="A120" s="42" t="s">
        <v>386</v>
      </c>
      <c r="B120" s="85" t="s">
        <v>470</v>
      </c>
      <c r="C120" s="43">
        <v>1</v>
      </c>
      <c r="D120" s="43">
        <v>8</v>
      </c>
      <c r="E120" s="43">
        <v>0.01</v>
      </c>
      <c r="F120" s="43">
        <v>1.5</v>
      </c>
      <c r="G120" s="40">
        <v>0.35</v>
      </c>
      <c r="H120" s="38" t="s">
        <v>105</v>
      </c>
      <c r="I120" s="41" t="s">
        <v>88</v>
      </c>
    </row>
    <row r="121" spans="1:9" x14ac:dyDescent="0.25">
      <c r="A121" s="38" t="s">
        <v>471</v>
      </c>
      <c r="B121" s="25" t="s">
        <v>472</v>
      </c>
      <c r="C121" s="44">
        <v>3.5</v>
      </c>
      <c r="D121" s="44">
        <v>12.08</v>
      </c>
      <c r="E121" s="37">
        <v>0.28999999999999998</v>
      </c>
      <c r="F121" s="37">
        <v>2.65</v>
      </c>
      <c r="G121" s="44">
        <v>0.33</v>
      </c>
      <c r="H121" s="38" t="s">
        <v>105</v>
      </c>
      <c r="I121" s="41" t="s">
        <v>6</v>
      </c>
    </row>
    <row r="122" spans="1:9" x14ac:dyDescent="0.25">
      <c r="A122" s="38" t="s">
        <v>471</v>
      </c>
      <c r="B122" s="25" t="s">
        <v>473</v>
      </c>
      <c r="C122" s="44">
        <v>4.5</v>
      </c>
      <c r="D122" s="44">
        <v>15.52</v>
      </c>
      <c r="E122" s="37">
        <v>0.28999999999999998</v>
      </c>
      <c r="F122" s="37">
        <v>2.65</v>
      </c>
      <c r="G122" s="44">
        <v>0.33</v>
      </c>
      <c r="H122" s="38" t="s">
        <v>105</v>
      </c>
      <c r="I122" s="41" t="s">
        <v>6</v>
      </c>
    </row>
    <row r="123" spans="1:9" x14ac:dyDescent="0.25">
      <c r="A123" s="38" t="s">
        <v>471</v>
      </c>
      <c r="B123" s="25" t="s">
        <v>474</v>
      </c>
      <c r="C123" s="44">
        <v>4</v>
      </c>
      <c r="D123" s="44">
        <v>13.79</v>
      </c>
      <c r="E123" s="37">
        <v>0.28999999999999998</v>
      </c>
      <c r="F123" s="37">
        <v>2.65</v>
      </c>
      <c r="G123" s="44">
        <v>0.33</v>
      </c>
      <c r="H123" s="38" t="s">
        <v>105</v>
      </c>
      <c r="I123" s="41" t="s">
        <v>6</v>
      </c>
    </row>
    <row r="124" spans="1:9" x14ac:dyDescent="0.25">
      <c r="A124" s="38" t="s">
        <v>471</v>
      </c>
      <c r="B124" s="25" t="s">
        <v>475</v>
      </c>
      <c r="C124" s="44">
        <v>5.5</v>
      </c>
      <c r="D124" s="44">
        <v>18.97</v>
      </c>
      <c r="E124" s="37">
        <v>0.28999999999999998</v>
      </c>
      <c r="F124" s="37">
        <v>2.65</v>
      </c>
      <c r="G124" s="44">
        <v>0.33</v>
      </c>
      <c r="H124" s="38" t="s">
        <v>105</v>
      </c>
      <c r="I124" s="41" t="s">
        <v>6</v>
      </c>
    </row>
    <row r="125" spans="1:9" x14ac:dyDescent="0.25">
      <c r="A125" s="38" t="s">
        <v>471</v>
      </c>
      <c r="B125" s="25" t="s">
        <v>476</v>
      </c>
      <c r="C125" s="44">
        <v>5</v>
      </c>
      <c r="D125" s="44">
        <v>17.239999999999998</v>
      </c>
      <c r="E125" s="37">
        <v>0.28999999999999998</v>
      </c>
      <c r="F125" s="37">
        <v>2.65</v>
      </c>
      <c r="G125" s="44">
        <v>0.33</v>
      </c>
      <c r="H125" s="38" t="s">
        <v>105</v>
      </c>
      <c r="I125" s="41" t="s">
        <v>6</v>
      </c>
    </row>
    <row r="126" spans="1:9" x14ac:dyDescent="0.25">
      <c r="A126" s="38" t="s">
        <v>471</v>
      </c>
      <c r="B126" s="25" t="s">
        <v>477</v>
      </c>
      <c r="C126" s="44">
        <v>6.5</v>
      </c>
      <c r="D126" s="44">
        <v>22.41</v>
      </c>
      <c r="E126" s="37">
        <v>0.28999999999999998</v>
      </c>
      <c r="F126" s="37">
        <v>2.65</v>
      </c>
      <c r="G126" s="44">
        <v>0.33</v>
      </c>
      <c r="H126" s="38" t="s">
        <v>105</v>
      </c>
      <c r="I126" s="41" t="s">
        <v>6</v>
      </c>
    </row>
    <row r="127" spans="1:9" x14ac:dyDescent="0.25">
      <c r="A127" s="38" t="s">
        <v>471</v>
      </c>
      <c r="B127" s="25" t="s">
        <v>478</v>
      </c>
      <c r="C127" s="44">
        <v>6</v>
      </c>
      <c r="D127" s="44">
        <v>20.69</v>
      </c>
      <c r="E127" s="37">
        <v>0.28999999999999998</v>
      </c>
      <c r="F127" s="37">
        <v>2.65</v>
      </c>
      <c r="G127" s="44">
        <v>0.33</v>
      </c>
      <c r="H127" s="38" t="s">
        <v>105</v>
      </c>
      <c r="I127" s="41" t="s">
        <v>6</v>
      </c>
    </row>
    <row r="128" spans="1:9" x14ac:dyDescent="0.25">
      <c r="A128" s="38" t="s">
        <v>471</v>
      </c>
      <c r="B128" s="25" t="s">
        <v>479</v>
      </c>
      <c r="C128" s="44">
        <v>3.5</v>
      </c>
      <c r="D128" s="44">
        <v>7.9545454545454541</v>
      </c>
      <c r="E128" s="44">
        <v>0.44</v>
      </c>
      <c r="F128" s="37">
        <v>5</v>
      </c>
      <c r="G128" s="44">
        <v>0.32</v>
      </c>
      <c r="H128" s="38" t="s">
        <v>113</v>
      </c>
      <c r="I128" s="41" t="s">
        <v>6</v>
      </c>
    </row>
    <row r="129" spans="1:9" x14ac:dyDescent="0.25">
      <c r="A129" s="38" t="s">
        <v>471</v>
      </c>
      <c r="B129" s="25" t="s">
        <v>480</v>
      </c>
      <c r="C129" s="44">
        <v>4.5</v>
      </c>
      <c r="D129" s="44">
        <v>10.23</v>
      </c>
      <c r="E129" s="44">
        <v>0.44</v>
      </c>
      <c r="F129" s="37">
        <v>5</v>
      </c>
      <c r="G129" s="44">
        <v>0.32</v>
      </c>
      <c r="H129" s="38" t="s">
        <v>113</v>
      </c>
      <c r="I129" s="41" t="s">
        <v>6</v>
      </c>
    </row>
    <row r="130" spans="1:9" x14ac:dyDescent="0.25">
      <c r="A130" s="38" t="s">
        <v>471</v>
      </c>
      <c r="B130" s="25" t="s">
        <v>481</v>
      </c>
      <c r="C130" s="44">
        <v>4</v>
      </c>
      <c r="D130" s="44">
        <v>9.09</v>
      </c>
      <c r="E130" s="44">
        <v>0.44</v>
      </c>
      <c r="F130" s="37">
        <v>5</v>
      </c>
      <c r="G130" s="44">
        <v>0.32</v>
      </c>
      <c r="H130" s="38" t="s">
        <v>113</v>
      </c>
      <c r="I130" s="41" t="s">
        <v>6</v>
      </c>
    </row>
    <row r="131" spans="1:9" x14ac:dyDescent="0.25">
      <c r="A131" s="38" t="s">
        <v>471</v>
      </c>
      <c r="B131" s="25" t="s">
        <v>482</v>
      </c>
      <c r="C131" s="44">
        <v>5.5</v>
      </c>
      <c r="D131" s="44">
        <v>12.5</v>
      </c>
      <c r="E131" s="44">
        <v>0.44</v>
      </c>
      <c r="F131" s="37">
        <v>5</v>
      </c>
      <c r="G131" s="44">
        <v>0.32</v>
      </c>
      <c r="H131" s="38" t="s">
        <v>113</v>
      </c>
      <c r="I131" s="41" t="s">
        <v>6</v>
      </c>
    </row>
    <row r="132" spans="1:9" x14ac:dyDescent="0.25">
      <c r="A132" s="38" t="s">
        <v>471</v>
      </c>
      <c r="B132" s="25" t="s">
        <v>483</v>
      </c>
      <c r="C132" s="44">
        <v>5</v>
      </c>
      <c r="D132" s="44">
        <v>11.36</v>
      </c>
      <c r="E132" s="44">
        <v>0.44</v>
      </c>
      <c r="F132" s="37">
        <v>5</v>
      </c>
      <c r="G132" s="44">
        <v>0.32</v>
      </c>
      <c r="H132" s="38" t="s">
        <v>113</v>
      </c>
      <c r="I132" s="41" t="s">
        <v>6</v>
      </c>
    </row>
    <row r="133" spans="1:9" x14ac:dyDescent="0.25">
      <c r="A133" s="38" t="s">
        <v>471</v>
      </c>
      <c r="B133" s="25" t="s">
        <v>484</v>
      </c>
      <c r="C133" s="44">
        <v>6.5</v>
      </c>
      <c r="D133" s="44">
        <v>14.77</v>
      </c>
      <c r="E133" s="44">
        <v>0.44</v>
      </c>
      <c r="F133" s="37">
        <v>5</v>
      </c>
      <c r="G133" s="44">
        <v>0.32</v>
      </c>
      <c r="H133" s="38" t="s">
        <v>113</v>
      </c>
      <c r="I133" s="41" t="s">
        <v>6</v>
      </c>
    </row>
    <row r="134" spans="1:9" x14ac:dyDescent="0.25">
      <c r="A134" s="38" t="s">
        <v>471</v>
      </c>
      <c r="B134" s="25" t="s">
        <v>485</v>
      </c>
      <c r="C134" s="44">
        <v>6</v>
      </c>
      <c r="D134" s="44">
        <v>13.64</v>
      </c>
      <c r="E134" s="44">
        <v>0.44</v>
      </c>
      <c r="F134" s="37">
        <v>5</v>
      </c>
      <c r="G134" s="44">
        <v>0.32</v>
      </c>
      <c r="H134" s="38" t="s">
        <v>113</v>
      </c>
      <c r="I134" s="41" t="s">
        <v>6</v>
      </c>
    </row>
    <row r="135" spans="1:9" x14ac:dyDescent="0.25">
      <c r="A135" s="38" t="s">
        <v>471</v>
      </c>
      <c r="B135" s="25" t="s">
        <v>486</v>
      </c>
      <c r="C135" s="44">
        <v>3.5</v>
      </c>
      <c r="D135" s="44">
        <v>7.45</v>
      </c>
      <c r="E135" s="44">
        <v>0.47</v>
      </c>
      <c r="F135" s="37">
        <v>7.6</v>
      </c>
      <c r="G135" s="44">
        <v>0.32</v>
      </c>
      <c r="H135" s="38" t="s">
        <v>113</v>
      </c>
      <c r="I135" s="41" t="s">
        <v>6</v>
      </c>
    </row>
    <row r="136" spans="1:9" x14ac:dyDescent="0.25">
      <c r="A136" s="38" t="s">
        <v>471</v>
      </c>
      <c r="B136" s="25" t="s">
        <v>487</v>
      </c>
      <c r="C136" s="44">
        <v>4.5</v>
      </c>
      <c r="D136" s="44">
        <v>9.57</v>
      </c>
      <c r="E136" s="44">
        <v>0.47</v>
      </c>
      <c r="F136" s="37">
        <v>7.6</v>
      </c>
      <c r="G136" s="44">
        <v>0.32</v>
      </c>
      <c r="H136" s="38" t="s">
        <v>113</v>
      </c>
      <c r="I136" s="41" t="s">
        <v>6</v>
      </c>
    </row>
    <row r="137" spans="1:9" x14ac:dyDescent="0.25">
      <c r="A137" s="38" t="s">
        <v>471</v>
      </c>
      <c r="B137" s="25" t="s">
        <v>488</v>
      </c>
      <c r="C137" s="44">
        <v>4</v>
      </c>
      <c r="D137" s="44">
        <v>8.51</v>
      </c>
      <c r="E137" s="44">
        <v>0.47</v>
      </c>
      <c r="F137" s="37">
        <v>7.6</v>
      </c>
      <c r="G137" s="44">
        <v>0.32</v>
      </c>
      <c r="H137" s="38" t="s">
        <v>113</v>
      </c>
      <c r="I137" s="41" t="s">
        <v>6</v>
      </c>
    </row>
    <row r="138" spans="1:9" x14ac:dyDescent="0.25">
      <c r="A138" s="38" t="s">
        <v>471</v>
      </c>
      <c r="B138" s="25" t="s">
        <v>489</v>
      </c>
      <c r="C138" s="44">
        <v>5.5</v>
      </c>
      <c r="D138" s="44">
        <v>11.7</v>
      </c>
      <c r="E138" s="44">
        <v>0.47</v>
      </c>
      <c r="F138" s="37">
        <v>7.6</v>
      </c>
      <c r="G138" s="44">
        <v>0.32</v>
      </c>
      <c r="H138" s="38" t="s">
        <v>113</v>
      </c>
      <c r="I138" s="41" t="s">
        <v>6</v>
      </c>
    </row>
    <row r="139" spans="1:9" x14ac:dyDescent="0.25">
      <c r="A139" s="38" t="s">
        <v>471</v>
      </c>
      <c r="B139" s="25" t="s">
        <v>490</v>
      </c>
      <c r="C139" s="44">
        <v>5</v>
      </c>
      <c r="D139" s="44">
        <v>10.64</v>
      </c>
      <c r="E139" s="44">
        <v>0.47</v>
      </c>
      <c r="F139" s="37">
        <v>7.6</v>
      </c>
      <c r="G139" s="44">
        <v>0.32</v>
      </c>
      <c r="H139" s="38" t="s">
        <v>113</v>
      </c>
      <c r="I139" s="41" t="s">
        <v>6</v>
      </c>
    </row>
    <row r="140" spans="1:9" x14ac:dyDescent="0.25">
      <c r="A140" s="38" t="s">
        <v>471</v>
      </c>
      <c r="B140" s="25" t="s">
        <v>491</v>
      </c>
      <c r="C140" s="44">
        <v>6.5</v>
      </c>
      <c r="D140" s="44">
        <v>13.83</v>
      </c>
      <c r="E140" s="44">
        <v>0.47</v>
      </c>
      <c r="F140" s="37">
        <v>7.6</v>
      </c>
      <c r="G140" s="44">
        <v>0.32</v>
      </c>
      <c r="H140" s="38" t="s">
        <v>113</v>
      </c>
      <c r="I140" s="41" t="s">
        <v>6</v>
      </c>
    </row>
    <row r="141" spans="1:9" x14ac:dyDescent="0.25">
      <c r="A141" s="38" t="s">
        <v>471</v>
      </c>
      <c r="B141" s="25" t="s">
        <v>492</v>
      </c>
      <c r="C141" s="44">
        <v>6</v>
      </c>
      <c r="D141" s="44">
        <v>12.77</v>
      </c>
      <c r="E141" s="44">
        <v>0.47</v>
      </c>
      <c r="F141" s="37">
        <v>7.6</v>
      </c>
      <c r="G141" s="44">
        <v>0.32</v>
      </c>
      <c r="H141" s="38" t="s">
        <v>113</v>
      </c>
      <c r="I141" s="41" t="s">
        <v>6</v>
      </c>
    </row>
    <row r="142" spans="1:9" x14ac:dyDescent="0.25">
      <c r="A142" s="38" t="s">
        <v>471</v>
      </c>
      <c r="B142" s="25" t="s">
        <v>493</v>
      </c>
      <c r="C142" s="44">
        <v>3.5</v>
      </c>
      <c r="D142" s="44">
        <v>12.07</v>
      </c>
      <c r="E142" s="37">
        <v>0.28999999999999998</v>
      </c>
      <c r="F142" s="37">
        <v>3</v>
      </c>
      <c r="G142" s="44">
        <v>0.26</v>
      </c>
      <c r="H142" s="38" t="s">
        <v>105</v>
      </c>
      <c r="I142" s="41" t="s">
        <v>6</v>
      </c>
    </row>
    <row r="143" spans="1:9" x14ac:dyDescent="0.25">
      <c r="A143" s="38" t="s">
        <v>471</v>
      </c>
      <c r="B143" s="25" t="s">
        <v>494</v>
      </c>
      <c r="C143" s="44">
        <v>4.5</v>
      </c>
      <c r="D143" s="44">
        <v>15.52</v>
      </c>
      <c r="E143" s="37">
        <v>0.28999999999999998</v>
      </c>
      <c r="F143" s="37">
        <v>3</v>
      </c>
      <c r="G143" s="44">
        <v>0.26</v>
      </c>
      <c r="H143" s="38" t="s">
        <v>105</v>
      </c>
      <c r="I143" s="41" t="s">
        <v>6</v>
      </c>
    </row>
    <row r="144" spans="1:9" x14ac:dyDescent="0.25">
      <c r="A144" s="38" t="s">
        <v>471</v>
      </c>
      <c r="B144" s="25" t="s">
        <v>495</v>
      </c>
      <c r="C144" s="44">
        <v>4</v>
      </c>
      <c r="D144" s="44">
        <v>13.79</v>
      </c>
      <c r="E144" s="37">
        <v>0.28999999999999998</v>
      </c>
      <c r="F144" s="37">
        <v>3</v>
      </c>
      <c r="G144" s="44">
        <v>0.26</v>
      </c>
      <c r="H144" s="38" t="s">
        <v>105</v>
      </c>
      <c r="I144" s="41" t="s">
        <v>6</v>
      </c>
    </row>
    <row r="145" spans="1:9" x14ac:dyDescent="0.25">
      <c r="A145" s="38" t="s">
        <v>471</v>
      </c>
      <c r="B145" s="25" t="s">
        <v>496</v>
      </c>
      <c r="C145" s="44">
        <v>5.5</v>
      </c>
      <c r="D145" s="44">
        <v>18.97</v>
      </c>
      <c r="E145" s="37">
        <v>0.28999999999999998</v>
      </c>
      <c r="F145" s="37">
        <v>3</v>
      </c>
      <c r="G145" s="44">
        <v>0.26</v>
      </c>
      <c r="H145" s="38" t="s">
        <v>105</v>
      </c>
      <c r="I145" s="41" t="s">
        <v>6</v>
      </c>
    </row>
    <row r="146" spans="1:9" x14ac:dyDescent="0.25">
      <c r="A146" s="38" t="s">
        <v>471</v>
      </c>
      <c r="B146" s="25" t="s">
        <v>497</v>
      </c>
      <c r="C146" s="44">
        <v>5</v>
      </c>
      <c r="D146" s="44">
        <v>17.239999999999998</v>
      </c>
      <c r="E146" s="37">
        <v>0.28999999999999998</v>
      </c>
      <c r="F146" s="37">
        <v>3</v>
      </c>
      <c r="G146" s="44">
        <v>0.26</v>
      </c>
      <c r="H146" s="38" t="s">
        <v>105</v>
      </c>
      <c r="I146" s="41" t="s">
        <v>6</v>
      </c>
    </row>
    <row r="147" spans="1:9" x14ac:dyDescent="0.25">
      <c r="A147" s="38" t="s">
        <v>471</v>
      </c>
      <c r="B147" s="25" t="s">
        <v>498</v>
      </c>
      <c r="C147" s="44">
        <v>6.5</v>
      </c>
      <c r="D147" s="44">
        <v>22.41</v>
      </c>
      <c r="E147" s="37">
        <v>0.28999999999999998</v>
      </c>
      <c r="F147" s="37">
        <v>3</v>
      </c>
      <c r="G147" s="44">
        <v>0.26</v>
      </c>
      <c r="H147" s="38" t="s">
        <v>105</v>
      </c>
      <c r="I147" s="41" t="s">
        <v>6</v>
      </c>
    </row>
    <row r="148" spans="1:9" x14ac:dyDescent="0.25">
      <c r="A148" s="38" t="s">
        <v>471</v>
      </c>
      <c r="B148" s="25" t="s">
        <v>499</v>
      </c>
      <c r="C148" s="44">
        <v>6</v>
      </c>
      <c r="D148" s="44">
        <v>20.69</v>
      </c>
      <c r="E148" s="37">
        <v>0.28999999999999998</v>
      </c>
      <c r="F148" s="37">
        <v>3</v>
      </c>
      <c r="G148" s="44">
        <v>0.26</v>
      </c>
      <c r="H148" s="38" t="s">
        <v>105</v>
      </c>
      <c r="I148" s="41" t="s">
        <v>6</v>
      </c>
    </row>
    <row r="149" spans="1:9" x14ac:dyDescent="0.25">
      <c r="A149" s="38" t="s">
        <v>471</v>
      </c>
      <c r="B149" s="25" t="s">
        <v>500</v>
      </c>
      <c r="C149" s="44">
        <v>3.5</v>
      </c>
      <c r="D149" s="44">
        <v>10.45</v>
      </c>
      <c r="E149" s="37">
        <v>0.33500000000000002</v>
      </c>
      <c r="F149" s="37">
        <v>5.8</v>
      </c>
      <c r="G149" s="44">
        <v>0.26</v>
      </c>
      <c r="H149" s="38" t="s">
        <v>105</v>
      </c>
      <c r="I149" s="41" t="s">
        <v>6</v>
      </c>
    </row>
    <row r="150" spans="1:9" x14ac:dyDescent="0.25">
      <c r="A150" s="38" t="s">
        <v>471</v>
      </c>
      <c r="B150" s="25" t="s">
        <v>501</v>
      </c>
      <c r="C150" s="44">
        <v>4.5</v>
      </c>
      <c r="D150" s="44">
        <v>13.43</v>
      </c>
      <c r="E150" s="37">
        <v>0.33500000000000002</v>
      </c>
      <c r="F150" s="37">
        <v>5.8</v>
      </c>
      <c r="G150" s="44">
        <v>0.26</v>
      </c>
      <c r="H150" s="38" t="s">
        <v>105</v>
      </c>
      <c r="I150" s="41" t="s">
        <v>6</v>
      </c>
    </row>
    <row r="151" spans="1:9" x14ac:dyDescent="0.25">
      <c r="A151" s="38" t="s">
        <v>471</v>
      </c>
      <c r="B151" s="25" t="s">
        <v>502</v>
      </c>
      <c r="C151" s="44">
        <v>4</v>
      </c>
      <c r="D151" s="44">
        <v>11.94</v>
      </c>
      <c r="E151" s="37">
        <v>0.33500000000000002</v>
      </c>
      <c r="F151" s="37">
        <v>5.8</v>
      </c>
      <c r="G151" s="44">
        <v>0.26</v>
      </c>
      <c r="H151" s="38" t="s">
        <v>105</v>
      </c>
      <c r="I151" s="41" t="s">
        <v>6</v>
      </c>
    </row>
    <row r="152" spans="1:9" x14ac:dyDescent="0.25">
      <c r="A152" s="38" t="s">
        <v>471</v>
      </c>
      <c r="B152" s="25" t="s">
        <v>503</v>
      </c>
      <c r="C152" s="44">
        <v>5.5</v>
      </c>
      <c r="D152" s="44">
        <v>16.420000000000002</v>
      </c>
      <c r="E152" s="37">
        <v>0.33500000000000002</v>
      </c>
      <c r="F152" s="37">
        <v>5.8</v>
      </c>
      <c r="G152" s="44">
        <v>0.26</v>
      </c>
      <c r="H152" s="38" t="s">
        <v>105</v>
      </c>
      <c r="I152" s="41" t="s">
        <v>6</v>
      </c>
    </row>
    <row r="153" spans="1:9" x14ac:dyDescent="0.25">
      <c r="A153" s="38" t="s">
        <v>471</v>
      </c>
      <c r="B153" s="25" t="s">
        <v>504</v>
      </c>
      <c r="C153" s="44">
        <v>5</v>
      </c>
      <c r="D153" s="44">
        <v>14.93</v>
      </c>
      <c r="E153" s="37">
        <v>0.33500000000000002</v>
      </c>
      <c r="F153" s="37">
        <v>5.8</v>
      </c>
      <c r="G153" s="44">
        <v>0.26</v>
      </c>
      <c r="H153" s="38" t="s">
        <v>105</v>
      </c>
      <c r="I153" s="41" t="s">
        <v>6</v>
      </c>
    </row>
    <row r="154" spans="1:9" x14ac:dyDescent="0.25">
      <c r="A154" s="38" t="s">
        <v>471</v>
      </c>
      <c r="B154" s="25" t="s">
        <v>505</v>
      </c>
      <c r="C154" s="44">
        <v>6.5</v>
      </c>
      <c r="D154" s="44">
        <v>19.399999999999999</v>
      </c>
      <c r="E154" s="37">
        <v>0.33500000000000002</v>
      </c>
      <c r="F154" s="37">
        <v>5.8</v>
      </c>
      <c r="G154" s="44">
        <v>0.26</v>
      </c>
      <c r="H154" s="38" t="s">
        <v>105</v>
      </c>
      <c r="I154" s="41" t="s">
        <v>6</v>
      </c>
    </row>
    <row r="155" spans="1:9" x14ac:dyDescent="0.25">
      <c r="A155" s="38" t="s">
        <v>471</v>
      </c>
      <c r="B155" s="25" t="s">
        <v>506</v>
      </c>
      <c r="C155" s="44">
        <v>6</v>
      </c>
      <c r="D155" s="44">
        <v>17.91</v>
      </c>
      <c r="E155" s="37">
        <v>0.33500000000000002</v>
      </c>
      <c r="F155" s="37">
        <v>5.8</v>
      </c>
      <c r="G155" s="44">
        <v>0.26</v>
      </c>
      <c r="H155" s="38" t="s">
        <v>105</v>
      </c>
      <c r="I155" s="41" t="s">
        <v>6</v>
      </c>
    </row>
    <row r="156" spans="1:9" x14ac:dyDescent="0.25">
      <c r="A156" s="38" t="s">
        <v>471</v>
      </c>
      <c r="B156" s="25" t="s">
        <v>507</v>
      </c>
      <c r="C156" s="44">
        <v>3.5</v>
      </c>
      <c r="D156" s="44">
        <v>8.9700000000000006</v>
      </c>
      <c r="E156" s="37">
        <v>0.39</v>
      </c>
      <c r="F156" s="37">
        <v>9.3000000000000007</v>
      </c>
      <c r="G156" s="44">
        <v>0.26</v>
      </c>
      <c r="H156" s="38" t="s">
        <v>105</v>
      </c>
      <c r="I156" s="41" t="s">
        <v>6</v>
      </c>
    </row>
    <row r="157" spans="1:9" x14ac:dyDescent="0.25">
      <c r="A157" s="38" t="s">
        <v>471</v>
      </c>
      <c r="B157" s="25" t="s">
        <v>508</v>
      </c>
      <c r="C157" s="44">
        <v>4.5</v>
      </c>
      <c r="D157" s="44">
        <v>11.54</v>
      </c>
      <c r="E157" s="37">
        <v>0.39</v>
      </c>
      <c r="F157" s="37">
        <v>9.3000000000000007</v>
      </c>
      <c r="G157" s="44">
        <v>0.26</v>
      </c>
      <c r="H157" s="38" t="s">
        <v>105</v>
      </c>
      <c r="I157" s="41" t="s">
        <v>6</v>
      </c>
    </row>
    <row r="158" spans="1:9" x14ac:dyDescent="0.25">
      <c r="A158" s="38" t="s">
        <v>471</v>
      </c>
      <c r="B158" s="25" t="s">
        <v>509</v>
      </c>
      <c r="C158" s="44">
        <v>4</v>
      </c>
      <c r="D158" s="44">
        <v>10.26</v>
      </c>
      <c r="E158" s="37">
        <v>0.39</v>
      </c>
      <c r="F158" s="37">
        <v>9.3000000000000007</v>
      </c>
      <c r="G158" s="44">
        <v>0.26</v>
      </c>
      <c r="H158" s="38" t="s">
        <v>105</v>
      </c>
      <c r="I158" s="41" t="s">
        <v>6</v>
      </c>
    </row>
    <row r="159" spans="1:9" x14ac:dyDescent="0.25">
      <c r="A159" s="38" t="s">
        <v>471</v>
      </c>
      <c r="B159" s="25" t="s">
        <v>510</v>
      </c>
      <c r="C159" s="44">
        <v>5.5</v>
      </c>
      <c r="D159" s="44">
        <v>14.1</v>
      </c>
      <c r="E159" s="37">
        <v>0.39</v>
      </c>
      <c r="F159" s="37">
        <v>9.3000000000000007</v>
      </c>
      <c r="G159" s="44">
        <v>0.26</v>
      </c>
      <c r="H159" s="38" t="s">
        <v>105</v>
      </c>
      <c r="I159" s="41" t="s">
        <v>6</v>
      </c>
    </row>
    <row r="160" spans="1:9" x14ac:dyDescent="0.25">
      <c r="A160" s="38" t="s">
        <v>471</v>
      </c>
      <c r="B160" s="25" t="s">
        <v>511</v>
      </c>
      <c r="C160" s="44">
        <v>5</v>
      </c>
      <c r="D160" s="44">
        <v>12.82</v>
      </c>
      <c r="E160" s="37">
        <v>0.39</v>
      </c>
      <c r="F160" s="37">
        <v>9.3000000000000007</v>
      </c>
      <c r="G160" s="44">
        <v>0.26</v>
      </c>
      <c r="H160" s="38" t="s">
        <v>105</v>
      </c>
      <c r="I160" s="41" t="s">
        <v>6</v>
      </c>
    </row>
    <row r="161" spans="1:9" x14ac:dyDescent="0.25">
      <c r="A161" s="38" t="s">
        <v>471</v>
      </c>
      <c r="B161" s="25" t="s">
        <v>512</v>
      </c>
      <c r="C161" s="44">
        <v>6.5</v>
      </c>
      <c r="D161" s="44">
        <v>16.670000000000002</v>
      </c>
      <c r="E161" s="37">
        <v>0.39</v>
      </c>
      <c r="F161" s="37">
        <v>9.3000000000000007</v>
      </c>
      <c r="G161" s="44">
        <v>0.26</v>
      </c>
      <c r="H161" s="38" t="s">
        <v>105</v>
      </c>
      <c r="I161" s="41" t="s">
        <v>6</v>
      </c>
    </row>
    <row r="162" spans="1:9" x14ac:dyDescent="0.25">
      <c r="A162" s="38" t="s">
        <v>471</v>
      </c>
      <c r="B162" s="25" t="s">
        <v>513</v>
      </c>
      <c r="C162" s="44">
        <v>6</v>
      </c>
      <c r="D162" s="44">
        <v>15.38</v>
      </c>
      <c r="E162" s="37">
        <v>0.39</v>
      </c>
      <c r="F162" s="37">
        <v>9.3000000000000007</v>
      </c>
      <c r="G162" s="44">
        <v>0.26</v>
      </c>
      <c r="H162" s="38" t="s">
        <v>105</v>
      </c>
      <c r="I162" s="41" t="s">
        <v>6</v>
      </c>
    </row>
    <row r="163" spans="1:9" x14ac:dyDescent="0.25">
      <c r="A163" s="38" t="s">
        <v>471</v>
      </c>
      <c r="B163" s="91" t="s">
        <v>514</v>
      </c>
      <c r="C163" s="37">
        <v>13.75</v>
      </c>
      <c r="D163" s="37">
        <v>38.44</v>
      </c>
      <c r="E163" s="37">
        <v>0.36</v>
      </c>
      <c r="F163" s="37">
        <v>2</v>
      </c>
      <c r="G163" s="37" t="s">
        <v>126</v>
      </c>
      <c r="H163" s="38" t="s">
        <v>113</v>
      </c>
      <c r="I163" s="41" t="s">
        <v>6</v>
      </c>
    </row>
    <row r="164" spans="1:9" x14ac:dyDescent="0.25">
      <c r="A164" s="38" t="s">
        <v>471</v>
      </c>
      <c r="B164" s="91" t="s">
        <v>515</v>
      </c>
      <c r="C164" s="37">
        <v>4</v>
      </c>
      <c r="D164" s="37">
        <v>11.02</v>
      </c>
      <c r="E164" s="37">
        <v>0.36</v>
      </c>
      <c r="F164" s="37">
        <v>2</v>
      </c>
      <c r="G164" s="37" t="s">
        <v>126</v>
      </c>
      <c r="H164" s="38" t="s">
        <v>113</v>
      </c>
      <c r="I164" s="41" t="s">
        <v>6</v>
      </c>
    </row>
    <row r="165" spans="1:9" x14ac:dyDescent="0.25">
      <c r="A165" s="38" t="s">
        <v>471</v>
      </c>
      <c r="B165" s="91" t="s">
        <v>516</v>
      </c>
      <c r="C165" s="37">
        <v>6.5</v>
      </c>
      <c r="D165" s="37">
        <v>18.850000000000001</v>
      </c>
      <c r="E165" s="37">
        <v>0.34</v>
      </c>
      <c r="F165" s="37">
        <v>2</v>
      </c>
      <c r="G165" s="37" t="s">
        <v>126</v>
      </c>
      <c r="H165" s="38" t="s">
        <v>113</v>
      </c>
      <c r="I165" s="41" t="s">
        <v>6</v>
      </c>
    </row>
    <row r="166" spans="1:9" x14ac:dyDescent="0.25">
      <c r="A166" s="38" t="s">
        <v>471</v>
      </c>
      <c r="B166" s="91" t="s">
        <v>517</v>
      </c>
      <c r="C166" s="37">
        <v>7.5</v>
      </c>
      <c r="D166" s="37">
        <v>22.2</v>
      </c>
      <c r="E166" s="37">
        <v>0.34</v>
      </c>
      <c r="F166" s="37">
        <v>2</v>
      </c>
      <c r="G166" s="37" t="s">
        <v>126</v>
      </c>
      <c r="H166" s="38" t="s">
        <v>113</v>
      </c>
      <c r="I166" s="41" t="s">
        <v>6</v>
      </c>
    </row>
    <row r="167" spans="1:9" x14ac:dyDescent="0.25">
      <c r="A167" s="38" t="s">
        <v>471</v>
      </c>
      <c r="B167" s="91" t="s">
        <v>518</v>
      </c>
      <c r="C167" s="37">
        <v>8.25</v>
      </c>
      <c r="D167" s="37">
        <v>30.32</v>
      </c>
      <c r="E167" s="37">
        <v>0.27</v>
      </c>
      <c r="F167" s="37">
        <v>2</v>
      </c>
      <c r="G167" s="37" t="s">
        <v>126</v>
      </c>
      <c r="H167" s="38" t="s">
        <v>113</v>
      </c>
      <c r="I167" s="41" t="s">
        <v>6</v>
      </c>
    </row>
    <row r="168" spans="1:9" x14ac:dyDescent="0.25">
      <c r="A168" s="38" t="s">
        <v>471</v>
      </c>
      <c r="B168" s="93" t="s">
        <v>519</v>
      </c>
      <c r="C168" s="44">
        <v>3.5</v>
      </c>
      <c r="D168" s="44">
        <v>13</v>
      </c>
      <c r="E168" s="37">
        <v>0.27</v>
      </c>
      <c r="F168" s="37">
        <v>2</v>
      </c>
      <c r="G168" s="37" t="s">
        <v>126</v>
      </c>
      <c r="H168" s="38" t="s">
        <v>113</v>
      </c>
      <c r="I168" s="41" t="s">
        <v>6</v>
      </c>
    </row>
    <row r="169" spans="1:9" x14ac:dyDescent="0.25">
      <c r="A169" s="38" t="s">
        <v>520</v>
      </c>
      <c r="B169" s="25" t="s">
        <v>521</v>
      </c>
      <c r="C169" s="37">
        <v>3.5</v>
      </c>
      <c r="D169" s="37">
        <v>17.5</v>
      </c>
      <c r="E169" s="44">
        <v>0.2</v>
      </c>
      <c r="F169" s="44">
        <v>2</v>
      </c>
      <c r="G169" s="44">
        <v>0.2</v>
      </c>
      <c r="H169" s="38" t="s">
        <v>105</v>
      </c>
      <c r="I169" s="41" t="s">
        <v>6</v>
      </c>
    </row>
    <row r="170" spans="1:9" x14ac:dyDescent="0.25">
      <c r="A170" s="38" t="s">
        <v>520</v>
      </c>
      <c r="B170" s="25" t="s">
        <v>522</v>
      </c>
      <c r="C170" s="37">
        <v>4.5</v>
      </c>
      <c r="D170" s="37">
        <v>22.5</v>
      </c>
      <c r="E170" s="44">
        <v>0.2</v>
      </c>
      <c r="F170" s="44">
        <v>2</v>
      </c>
      <c r="G170" s="44">
        <v>0.2</v>
      </c>
      <c r="H170" s="38" t="s">
        <v>105</v>
      </c>
      <c r="I170" s="41" t="s">
        <v>6</v>
      </c>
    </row>
    <row r="171" spans="1:9" x14ac:dyDescent="0.25">
      <c r="A171" s="38" t="s">
        <v>520</v>
      </c>
      <c r="B171" s="25" t="s">
        <v>523</v>
      </c>
      <c r="C171" s="37">
        <v>4</v>
      </c>
      <c r="D171" s="37">
        <v>20</v>
      </c>
      <c r="E171" s="44">
        <v>0.2</v>
      </c>
      <c r="F171" s="44">
        <v>2</v>
      </c>
      <c r="G171" s="44">
        <v>0.2</v>
      </c>
      <c r="H171" s="38" t="s">
        <v>105</v>
      </c>
      <c r="I171" s="41" t="s">
        <v>6</v>
      </c>
    </row>
    <row r="172" spans="1:9" x14ac:dyDescent="0.25">
      <c r="A172" s="38" t="s">
        <v>520</v>
      </c>
      <c r="B172" s="25" t="s">
        <v>524</v>
      </c>
      <c r="C172" s="37">
        <v>5.5</v>
      </c>
      <c r="D172" s="37">
        <v>27.5</v>
      </c>
      <c r="E172" s="44">
        <v>0.2</v>
      </c>
      <c r="F172" s="44">
        <v>2</v>
      </c>
      <c r="G172" s="44">
        <v>0.2</v>
      </c>
      <c r="H172" s="38" t="s">
        <v>105</v>
      </c>
      <c r="I172" s="41" t="s">
        <v>6</v>
      </c>
    </row>
    <row r="173" spans="1:9" x14ac:dyDescent="0.25">
      <c r="A173" s="38" t="s">
        <v>520</v>
      </c>
      <c r="B173" s="25" t="s">
        <v>525</v>
      </c>
      <c r="C173" s="37">
        <v>5</v>
      </c>
      <c r="D173" s="37">
        <v>25</v>
      </c>
      <c r="E173" s="44">
        <v>0.2</v>
      </c>
      <c r="F173" s="44">
        <v>2</v>
      </c>
      <c r="G173" s="44">
        <v>0.2</v>
      </c>
      <c r="H173" s="38" t="s">
        <v>105</v>
      </c>
      <c r="I173" s="41" t="s">
        <v>6</v>
      </c>
    </row>
    <row r="174" spans="1:9" x14ac:dyDescent="0.25">
      <c r="A174" s="38" t="s">
        <v>520</v>
      </c>
      <c r="B174" s="25" t="s">
        <v>526</v>
      </c>
      <c r="C174" s="37">
        <v>6.5</v>
      </c>
      <c r="D174" s="37">
        <v>32.5</v>
      </c>
      <c r="E174" s="44">
        <v>0.2</v>
      </c>
      <c r="F174" s="44">
        <v>2</v>
      </c>
      <c r="G174" s="44">
        <v>0.2</v>
      </c>
      <c r="H174" s="38" t="s">
        <v>105</v>
      </c>
      <c r="I174" s="41" t="s">
        <v>6</v>
      </c>
    </row>
    <row r="175" spans="1:9" x14ac:dyDescent="0.25">
      <c r="A175" s="38" t="s">
        <v>520</v>
      </c>
      <c r="B175" s="25" t="s">
        <v>527</v>
      </c>
      <c r="C175" s="37">
        <v>6</v>
      </c>
      <c r="D175" s="37">
        <v>30</v>
      </c>
      <c r="E175" s="44">
        <v>0.2</v>
      </c>
      <c r="F175" s="44">
        <v>2</v>
      </c>
      <c r="G175" s="44">
        <v>0.2</v>
      </c>
      <c r="H175" s="38" t="s">
        <v>105</v>
      </c>
      <c r="I175" s="41" t="s">
        <v>6</v>
      </c>
    </row>
    <row r="176" spans="1:9" x14ac:dyDescent="0.25">
      <c r="A176" s="42" t="s">
        <v>520</v>
      </c>
      <c r="B176" s="95" t="s">
        <v>528</v>
      </c>
      <c r="C176" s="43">
        <v>18</v>
      </c>
      <c r="D176" s="43">
        <v>12.19</v>
      </c>
      <c r="E176" s="43">
        <v>1.4766201804757999</v>
      </c>
      <c r="F176" s="43">
        <v>115</v>
      </c>
      <c r="G176" s="43">
        <v>0.2</v>
      </c>
      <c r="H176" s="42" t="s">
        <v>113</v>
      </c>
      <c r="I176" s="41" t="s">
        <v>88</v>
      </c>
    </row>
    <row r="177" spans="1:9" x14ac:dyDescent="0.25">
      <c r="A177" s="38" t="s">
        <v>529</v>
      </c>
      <c r="B177" s="93" t="s">
        <v>530</v>
      </c>
      <c r="C177" s="44">
        <v>3.5</v>
      </c>
      <c r="D177" s="44">
        <v>11.11</v>
      </c>
      <c r="E177" s="37">
        <v>0.315</v>
      </c>
      <c r="F177" s="44">
        <v>4.5999999999999996</v>
      </c>
      <c r="G177" s="44">
        <v>0.33500000000000002</v>
      </c>
      <c r="H177" s="38" t="s">
        <v>113</v>
      </c>
      <c r="I177" s="41" t="s">
        <v>6</v>
      </c>
    </row>
    <row r="178" spans="1:9" x14ac:dyDescent="0.25">
      <c r="A178" s="38" t="s">
        <v>529</v>
      </c>
      <c r="B178" s="93" t="s">
        <v>531</v>
      </c>
      <c r="C178" s="44">
        <v>4.5</v>
      </c>
      <c r="D178" s="44">
        <v>14.29</v>
      </c>
      <c r="E178" s="37">
        <v>0.315</v>
      </c>
      <c r="F178" s="44">
        <v>4.5999999999999996</v>
      </c>
      <c r="G178" s="44">
        <v>0.33500000000000002</v>
      </c>
      <c r="H178" s="38" t="s">
        <v>113</v>
      </c>
      <c r="I178" s="41" t="s">
        <v>6</v>
      </c>
    </row>
    <row r="179" spans="1:9" x14ac:dyDescent="0.25">
      <c r="A179" s="38" t="s">
        <v>529</v>
      </c>
      <c r="B179" s="93" t="s">
        <v>532</v>
      </c>
      <c r="C179" s="44">
        <v>4</v>
      </c>
      <c r="D179" s="44">
        <v>12.7</v>
      </c>
      <c r="E179" s="37">
        <v>0.315</v>
      </c>
      <c r="F179" s="44">
        <v>4.5999999999999996</v>
      </c>
      <c r="G179" s="44">
        <v>0.33500000000000002</v>
      </c>
      <c r="H179" s="38" t="s">
        <v>113</v>
      </c>
      <c r="I179" s="41" t="s">
        <v>6</v>
      </c>
    </row>
    <row r="180" spans="1:9" x14ac:dyDescent="0.25">
      <c r="A180" s="38" t="s">
        <v>529</v>
      </c>
      <c r="B180" s="93" t="s">
        <v>533</v>
      </c>
      <c r="C180" s="44">
        <v>5.5</v>
      </c>
      <c r="D180" s="44">
        <v>17.46</v>
      </c>
      <c r="E180" s="37">
        <v>0.315</v>
      </c>
      <c r="F180" s="44">
        <v>4.5999999999999996</v>
      </c>
      <c r="G180" s="44">
        <v>0.33500000000000002</v>
      </c>
      <c r="H180" s="38" t="s">
        <v>113</v>
      </c>
      <c r="I180" s="41" t="s">
        <v>6</v>
      </c>
    </row>
    <row r="181" spans="1:9" x14ac:dyDescent="0.25">
      <c r="A181" s="38" t="s">
        <v>529</v>
      </c>
      <c r="B181" s="93" t="s">
        <v>534</v>
      </c>
      <c r="C181" s="44">
        <v>5</v>
      </c>
      <c r="D181" s="44">
        <v>15.87</v>
      </c>
      <c r="E181" s="37">
        <v>0.315</v>
      </c>
      <c r="F181" s="44">
        <v>4.5999999999999996</v>
      </c>
      <c r="G181" s="44">
        <v>0.33500000000000002</v>
      </c>
      <c r="H181" s="38" t="s">
        <v>113</v>
      </c>
      <c r="I181" s="41" t="s">
        <v>6</v>
      </c>
    </row>
    <row r="182" spans="1:9" x14ac:dyDescent="0.25">
      <c r="A182" s="38" t="s">
        <v>529</v>
      </c>
      <c r="B182" s="93" t="s">
        <v>535</v>
      </c>
      <c r="C182" s="44">
        <v>6.5</v>
      </c>
      <c r="D182" s="44">
        <v>20.63</v>
      </c>
      <c r="E182" s="37">
        <v>0.315</v>
      </c>
      <c r="F182" s="44">
        <v>4.5999999999999996</v>
      </c>
      <c r="G182" s="44">
        <v>0.33500000000000002</v>
      </c>
      <c r="H182" s="38" t="s">
        <v>113</v>
      </c>
      <c r="I182" s="41" t="s">
        <v>6</v>
      </c>
    </row>
    <row r="183" spans="1:9" x14ac:dyDescent="0.25">
      <c r="A183" s="38" t="s">
        <v>529</v>
      </c>
      <c r="B183" s="93" t="s">
        <v>536</v>
      </c>
      <c r="C183" s="44">
        <v>6</v>
      </c>
      <c r="D183" s="44">
        <v>19.05</v>
      </c>
      <c r="E183" s="37">
        <v>0.315</v>
      </c>
      <c r="F183" s="44">
        <v>4.5999999999999996</v>
      </c>
      <c r="G183" s="44">
        <v>0.33500000000000002</v>
      </c>
      <c r="H183" s="38" t="s">
        <v>113</v>
      </c>
      <c r="I183" s="41" t="s">
        <v>6</v>
      </c>
    </row>
    <row r="184" spans="1:9" x14ac:dyDescent="0.25">
      <c r="A184" s="38" t="s">
        <v>529</v>
      </c>
      <c r="B184" s="93" t="s">
        <v>537</v>
      </c>
      <c r="C184" s="44">
        <v>3.5</v>
      </c>
      <c r="D184" s="44">
        <v>13.21</v>
      </c>
      <c r="E184" s="44">
        <v>0.26500000000000001</v>
      </c>
      <c r="F184" s="44">
        <v>3.9</v>
      </c>
      <c r="G184" s="37">
        <v>0.22944000000000001</v>
      </c>
      <c r="H184" s="38" t="s">
        <v>105</v>
      </c>
      <c r="I184" s="41" t="s">
        <v>6</v>
      </c>
    </row>
    <row r="185" spans="1:9" x14ac:dyDescent="0.25">
      <c r="A185" s="38" t="s">
        <v>529</v>
      </c>
      <c r="B185" s="93" t="s">
        <v>538</v>
      </c>
      <c r="C185" s="44">
        <v>4.5</v>
      </c>
      <c r="D185" s="44">
        <v>16.98</v>
      </c>
      <c r="E185" s="44">
        <v>0.26500000000000001</v>
      </c>
      <c r="F185" s="44">
        <v>3.9</v>
      </c>
      <c r="G185" s="37">
        <v>0.22944000000000001</v>
      </c>
      <c r="H185" s="38" t="s">
        <v>105</v>
      </c>
      <c r="I185" s="41" t="s">
        <v>6</v>
      </c>
    </row>
    <row r="186" spans="1:9" x14ac:dyDescent="0.25">
      <c r="A186" s="38" t="s">
        <v>529</v>
      </c>
      <c r="B186" s="93" t="s">
        <v>539</v>
      </c>
      <c r="C186" s="44">
        <v>4</v>
      </c>
      <c r="D186" s="44">
        <v>15.09</v>
      </c>
      <c r="E186" s="44">
        <v>0.26500000000000001</v>
      </c>
      <c r="F186" s="44">
        <v>3.9</v>
      </c>
      <c r="G186" s="37">
        <v>0.22944000000000001</v>
      </c>
      <c r="H186" s="38" t="s">
        <v>105</v>
      </c>
      <c r="I186" s="41" t="s">
        <v>6</v>
      </c>
    </row>
    <row r="187" spans="1:9" x14ac:dyDescent="0.25">
      <c r="A187" s="38" t="s">
        <v>529</v>
      </c>
      <c r="B187" s="93" t="s">
        <v>540</v>
      </c>
      <c r="C187" s="44">
        <v>5.5</v>
      </c>
      <c r="D187" s="44">
        <v>20.75</v>
      </c>
      <c r="E187" s="44">
        <v>0.26500000000000001</v>
      </c>
      <c r="F187" s="44">
        <v>3.9</v>
      </c>
      <c r="G187" s="37">
        <v>0.22944000000000001</v>
      </c>
      <c r="H187" s="38" t="s">
        <v>105</v>
      </c>
      <c r="I187" s="41" t="s">
        <v>6</v>
      </c>
    </row>
    <row r="188" spans="1:9" x14ac:dyDescent="0.25">
      <c r="A188" s="38" t="s">
        <v>529</v>
      </c>
      <c r="B188" s="93" t="s">
        <v>541</v>
      </c>
      <c r="C188" s="44">
        <v>5</v>
      </c>
      <c r="D188" s="44">
        <v>18.87</v>
      </c>
      <c r="E188" s="44">
        <v>0.26500000000000001</v>
      </c>
      <c r="F188" s="44">
        <v>3.9</v>
      </c>
      <c r="G188" s="37">
        <v>0.22944000000000001</v>
      </c>
      <c r="H188" s="38" t="s">
        <v>105</v>
      </c>
      <c r="I188" s="41" t="s">
        <v>6</v>
      </c>
    </row>
    <row r="189" spans="1:9" x14ac:dyDescent="0.25">
      <c r="A189" s="38" t="s">
        <v>529</v>
      </c>
      <c r="B189" s="93" t="s">
        <v>542</v>
      </c>
      <c r="C189" s="44">
        <v>6.5</v>
      </c>
      <c r="D189" s="44">
        <v>24.53</v>
      </c>
      <c r="E189" s="44">
        <v>0.26500000000000001</v>
      </c>
      <c r="F189" s="44">
        <v>3.9</v>
      </c>
      <c r="G189" s="37">
        <v>0.22944000000000001</v>
      </c>
      <c r="H189" s="38" t="s">
        <v>105</v>
      </c>
      <c r="I189" s="41" t="s">
        <v>6</v>
      </c>
    </row>
    <row r="190" spans="1:9" x14ac:dyDescent="0.25">
      <c r="A190" s="38" t="s">
        <v>529</v>
      </c>
      <c r="B190" s="93" t="s">
        <v>543</v>
      </c>
      <c r="C190" s="44">
        <v>6</v>
      </c>
      <c r="D190" s="44">
        <v>22.64</v>
      </c>
      <c r="E190" s="44">
        <v>0.26500000000000001</v>
      </c>
      <c r="F190" s="44">
        <v>3.9</v>
      </c>
      <c r="G190" s="37">
        <v>0.22944000000000001</v>
      </c>
      <c r="H190" s="38" t="s">
        <v>105</v>
      </c>
      <c r="I190" s="41" t="s">
        <v>6</v>
      </c>
    </row>
    <row r="191" spans="1:9" x14ac:dyDescent="0.25">
      <c r="A191" s="38" t="s">
        <v>529</v>
      </c>
      <c r="B191" s="93" t="s">
        <v>544</v>
      </c>
      <c r="C191" s="44">
        <v>3.5</v>
      </c>
      <c r="D191" s="44">
        <v>11.67</v>
      </c>
      <c r="E191" s="37">
        <v>0.3</v>
      </c>
      <c r="F191" s="44">
        <v>0.5</v>
      </c>
      <c r="G191" s="44">
        <v>0.35</v>
      </c>
      <c r="H191" s="38" t="s">
        <v>113</v>
      </c>
      <c r="I191" s="41" t="s">
        <v>6</v>
      </c>
    </row>
    <row r="192" spans="1:9" x14ac:dyDescent="0.25">
      <c r="A192" s="38" t="s">
        <v>529</v>
      </c>
      <c r="B192" s="93" t="s">
        <v>545</v>
      </c>
      <c r="C192" s="44">
        <v>4.5</v>
      </c>
      <c r="D192" s="44">
        <v>15</v>
      </c>
      <c r="E192" s="37">
        <v>0.3</v>
      </c>
      <c r="F192" s="44">
        <v>0.5</v>
      </c>
      <c r="G192" s="44">
        <v>0.35</v>
      </c>
      <c r="H192" s="38" t="s">
        <v>113</v>
      </c>
      <c r="I192" s="41" t="s">
        <v>6</v>
      </c>
    </row>
    <row r="193" spans="1:9" x14ac:dyDescent="0.25">
      <c r="A193" s="38" t="s">
        <v>529</v>
      </c>
      <c r="B193" s="93" t="s">
        <v>546</v>
      </c>
      <c r="C193" s="44">
        <v>4</v>
      </c>
      <c r="D193" s="44">
        <v>13.33</v>
      </c>
      <c r="E193" s="37">
        <v>0.3</v>
      </c>
      <c r="F193" s="44">
        <v>0.5</v>
      </c>
      <c r="G193" s="44">
        <v>0.35</v>
      </c>
      <c r="H193" s="38" t="s">
        <v>113</v>
      </c>
      <c r="I193" s="41" t="s">
        <v>6</v>
      </c>
    </row>
    <row r="194" spans="1:9" x14ac:dyDescent="0.25">
      <c r="A194" s="38" t="s">
        <v>529</v>
      </c>
      <c r="B194" s="93" t="s">
        <v>547</v>
      </c>
      <c r="C194" s="44">
        <v>5.5</v>
      </c>
      <c r="D194" s="44">
        <v>18.329999999999998</v>
      </c>
      <c r="E194" s="37">
        <v>0.3</v>
      </c>
      <c r="F194" s="44">
        <v>0.5</v>
      </c>
      <c r="G194" s="44">
        <v>0.35</v>
      </c>
      <c r="H194" s="38" t="s">
        <v>113</v>
      </c>
      <c r="I194" s="41" t="s">
        <v>6</v>
      </c>
    </row>
    <row r="195" spans="1:9" x14ac:dyDescent="0.25">
      <c r="A195" s="38" t="s">
        <v>529</v>
      </c>
      <c r="B195" s="93" t="s">
        <v>548</v>
      </c>
      <c r="C195" s="44">
        <v>5</v>
      </c>
      <c r="D195" s="44">
        <v>16.670000000000002</v>
      </c>
      <c r="E195" s="37">
        <v>0.3</v>
      </c>
      <c r="F195" s="44">
        <v>0.5</v>
      </c>
      <c r="G195" s="44">
        <v>0.35</v>
      </c>
      <c r="H195" s="38" t="s">
        <v>113</v>
      </c>
      <c r="I195" s="41" t="s">
        <v>6</v>
      </c>
    </row>
    <row r="196" spans="1:9" x14ac:dyDescent="0.25">
      <c r="A196" s="38" t="s">
        <v>529</v>
      </c>
      <c r="B196" s="93" t="s">
        <v>549</v>
      </c>
      <c r="C196" s="44">
        <v>6.5</v>
      </c>
      <c r="D196" s="44">
        <v>21.67</v>
      </c>
      <c r="E196" s="37">
        <v>0.3</v>
      </c>
      <c r="F196" s="44">
        <v>0.5</v>
      </c>
      <c r="G196" s="44">
        <v>0.35</v>
      </c>
      <c r="H196" s="38" t="s">
        <v>113</v>
      </c>
      <c r="I196" s="41" t="s">
        <v>6</v>
      </c>
    </row>
    <row r="197" spans="1:9" x14ac:dyDescent="0.25">
      <c r="A197" s="38" t="s">
        <v>529</v>
      </c>
      <c r="B197" s="93" t="s">
        <v>550</v>
      </c>
      <c r="C197" s="44">
        <v>6</v>
      </c>
      <c r="D197" s="44">
        <v>20</v>
      </c>
      <c r="E197" s="37">
        <v>0.3</v>
      </c>
      <c r="F197" s="44">
        <v>0.5</v>
      </c>
      <c r="G197" s="44">
        <v>0.35</v>
      </c>
      <c r="H197" s="38" t="s">
        <v>113</v>
      </c>
      <c r="I197" s="41" t="s">
        <v>6</v>
      </c>
    </row>
    <row r="198" spans="1:9" x14ac:dyDescent="0.25">
      <c r="A198" s="38" t="s">
        <v>529</v>
      </c>
      <c r="B198" s="93" t="s">
        <v>551</v>
      </c>
      <c r="C198" s="44">
        <v>3.5</v>
      </c>
      <c r="D198" s="44">
        <v>17.5</v>
      </c>
      <c r="E198" s="37">
        <v>0.2</v>
      </c>
      <c r="F198" s="44">
        <v>3</v>
      </c>
      <c r="G198" s="44">
        <v>0.35</v>
      </c>
      <c r="H198" s="38" t="s">
        <v>113</v>
      </c>
      <c r="I198" s="41" t="s">
        <v>6</v>
      </c>
    </row>
    <row r="199" spans="1:9" x14ac:dyDescent="0.25">
      <c r="A199" s="38" t="s">
        <v>529</v>
      </c>
      <c r="B199" s="93" t="s">
        <v>552</v>
      </c>
      <c r="C199" s="44">
        <v>4.5</v>
      </c>
      <c r="D199" s="44">
        <v>22.5</v>
      </c>
      <c r="E199" s="37">
        <v>0.2</v>
      </c>
      <c r="F199" s="44">
        <v>3</v>
      </c>
      <c r="G199" s="44">
        <v>0.35</v>
      </c>
      <c r="H199" s="38" t="s">
        <v>113</v>
      </c>
      <c r="I199" s="41" t="s">
        <v>6</v>
      </c>
    </row>
    <row r="200" spans="1:9" x14ac:dyDescent="0.25">
      <c r="A200" s="38" t="s">
        <v>529</v>
      </c>
      <c r="B200" s="93" t="s">
        <v>553</v>
      </c>
      <c r="C200" s="44">
        <v>4</v>
      </c>
      <c r="D200" s="44">
        <v>20</v>
      </c>
      <c r="E200" s="37">
        <v>0.2</v>
      </c>
      <c r="F200" s="44">
        <v>3</v>
      </c>
      <c r="G200" s="44">
        <v>0.35</v>
      </c>
      <c r="H200" s="38" t="s">
        <v>113</v>
      </c>
      <c r="I200" s="41" t="s">
        <v>6</v>
      </c>
    </row>
    <row r="201" spans="1:9" x14ac:dyDescent="0.25">
      <c r="A201" s="38" t="s">
        <v>529</v>
      </c>
      <c r="B201" s="93" t="s">
        <v>554</v>
      </c>
      <c r="C201" s="44">
        <v>5.5</v>
      </c>
      <c r="D201" s="44">
        <v>27.5</v>
      </c>
      <c r="E201" s="37">
        <v>0.2</v>
      </c>
      <c r="F201" s="44">
        <v>3</v>
      </c>
      <c r="G201" s="44">
        <v>0.35</v>
      </c>
      <c r="H201" s="38" t="s">
        <v>113</v>
      </c>
      <c r="I201" s="41" t="s">
        <v>6</v>
      </c>
    </row>
    <row r="202" spans="1:9" x14ac:dyDescent="0.25">
      <c r="A202" s="38" t="s">
        <v>529</v>
      </c>
      <c r="B202" s="93" t="s">
        <v>555</v>
      </c>
      <c r="C202" s="44">
        <v>5</v>
      </c>
      <c r="D202" s="44">
        <v>25</v>
      </c>
      <c r="E202" s="37">
        <v>0.2</v>
      </c>
      <c r="F202" s="44">
        <v>3</v>
      </c>
      <c r="G202" s="44">
        <v>0.35</v>
      </c>
      <c r="H202" s="38" t="s">
        <v>113</v>
      </c>
      <c r="I202" s="41" t="s">
        <v>6</v>
      </c>
    </row>
    <row r="203" spans="1:9" x14ac:dyDescent="0.25">
      <c r="A203" s="38" t="s">
        <v>529</v>
      </c>
      <c r="B203" s="93" t="s">
        <v>556</v>
      </c>
      <c r="C203" s="44">
        <v>6.5</v>
      </c>
      <c r="D203" s="44">
        <v>32.5</v>
      </c>
      <c r="E203" s="37">
        <v>0.2</v>
      </c>
      <c r="F203" s="44">
        <v>3</v>
      </c>
      <c r="G203" s="44">
        <v>0.35</v>
      </c>
      <c r="H203" s="38" t="s">
        <v>113</v>
      </c>
      <c r="I203" s="41" t="s">
        <v>6</v>
      </c>
    </row>
    <row r="204" spans="1:9" x14ac:dyDescent="0.25">
      <c r="A204" s="38" t="s">
        <v>529</v>
      </c>
      <c r="B204" s="93" t="s">
        <v>557</v>
      </c>
      <c r="C204" s="44">
        <v>6</v>
      </c>
      <c r="D204" s="44">
        <v>30</v>
      </c>
      <c r="E204" s="37">
        <v>0.2</v>
      </c>
      <c r="F204" s="44">
        <v>3</v>
      </c>
      <c r="G204" s="44">
        <v>0.35</v>
      </c>
      <c r="H204" s="38" t="s">
        <v>113</v>
      </c>
      <c r="I204" s="41" t="s">
        <v>6</v>
      </c>
    </row>
    <row r="205" spans="1:9" x14ac:dyDescent="0.25">
      <c r="A205" s="38" t="s">
        <v>529</v>
      </c>
      <c r="B205" s="162" t="s">
        <v>34</v>
      </c>
      <c r="C205" s="44">
        <v>1.5</v>
      </c>
      <c r="D205" s="44">
        <v>9.09</v>
      </c>
      <c r="E205" s="37">
        <v>0.2</v>
      </c>
      <c r="F205" s="44">
        <v>2</v>
      </c>
      <c r="G205" s="44">
        <v>0.35</v>
      </c>
      <c r="H205" s="38" t="s">
        <v>113</v>
      </c>
      <c r="I205" s="41" t="s">
        <v>6</v>
      </c>
    </row>
    <row r="206" spans="1:9" x14ac:dyDescent="0.25">
      <c r="A206" s="38" t="s">
        <v>529</v>
      </c>
      <c r="B206" s="162" t="s">
        <v>35</v>
      </c>
      <c r="C206" s="44">
        <v>2</v>
      </c>
      <c r="D206" s="44">
        <v>10.9</v>
      </c>
      <c r="E206" s="37">
        <v>0.2</v>
      </c>
      <c r="F206" s="44">
        <v>3</v>
      </c>
      <c r="G206" s="44">
        <v>0.35</v>
      </c>
      <c r="H206" s="38" t="s">
        <v>113</v>
      </c>
      <c r="I206" s="41" t="s">
        <v>6</v>
      </c>
    </row>
    <row r="207" spans="1:9" x14ac:dyDescent="0.25">
      <c r="A207" s="38" t="s">
        <v>529</v>
      </c>
      <c r="B207" s="162" t="s">
        <v>36</v>
      </c>
      <c r="C207" s="44">
        <v>4.5</v>
      </c>
      <c r="D207" s="44">
        <v>20.95</v>
      </c>
      <c r="E207" s="37">
        <v>0.2</v>
      </c>
      <c r="F207" s="44">
        <v>2</v>
      </c>
      <c r="G207" s="44">
        <v>0.35</v>
      </c>
      <c r="H207" s="38" t="s">
        <v>113</v>
      </c>
      <c r="I207" s="41" t="s">
        <v>6</v>
      </c>
    </row>
    <row r="208" spans="1:9" x14ac:dyDescent="0.25">
      <c r="A208" s="38" t="s">
        <v>529</v>
      </c>
      <c r="B208" s="25" t="s">
        <v>558</v>
      </c>
      <c r="C208" s="44">
        <v>3.5</v>
      </c>
      <c r="D208" s="44">
        <v>16.28</v>
      </c>
      <c r="E208" s="37">
        <v>0.215</v>
      </c>
      <c r="F208" s="44">
        <v>1</v>
      </c>
      <c r="G208" s="44">
        <v>0.35</v>
      </c>
      <c r="H208" s="38" t="s">
        <v>113</v>
      </c>
      <c r="I208" s="41" t="s">
        <v>6</v>
      </c>
    </row>
    <row r="209" spans="1:9" x14ac:dyDescent="0.25">
      <c r="A209" s="38" t="s">
        <v>529</v>
      </c>
      <c r="B209" s="25" t="s">
        <v>559</v>
      </c>
      <c r="C209" s="44">
        <v>4.5</v>
      </c>
      <c r="D209" s="44">
        <v>20.93</v>
      </c>
      <c r="E209" s="37">
        <v>0.215</v>
      </c>
      <c r="F209" s="44">
        <v>1</v>
      </c>
      <c r="G209" s="44">
        <v>0.35</v>
      </c>
      <c r="H209" s="38" t="s">
        <v>113</v>
      </c>
      <c r="I209" s="41" t="s">
        <v>6</v>
      </c>
    </row>
    <row r="210" spans="1:9" x14ac:dyDescent="0.25">
      <c r="A210" s="38" t="s">
        <v>529</v>
      </c>
      <c r="B210" s="25" t="s">
        <v>560</v>
      </c>
      <c r="C210" s="44">
        <v>4</v>
      </c>
      <c r="D210" s="44">
        <v>18.600000000000001</v>
      </c>
      <c r="E210" s="37">
        <v>0.215</v>
      </c>
      <c r="F210" s="44">
        <v>1</v>
      </c>
      <c r="G210" s="44">
        <v>0.35</v>
      </c>
      <c r="H210" s="38" t="s">
        <v>113</v>
      </c>
      <c r="I210" s="41" t="s">
        <v>6</v>
      </c>
    </row>
    <row r="211" spans="1:9" x14ac:dyDescent="0.25">
      <c r="A211" s="38" t="s">
        <v>529</v>
      </c>
      <c r="B211" s="25" t="s">
        <v>561</v>
      </c>
      <c r="C211" s="44">
        <v>5.5</v>
      </c>
      <c r="D211" s="44">
        <v>25.58</v>
      </c>
      <c r="E211" s="37">
        <v>0.215</v>
      </c>
      <c r="F211" s="44">
        <v>1</v>
      </c>
      <c r="G211" s="44">
        <v>0.35</v>
      </c>
      <c r="H211" s="38" t="s">
        <v>113</v>
      </c>
      <c r="I211" s="41" t="s">
        <v>6</v>
      </c>
    </row>
    <row r="212" spans="1:9" x14ac:dyDescent="0.25">
      <c r="A212" s="38" t="s">
        <v>529</v>
      </c>
      <c r="B212" s="25" t="s">
        <v>562</v>
      </c>
      <c r="C212" s="44">
        <v>5</v>
      </c>
      <c r="D212" s="44">
        <v>23.26</v>
      </c>
      <c r="E212" s="37">
        <v>0.215</v>
      </c>
      <c r="F212" s="44">
        <v>1</v>
      </c>
      <c r="G212" s="44">
        <v>0.35</v>
      </c>
      <c r="H212" s="38" t="s">
        <v>113</v>
      </c>
      <c r="I212" s="41" t="s">
        <v>6</v>
      </c>
    </row>
    <row r="213" spans="1:9" x14ac:dyDescent="0.25">
      <c r="A213" s="38" t="s">
        <v>529</v>
      </c>
      <c r="B213" s="25" t="s">
        <v>563</v>
      </c>
      <c r="C213" s="44">
        <v>6.5</v>
      </c>
      <c r="D213" s="44">
        <v>30.23</v>
      </c>
      <c r="E213" s="37">
        <v>0.215</v>
      </c>
      <c r="F213" s="44">
        <v>1</v>
      </c>
      <c r="G213" s="44">
        <v>0.35</v>
      </c>
      <c r="H213" s="38" t="s">
        <v>113</v>
      </c>
      <c r="I213" s="41" t="s">
        <v>6</v>
      </c>
    </row>
    <row r="214" spans="1:9" x14ac:dyDescent="0.25">
      <c r="A214" s="38" t="s">
        <v>529</v>
      </c>
      <c r="B214" s="25" t="s">
        <v>564</v>
      </c>
      <c r="C214" s="44">
        <v>6</v>
      </c>
      <c r="D214" s="44">
        <v>27.91</v>
      </c>
      <c r="E214" s="37">
        <v>0.215</v>
      </c>
      <c r="F214" s="44">
        <v>1</v>
      </c>
      <c r="G214" s="44">
        <v>0.35</v>
      </c>
      <c r="H214" s="38" t="s">
        <v>113</v>
      </c>
      <c r="I214" s="41" t="s">
        <v>6</v>
      </c>
    </row>
    <row r="216" spans="1:9" x14ac:dyDescent="0.25">
      <c r="A216" s="88" t="s">
        <v>28</v>
      </c>
      <c r="B216" s="98" t="s">
        <v>665</v>
      </c>
      <c r="C216" s="88">
        <v>0.5</v>
      </c>
      <c r="D216" s="88">
        <v>2.08</v>
      </c>
      <c r="E216" s="88">
        <v>0.24</v>
      </c>
      <c r="F216" s="123">
        <v>1</v>
      </c>
      <c r="G216" s="123">
        <v>0.27</v>
      </c>
      <c r="H216" s="122" t="s">
        <v>9</v>
      </c>
      <c r="I216" s="84" t="s">
        <v>660</v>
      </c>
    </row>
    <row r="217" spans="1:9" x14ac:dyDescent="0.25">
      <c r="A217" s="88" t="s">
        <v>28</v>
      </c>
      <c r="B217" s="98" t="s">
        <v>418</v>
      </c>
      <c r="C217" s="88">
        <v>0.75</v>
      </c>
      <c r="D217" s="88">
        <v>3.12</v>
      </c>
      <c r="E217" s="88">
        <v>0.24</v>
      </c>
      <c r="F217" s="123">
        <v>1</v>
      </c>
      <c r="G217" s="123">
        <v>0.27</v>
      </c>
      <c r="H217" s="122" t="s">
        <v>9</v>
      </c>
      <c r="I217" s="84" t="s">
        <v>660</v>
      </c>
    </row>
    <row r="218" spans="1:9" x14ac:dyDescent="0.25">
      <c r="A218" s="88" t="s">
        <v>28</v>
      </c>
      <c r="B218" s="98" t="s">
        <v>412</v>
      </c>
      <c r="C218" s="88">
        <v>1</v>
      </c>
      <c r="D218" s="88">
        <v>4.16</v>
      </c>
      <c r="E218" s="88">
        <v>0.24</v>
      </c>
      <c r="F218" s="123">
        <v>1</v>
      </c>
      <c r="G218" s="123">
        <v>0.27</v>
      </c>
      <c r="H218" s="122" t="s">
        <v>9</v>
      </c>
      <c r="I218" s="84" t="s">
        <v>660</v>
      </c>
    </row>
    <row r="219" spans="1:9" x14ac:dyDescent="0.25">
      <c r="A219" s="88" t="s">
        <v>28</v>
      </c>
      <c r="B219" s="98" t="s">
        <v>408</v>
      </c>
      <c r="C219" s="88">
        <v>1.25</v>
      </c>
      <c r="D219" s="88">
        <v>4.41</v>
      </c>
      <c r="E219" s="88">
        <v>0.24</v>
      </c>
      <c r="F219" s="123">
        <v>1</v>
      </c>
      <c r="G219" s="123">
        <v>0.27</v>
      </c>
      <c r="H219" s="122" t="s">
        <v>9</v>
      </c>
      <c r="I219" s="84" t="s">
        <v>660</v>
      </c>
    </row>
    <row r="220" spans="1:9" x14ac:dyDescent="0.25">
      <c r="A220" s="88" t="s">
        <v>28</v>
      </c>
      <c r="B220" s="98" t="s">
        <v>415</v>
      </c>
      <c r="C220" s="88">
        <v>2</v>
      </c>
      <c r="D220" s="88">
        <v>8.32</v>
      </c>
      <c r="E220" s="88">
        <v>0.24</v>
      </c>
      <c r="F220" s="123">
        <v>1</v>
      </c>
      <c r="G220" s="123">
        <v>0.27</v>
      </c>
      <c r="H220" s="122" t="s">
        <v>9</v>
      </c>
      <c r="I220" s="84" t="s">
        <v>660</v>
      </c>
    </row>
    <row r="221" spans="1:9" x14ac:dyDescent="0.25">
      <c r="A221" s="88" t="s">
        <v>28</v>
      </c>
      <c r="B221" s="98" t="s">
        <v>425</v>
      </c>
      <c r="C221" s="88">
        <v>0.5</v>
      </c>
      <c r="D221" s="88">
        <v>3.14</v>
      </c>
      <c r="E221" s="88">
        <v>0.16</v>
      </c>
      <c r="F221" s="123">
        <v>1</v>
      </c>
      <c r="G221" s="123">
        <v>0.27</v>
      </c>
      <c r="H221" s="122" t="s">
        <v>9</v>
      </c>
      <c r="I221" s="84" t="s">
        <v>660</v>
      </c>
    </row>
    <row r="222" spans="1:9" x14ac:dyDescent="0.25">
      <c r="A222" s="88" t="s">
        <v>28</v>
      </c>
      <c r="B222" s="98" t="s">
        <v>427</v>
      </c>
      <c r="C222" s="88">
        <v>0.75</v>
      </c>
      <c r="D222" s="88">
        <v>4.67</v>
      </c>
      <c r="E222" s="88">
        <v>0.16</v>
      </c>
      <c r="F222" s="123">
        <v>1</v>
      </c>
      <c r="G222" s="123">
        <v>0.27</v>
      </c>
      <c r="H222" s="122" t="s">
        <v>9</v>
      </c>
      <c r="I222" s="84" t="s">
        <v>660</v>
      </c>
    </row>
    <row r="223" spans="1:9" x14ac:dyDescent="0.25">
      <c r="A223" s="88" t="s">
        <v>28</v>
      </c>
      <c r="B223" s="98" t="s">
        <v>424</v>
      </c>
      <c r="C223" s="88">
        <v>1</v>
      </c>
      <c r="D223" s="88">
        <v>6.26</v>
      </c>
      <c r="E223" s="88">
        <v>0.16</v>
      </c>
      <c r="F223" s="123">
        <v>1</v>
      </c>
      <c r="G223" s="123">
        <v>0.27</v>
      </c>
      <c r="H223" s="122" t="s">
        <v>9</v>
      </c>
      <c r="I223" s="84" t="s">
        <v>660</v>
      </c>
    </row>
    <row r="224" spans="1:9" x14ac:dyDescent="0.25">
      <c r="A224" s="88" t="s">
        <v>28</v>
      </c>
      <c r="B224" s="98" t="s">
        <v>423</v>
      </c>
      <c r="C224" s="88">
        <v>1.25</v>
      </c>
      <c r="D224" s="88">
        <v>7.83</v>
      </c>
      <c r="E224" s="88">
        <v>0.16</v>
      </c>
      <c r="F224" s="123">
        <v>1</v>
      </c>
      <c r="G224" s="123">
        <v>0.27</v>
      </c>
      <c r="H224" s="122" t="s">
        <v>9</v>
      </c>
      <c r="I224" s="84" t="s">
        <v>660</v>
      </c>
    </row>
    <row r="225" spans="1:12" x14ac:dyDescent="0.25">
      <c r="A225" s="88" t="s">
        <v>28</v>
      </c>
      <c r="B225" s="98" t="s">
        <v>426</v>
      </c>
      <c r="C225" s="88">
        <v>2</v>
      </c>
      <c r="D225" s="88">
        <v>12.52</v>
      </c>
      <c r="E225" s="88">
        <v>0.16</v>
      </c>
      <c r="F225" s="123">
        <v>1</v>
      </c>
      <c r="G225" s="123">
        <v>0.27</v>
      </c>
      <c r="H225" s="122" t="s">
        <v>9</v>
      </c>
      <c r="I225" s="84" t="s">
        <v>660</v>
      </c>
    </row>
    <row r="226" spans="1:12" x14ac:dyDescent="0.25">
      <c r="A226" s="88" t="s">
        <v>28</v>
      </c>
      <c r="B226" s="98" t="s">
        <v>666</v>
      </c>
      <c r="C226" s="88">
        <v>8</v>
      </c>
      <c r="D226" s="88">
        <v>24</v>
      </c>
      <c r="E226" s="88">
        <v>0.33333333333333331</v>
      </c>
      <c r="F226" s="120">
        <v>1.1856</v>
      </c>
      <c r="G226" s="120">
        <v>0.22944000000000001</v>
      </c>
      <c r="H226" s="88" t="s">
        <v>119</v>
      </c>
      <c r="I226" s="84" t="s">
        <v>660</v>
      </c>
    </row>
    <row r="227" spans="1:12" x14ac:dyDescent="0.25">
      <c r="A227" s="107" t="s">
        <v>28</v>
      </c>
      <c r="B227" s="86" t="s">
        <v>643</v>
      </c>
      <c r="C227" s="1">
        <v>1</v>
      </c>
      <c r="D227" s="1">
        <v>7</v>
      </c>
      <c r="E227" s="1">
        <v>7</v>
      </c>
      <c r="F227" s="1">
        <v>0</v>
      </c>
      <c r="G227" s="1">
        <v>0</v>
      </c>
      <c r="H227" s="144" t="s">
        <v>9</v>
      </c>
      <c r="I227" s="84" t="s">
        <v>660</v>
      </c>
      <c r="K227" s="104"/>
      <c r="L227" s="1">
        <v>0</v>
      </c>
    </row>
    <row r="228" spans="1:12" x14ac:dyDescent="0.25">
      <c r="A228" s="107" t="s">
        <v>28</v>
      </c>
      <c r="B228" s="86" t="s">
        <v>644</v>
      </c>
      <c r="C228" s="1">
        <v>1.25</v>
      </c>
      <c r="D228" s="1">
        <v>8.75</v>
      </c>
      <c r="E228" s="1">
        <v>7</v>
      </c>
      <c r="F228" s="1">
        <v>0</v>
      </c>
      <c r="G228" s="1">
        <v>0</v>
      </c>
      <c r="H228" s="144" t="s">
        <v>9</v>
      </c>
      <c r="I228" s="84" t="s">
        <v>660</v>
      </c>
      <c r="K228" s="104"/>
      <c r="L228" s="1">
        <v>0</v>
      </c>
    </row>
    <row r="231" spans="1:12" x14ac:dyDescent="0.25">
      <c r="A231" s="144"/>
      <c r="B231" s="154"/>
      <c r="C231" s="155"/>
      <c r="D231" s="155"/>
      <c r="E231" s="155"/>
      <c r="F231" s="155"/>
      <c r="G231" s="155"/>
      <c r="H231" s="144"/>
      <c r="I231" s="147"/>
    </row>
    <row r="232" spans="1:12" x14ac:dyDescent="0.25">
      <c r="A232" s="144"/>
      <c r="B232" s="154"/>
      <c r="C232" s="155"/>
      <c r="D232" s="155"/>
      <c r="E232" s="155"/>
      <c r="F232" s="155"/>
      <c r="G232" s="155"/>
      <c r="H232" s="144"/>
      <c r="I232" s="147"/>
    </row>
    <row r="233" spans="1:12" x14ac:dyDescent="0.25">
      <c r="A233" s="144"/>
      <c r="B233" s="154"/>
      <c r="C233" s="155"/>
      <c r="D233" s="155"/>
      <c r="E233" s="155"/>
      <c r="F233" s="155"/>
      <c r="G233" s="155"/>
      <c r="H233" s="144"/>
      <c r="I233" s="147"/>
    </row>
    <row r="234" spans="1:12" x14ac:dyDescent="0.25">
      <c r="A234" s="144"/>
      <c r="B234" s="154"/>
      <c r="C234" s="155"/>
      <c r="D234" s="155"/>
      <c r="E234" s="155"/>
      <c r="F234" s="155"/>
      <c r="G234" s="155"/>
      <c r="H234" s="144"/>
      <c r="I234" s="147"/>
    </row>
    <row r="235" spans="1:12" x14ac:dyDescent="0.25">
      <c r="A235" s="144"/>
      <c r="B235" s="154"/>
      <c r="C235" s="155"/>
      <c r="D235" s="155"/>
      <c r="E235" s="155"/>
      <c r="F235" s="155"/>
      <c r="G235" s="155"/>
      <c r="H235" s="144"/>
      <c r="I235" s="147"/>
    </row>
    <row r="236" spans="1:12" x14ac:dyDescent="0.25">
      <c r="A236" s="144"/>
      <c r="B236" s="154"/>
      <c r="C236" s="155"/>
      <c r="D236" s="155"/>
      <c r="E236" s="155"/>
      <c r="F236" s="155"/>
      <c r="G236" s="155"/>
      <c r="H236" s="144"/>
      <c r="I236" s="147"/>
    </row>
  </sheetData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64"/>
  <sheetViews>
    <sheetView topLeftCell="B1" workbookViewId="0">
      <pane ySplit="3" topLeftCell="A35" activePane="bottomLeft" state="frozen"/>
      <selection pane="bottomLeft" activeCell="G71" sqref="G71"/>
    </sheetView>
  </sheetViews>
  <sheetFormatPr defaultRowHeight="15" x14ac:dyDescent="0.25"/>
  <cols>
    <col min="1" max="1" width="23.28515625" bestFit="1" customWidth="1"/>
    <col min="2" max="2" width="78.42578125" bestFit="1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38" t="s">
        <v>92</v>
      </c>
      <c r="B1" s="38" t="s">
        <v>93</v>
      </c>
      <c r="C1" s="37" t="s">
        <v>94</v>
      </c>
      <c r="D1" s="37" t="s">
        <v>95</v>
      </c>
      <c r="E1" s="37" t="s">
        <v>96</v>
      </c>
      <c r="F1" s="37" t="s">
        <v>97</v>
      </c>
      <c r="G1" s="37" t="s">
        <v>98</v>
      </c>
      <c r="H1" s="38" t="s">
        <v>99</v>
      </c>
      <c r="I1" s="41" t="s">
        <v>100</v>
      </c>
    </row>
    <row r="2" spans="1:9" x14ac:dyDescent="0.25">
      <c r="A2" s="38" t="s">
        <v>101</v>
      </c>
      <c r="B2" s="38" t="s">
        <v>0</v>
      </c>
      <c r="C2" s="37" t="s">
        <v>1</v>
      </c>
      <c r="D2" s="37" t="s">
        <v>2</v>
      </c>
      <c r="E2" s="37" t="s">
        <v>3</v>
      </c>
      <c r="F2" s="37" t="s">
        <v>102</v>
      </c>
      <c r="G2" s="37" t="s">
        <v>4</v>
      </c>
      <c r="H2" s="38" t="s">
        <v>5</v>
      </c>
      <c r="I2" s="41" t="s">
        <v>103</v>
      </c>
    </row>
    <row r="3" spans="1:9" s="89" customFormat="1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5" spans="1:9" x14ac:dyDescent="0.25">
      <c r="A5" s="46" t="s">
        <v>565</v>
      </c>
      <c r="B5" s="25" t="s">
        <v>566</v>
      </c>
      <c r="C5" s="45">
        <v>11.625</v>
      </c>
      <c r="D5" s="45">
        <v>1.23</v>
      </c>
      <c r="E5" s="45">
        <v>9.4512</v>
      </c>
      <c r="F5" s="45">
        <v>124.8</v>
      </c>
      <c r="G5" s="45">
        <v>0.21988000000000002</v>
      </c>
      <c r="H5" s="46" t="s">
        <v>105</v>
      </c>
      <c r="I5" s="47" t="s">
        <v>6</v>
      </c>
    </row>
    <row r="6" spans="1:9" x14ac:dyDescent="0.25">
      <c r="A6" s="46" t="s">
        <v>565</v>
      </c>
      <c r="B6" s="25" t="s">
        <v>567</v>
      </c>
      <c r="C6" s="45">
        <v>7.625</v>
      </c>
      <c r="D6" s="45">
        <v>1.5</v>
      </c>
      <c r="E6" s="45">
        <v>5.0833000000000004</v>
      </c>
      <c r="F6" s="45">
        <v>111.696</v>
      </c>
      <c r="G6" s="45">
        <v>0.21988000000000002</v>
      </c>
      <c r="H6" s="46" t="s">
        <v>105</v>
      </c>
      <c r="I6" s="47" t="s">
        <v>6</v>
      </c>
    </row>
    <row r="7" spans="1:9" x14ac:dyDescent="0.25">
      <c r="A7" s="46" t="s">
        <v>565</v>
      </c>
      <c r="B7" s="25" t="s">
        <v>568</v>
      </c>
      <c r="C7" s="45">
        <v>5.625</v>
      </c>
      <c r="D7" s="45">
        <v>1.79</v>
      </c>
      <c r="E7" s="45">
        <v>3.1425000000000001</v>
      </c>
      <c r="F7" s="45">
        <v>86.73599999999999</v>
      </c>
      <c r="G7" s="45">
        <v>0.21032000000000001</v>
      </c>
      <c r="H7" s="46" t="s">
        <v>105</v>
      </c>
      <c r="I7" s="47" t="s">
        <v>6</v>
      </c>
    </row>
    <row r="8" spans="1:9" x14ac:dyDescent="0.25">
      <c r="A8" s="46" t="s">
        <v>565</v>
      </c>
      <c r="B8" s="3" t="s">
        <v>569</v>
      </c>
      <c r="C8" s="45">
        <v>4</v>
      </c>
      <c r="D8" s="45">
        <v>0.65</v>
      </c>
      <c r="E8" s="45">
        <v>6.1766000000000005</v>
      </c>
      <c r="F8" s="45">
        <v>119.80799999999999</v>
      </c>
      <c r="G8" s="45">
        <v>0.18881000000000001</v>
      </c>
      <c r="H8" s="46" t="s">
        <v>105</v>
      </c>
      <c r="I8" s="47" t="s">
        <v>6</v>
      </c>
    </row>
    <row r="9" spans="1:9" x14ac:dyDescent="0.25">
      <c r="A9" s="46" t="s">
        <v>565</v>
      </c>
      <c r="B9" s="93" t="s">
        <v>570</v>
      </c>
      <c r="C9" s="48">
        <v>3.625</v>
      </c>
      <c r="D9" s="48">
        <v>2.42</v>
      </c>
      <c r="E9" s="48">
        <v>1.5</v>
      </c>
      <c r="F9" s="48">
        <v>48</v>
      </c>
      <c r="G9" s="45">
        <v>0.19</v>
      </c>
      <c r="H9" s="46" t="s">
        <v>113</v>
      </c>
      <c r="I9" s="47" t="s">
        <v>6</v>
      </c>
    </row>
    <row r="10" spans="1:9" x14ac:dyDescent="0.25">
      <c r="A10" s="46" t="s">
        <v>565</v>
      </c>
      <c r="B10" s="25" t="s">
        <v>571</v>
      </c>
      <c r="C10" s="48">
        <v>3.625</v>
      </c>
      <c r="D10" s="48">
        <v>2.59</v>
      </c>
      <c r="E10" s="48">
        <v>1.4</v>
      </c>
      <c r="F10" s="48">
        <v>50</v>
      </c>
      <c r="G10" s="45">
        <v>0.19</v>
      </c>
      <c r="H10" s="46" t="s">
        <v>113</v>
      </c>
      <c r="I10" s="47" t="s">
        <v>6</v>
      </c>
    </row>
    <row r="11" spans="1:9" x14ac:dyDescent="0.25">
      <c r="A11" s="46" t="s">
        <v>565</v>
      </c>
      <c r="B11" s="97" t="s">
        <v>572</v>
      </c>
      <c r="C11" s="45">
        <v>3.625</v>
      </c>
      <c r="D11" s="45">
        <v>0.77</v>
      </c>
      <c r="E11" s="45">
        <v>4.6845000000000008</v>
      </c>
      <c r="F11" s="45">
        <v>99.839999999999989</v>
      </c>
      <c r="G11" s="45">
        <v>0.18881000000000001</v>
      </c>
      <c r="H11" s="46" t="s">
        <v>105</v>
      </c>
      <c r="I11" s="47" t="s">
        <v>6</v>
      </c>
    </row>
    <row r="12" spans="1:9" x14ac:dyDescent="0.25">
      <c r="A12" s="46" t="s">
        <v>565</v>
      </c>
      <c r="B12" s="97" t="s">
        <v>573</v>
      </c>
      <c r="C12" s="45">
        <v>3.625</v>
      </c>
      <c r="D12" s="45">
        <v>0.67</v>
      </c>
      <c r="E12" s="45">
        <v>5.4132000000000007</v>
      </c>
      <c r="F12" s="45">
        <v>109.824</v>
      </c>
      <c r="G12" s="45">
        <v>0.18881000000000001</v>
      </c>
      <c r="H12" s="46" t="s">
        <v>105</v>
      </c>
      <c r="I12" s="47" t="s">
        <v>6</v>
      </c>
    </row>
    <row r="13" spans="1:9" x14ac:dyDescent="0.25">
      <c r="A13" s="46" t="s">
        <v>565</v>
      </c>
      <c r="B13" s="97" t="s">
        <v>574</v>
      </c>
      <c r="C13" s="45">
        <v>3.625</v>
      </c>
      <c r="D13" s="45">
        <v>0.57999999999999996</v>
      </c>
      <c r="E13" s="45">
        <v>6.2113000000000005</v>
      </c>
      <c r="F13" s="45">
        <v>119.80799999999999</v>
      </c>
      <c r="G13" s="45">
        <v>0.18881000000000001</v>
      </c>
      <c r="H13" s="46" t="s">
        <v>105</v>
      </c>
      <c r="I13" s="47" t="s">
        <v>6</v>
      </c>
    </row>
    <row r="14" spans="1:9" x14ac:dyDescent="0.25">
      <c r="A14" s="46" t="s">
        <v>565</v>
      </c>
      <c r="B14" s="97" t="s">
        <v>575</v>
      </c>
      <c r="C14" s="45">
        <v>3.625</v>
      </c>
      <c r="D14" s="45">
        <v>0.51</v>
      </c>
      <c r="E14" s="45">
        <v>7.0788000000000002</v>
      </c>
      <c r="F14" s="45">
        <v>129.792</v>
      </c>
      <c r="G14" s="45">
        <v>0.18881000000000001</v>
      </c>
      <c r="H14" s="46" t="s">
        <v>105</v>
      </c>
      <c r="I14" s="47" t="s">
        <v>6</v>
      </c>
    </row>
    <row r="15" spans="1:9" x14ac:dyDescent="0.25">
      <c r="A15" s="46" t="s">
        <v>565</v>
      </c>
      <c r="B15" s="91" t="s">
        <v>576</v>
      </c>
      <c r="C15" s="45">
        <v>3.625</v>
      </c>
      <c r="D15" s="45">
        <v>0.44</v>
      </c>
      <c r="E15" s="45">
        <v>8.2239000000000004</v>
      </c>
      <c r="F15" s="45">
        <v>139.77599999999998</v>
      </c>
      <c r="G15" s="45">
        <v>0.18881000000000001</v>
      </c>
      <c r="H15" s="46" t="s">
        <v>105</v>
      </c>
      <c r="I15" s="47" t="s">
        <v>6</v>
      </c>
    </row>
    <row r="16" spans="1:9" x14ac:dyDescent="0.25">
      <c r="A16" s="46" t="s">
        <v>565</v>
      </c>
      <c r="B16" s="97" t="s">
        <v>577</v>
      </c>
      <c r="C16" s="45">
        <v>3.625</v>
      </c>
      <c r="D16" s="45">
        <v>1.29</v>
      </c>
      <c r="E16" s="45">
        <v>2.8107000000000002</v>
      </c>
      <c r="F16" s="45">
        <v>69.887999999999991</v>
      </c>
      <c r="G16" s="45">
        <v>0.18881000000000001</v>
      </c>
      <c r="H16" s="46" t="s">
        <v>105</v>
      </c>
      <c r="I16" s="47" t="s">
        <v>6</v>
      </c>
    </row>
    <row r="17" spans="1:9" x14ac:dyDescent="0.25">
      <c r="A17" s="46" t="s">
        <v>565</v>
      </c>
      <c r="B17" s="97" t="s">
        <v>578</v>
      </c>
      <c r="C17" s="45">
        <v>3.625</v>
      </c>
      <c r="D17" s="45">
        <v>1.0900000000000001</v>
      </c>
      <c r="E17" s="45">
        <v>3.3311999999999999</v>
      </c>
      <c r="F17" s="45">
        <v>79.872</v>
      </c>
      <c r="G17" s="45">
        <v>0.18881000000000001</v>
      </c>
      <c r="H17" s="46" t="s">
        <v>105</v>
      </c>
      <c r="I17" s="47" t="s">
        <v>6</v>
      </c>
    </row>
    <row r="18" spans="1:9" x14ac:dyDescent="0.25">
      <c r="A18" s="46" t="s">
        <v>565</v>
      </c>
      <c r="B18" s="97" t="s">
        <v>579</v>
      </c>
      <c r="C18" s="45">
        <v>3.625</v>
      </c>
      <c r="D18" s="45">
        <v>0.92</v>
      </c>
      <c r="E18" s="45">
        <v>3.9558</v>
      </c>
      <c r="F18" s="45">
        <v>89.855999999999995</v>
      </c>
      <c r="G18" s="45">
        <v>0.18881000000000001</v>
      </c>
      <c r="H18" s="46" t="s">
        <v>105</v>
      </c>
      <c r="I18" s="47" t="s">
        <v>6</v>
      </c>
    </row>
    <row r="19" spans="1:9" x14ac:dyDescent="0.25">
      <c r="A19" s="46" t="s">
        <v>565</v>
      </c>
      <c r="B19" s="97" t="s">
        <v>40</v>
      </c>
      <c r="C19" s="45">
        <v>3.625</v>
      </c>
      <c r="D19" s="45">
        <v>0.39</v>
      </c>
      <c r="E19" s="45">
        <v>9.2996000000000016</v>
      </c>
      <c r="F19" s="45">
        <v>149.76</v>
      </c>
      <c r="G19" s="45">
        <v>0.18881000000000001</v>
      </c>
      <c r="H19" s="46" t="s">
        <v>105</v>
      </c>
      <c r="I19" s="47" t="s">
        <v>6</v>
      </c>
    </row>
    <row r="20" spans="1:9" x14ac:dyDescent="0.25">
      <c r="A20" s="49" t="s">
        <v>565</v>
      </c>
      <c r="B20" s="93" t="s">
        <v>580</v>
      </c>
      <c r="C20" s="51">
        <v>3</v>
      </c>
      <c r="D20" s="51">
        <v>0.8</v>
      </c>
      <c r="E20" s="51">
        <v>3.75</v>
      </c>
      <c r="F20" s="51">
        <v>85</v>
      </c>
      <c r="G20" s="51">
        <v>0.21</v>
      </c>
      <c r="H20" s="49" t="s">
        <v>105</v>
      </c>
      <c r="I20" s="50" t="s">
        <v>6</v>
      </c>
    </row>
    <row r="21" spans="1:9" x14ac:dyDescent="0.25">
      <c r="A21" s="49" t="s">
        <v>565</v>
      </c>
      <c r="B21" s="93" t="s">
        <v>581</v>
      </c>
      <c r="C21" s="51">
        <v>4</v>
      </c>
      <c r="D21" s="51">
        <v>1.1100000000000001</v>
      </c>
      <c r="E21" s="51">
        <v>3.6</v>
      </c>
      <c r="F21" s="51">
        <v>85</v>
      </c>
      <c r="G21" s="51">
        <v>0.21</v>
      </c>
      <c r="H21" s="49" t="s">
        <v>105</v>
      </c>
      <c r="I21" s="50" t="s">
        <v>6</v>
      </c>
    </row>
    <row r="22" spans="1:9" x14ac:dyDescent="0.25">
      <c r="A22" s="49" t="s">
        <v>565</v>
      </c>
      <c r="B22" s="93" t="s">
        <v>582</v>
      </c>
      <c r="C22" s="51">
        <v>10</v>
      </c>
      <c r="D22" s="51">
        <v>2.2200000000000002</v>
      </c>
      <c r="E22" s="51">
        <v>4.5</v>
      </c>
      <c r="F22" s="51">
        <v>85</v>
      </c>
      <c r="G22" s="51">
        <v>0.21</v>
      </c>
      <c r="H22" s="49" t="s">
        <v>105</v>
      </c>
      <c r="I22" s="50" t="s">
        <v>6</v>
      </c>
    </row>
    <row r="23" spans="1:9" x14ac:dyDescent="0.25">
      <c r="A23" s="49" t="s">
        <v>565</v>
      </c>
      <c r="B23" s="93" t="s">
        <v>583</v>
      </c>
      <c r="C23" s="51">
        <v>6</v>
      </c>
      <c r="D23" s="51">
        <v>1.52</v>
      </c>
      <c r="E23" s="51">
        <v>3.95</v>
      </c>
      <c r="F23" s="51">
        <v>85</v>
      </c>
      <c r="G23" s="51">
        <v>0.21</v>
      </c>
      <c r="H23" s="49" t="s">
        <v>105</v>
      </c>
      <c r="I23" s="50" t="s">
        <v>6</v>
      </c>
    </row>
    <row r="24" spans="1:9" x14ac:dyDescent="0.25">
      <c r="A24" s="49" t="s">
        <v>565</v>
      </c>
      <c r="B24" s="93" t="s">
        <v>584</v>
      </c>
      <c r="C24" s="51">
        <v>8</v>
      </c>
      <c r="D24" s="51">
        <v>1.85</v>
      </c>
      <c r="E24" s="51">
        <v>4.32</v>
      </c>
      <c r="F24" s="51">
        <v>85</v>
      </c>
      <c r="G24" s="51">
        <v>0.21</v>
      </c>
      <c r="H24" s="49" t="s">
        <v>105</v>
      </c>
      <c r="I24" s="50" t="s">
        <v>6</v>
      </c>
    </row>
    <row r="25" spans="1:9" x14ac:dyDescent="0.25">
      <c r="A25" s="49" t="s">
        <v>565</v>
      </c>
      <c r="B25" s="93" t="s">
        <v>585</v>
      </c>
      <c r="C25" s="51">
        <v>12</v>
      </c>
      <c r="D25" s="51">
        <v>2.5</v>
      </c>
      <c r="E25" s="51">
        <v>4.8</v>
      </c>
      <c r="F25" s="51">
        <v>85</v>
      </c>
      <c r="G25" s="51">
        <v>0.21</v>
      </c>
      <c r="H25" s="49" t="s">
        <v>105</v>
      </c>
      <c r="I25" s="50" t="s">
        <v>6</v>
      </c>
    </row>
    <row r="26" spans="1:9" x14ac:dyDescent="0.25">
      <c r="A26" s="53" t="s">
        <v>565</v>
      </c>
      <c r="B26" s="25" t="s">
        <v>586</v>
      </c>
      <c r="C26" s="52">
        <v>11.625</v>
      </c>
      <c r="D26" s="52">
        <v>1.48</v>
      </c>
      <c r="E26" s="52">
        <v>7.8422000000000001</v>
      </c>
      <c r="F26" s="52">
        <v>137.904</v>
      </c>
      <c r="G26" s="52">
        <v>0.21988000000000002</v>
      </c>
      <c r="H26" s="53" t="s">
        <v>105</v>
      </c>
      <c r="I26" s="54" t="s">
        <v>6</v>
      </c>
    </row>
    <row r="27" spans="1:9" x14ac:dyDescent="0.25">
      <c r="A27" s="53" t="s">
        <v>565</v>
      </c>
      <c r="B27" s="25" t="s">
        <v>587</v>
      </c>
      <c r="C27" s="52">
        <v>7.625</v>
      </c>
      <c r="D27" s="52">
        <v>0.97</v>
      </c>
      <c r="E27" s="52">
        <v>7.8422000000000001</v>
      </c>
      <c r="F27" s="52">
        <v>137.904</v>
      </c>
      <c r="G27" s="52">
        <v>0.21988000000000002</v>
      </c>
      <c r="H27" s="53" t="s">
        <v>105</v>
      </c>
      <c r="I27" s="54" t="s">
        <v>6</v>
      </c>
    </row>
    <row r="28" spans="1:9" x14ac:dyDescent="0.25">
      <c r="A28" s="53" t="s">
        <v>565</v>
      </c>
      <c r="B28" s="93" t="s">
        <v>588</v>
      </c>
      <c r="C28" s="52">
        <v>4</v>
      </c>
      <c r="D28" s="52">
        <v>1.67</v>
      </c>
      <c r="E28" s="52">
        <v>2.4</v>
      </c>
      <c r="F28" s="52">
        <v>53.1</v>
      </c>
      <c r="G28" s="52">
        <v>0.19</v>
      </c>
      <c r="H28" s="53" t="s">
        <v>105</v>
      </c>
      <c r="I28" s="54" t="s">
        <v>6</v>
      </c>
    </row>
    <row r="29" spans="1:9" x14ac:dyDescent="0.25">
      <c r="A29" s="53" t="s">
        <v>565</v>
      </c>
      <c r="B29" s="93" t="s">
        <v>589</v>
      </c>
      <c r="C29" s="52">
        <v>3</v>
      </c>
      <c r="D29" s="52">
        <v>1.35</v>
      </c>
      <c r="E29" s="52">
        <v>2.2200000000000002</v>
      </c>
      <c r="F29" s="52">
        <v>53.1</v>
      </c>
      <c r="G29" s="52">
        <v>0.19</v>
      </c>
      <c r="H29" s="53" t="s">
        <v>105</v>
      </c>
      <c r="I29" s="54" t="s">
        <v>6</v>
      </c>
    </row>
    <row r="30" spans="1:9" x14ac:dyDescent="0.25">
      <c r="A30" s="53" t="s">
        <v>565</v>
      </c>
      <c r="B30" s="93" t="s">
        <v>590</v>
      </c>
      <c r="C30" s="52">
        <v>3</v>
      </c>
      <c r="D30" s="52">
        <v>1.26</v>
      </c>
      <c r="E30" s="52">
        <v>2.38</v>
      </c>
      <c r="F30" s="52">
        <v>62.4</v>
      </c>
      <c r="G30" s="52">
        <v>0.19</v>
      </c>
      <c r="H30" s="53" t="s">
        <v>105</v>
      </c>
      <c r="I30" s="54" t="s">
        <v>6</v>
      </c>
    </row>
    <row r="31" spans="1:9" x14ac:dyDescent="0.25">
      <c r="A31" s="53" t="s">
        <v>592</v>
      </c>
      <c r="B31" s="25" t="s">
        <v>593</v>
      </c>
      <c r="C31" s="52">
        <v>7.625</v>
      </c>
      <c r="D31" s="52">
        <v>0.97</v>
      </c>
      <c r="E31" s="52">
        <v>7.8422000000000001</v>
      </c>
      <c r="F31" s="52">
        <v>136.03199999999998</v>
      </c>
      <c r="G31" s="52">
        <v>0.21988000000000002</v>
      </c>
      <c r="H31" s="53" t="s">
        <v>105</v>
      </c>
      <c r="I31" s="54" t="s">
        <v>6</v>
      </c>
    </row>
    <row r="32" spans="1:9" x14ac:dyDescent="0.25">
      <c r="A32" s="53" t="s">
        <v>592</v>
      </c>
      <c r="B32" s="25" t="s">
        <v>594</v>
      </c>
      <c r="C32" s="52">
        <v>7.625</v>
      </c>
      <c r="D32" s="52">
        <v>2.5499999999999998</v>
      </c>
      <c r="E32" s="52">
        <v>2.9902000000000002</v>
      </c>
      <c r="F32" s="52">
        <v>86.111999999999995</v>
      </c>
      <c r="G32" s="52">
        <v>0.21032000000000001</v>
      </c>
      <c r="H32" s="53" t="s">
        <v>105</v>
      </c>
      <c r="I32" s="54" t="s">
        <v>6</v>
      </c>
    </row>
    <row r="33" spans="1:9" x14ac:dyDescent="0.25">
      <c r="A33" s="56" t="s">
        <v>592</v>
      </c>
      <c r="B33" s="3" t="s">
        <v>595</v>
      </c>
      <c r="C33" s="55">
        <v>12</v>
      </c>
      <c r="D33" s="55">
        <v>1.24</v>
      </c>
      <c r="E33" s="55">
        <v>9.7159999999999993</v>
      </c>
      <c r="F33" s="55">
        <v>49.919999999999995</v>
      </c>
      <c r="G33" s="55">
        <v>0.21988000000000002</v>
      </c>
      <c r="H33" s="56" t="s">
        <v>105</v>
      </c>
      <c r="I33" s="57" t="s">
        <v>6</v>
      </c>
    </row>
    <row r="34" spans="1:9" x14ac:dyDescent="0.25">
      <c r="A34" s="56" t="s">
        <v>592</v>
      </c>
      <c r="B34" s="3" t="s">
        <v>596</v>
      </c>
      <c r="C34" s="55">
        <v>8</v>
      </c>
      <c r="D34" s="55">
        <v>1.04</v>
      </c>
      <c r="E34" s="55">
        <v>7.7034000000000011</v>
      </c>
      <c r="F34" s="55">
        <v>49.919999999999995</v>
      </c>
      <c r="G34" s="55">
        <v>0.21988000000000002</v>
      </c>
      <c r="H34" s="56" t="s">
        <v>105</v>
      </c>
      <c r="I34" s="57" t="s">
        <v>6</v>
      </c>
    </row>
    <row r="35" spans="1:9" s="59" customFormat="1" x14ac:dyDescent="0.25">
      <c r="A35" s="56" t="s">
        <v>592</v>
      </c>
      <c r="B35" s="96" t="s">
        <v>597</v>
      </c>
      <c r="C35" s="58">
        <v>8</v>
      </c>
      <c r="D35" s="58">
        <v>0.87</v>
      </c>
      <c r="E35" s="58">
        <v>9.1999999999999993</v>
      </c>
      <c r="F35" s="58">
        <v>115</v>
      </c>
      <c r="G35" s="58">
        <v>0.21</v>
      </c>
      <c r="H35" s="56" t="s">
        <v>105</v>
      </c>
      <c r="I35" s="57" t="s">
        <v>6</v>
      </c>
    </row>
    <row r="36" spans="1:9" x14ac:dyDescent="0.25">
      <c r="A36" s="56" t="s">
        <v>592</v>
      </c>
      <c r="B36" s="3" t="s">
        <v>598</v>
      </c>
      <c r="C36" s="55">
        <v>8</v>
      </c>
      <c r="D36" s="55">
        <v>1.6</v>
      </c>
      <c r="E36" s="55">
        <v>4.9968000000000004</v>
      </c>
      <c r="F36" s="55">
        <v>49.919999999999995</v>
      </c>
      <c r="G36" s="55">
        <v>0.21988000000000002</v>
      </c>
      <c r="H36" s="56" t="s">
        <v>105</v>
      </c>
      <c r="I36" s="57" t="s">
        <v>6</v>
      </c>
    </row>
    <row r="37" spans="1:9" x14ac:dyDescent="0.25">
      <c r="A37" s="56" t="s">
        <v>599</v>
      </c>
      <c r="B37" s="25" t="s">
        <v>600</v>
      </c>
      <c r="C37" s="55">
        <v>7.625</v>
      </c>
      <c r="D37" s="55">
        <v>2</v>
      </c>
      <c r="E37" s="55">
        <v>3.8125</v>
      </c>
      <c r="F37" s="55">
        <v>136.03199999999998</v>
      </c>
      <c r="G37" s="55">
        <v>0.21988000000000002</v>
      </c>
      <c r="H37" s="56" t="s">
        <v>105</v>
      </c>
      <c r="I37" s="57" t="s">
        <v>6</v>
      </c>
    </row>
    <row r="38" spans="1:9" x14ac:dyDescent="0.25">
      <c r="A38" s="56" t="s">
        <v>599</v>
      </c>
      <c r="B38" s="25" t="s">
        <v>601</v>
      </c>
      <c r="C38" s="55">
        <v>7.625</v>
      </c>
      <c r="D38" s="55">
        <v>1.5</v>
      </c>
      <c r="E38" s="55">
        <v>5.0833000000000004</v>
      </c>
      <c r="F38" s="55">
        <v>136.03199999999998</v>
      </c>
      <c r="G38" s="55">
        <v>0.21988000000000002</v>
      </c>
      <c r="H38" s="56" t="s">
        <v>105</v>
      </c>
      <c r="I38" s="57" t="s">
        <v>6</v>
      </c>
    </row>
    <row r="39" spans="1:9" x14ac:dyDescent="0.25">
      <c r="A39" s="56" t="s">
        <v>599</v>
      </c>
      <c r="B39" s="25" t="s">
        <v>602</v>
      </c>
      <c r="C39" s="55">
        <v>7.625</v>
      </c>
      <c r="D39" s="55">
        <v>2.7</v>
      </c>
      <c r="E39" s="55">
        <v>2.8241000000000001</v>
      </c>
      <c r="F39" s="55">
        <v>111.696</v>
      </c>
      <c r="G39" s="55">
        <v>0.21988000000000002</v>
      </c>
      <c r="H39" s="56" t="s">
        <v>105</v>
      </c>
      <c r="I39" s="57" t="s">
        <v>6</v>
      </c>
    </row>
    <row r="40" spans="1:9" x14ac:dyDescent="0.25">
      <c r="A40" s="56" t="s">
        <v>599</v>
      </c>
      <c r="B40" s="25" t="s">
        <v>603</v>
      </c>
      <c r="C40" s="55">
        <v>7.625</v>
      </c>
      <c r="D40" s="55">
        <v>3.2</v>
      </c>
      <c r="E40" s="55">
        <v>2.3828</v>
      </c>
      <c r="F40" s="55">
        <v>111.696</v>
      </c>
      <c r="G40" s="55">
        <v>0.21988000000000002</v>
      </c>
      <c r="H40" s="56" t="s">
        <v>105</v>
      </c>
      <c r="I40" s="57" t="s">
        <v>6</v>
      </c>
    </row>
    <row r="41" spans="1:9" x14ac:dyDescent="0.25">
      <c r="A41" s="56" t="s">
        <v>599</v>
      </c>
      <c r="B41" s="25" t="s">
        <v>604</v>
      </c>
      <c r="C41" s="55">
        <v>7.625</v>
      </c>
      <c r="D41" s="55">
        <v>3</v>
      </c>
      <c r="E41" s="55">
        <v>2.5417000000000001</v>
      </c>
      <c r="F41" s="55">
        <v>111.696</v>
      </c>
      <c r="G41" s="55">
        <v>0.21988000000000002</v>
      </c>
      <c r="H41" s="56" t="s">
        <v>105</v>
      </c>
      <c r="I41" s="57" t="s">
        <v>6</v>
      </c>
    </row>
    <row r="42" spans="1:9" x14ac:dyDescent="0.25">
      <c r="A42" s="56" t="s">
        <v>599</v>
      </c>
      <c r="B42" s="25" t="s">
        <v>605</v>
      </c>
      <c r="C42" s="55">
        <v>7.625</v>
      </c>
      <c r="D42" s="55">
        <v>3.3</v>
      </c>
      <c r="E42" s="55">
        <v>2.3106</v>
      </c>
      <c r="F42" s="55">
        <v>111.696</v>
      </c>
      <c r="G42" s="55">
        <v>0.21988000000000002</v>
      </c>
      <c r="H42" s="56" t="s">
        <v>105</v>
      </c>
      <c r="I42" s="57" t="s">
        <v>6</v>
      </c>
    </row>
    <row r="43" spans="1:9" x14ac:dyDescent="0.25">
      <c r="A43" s="56" t="s">
        <v>599</v>
      </c>
      <c r="B43" s="25" t="s">
        <v>606</v>
      </c>
      <c r="C43" s="55">
        <v>7.625</v>
      </c>
      <c r="D43" s="55">
        <v>3.5</v>
      </c>
      <c r="E43" s="55">
        <v>2.1785999999999999</v>
      </c>
      <c r="F43" s="55">
        <v>86.111999999999995</v>
      </c>
      <c r="G43" s="55">
        <v>0.21032000000000001</v>
      </c>
      <c r="H43" s="56" t="s">
        <v>105</v>
      </c>
      <c r="I43" s="57" t="s">
        <v>6</v>
      </c>
    </row>
    <row r="44" spans="1:9" x14ac:dyDescent="0.25">
      <c r="A44" s="56" t="s">
        <v>599</v>
      </c>
      <c r="B44" s="25" t="s">
        <v>607</v>
      </c>
      <c r="C44" s="55">
        <v>7.625</v>
      </c>
      <c r="D44" s="55">
        <v>4.8</v>
      </c>
      <c r="E44" s="55">
        <v>1.5885</v>
      </c>
      <c r="F44" s="55">
        <v>86.111999999999995</v>
      </c>
      <c r="G44" s="55">
        <v>0.21032000000000001</v>
      </c>
      <c r="H44" s="56" t="s">
        <v>105</v>
      </c>
      <c r="I44" s="57" t="s">
        <v>6</v>
      </c>
    </row>
    <row r="45" spans="1:9" x14ac:dyDescent="0.25">
      <c r="A45" s="56" t="s">
        <v>599</v>
      </c>
      <c r="B45" s="25" t="s">
        <v>608</v>
      </c>
      <c r="C45" s="55">
        <v>7.625</v>
      </c>
      <c r="D45" s="55">
        <v>5.6</v>
      </c>
      <c r="E45" s="55">
        <v>1.3615999999999999</v>
      </c>
      <c r="F45" s="55">
        <v>86.111999999999995</v>
      </c>
      <c r="G45" s="55">
        <v>0.21032000000000001</v>
      </c>
      <c r="H45" s="56" t="s">
        <v>105</v>
      </c>
      <c r="I45" s="57" t="s">
        <v>6</v>
      </c>
    </row>
    <row r="46" spans="1:9" x14ac:dyDescent="0.25">
      <c r="A46" s="56" t="s">
        <v>599</v>
      </c>
      <c r="B46" s="25" t="s">
        <v>609</v>
      </c>
      <c r="C46" s="55">
        <v>7.625</v>
      </c>
      <c r="D46" s="55">
        <v>4.5</v>
      </c>
      <c r="E46" s="55">
        <v>1.6943999999999999</v>
      </c>
      <c r="F46" s="55">
        <v>86.111999999999995</v>
      </c>
      <c r="G46" s="55">
        <v>0.21032000000000001</v>
      </c>
      <c r="H46" s="56" t="s">
        <v>105</v>
      </c>
      <c r="I46" s="57" t="s">
        <v>6</v>
      </c>
    </row>
    <row r="47" spans="1:9" x14ac:dyDescent="0.25">
      <c r="A47" s="56" t="s">
        <v>599</v>
      </c>
      <c r="B47" s="25" t="s">
        <v>610</v>
      </c>
      <c r="C47" s="55">
        <v>7.625</v>
      </c>
      <c r="D47" s="55">
        <v>4.5999999999999996</v>
      </c>
      <c r="E47" s="55">
        <v>1.6576</v>
      </c>
      <c r="F47" s="55">
        <v>86.111999999999995</v>
      </c>
      <c r="G47" s="55">
        <v>0.21032000000000001</v>
      </c>
      <c r="H47" s="56" t="s">
        <v>105</v>
      </c>
      <c r="I47" s="57" t="s">
        <v>6</v>
      </c>
    </row>
    <row r="48" spans="1:9" x14ac:dyDescent="0.25">
      <c r="A48" s="56" t="s">
        <v>599</v>
      </c>
      <c r="B48" s="25" t="s">
        <v>611</v>
      </c>
      <c r="C48" s="55">
        <v>5.625</v>
      </c>
      <c r="D48" s="55">
        <v>4.2</v>
      </c>
      <c r="E48" s="55">
        <v>1.3392999999999999</v>
      </c>
      <c r="F48" s="55">
        <v>86.73599999999999</v>
      </c>
      <c r="G48" s="55">
        <v>0.21032000000000001</v>
      </c>
      <c r="H48" s="56" t="s">
        <v>105</v>
      </c>
      <c r="I48" s="57" t="s">
        <v>6</v>
      </c>
    </row>
    <row r="49" spans="1:9" x14ac:dyDescent="0.25">
      <c r="A49" s="56" t="s">
        <v>599</v>
      </c>
      <c r="B49" s="25" t="s">
        <v>612</v>
      </c>
      <c r="C49" s="55">
        <v>5.625</v>
      </c>
      <c r="D49" s="55">
        <v>3</v>
      </c>
      <c r="E49" s="55">
        <v>1.875</v>
      </c>
      <c r="F49" s="55">
        <v>86.73599999999999</v>
      </c>
      <c r="G49" s="55">
        <v>0.21032000000000001</v>
      </c>
      <c r="H49" s="56" t="s">
        <v>105</v>
      </c>
      <c r="I49" s="57" t="s">
        <v>6</v>
      </c>
    </row>
    <row r="50" spans="1:9" x14ac:dyDescent="0.25">
      <c r="A50" s="56" t="s">
        <v>599</v>
      </c>
      <c r="B50" s="25" t="s">
        <v>613</v>
      </c>
      <c r="C50" s="55">
        <v>11.625</v>
      </c>
      <c r="D50" s="55">
        <v>2.4500000000000002</v>
      </c>
      <c r="E50" s="55">
        <v>4.7449000000000003</v>
      </c>
      <c r="F50" s="55">
        <v>89.855999999999995</v>
      </c>
      <c r="G50" s="55">
        <v>0.21032000000000001</v>
      </c>
      <c r="H50" s="56" t="s">
        <v>105</v>
      </c>
      <c r="I50" s="57" t="s">
        <v>6</v>
      </c>
    </row>
    <row r="51" spans="1:9" x14ac:dyDescent="0.25">
      <c r="A51" s="56" t="s">
        <v>599</v>
      </c>
      <c r="B51" s="25" t="s">
        <v>614</v>
      </c>
      <c r="C51" s="55">
        <v>11.625</v>
      </c>
      <c r="D51" s="55">
        <v>7.75</v>
      </c>
      <c r="E51" s="55">
        <v>1.5</v>
      </c>
      <c r="F51" s="55">
        <v>89.855999999999995</v>
      </c>
      <c r="G51" s="55">
        <v>0.21032000000000001</v>
      </c>
      <c r="H51" s="56" t="s">
        <v>105</v>
      </c>
      <c r="I51" s="57" t="s">
        <v>6</v>
      </c>
    </row>
    <row r="52" spans="1:9" x14ac:dyDescent="0.25">
      <c r="A52" s="56" t="s">
        <v>599</v>
      </c>
      <c r="B52" s="25" t="s">
        <v>615</v>
      </c>
      <c r="C52" s="55">
        <v>11.625</v>
      </c>
      <c r="D52" s="55">
        <v>5.8</v>
      </c>
      <c r="E52" s="55">
        <v>2.0043000000000002</v>
      </c>
      <c r="F52" s="55">
        <v>89.855999999999995</v>
      </c>
      <c r="G52" s="55">
        <v>0.21032000000000001</v>
      </c>
      <c r="H52" s="56" t="s">
        <v>105</v>
      </c>
      <c r="I52" s="57" t="s">
        <v>6</v>
      </c>
    </row>
    <row r="53" spans="1:9" x14ac:dyDescent="0.25">
      <c r="A53" s="61" t="s">
        <v>599</v>
      </c>
      <c r="B53" s="25" t="s">
        <v>616</v>
      </c>
      <c r="C53" s="60">
        <v>11.625</v>
      </c>
      <c r="D53" s="60">
        <v>3.7</v>
      </c>
      <c r="E53" s="60">
        <v>3.1419000000000001</v>
      </c>
      <c r="F53" s="60">
        <v>137.904</v>
      </c>
      <c r="G53" s="60">
        <v>0.21988000000000002</v>
      </c>
      <c r="H53" s="61" t="s">
        <v>105</v>
      </c>
      <c r="I53" s="62" t="s">
        <v>6</v>
      </c>
    </row>
    <row r="54" spans="1:9" x14ac:dyDescent="0.25">
      <c r="A54" s="61" t="s">
        <v>599</v>
      </c>
      <c r="B54" s="25" t="s">
        <v>617</v>
      </c>
      <c r="C54" s="60">
        <v>7.625</v>
      </c>
      <c r="D54" s="63">
        <v>2.1</v>
      </c>
      <c r="E54" s="60">
        <v>3.6309</v>
      </c>
      <c r="F54" s="60">
        <v>137.904</v>
      </c>
      <c r="G54" s="60">
        <v>0.21988000000000002</v>
      </c>
      <c r="H54" s="61" t="s">
        <v>105</v>
      </c>
      <c r="I54" s="62" t="s">
        <v>6</v>
      </c>
    </row>
    <row r="56" spans="1:9" x14ac:dyDescent="0.25">
      <c r="A56" s="88" t="s">
        <v>38</v>
      </c>
      <c r="B56" s="86" t="s">
        <v>640</v>
      </c>
      <c r="C56" s="88">
        <v>1</v>
      </c>
      <c r="D56" s="88">
        <v>4</v>
      </c>
      <c r="E56" s="88">
        <v>2.0830000000000001E-2</v>
      </c>
      <c r="F56" s="88">
        <v>0.35</v>
      </c>
      <c r="G56" s="88">
        <v>1.5</v>
      </c>
      <c r="H56" s="144" t="s">
        <v>105</v>
      </c>
      <c r="I56" s="84" t="s">
        <v>662</v>
      </c>
    </row>
    <row r="57" spans="1:9" x14ac:dyDescent="0.25">
      <c r="A57" s="88" t="s">
        <v>38</v>
      </c>
      <c r="B57" s="98" t="s">
        <v>641</v>
      </c>
      <c r="C57" s="88">
        <v>0.875</v>
      </c>
      <c r="D57" s="88">
        <v>0.2</v>
      </c>
      <c r="E57" s="88">
        <v>0.41670000000000001</v>
      </c>
      <c r="F57" s="88">
        <v>0.2</v>
      </c>
      <c r="G57" s="88">
        <v>116</v>
      </c>
      <c r="H57" s="144" t="s">
        <v>105</v>
      </c>
      <c r="I57" s="84" t="s">
        <v>662</v>
      </c>
    </row>
    <row r="58" spans="1:9" x14ac:dyDescent="0.25">
      <c r="A58" s="88" t="s">
        <v>38</v>
      </c>
      <c r="B58" s="86" t="s">
        <v>642</v>
      </c>
      <c r="C58" s="88">
        <v>3.5</v>
      </c>
      <c r="D58" s="88">
        <v>8.3299999999999999E-2</v>
      </c>
      <c r="E58" s="88">
        <v>1</v>
      </c>
      <c r="F58" s="88">
        <v>0.2</v>
      </c>
      <c r="G58" s="88">
        <v>144</v>
      </c>
      <c r="H58" s="144" t="s">
        <v>105</v>
      </c>
      <c r="I58" s="84" t="s">
        <v>662</v>
      </c>
    </row>
    <row r="59" spans="1:9" x14ac:dyDescent="0.25">
      <c r="A59" s="88" t="s">
        <v>38</v>
      </c>
      <c r="B59" s="98" t="s">
        <v>37</v>
      </c>
      <c r="C59" s="88">
        <v>0</v>
      </c>
      <c r="D59" s="88">
        <v>8.3299999999999999E-2</v>
      </c>
      <c r="E59" s="88">
        <v>1</v>
      </c>
      <c r="F59" s="88">
        <v>0.2</v>
      </c>
      <c r="G59" s="88">
        <v>144</v>
      </c>
      <c r="H59" s="144" t="s">
        <v>105</v>
      </c>
      <c r="I59" s="84" t="s">
        <v>662</v>
      </c>
    </row>
    <row r="60" spans="1:9" x14ac:dyDescent="0.25">
      <c r="A60" s="88" t="s">
        <v>38</v>
      </c>
      <c r="B60" s="98" t="s">
        <v>645</v>
      </c>
      <c r="C60" s="88">
        <v>1</v>
      </c>
      <c r="D60" s="88">
        <v>0.08</v>
      </c>
      <c r="E60" s="88">
        <v>0.08</v>
      </c>
      <c r="F60" s="88">
        <v>0</v>
      </c>
      <c r="G60" s="88">
        <v>0</v>
      </c>
      <c r="H60" s="144" t="s">
        <v>105</v>
      </c>
      <c r="I60" s="84" t="s">
        <v>660</v>
      </c>
    </row>
    <row r="61" spans="1:9" x14ac:dyDescent="0.25">
      <c r="A61" s="88" t="s">
        <v>38</v>
      </c>
      <c r="B61" s="98" t="s">
        <v>646</v>
      </c>
      <c r="C61" s="88">
        <v>1</v>
      </c>
      <c r="D61" s="88">
        <v>0.08</v>
      </c>
      <c r="E61" s="88">
        <v>0.08</v>
      </c>
      <c r="F61" s="88">
        <v>0</v>
      </c>
      <c r="G61" s="88">
        <v>0</v>
      </c>
      <c r="H61" s="144" t="s">
        <v>105</v>
      </c>
      <c r="I61" s="84" t="s">
        <v>660</v>
      </c>
    </row>
    <row r="62" spans="1:9" x14ac:dyDescent="0.25">
      <c r="A62" s="88" t="s">
        <v>38</v>
      </c>
      <c r="B62" s="98" t="s">
        <v>647</v>
      </c>
      <c r="C62" s="88">
        <v>0.375</v>
      </c>
      <c r="D62" s="88">
        <v>0.03</v>
      </c>
      <c r="E62" s="88">
        <v>0.08</v>
      </c>
      <c r="F62" s="88">
        <v>0</v>
      </c>
      <c r="G62" s="88">
        <v>0</v>
      </c>
      <c r="H62" s="144" t="s">
        <v>105</v>
      </c>
      <c r="I62" s="84" t="s">
        <v>660</v>
      </c>
    </row>
    <row r="64" spans="1:9" x14ac:dyDescent="0.25">
      <c r="A64" s="88" t="s">
        <v>38</v>
      </c>
      <c r="B64" s="149" t="s">
        <v>951</v>
      </c>
      <c r="C64" s="142">
        <v>1</v>
      </c>
      <c r="D64" s="142">
        <v>4</v>
      </c>
      <c r="E64" s="142">
        <v>0.25</v>
      </c>
      <c r="F64" s="142">
        <v>1.5</v>
      </c>
      <c r="G64" s="142">
        <v>0.35</v>
      </c>
      <c r="H64" s="144" t="s">
        <v>128</v>
      </c>
      <c r="I64" s="147" t="s">
        <v>6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0"/>
  <sheetViews>
    <sheetView workbookViewId="0">
      <pane ySplit="3" topLeftCell="A4" activePane="bottomLeft" state="frozen"/>
      <selection pane="bottomLeft" activeCell="G37" sqref="G37"/>
    </sheetView>
  </sheetViews>
  <sheetFormatPr defaultRowHeight="15" x14ac:dyDescent="0.25"/>
  <cols>
    <col min="1" max="1" width="23.28515625" bestFit="1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61" t="s">
        <v>92</v>
      </c>
      <c r="B1" s="61" t="s">
        <v>93</v>
      </c>
      <c r="C1" s="60" t="s">
        <v>94</v>
      </c>
      <c r="D1" s="60" t="s">
        <v>95</v>
      </c>
      <c r="E1" s="60" t="s">
        <v>96</v>
      </c>
      <c r="F1" s="60" t="s">
        <v>97</v>
      </c>
      <c r="G1" s="60" t="s">
        <v>98</v>
      </c>
      <c r="H1" s="61" t="s">
        <v>99</v>
      </c>
      <c r="I1" s="62" t="s">
        <v>100</v>
      </c>
    </row>
    <row r="2" spans="1:9" x14ac:dyDescent="0.25">
      <c r="A2" s="61" t="s">
        <v>101</v>
      </c>
      <c r="B2" s="61" t="s">
        <v>0</v>
      </c>
      <c r="C2" s="60" t="s">
        <v>1</v>
      </c>
      <c r="D2" s="60" t="s">
        <v>2</v>
      </c>
      <c r="E2" s="60" t="s">
        <v>3</v>
      </c>
      <c r="F2" s="60" t="s">
        <v>102</v>
      </c>
      <c r="G2" s="60" t="s">
        <v>4</v>
      </c>
      <c r="H2" s="61" t="s">
        <v>5</v>
      </c>
      <c r="I2" s="62" t="s">
        <v>103</v>
      </c>
    </row>
    <row r="3" spans="1:9" s="89" customFormat="1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5" spans="1:9" x14ac:dyDescent="0.25">
      <c r="A5" s="88" t="s">
        <v>45</v>
      </c>
      <c r="B5" s="66" t="s">
        <v>618</v>
      </c>
      <c r="C5" s="64">
        <v>0.125</v>
      </c>
      <c r="D5" s="64">
        <v>0.06</v>
      </c>
      <c r="E5" s="64">
        <v>2.08</v>
      </c>
      <c r="F5" s="64" t="s">
        <v>126</v>
      </c>
      <c r="G5" s="64" t="s">
        <v>126</v>
      </c>
      <c r="H5" s="65" t="s">
        <v>113</v>
      </c>
      <c r="I5" s="69" t="s">
        <v>6</v>
      </c>
    </row>
    <row r="6" spans="1:9" x14ac:dyDescent="0.25">
      <c r="A6" s="88" t="s">
        <v>45</v>
      </c>
      <c r="B6" s="66" t="s">
        <v>619</v>
      </c>
      <c r="C6" s="64">
        <v>0.25</v>
      </c>
      <c r="D6" s="64">
        <v>0.12</v>
      </c>
      <c r="E6" s="64">
        <v>2.08</v>
      </c>
      <c r="F6" s="64" t="s">
        <v>126</v>
      </c>
      <c r="G6" s="64" t="s">
        <v>126</v>
      </c>
      <c r="H6" s="65" t="s">
        <v>113</v>
      </c>
      <c r="I6" s="69" t="s">
        <v>6</v>
      </c>
    </row>
    <row r="7" spans="1:9" x14ac:dyDescent="0.25">
      <c r="A7" s="88" t="s">
        <v>45</v>
      </c>
      <c r="B7" s="66" t="s">
        <v>620</v>
      </c>
      <c r="C7" s="64">
        <v>0.625</v>
      </c>
      <c r="D7" s="64">
        <v>0.01</v>
      </c>
      <c r="E7" s="64">
        <v>62.5</v>
      </c>
      <c r="F7" s="64" t="s">
        <v>126</v>
      </c>
      <c r="G7" s="64" t="s">
        <v>126</v>
      </c>
      <c r="H7" s="65" t="s">
        <v>113</v>
      </c>
      <c r="I7" s="69" t="s">
        <v>6</v>
      </c>
    </row>
    <row r="8" spans="1:9" s="141" customFormat="1" x14ac:dyDescent="0.25">
      <c r="A8" s="88" t="s">
        <v>45</v>
      </c>
      <c r="B8" s="79" t="s">
        <v>58</v>
      </c>
      <c r="C8" s="9">
        <v>0.125</v>
      </c>
      <c r="D8" s="9">
        <v>1.4999999999999999E-2</v>
      </c>
      <c r="E8" s="12">
        <v>8.3000000000000007</v>
      </c>
      <c r="F8" s="12">
        <v>141</v>
      </c>
      <c r="G8" s="12" t="s">
        <v>126</v>
      </c>
      <c r="H8" s="10" t="s">
        <v>119</v>
      </c>
      <c r="I8" s="11" t="s">
        <v>6</v>
      </c>
    </row>
    <row r="9" spans="1:9" s="141" customFormat="1" x14ac:dyDescent="0.25">
      <c r="A9" s="88"/>
      <c r="B9" s="152"/>
      <c r="C9" s="142"/>
      <c r="D9" s="142"/>
      <c r="E9" s="142"/>
      <c r="F9" s="142"/>
      <c r="G9" s="142"/>
      <c r="H9" s="144"/>
      <c r="I9" s="147"/>
    </row>
    <row r="10" spans="1:9" x14ac:dyDescent="0.25">
      <c r="A10" s="88" t="s">
        <v>45</v>
      </c>
      <c r="B10" s="109" t="s">
        <v>165</v>
      </c>
      <c r="C10" s="111">
        <v>6.25E-2</v>
      </c>
      <c r="D10" s="111">
        <v>0.06</v>
      </c>
      <c r="E10" s="111">
        <v>2</v>
      </c>
      <c r="F10" s="111" t="s">
        <v>126</v>
      </c>
      <c r="G10" s="111" t="s">
        <v>126</v>
      </c>
      <c r="H10" s="110" t="s">
        <v>9</v>
      </c>
      <c r="I10" s="84" t="s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34"/>
  <sheetViews>
    <sheetView workbookViewId="0">
      <selection activeCell="B65" sqref="B65"/>
    </sheetView>
  </sheetViews>
  <sheetFormatPr defaultColWidth="9.140625" defaultRowHeight="15" x14ac:dyDescent="0.25"/>
  <cols>
    <col min="1" max="1" width="44.7109375" style="265" customWidth="1"/>
    <col min="2" max="10" width="9.140625" style="265"/>
    <col min="11" max="11" width="22.42578125" style="265" bestFit="1" customWidth="1"/>
    <col min="12" max="16384" width="9.140625" style="265"/>
  </cols>
  <sheetData>
    <row r="1" spans="1:17" x14ac:dyDescent="0.25">
      <c r="A1" s="83" t="s">
        <v>1762</v>
      </c>
    </row>
    <row r="2" spans="1:17" x14ac:dyDescent="0.25">
      <c r="A2" s="83" t="s">
        <v>1763</v>
      </c>
    </row>
    <row r="3" spans="1:17" x14ac:dyDescent="0.25">
      <c r="A3" s="83" t="s">
        <v>1787</v>
      </c>
      <c r="K3" s="223" t="s">
        <v>1805</v>
      </c>
      <c r="L3" s="224"/>
    </row>
    <row r="4" spans="1:17" x14ac:dyDescent="0.25">
      <c r="A4" s="175"/>
      <c r="K4" s="221" t="s">
        <v>1768</v>
      </c>
      <c r="L4" s="222">
        <v>0.17</v>
      </c>
    </row>
    <row r="5" spans="1:17" ht="15.75" x14ac:dyDescent="0.25">
      <c r="A5" s="275" t="s">
        <v>2044</v>
      </c>
      <c r="B5" s="276"/>
      <c r="C5" s="276"/>
      <c r="D5" s="276"/>
      <c r="E5" s="276"/>
      <c r="F5" s="276"/>
      <c r="G5" s="276"/>
      <c r="H5" s="276"/>
      <c r="I5" s="276"/>
      <c r="K5" s="221" t="s">
        <v>1799</v>
      </c>
      <c r="L5" s="225"/>
    </row>
    <row r="6" spans="1:17" x14ac:dyDescent="0.25">
      <c r="A6" s="83" t="s">
        <v>1807</v>
      </c>
      <c r="C6" s="219"/>
      <c r="D6" s="219"/>
      <c r="E6" s="219"/>
      <c r="F6" s="219"/>
      <c r="G6" s="219"/>
      <c r="H6" s="219"/>
      <c r="I6" s="219"/>
      <c r="J6" s="219"/>
      <c r="K6" s="221" t="s">
        <v>1800</v>
      </c>
      <c r="L6" s="225"/>
      <c r="M6" s="219"/>
      <c r="N6" s="219"/>
      <c r="O6" s="219"/>
      <c r="P6" s="219"/>
      <c r="Q6" s="219"/>
    </row>
    <row r="7" spans="1:17" x14ac:dyDescent="0.25">
      <c r="A7" s="175" t="s">
        <v>1788</v>
      </c>
      <c r="B7" s="220" t="s">
        <v>1789</v>
      </c>
      <c r="C7" s="226"/>
      <c r="D7" s="226"/>
      <c r="E7" s="226"/>
      <c r="F7" s="227"/>
      <c r="G7" s="219"/>
      <c r="H7" s="219"/>
      <c r="I7" s="219"/>
      <c r="J7" s="219"/>
      <c r="K7" s="221" t="s">
        <v>1798</v>
      </c>
      <c r="L7" s="288">
        <v>1.39</v>
      </c>
      <c r="M7" s="219"/>
      <c r="N7" s="219"/>
      <c r="O7" s="219"/>
      <c r="P7" s="219"/>
      <c r="Q7" s="219"/>
    </row>
    <row r="8" spans="1:17" x14ac:dyDescent="0.25">
      <c r="A8" s="216" t="s">
        <v>1766</v>
      </c>
      <c r="B8" s="219" t="s">
        <v>1753</v>
      </c>
      <c r="C8" s="219" t="s">
        <v>1790</v>
      </c>
      <c r="D8" s="219" t="s">
        <v>1791</v>
      </c>
      <c r="E8" s="219" t="s">
        <v>1792</v>
      </c>
      <c r="F8" s="219" t="s">
        <v>1793</v>
      </c>
      <c r="G8" s="219" t="s">
        <v>1794</v>
      </c>
      <c r="H8" s="219" t="s">
        <v>1795</v>
      </c>
      <c r="I8" s="219" t="s">
        <v>1758</v>
      </c>
      <c r="J8" s="219"/>
      <c r="K8" s="221" t="s">
        <v>1797</v>
      </c>
      <c r="L8" s="288">
        <v>0.56000000000000005</v>
      </c>
      <c r="M8" s="219"/>
      <c r="N8" s="219"/>
      <c r="O8" s="219"/>
      <c r="P8" s="219"/>
      <c r="Q8" s="219"/>
    </row>
    <row r="9" spans="1:17" x14ac:dyDescent="0.25">
      <c r="A9" s="175" t="s">
        <v>1801</v>
      </c>
      <c r="B9" s="219">
        <v>0.36</v>
      </c>
      <c r="C9" s="219">
        <v>0.24199999999999999</v>
      </c>
      <c r="D9" s="219">
        <v>0.222</v>
      </c>
      <c r="E9" s="219">
        <v>0.21199999999999999</v>
      </c>
      <c r="F9" s="219">
        <v>0.20300000000000001</v>
      </c>
      <c r="G9" s="219">
        <v>0.19800000000000001</v>
      </c>
      <c r="H9" s="219">
        <v>0.19500000000000001</v>
      </c>
      <c r="I9" s="219">
        <v>0.193</v>
      </c>
      <c r="J9" s="219"/>
      <c r="K9" s="221" t="s">
        <v>1796</v>
      </c>
      <c r="L9" s="222">
        <v>0.68</v>
      </c>
      <c r="M9" s="219"/>
      <c r="N9" s="219"/>
      <c r="O9" s="219"/>
      <c r="P9" s="219"/>
      <c r="Q9" s="219"/>
    </row>
    <row r="10" spans="1:17" x14ac:dyDescent="0.25">
      <c r="A10" s="175" t="s">
        <v>1802</v>
      </c>
      <c r="B10" s="219">
        <v>0.29699999999999999</v>
      </c>
      <c r="C10" s="219">
        <v>0.23300000000000001</v>
      </c>
      <c r="D10" s="219">
        <v>0.218</v>
      </c>
      <c r="E10" s="219">
        <v>0.20899999999999999</v>
      </c>
      <c r="F10" s="219">
        <v>0.20200000000000001</v>
      </c>
      <c r="G10" s="219">
        <v>0.19700000000000001</v>
      </c>
      <c r="H10" s="219">
        <v>0.19400000000000001</v>
      </c>
      <c r="I10" s="219">
        <v>0.192</v>
      </c>
      <c r="J10" s="219"/>
      <c r="K10" s="228" t="s">
        <v>1804</v>
      </c>
      <c r="L10" s="227">
        <f>SUM(L4,L9)</f>
        <v>0.85000000000000009</v>
      </c>
      <c r="M10" s="219"/>
      <c r="N10" s="219"/>
      <c r="O10" s="219"/>
      <c r="P10" s="219"/>
      <c r="Q10" s="219"/>
    </row>
    <row r="11" spans="1:17" x14ac:dyDescent="0.25">
      <c r="A11" s="175" t="s">
        <v>1803</v>
      </c>
      <c r="B11" s="219">
        <v>0.26700000000000002</v>
      </c>
      <c r="C11" s="219">
        <v>0.26600000000000001</v>
      </c>
      <c r="D11" s="219">
        <v>0.214</v>
      </c>
      <c r="E11" s="219">
        <v>0.20699999999999999</v>
      </c>
      <c r="F11" s="219">
        <v>0.2</v>
      </c>
      <c r="G11" s="219">
        <v>0.19600000000000001</v>
      </c>
      <c r="H11" s="219">
        <v>0.19400000000000001</v>
      </c>
      <c r="I11" s="219">
        <v>0.192</v>
      </c>
      <c r="J11" s="219"/>
      <c r="K11" s="219"/>
      <c r="L11" s="219"/>
      <c r="M11" s="219"/>
      <c r="N11" s="219"/>
      <c r="O11" s="219"/>
      <c r="P11" s="219"/>
      <c r="Q11" s="219"/>
    </row>
    <row r="12" spans="1:17" x14ac:dyDescent="0.25">
      <c r="A12" s="216"/>
      <c r="B12" s="175"/>
      <c r="C12" s="175"/>
      <c r="D12" s="175"/>
      <c r="E12" s="175"/>
      <c r="F12" s="175"/>
      <c r="G12" s="175"/>
      <c r="H12" s="175"/>
      <c r="I12" s="175"/>
      <c r="J12" s="175"/>
      <c r="K12" s="175"/>
      <c r="L12" s="175"/>
      <c r="M12" s="175"/>
      <c r="N12" s="175"/>
      <c r="O12" s="175"/>
      <c r="P12" s="175"/>
      <c r="Q12" s="175"/>
    </row>
    <row r="13" spans="1:17" x14ac:dyDescent="0.25">
      <c r="A13" s="83" t="s">
        <v>1808</v>
      </c>
      <c r="B13" s="219"/>
      <c r="C13" s="175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75"/>
      <c r="P13" s="175"/>
      <c r="Q13" s="175"/>
    </row>
    <row r="14" spans="1:17" x14ac:dyDescent="0.25">
      <c r="A14" s="175" t="s">
        <v>1811</v>
      </c>
      <c r="B14" s="219"/>
      <c r="C14" s="175"/>
      <c r="D14" s="175"/>
      <c r="E14" s="175"/>
      <c r="F14" s="175"/>
      <c r="G14" s="175"/>
      <c r="H14" s="175"/>
      <c r="I14" s="175"/>
      <c r="J14" s="175"/>
      <c r="K14" s="175"/>
      <c r="L14" s="175"/>
      <c r="M14" s="175"/>
      <c r="N14" s="175"/>
      <c r="O14" s="175"/>
      <c r="P14" s="175"/>
      <c r="Q14" s="175"/>
    </row>
    <row r="15" spans="1:17" x14ac:dyDescent="0.25">
      <c r="A15" s="175" t="s">
        <v>1788</v>
      </c>
      <c r="B15" s="220" t="s">
        <v>1789</v>
      </c>
      <c r="C15" s="226"/>
      <c r="D15" s="226"/>
      <c r="E15" s="226"/>
      <c r="F15" s="227"/>
      <c r="G15" s="219"/>
      <c r="H15" s="219"/>
      <c r="I15" s="219"/>
      <c r="J15" s="175"/>
      <c r="K15" s="175"/>
      <c r="L15" s="175"/>
      <c r="M15" s="175"/>
      <c r="N15" s="175"/>
      <c r="O15" s="175"/>
      <c r="P15" s="175"/>
      <c r="Q15" s="175"/>
    </row>
    <row r="16" spans="1:17" x14ac:dyDescent="0.25">
      <c r="A16" s="216" t="s">
        <v>1766</v>
      </c>
      <c r="B16" s="219" t="s">
        <v>1753</v>
      </c>
      <c r="C16" s="219" t="s">
        <v>1790</v>
      </c>
      <c r="D16" s="219" t="s">
        <v>1791</v>
      </c>
      <c r="E16" s="219" t="s">
        <v>1792</v>
      </c>
      <c r="F16" s="219" t="s">
        <v>1793</v>
      </c>
      <c r="G16" s="219" t="s">
        <v>1794</v>
      </c>
      <c r="H16" s="219" t="s">
        <v>1795</v>
      </c>
      <c r="I16" s="219" t="s">
        <v>1758</v>
      </c>
      <c r="J16" s="175"/>
      <c r="K16" s="175"/>
      <c r="L16" s="175"/>
      <c r="M16" s="175"/>
      <c r="N16" s="175"/>
      <c r="O16" s="175"/>
      <c r="P16" s="175"/>
      <c r="Q16" s="175"/>
    </row>
    <row r="17" spans="1:17" x14ac:dyDescent="0.25">
      <c r="A17" s="175" t="s">
        <v>1801</v>
      </c>
      <c r="B17" s="219">
        <f t="shared" ref="B17:I19" si="0">ROUND((1/B9)-($L$10),3)</f>
        <v>1.9279999999999999</v>
      </c>
      <c r="C17" s="219">
        <f t="shared" si="0"/>
        <v>3.282</v>
      </c>
      <c r="D17" s="219">
        <f t="shared" si="0"/>
        <v>3.6549999999999998</v>
      </c>
      <c r="E17" s="219">
        <f t="shared" si="0"/>
        <v>3.867</v>
      </c>
      <c r="F17" s="219">
        <f t="shared" si="0"/>
        <v>4.0759999999999996</v>
      </c>
      <c r="G17" s="219">
        <f t="shared" si="0"/>
        <v>4.2009999999999996</v>
      </c>
      <c r="H17" s="219">
        <f t="shared" si="0"/>
        <v>4.2779999999999996</v>
      </c>
      <c r="I17" s="219">
        <f t="shared" si="0"/>
        <v>4.3310000000000004</v>
      </c>
      <c r="J17" s="175"/>
      <c r="K17" s="175"/>
      <c r="L17" s="175"/>
      <c r="M17" s="175"/>
      <c r="N17" s="175"/>
      <c r="O17" s="175"/>
      <c r="P17" s="175"/>
      <c r="Q17" s="175"/>
    </row>
    <row r="18" spans="1:17" x14ac:dyDescent="0.25">
      <c r="A18" s="175" t="s">
        <v>1802</v>
      </c>
      <c r="B18" s="219">
        <f t="shared" si="0"/>
        <v>2.5169999999999999</v>
      </c>
      <c r="C18" s="219">
        <f t="shared" si="0"/>
        <v>3.4420000000000002</v>
      </c>
      <c r="D18" s="219">
        <f t="shared" si="0"/>
        <v>3.7370000000000001</v>
      </c>
      <c r="E18" s="219">
        <f t="shared" si="0"/>
        <v>3.9350000000000001</v>
      </c>
      <c r="F18" s="219">
        <f t="shared" si="0"/>
        <v>4.0999999999999996</v>
      </c>
      <c r="G18" s="219">
        <f t="shared" si="0"/>
        <v>4.226</v>
      </c>
      <c r="H18" s="219">
        <f t="shared" si="0"/>
        <v>4.3049999999999997</v>
      </c>
      <c r="I18" s="219">
        <f t="shared" si="0"/>
        <v>4.3579999999999997</v>
      </c>
      <c r="J18" s="175"/>
      <c r="K18" s="175"/>
      <c r="L18" s="175"/>
      <c r="M18" s="175"/>
      <c r="N18" s="175"/>
      <c r="O18" s="175"/>
      <c r="P18" s="175"/>
      <c r="Q18" s="175"/>
    </row>
    <row r="19" spans="1:17" x14ac:dyDescent="0.25">
      <c r="A19" s="175" t="s">
        <v>1803</v>
      </c>
      <c r="B19" s="219">
        <f t="shared" si="0"/>
        <v>2.895</v>
      </c>
      <c r="C19" s="219">
        <f t="shared" si="0"/>
        <v>2.9089999999999998</v>
      </c>
      <c r="D19" s="219">
        <f t="shared" si="0"/>
        <v>3.823</v>
      </c>
      <c r="E19" s="219">
        <f t="shared" si="0"/>
        <v>3.9809999999999999</v>
      </c>
      <c r="F19" s="219">
        <f t="shared" si="0"/>
        <v>4.1500000000000004</v>
      </c>
      <c r="G19" s="219">
        <f t="shared" si="0"/>
        <v>4.2519999999999998</v>
      </c>
      <c r="H19" s="219">
        <f t="shared" si="0"/>
        <v>4.3049999999999997</v>
      </c>
      <c r="I19" s="219">
        <f t="shared" si="0"/>
        <v>4.3579999999999997</v>
      </c>
      <c r="J19" s="175"/>
      <c r="K19" s="175"/>
      <c r="L19" s="175"/>
      <c r="M19" s="175"/>
      <c r="N19" s="175"/>
      <c r="O19" s="175"/>
      <c r="P19" s="175"/>
      <c r="Q19" s="175"/>
    </row>
    <row r="20" spans="1:17" x14ac:dyDescent="0.25">
      <c r="A20" s="175"/>
      <c r="B20" s="175"/>
      <c r="C20" s="175"/>
      <c r="D20" s="175"/>
      <c r="E20" s="175">
        <f>1/E19</f>
        <v>0.25119316754584275</v>
      </c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</row>
    <row r="21" spans="1:17" x14ac:dyDescent="0.25"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</row>
    <row r="22" spans="1:17" x14ac:dyDescent="0.25">
      <c r="A22" s="83" t="s">
        <v>1807</v>
      </c>
      <c r="C22" s="219"/>
      <c r="D22" s="219"/>
      <c r="E22" s="219"/>
      <c r="F22" s="219"/>
      <c r="G22" s="219"/>
      <c r="H22" s="219"/>
      <c r="I22" s="219"/>
      <c r="J22" s="175"/>
      <c r="K22" s="175"/>
      <c r="L22" s="175"/>
      <c r="M22" s="175"/>
      <c r="N22" s="175"/>
      <c r="O22" s="175"/>
      <c r="P22" s="175"/>
      <c r="Q22" s="175"/>
    </row>
    <row r="23" spans="1:17" x14ac:dyDescent="0.25">
      <c r="A23" s="175" t="s">
        <v>1788</v>
      </c>
      <c r="B23" s="220" t="s">
        <v>1806</v>
      </c>
      <c r="C23" s="226"/>
      <c r="D23" s="226"/>
      <c r="E23" s="226"/>
      <c r="F23" s="227"/>
      <c r="G23" s="219"/>
      <c r="H23" s="219"/>
      <c r="I23" s="219"/>
      <c r="J23" s="175"/>
      <c r="K23" s="175"/>
      <c r="L23" s="175"/>
      <c r="M23" s="175"/>
      <c r="N23" s="175"/>
      <c r="O23" s="175"/>
      <c r="P23" s="175"/>
      <c r="Q23" s="175"/>
    </row>
    <row r="24" spans="1:17" x14ac:dyDescent="0.25">
      <c r="A24" s="216" t="s">
        <v>1766</v>
      </c>
      <c r="B24" s="219" t="s">
        <v>1753</v>
      </c>
      <c r="C24" s="219" t="s">
        <v>1790</v>
      </c>
      <c r="D24" s="219" t="s">
        <v>1791</v>
      </c>
      <c r="E24" s="219" t="s">
        <v>1792</v>
      </c>
      <c r="F24" s="219" t="s">
        <v>1793</v>
      </c>
      <c r="G24" s="219" t="s">
        <v>1794</v>
      </c>
      <c r="H24" s="219" t="s">
        <v>1795</v>
      </c>
      <c r="I24" s="219" t="s">
        <v>1758</v>
      </c>
      <c r="J24" s="175"/>
      <c r="K24" s="175"/>
      <c r="L24" s="175"/>
      <c r="M24" s="175"/>
      <c r="N24" s="175"/>
      <c r="O24" s="175"/>
      <c r="P24" s="175"/>
      <c r="Q24" s="175"/>
    </row>
    <row r="25" spans="1:17" x14ac:dyDescent="0.25">
      <c r="A25" s="175" t="s">
        <v>1801</v>
      </c>
      <c r="B25" s="219">
        <v>0.35</v>
      </c>
      <c r="C25" s="219">
        <v>0.21099999999999999</v>
      </c>
      <c r="D25" s="219">
        <v>0.186</v>
      </c>
      <c r="E25" s="219">
        <v>0.17299999999999999</v>
      </c>
      <c r="F25" s="219">
        <v>0.16200000000000001</v>
      </c>
      <c r="G25" s="219">
        <v>0.155</v>
      </c>
      <c r="H25" s="219">
        <v>0.151</v>
      </c>
      <c r="I25" s="219">
        <v>0.14899999999999999</v>
      </c>
      <c r="J25" s="175"/>
      <c r="K25" s="175"/>
      <c r="L25" s="175"/>
      <c r="M25" s="175"/>
      <c r="N25" s="175"/>
      <c r="O25" s="175"/>
      <c r="P25" s="175"/>
      <c r="Q25" s="175"/>
    </row>
    <row r="26" spans="1:17" x14ac:dyDescent="0.25">
      <c r="A26" s="175" t="s">
        <v>1802</v>
      </c>
      <c r="B26" s="219">
        <v>0.27800000000000002</v>
      </c>
      <c r="C26" s="219">
        <v>0.2</v>
      </c>
      <c r="D26" s="219">
        <v>0.18</v>
      </c>
      <c r="E26" s="219">
        <v>0.17</v>
      </c>
      <c r="F26" s="219">
        <v>0.16</v>
      </c>
      <c r="G26" s="219">
        <v>0.154</v>
      </c>
      <c r="H26" s="219">
        <v>0.151</v>
      </c>
      <c r="I26" s="219">
        <v>0.14799999999999999</v>
      </c>
      <c r="J26" s="175"/>
      <c r="K26" s="175"/>
      <c r="L26" s="175"/>
      <c r="M26" s="175"/>
      <c r="N26" s="175"/>
      <c r="O26" s="175"/>
      <c r="P26" s="175"/>
      <c r="Q26" s="175"/>
    </row>
    <row r="27" spans="1:17" x14ac:dyDescent="0.25">
      <c r="A27" s="175" t="s">
        <v>1803</v>
      </c>
      <c r="B27" s="219">
        <v>0.24099999999999999</v>
      </c>
      <c r="C27" s="219">
        <v>0.191</v>
      </c>
      <c r="D27" s="219">
        <v>0.17599999999999999</v>
      </c>
      <c r="E27" s="219">
        <v>0.16700000000000001</v>
      </c>
      <c r="F27" s="219">
        <v>0.159</v>
      </c>
      <c r="G27" s="219">
        <v>0.153</v>
      </c>
      <c r="H27" s="219">
        <v>0.15</v>
      </c>
      <c r="I27" s="219">
        <v>0.14799999999999999</v>
      </c>
      <c r="J27" s="175"/>
      <c r="K27" s="175"/>
      <c r="L27" s="175"/>
      <c r="M27" s="175"/>
      <c r="N27" s="175"/>
      <c r="O27" s="175"/>
      <c r="P27" s="175"/>
      <c r="Q27" s="175"/>
    </row>
    <row r="28" spans="1:17" x14ac:dyDescent="0.25">
      <c r="A28" s="216"/>
      <c r="B28" s="175"/>
      <c r="C28" s="175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175"/>
      <c r="Q28" s="175"/>
    </row>
    <row r="29" spans="1:17" x14ac:dyDescent="0.25">
      <c r="A29" s="83" t="s">
        <v>1808</v>
      </c>
      <c r="B29" s="219"/>
      <c r="C29" s="175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</row>
    <row r="30" spans="1:17" x14ac:dyDescent="0.25">
      <c r="A30" s="175" t="s">
        <v>1811</v>
      </c>
      <c r="B30" s="219"/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</row>
    <row r="31" spans="1:17" x14ac:dyDescent="0.25">
      <c r="A31" s="175" t="s">
        <v>1788</v>
      </c>
      <c r="B31" s="220" t="s">
        <v>1806</v>
      </c>
      <c r="C31" s="226"/>
      <c r="D31" s="226"/>
      <c r="E31" s="226"/>
      <c r="F31" s="227"/>
      <c r="G31" s="219"/>
      <c r="H31" s="219"/>
      <c r="I31" s="219"/>
    </row>
    <row r="32" spans="1:17" x14ac:dyDescent="0.25">
      <c r="A32" s="216" t="s">
        <v>1766</v>
      </c>
      <c r="B32" s="219" t="s">
        <v>1753</v>
      </c>
      <c r="C32" s="219" t="s">
        <v>1790</v>
      </c>
      <c r="D32" s="219" t="s">
        <v>1791</v>
      </c>
      <c r="E32" s="219" t="s">
        <v>1792</v>
      </c>
      <c r="F32" s="219" t="s">
        <v>1793</v>
      </c>
      <c r="G32" s="219" t="s">
        <v>1794</v>
      </c>
      <c r="H32" s="219" t="s">
        <v>1795</v>
      </c>
      <c r="I32" s="219" t="s">
        <v>1758</v>
      </c>
    </row>
    <row r="33" spans="1:9" x14ac:dyDescent="0.25">
      <c r="A33" s="175" t="s">
        <v>1801</v>
      </c>
      <c r="B33" s="219">
        <f t="shared" ref="B33:I35" si="1">ROUND((1/B25)-($L$10),3)</f>
        <v>2.0070000000000001</v>
      </c>
      <c r="C33" s="219">
        <f t="shared" si="1"/>
        <v>3.8889999999999998</v>
      </c>
      <c r="D33" s="219">
        <f t="shared" si="1"/>
        <v>4.5259999999999998</v>
      </c>
      <c r="E33" s="219">
        <f t="shared" si="1"/>
        <v>4.93</v>
      </c>
      <c r="F33" s="219">
        <f t="shared" si="1"/>
        <v>5.3230000000000004</v>
      </c>
      <c r="G33" s="219">
        <f t="shared" si="1"/>
        <v>5.6020000000000003</v>
      </c>
      <c r="H33" s="219">
        <f t="shared" si="1"/>
        <v>5.7729999999999997</v>
      </c>
      <c r="I33" s="219">
        <f t="shared" si="1"/>
        <v>5.8609999999999998</v>
      </c>
    </row>
    <row r="34" spans="1:9" x14ac:dyDescent="0.25">
      <c r="A34" s="175" t="s">
        <v>1802</v>
      </c>
      <c r="B34" s="219">
        <f t="shared" si="1"/>
        <v>2.7469999999999999</v>
      </c>
      <c r="C34" s="219">
        <f t="shared" si="1"/>
        <v>4.1500000000000004</v>
      </c>
      <c r="D34" s="219">
        <f t="shared" si="1"/>
        <v>4.7060000000000004</v>
      </c>
      <c r="E34" s="219">
        <f t="shared" si="1"/>
        <v>5.032</v>
      </c>
      <c r="F34" s="219">
        <f t="shared" si="1"/>
        <v>5.4</v>
      </c>
      <c r="G34" s="219">
        <f t="shared" si="1"/>
        <v>5.6440000000000001</v>
      </c>
      <c r="H34" s="219">
        <f t="shared" si="1"/>
        <v>5.7729999999999997</v>
      </c>
      <c r="I34" s="219">
        <f t="shared" si="1"/>
        <v>5.907</v>
      </c>
    </row>
    <row r="35" spans="1:9" x14ac:dyDescent="0.25">
      <c r="A35" s="175" t="s">
        <v>1803</v>
      </c>
      <c r="B35" s="219">
        <f t="shared" si="1"/>
        <v>3.2989999999999999</v>
      </c>
      <c r="C35" s="219">
        <f t="shared" si="1"/>
        <v>4.3860000000000001</v>
      </c>
      <c r="D35" s="219">
        <f t="shared" si="1"/>
        <v>4.8319999999999999</v>
      </c>
      <c r="E35" s="219">
        <f t="shared" si="1"/>
        <v>5.1379999999999999</v>
      </c>
      <c r="F35" s="219">
        <f t="shared" si="1"/>
        <v>5.4390000000000001</v>
      </c>
      <c r="G35" s="219">
        <f t="shared" si="1"/>
        <v>5.6859999999999999</v>
      </c>
      <c r="H35" s="219">
        <f t="shared" si="1"/>
        <v>5.8170000000000002</v>
      </c>
      <c r="I35" s="219">
        <f t="shared" si="1"/>
        <v>5.907</v>
      </c>
    </row>
    <row r="38" spans="1:9" x14ac:dyDescent="0.25">
      <c r="A38" s="83" t="s">
        <v>1807</v>
      </c>
      <c r="C38" s="219"/>
      <c r="D38" s="219"/>
      <c r="E38" s="219"/>
      <c r="F38" s="219"/>
      <c r="G38" s="219"/>
      <c r="H38" s="219"/>
      <c r="I38" s="219"/>
    </row>
    <row r="39" spans="1:9" x14ac:dyDescent="0.25">
      <c r="A39" s="175" t="s">
        <v>1788</v>
      </c>
      <c r="B39" s="220" t="s">
        <v>1809</v>
      </c>
      <c r="C39" s="226"/>
      <c r="D39" s="226"/>
      <c r="E39" s="226"/>
      <c r="F39" s="227"/>
      <c r="G39" s="219"/>
      <c r="H39" s="219"/>
      <c r="I39" s="219"/>
    </row>
    <row r="40" spans="1:9" x14ac:dyDescent="0.25">
      <c r="A40" s="216" t="s">
        <v>1766</v>
      </c>
      <c r="B40" s="219" t="s">
        <v>1753</v>
      </c>
      <c r="C40" s="219" t="s">
        <v>1790</v>
      </c>
      <c r="D40" s="219" t="s">
        <v>1791</v>
      </c>
      <c r="E40" s="219" t="s">
        <v>1792</v>
      </c>
      <c r="F40" s="219" t="s">
        <v>1793</v>
      </c>
      <c r="G40" s="219" t="s">
        <v>1794</v>
      </c>
      <c r="H40" s="219" t="s">
        <v>1795</v>
      </c>
      <c r="I40" s="219" t="s">
        <v>1758</v>
      </c>
    </row>
    <row r="41" spans="1:9" x14ac:dyDescent="0.25">
      <c r="A41" s="175" t="s">
        <v>1801</v>
      </c>
      <c r="B41" s="219">
        <v>0.35399999999999998</v>
      </c>
      <c r="C41" s="219">
        <v>0.19500000000000001</v>
      </c>
      <c r="D41" s="219">
        <v>0.16300000000000001</v>
      </c>
      <c r="E41" s="219">
        <v>0.14699999999999999</v>
      </c>
      <c r="F41" s="219">
        <v>0.13200000000000001</v>
      </c>
      <c r="G41" s="219">
        <v>0.123</v>
      </c>
      <c r="H41" s="219">
        <v>0.11799999999999999</v>
      </c>
      <c r="I41" s="219">
        <v>0.114</v>
      </c>
    </row>
    <row r="42" spans="1:9" x14ac:dyDescent="0.25">
      <c r="A42" s="175" t="s">
        <v>1802</v>
      </c>
      <c r="B42" s="219">
        <v>0.27400000000000002</v>
      </c>
      <c r="C42" s="219">
        <v>0.18</v>
      </c>
      <c r="D42" s="219">
        <v>0.156</v>
      </c>
      <c r="E42" s="219">
        <v>0.14199999999999999</v>
      </c>
      <c r="F42" s="219">
        <v>0.129</v>
      </c>
      <c r="G42" s="219">
        <v>0.122</v>
      </c>
      <c r="H42" s="219">
        <v>0.11700000000000001</v>
      </c>
      <c r="I42" s="219">
        <v>0.114</v>
      </c>
    </row>
    <row r="43" spans="1:9" x14ac:dyDescent="0.25">
      <c r="A43" s="175" t="s">
        <v>1803</v>
      </c>
      <c r="B43" s="219">
        <v>0.23100000000000001</v>
      </c>
      <c r="C43" s="219">
        <v>0.16900000000000001</v>
      </c>
      <c r="D43" s="219">
        <v>0.15</v>
      </c>
      <c r="E43" s="219">
        <v>0.13800000000000001</v>
      </c>
      <c r="F43" s="219">
        <v>0.127</v>
      </c>
      <c r="G43" s="219">
        <v>0.121</v>
      </c>
      <c r="H43" s="219">
        <v>0.11600000000000001</v>
      </c>
      <c r="I43" s="219">
        <v>0.113</v>
      </c>
    </row>
    <row r="44" spans="1:9" x14ac:dyDescent="0.25">
      <c r="A44" s="216"/>
      <c r="B44" s="175"/>
      <c r="C44" s="175"/>
      <c r="D44" s="175"/>
      <c r="E44" s="175"/>
      <c r="F44" s="175"/>
      <c r="G44" s="175"/>
      <c r="H44" s="175"/>
      <c r="I44" s="175"/>
    </row>
    <row r="45" spans="1:9" x14ac:dyDescent="0.25">
      <c r="A45" s="83" t="s">
        <v>1808</v>
      </c>
      <c r="B45" s="219"/>
      <c r="C45" s="175"/>
      <c r="D45" s="175"/>
      <c r="E45" s="175"/>
      <c r="F45" s="175"/>
      <c r="G45" s="175"/>
      <c r="H45" s="175"/>
      <c r="I45" s="175"/>
    </row>
    <row r="46" spans="1:9" x14ac:dyDescent="0.25">
      <c r="A46" s="175" t="s">
        <v>1811</v>
      </c>
      <c r="B46" s="219"/>
      <c r="C46" s="175"/>
      <c r="D46" s="175"/>
      <c r="E46" s="175"/>
      <c r="F46" s="175"/>
      <c r="G46" s="175"/>
      <c r="H46" s="175"/>
      <c r="I46" s="175"/>
    </row>
    <row r="47" spans="1:9" x14ac:dyDescent="0.25">
      <c r="A47" s="175" t="s">
        <v>1788</v>
      </c>
      <c r="B47" s="220" t="s">
        <v>1809</v>
      </c>
      <c r="C47" s="226"/>
      <c r="D47" s="226"/>
      <c r="E47" s="226"/>
      <c r="F47" s="227"/>
      <c r="G47" s="219"/>
      <c r="H47" s="219"/>
      <c r="I47" s="219"/>
    </row>
    <row r="48" spans="1:9" x14ac:dyDescent="0.25">
      <c r="A48" s="216" t="s">
        <v>1766</v>
      </c>
      <c r="B48" s="219" t="s">
        <v>1753</v>
      </c>
      <c r="C48" s="219" t="s">
        <v>1790</v>
      </c>
      <c r="D48" s="219" t="s">
        <v>1791</v>
      </c>
      <c r="E48" s="219" t="s">
        <v>1792</v>
      </c>
      <c r="F48" s="219" t="s">
        <v>1793</v>
      </c>
      <c r="G48" s="219" t="s">
        <v>1794</v>
      </c>
      <c r="H48" s="219" t="s">
        <v>1795</v>
      </c>
      <c r="I48" s="219" t="s">
        <v>1758</v>
      </c>
    </row>
    <row r="49" spans="1:9" x14ac:dyDescent="0.25">
      <c r="A49" s="175" t="s">
        <v>1801</v>
      </c>
      <c r="B49" s="219">
        <f t="shared" ref="B49:I51" si="2">ROUND((1/B41)-($L$10),3)</f>
        <v>1.9750000000000001</v>
      </c>
      <c r="C49" s="219">
        <f t="shared" si="2"/>
        <v>4.2779999999999996</v>
      </c>
      <c r="D49" s="219">
        <f t="shared" si="2"/>
        <v>5.2850000000000001</v>
      </c>
      <c r="E49" s="219">
        <f t="shared" si="2"/>
        <v>5.9530000000000003</v>
      </c>
      <c r="F49" s="219">
        <f t="shared" si="2"/>
        <v>6.726</v>
      </c>
      <c r="G49" s="219">
        <f t="shared" si="2"/>
        <v>7.28</v>
      </c>
      <c r="H49" s="219">
        <f t="shared" si="2"/>
        <v>7.625</v>
      </c>
      <c r="I49" s="219">
        <f t="shared" si="2"/>
        <v>7.9219999999999997</v>
      </c>
    </row>
    <row r="50" spans="1:9" x14ac:dyDescent="0.25">
      <c r="A50" s="175" t="s">
        <v>1802</v>
      </c>
      <c r="B50" s="219">
        <f t="shared" si="2"/>
        <v>2.8</v>
      </c>
      <c r="C50" s="219">
        <f t="shared" si="2"/>
        <v>4.7060000000000004</v>
      </c>
      <c r="D50" s="219">
        <f t="shared" si="2"/>
        <v>5.56</v>
      </c>
      <c r="E50" s="219">
        <f t="shared" si="2"/>
        <v>6.1920000000000002</v>
      </c>
      <c r="F50" s="219">
        <f t="shared" si="2"/>
        <v>6.9020000000000001</v>
      </c>
      <c r="G50" s="219">
        <f t="shared" si="2"/>
        <v>7.3470000000000004</v>
      </c>
      <c r="H50" s="219">
        <f t="shared" si="2"/>
        <v>7.6970000000000001</v>
      </c>
      <c r="I50" s="219">
        <f t="shared" si="2"/>
        <v>7.9219999999999997</v>
      </c>
    </row>
    <row r="51" spans="1:9" x14ac:dyDescent="0.25">
      <c r="A51" s="175" t="s">
        <v>1803</v>
      </c>
      <c r="B51" s="219">
        <f t="shared" si="2"/>
        <v>3.4790000000000001</v>
      </c>
      <c r="C51" s="219">
        <f t="shared" si="2"/>
        <v>5.0670000000000002</v>
      </c>
      <c r="D51" s="219">
        <f t="shared" si="2"/>
        <v>5.8170000000000002</v>
      </c>
      <c r="E51" s="219">
        <f t="shared" si="2"/>
        <v>6.3959999999999999</v>
      </c>
      <c r="F51" s="219">
        <f t="shared" si="2"/>
        <v>7.024</v>
      </c>
      <c r="G51" s="219">
        <f t="shared" si="2"/>
        <v>7.4139999999999997</v>
      </c>
      <c r="H51" s="219">
        <f t="shared" si="2"/>
        <v>7.7709999999999999</v>
      </c>
      <c r="I51" s="219">
        <f t="shared" si="2"/>
        <v>8</v>
      </c>
    </row>
    <row r="52" spans="1:9" x14ac:dyDescent="0.25">
      <c r="A52" s="270"/>
    </row>
    <row r="53" spans="1:9" x14ac:dyDescent="0.25">
      <c r="A53" s="270"/>
    </row>
    <row r="54" spans="1:9" x14ac:dyDescent="0.25">
      <c r="A54" s="83" t="s">
        <v>1807</v>
      </c>
      <c r="C54" s="219"/>
      <c r="D54" s="219"/>
      <c r="E54" s="219"/>
      <c r="F54" s="219"/>
      <c r="G54" s="219"/>
      <c r="H54" s="219"/>
      <c r="I54" s="219"/>
    </row>
    <row r="55" spans="1:9" x14ac:dyDescent="0.25">
      <c r="A55" s="175" t="s">
        <v>1788</v>
      </c>
      <c r="B55" s="220" t="s">
        <v>1810</v>
      </c>
      <c r="C55" s="226"/>
      <c r="D55" s="226"/>
      <c r="E55" s="226"/>
      <c r="F55" s="227"/>
      <c r="G55" s="219"/>
      <c r="H55" s="219"/>
      <c r="I55" s="219"/>
    </row>
    <row r="56" spans="1:9" x14ac:dyDescent="0.25">
      <c r="A56" s="216" t="s">
        <v>1766</v>
      </c>
      <c r="B56" s="219" t="s">
        <v>1753</v>
      </c>
      <c r="C56" s="219" t="s">
        <v>1790</v>
      </c>
      <c r="D56" s="219" t="s">
        <v>1791</v>
      </c>
      <c r="E56" s="219" t="s">
        <v>1792</v>
      </c>
      <c r="F56" s="219" t="s">
        <v>1793</v>
      </c>
      <c r="G56" s="219" t="s">
        <v>1794</v>
      </c>
      <c r="H56" s="219" t="s">
        <v>1795</v>
      </c>
      <c r="I56" s="219" t="s">
        <v>1758</v>
      </c>
    </row>
    <row r="57" spans="1:9" x14ac:dyDescent="0.25">
      <c r="A57" s="175" t="s">
        <v>1801</v>
      </c>
      <c r="B57" s="219">
        <v>0.36</v>
      </c>
      <c r="C57" s="219">
        <v>0.14799999999999999</v>
      </c>
      <c r="D57" s="219">
        <v>0.10199999999999999</v>
      </c>
      <c r="E57" s="219">
        <v>7.8E-2</v>
      </c>
      <c r="F57" s="219">
        <v>5.6000000000000001E-2</v>
      </c>
      <c r="G57" s="219">
        <v>4.3999999999999997E-2</v>
      </c>
      <c r="H57" s="219">
        <v>3.5999999999999997E-2</v>
      </c>
      <c r="I57" s="219">
        <v>3.1E-2</v>
      </c>
    </row>
    <row r="58" spans="1:9" x14ac:dyDescent="0.25">
      <c r="A58" s="175" t="s">
        <v>1802</v>
      </c>
      <c r="B58" s="219">
        <v>0.29699999999999999</v>
      </c>
      <c r="C58" s="219">
        <v>0.13600000000000001</v>
      </c>
      <c r="D58" s="219">
        <v>9.7000000000000003E-2</v>
      </c>
      <c r="E58" s="219">
        <v>7.4999999999999997E-2</v>
      </c>
      <c r="F58" s="219">
        <v>5.3999999999999999E-2</v>
      </c>
      <c r="G58" s="219">
        <v>4.2999999999999997E-2</v>
      </c>
      <c r="H58" s="219">
        <v>3.5000000000000003E-2</v>
      </c>
      <c r="I58" s="219">
        <v>0.03</v>
      </c>
    </row>
    <row r="59" spans="1:9" x14ac:dyDescent="0.25">
      <c r="A59" s="175" t="s">
        <v>1803</v>
      </c>
      <c r="B59" s="219">
        <v>0.26700000000000002</v>
      </c>
      <c r="C59" s="219">
        <v>0.129</v>
      </c>
      <c r="D59" s="219">
        <v>9.2999999999999999E-2</v>
      </c>
      <c r="E59" s="219">
        <v>7.2999999999999995E-2</v>
      </c>
      <c r="F59" s="219">
        <v>5.2999999999999999E-2</v>
      </c>
      <c r="G59" s="219">
        <v>4.2000000000000003E-2</v>
      </c>
      <c r="H59" s="219">
        <v>3.5000000000000003E-2</v>
      </c>
      <c r="I59" s="219">
        <v>0.03</v>
      </c>
    </row>
    <row r="60" spans="1:9" x14ac:dyDescent="0.25">
      <c r="A60" s="216"/>
      <c r="B60" s="175"/>
      <c r="C60" s="175"/>
      <c r="D60" s="175"/>
      <c r="E60" s="175"/>
      <c r="F60" s="175"/>
      <c r="G60" s="175"/>
      <c r="H60" s="175"/>
      <c r="I60" s="175"/>
    </row>
    <row r="61" spans="1:9" x14ac:dyDescent="0.25">
      <c r="A61" s="83" t="s">
        <v>1808</v>
      </c>
      <c r="B61" s="219"/>
      <c r="C61" s="175"/>
      <c r="D61" s="175"/>
      <c r="E61" s="175"/>
      <c r="F61" s="175"/>
      <c r="G61" s="175"/>
      <c r="H61" s="175"/>
      <c r="I61" s="175"/>
    </row>
    <row r="62" spans="1:9" x14ac:dyDescent="0.25">
      <c r="A62" s="175" t="s">
        <v>1811</v>
      </c>
      <c r="B62" s="219"/>
      <c r="C62" s="175"/>
      <c r="D62" s="175"/>
      <c r="E62" s="175"/>
      <c r="F62" s="175"/>
      <c r="G62" s="175"/>
      <c r="H62" s="175"/>
      <c r="I62" s="175"/>
    </row>
    <row r="63" spans="1:9" x14ac:dyDescent="0.25">
      <c r="A63" s="175" t="s">
        <v>1788</v>
      </c>
      <c r="B63" s="220" t="s">
        <v>1810</v>
      </c>
      <c r="C63" s="226"/>
      <c r="D63" s="226"/>
      <c r="E63" s="226"/>
      <c r="F63" s="227"/>
      <c r="G63" s="219"/>
      <c r="H63" s="219"/>
      <c r="I63" s="219"/>
    </row>
    <row r="64" spans="1:9" x14ac:dyDescent="0.25">
      <c r="A64" s="216" t="s">
        <v>1766</v>
      </c>
      <c r="B64" s="219" t="s">
        <v>1753</v>
      </c>
      <c r="C64" s="219" t="s">
        <v>1790</v>
      </c>
      <c r="D64" s="219" t="s">
        <v>1791</v>
      </c>
      <c r="E64" s="219" t="s">
        <v>1792</v>
      </c>
      <c r="F64" s="219" t="s">
        <v>1793</v>
      </c>
      <c r="G64" s="219" t="s">
        <v>1794</v>
      </c>
      <c r="H64" s="219" t="s">
        <v>1795</v>
      </c>
      <c r="I64" s="219" t="s">
        <v>1758</v>
      </c>
    </row>
    <row r="65" spans="1:9" x14ac:dyDescent="0.25">
      <c r="A65" s="175" t="s">
        <v>1801</v>
      </c>
      <c r="B65" s="219">
        <f t="shared" ref="B65:I67" si="3">ROUND((1/B57)-($L$10),3)</f>
        <v>1.9279999999999999</v>
      </c>
      <c r="C65" s="219">
        <f t="shared" si="3"/>
        <v>5.907</v>
      </c>
      <c r="D65" s="219">
        <f t="shared" si="3"/>
        <v>8.9540000000000006</v>
      </c>
      <c r="E65" s="219">
        <f t="shared" si="3"/>
        <v>11.971</v>
      </c>
      <c r="F65" s="219">
        <f t="shared" si="3"/>
        <v>17.007000000000001</v>
      </c>
      <c r="G65" s="219">
        <f t="shared" si="3"/>
        <v>21.876999999999999</v>
      </c>
      <c r="H65" s="219">
        <f t="shared" si="3"/>
        <v>26.928000000000001</v>
      </c>
      <c r="I65" s="219">
        <f t="shared" si="3"/>
        <v>31.408000000000001</v>
      </c>
    </row>
    <row r="66" spans="1:9" x14ac:dyDescent="0.25">
      <c r="A66" s="175" t="s">
        <v>1802</v>
      </c>
      <c r="B66" s="219">
        <f t="shared" si="3"/>
        <v>2.5169999999999999</v>
      </c>
      <c r="C66" s="219">
        <f t="shared" si="3"/>
        <v>6.5030000000000001</v>
      </c>
      <c r="D66" s="219">
        <f t="shared" si="3"/>
        <v>9.4589999999999996</v>
      </c>
      <c r="E66" s="219">
        <f t="shared" si="3"/>
        <v>12.483000000000001</v>
      </c>
      <c r="F66" s="219">
        <f t="shared" si="3"/>
        <v>17.669</v>
      </c>
      <c r="G66" s="219">
        <f t="shared" si="3"/>
        <v>22.405999999999999</v>
      </c>
      <c r="H66" s="219">
        <f t="shared" si="3"/>
        <v>27.721</v>
      </c>
      <c r="I66" s="219">
        <f t="shared" si="3"/>
        <v>32.482999999999997</v>
      </c>
    </row>
    <row r="67" spans="1:9" x14ac:dyDescent="0.25">
      <c r="A67" s="175" t="s">
        <v>1803</v>
      </c>
      <c r="B67" s="219">
        <f t="shared" si="3"/>
        <v>2.895</v>
      </c>
      <c r="C67" s="219">
        <f t="shared" si="3"/>
        <v>6.9020000000000001</v>
      </c>
      <c r="D67" s="219">
        <f t="shared" si="3"/>
        <v>9.9030000000000005</v>
      </c>
      <c r="E67" s="219">
        <f t="shared" si="3"/>
        <v>12.849</v>
      </c>
      <c r="F67" s="219">
        <f t="shared" si="3"/>
        <v>18.018000000000001</v>
      </c>
      <c r="G67" s="219">
        <f t="shared" si="3"/>
        <v>22.96</v>
      </c>
      <c r="H67" s="219">
        <f t="shared" si="3"/>
        <v>27.721</v>
      </c>
      <c r="I67" s="219">
        <f t="shared" si="3"/>
        <v>32.482999999999997</v>
      </c>
    </row>
    <row r="71" spans="1:9" x14ac:dyDescent="0.25">
      <c r="A71" s="175"/>
    </row>
    <row r="72" spans="1:9" ht="15.75" x14ac:dyDescent="0.25">
      <c r="A72" s="275" t="s">
        <v>2043</v>
      </c>
      <c r="B72" s="276"/>
      <c r="C72" s="276"/>
      <c r="D72" s="276"/>
      <c r="E72" s="276"/>
      <c r="F72" s="276"/>
      <c r="G72" s="276"/>
      <c r="H72" s="276"/>
      <c r="I72" s="276"/>
    </row>
    <row r="73" spans="1:9" x14ac:dyDescent="0.25">
      <c r="A73" s="83" t="s">
        <v>1807</v>
      </c>
      <c r="C73" s="219"/>
      <c r="D73" s="219"/>
      <c r="E73" s="219"/>
      <c r="F73" s="219"/>
      <c r="G73" s="219"/>
      <c r="H73" s="219"/>
      <c r="I73" s="219"/>
    </row>
    <row r="74" spans="1:9" x14ac:dyDescent="0.25">
      <c r="A74" s="175" t="s">
        <v>1788</v>
      </c>
      <c r="B74" s="220" t="s">
        <v>1789</v>
      </c>
      <c r="C74" s="226"/>
      <c r="D74" s="226"/>
      <c r="E74" s="226"/>
      <c r="F74" s="227"/>
      <c r="G74" s="219"/>
      <c r="H74" s="219"/>
      <c r="I74" s="219"/>
    </row>
    <row r="75" spans="1:9" x14ac:dyDescent="0.25">
      <c r="A75" s="216" t="s">
        <v>1766</v>
      </c>
      <c r="B75" s="219" t="s">
        <v>1753</v>
      </c>
      <c r="C75" s="219" t="s">
        <v>1790</v>
      </c>
      <c r="D75" s="219" t="s">
        <v>1791</v>
      </c>
      <c r="E75" s="219" t="s">
        <v>1792</v>
      </c>
      <c r="F75" s="219" t="s">
        <v>1793</v>
      </c>
      <c r="G75" s="219" t="s">
        <v>1794</v>
      </c>
      <c r="H75" s="219" t="s">
        <v>1795</v>
      </c>
      <c r="I75" s="219" t="s">
        <v>1758</v>
      </c>
    </row>
    <row r="76" spans="1:9" x14ac:dyDescent="0.25">
      <c r="A76" s="175" t="s">
        <v>1801</v>
      </c>
      <c r="B76" s="219">
        <v>0.36</v>
      </c>
      <c r="C76" s="219">
        <v>0.24199999999999999</v>
      </c>
      <c r="D76" s="219">
        <v>0.222</v>
      </c>
      <c r="E76" s="219">
        <v>0.21199999999999999</v>
      </c>
      <c r="F76" s="219">
        <v>0.20300000000000001</v>
      </c>
      <c r="G76" s="219">
        <v>0.19800000000000001</v>
      </c>
      <c r="H76" s="219">
        <v>0.19500000000000001</v>
      </c>
      <c r="I76" s="219">
        <v>0.193</v>
      </c>
    </row>
    <row r="77" spans="1:9" x14ac:dyDescent="0.25">
      <c r="A77" s="175" t="s">
        <v>1802</v>
      </c>
      <c r="B77" s="219">
        <v>0.29699999999999999</v>
      </c>
      <c r="C77" s="219">
        <v>0.23300000000000001</v>
      </c>
      <c r="D77" s="219">
        <v>0.218</v>
      </c>
      <c r="E77" s="219">
        <v>0.20899999999999999</v>
      </c>
      <c r="F77" s="219">
        <v>0.20200000000000001</v>
      </c>
      <c r="G77" s="219">
        <v>0.19700000000000001</v>
      </c>
      <c r="H77" s="219">
        <v>0.19400000000000001</v>
      </c>
      <c r="I77" s="219">
        <v>0.192</v>
      </c>
    </row>
    <row r="78" spans="1:9" x14ac:dyDescent="0.25">
      <c r="A78" s="175" t="s">
        <v>1803</v>
      </c>
      <c r="B78" s="219">
        <v>0.26700000000000002</v>
      </c>
      <c r="C78" s="219">
        <v>0.26600000000000001</v>
      </c>
      <c r="D78" s="219">
        <v>0.214</v>
      </c>
      <c r="E78" s="219">
        <v>0.20699999999999999</v>
      </c>
      <c r="F78" s="219">
        <v>0.2</v>
      </c>
      <c r="G78" s="219">
        <v>0.19600000000000001</v>
      </c>
      <c r="H78" s="219">
        <v>0.19400000000000001</v>
      </c>
      <c r="I78" s="219">
        <v>0.192</v>
      </c>
    </row>
    <row r="79" spans="1:9" x14ac:dyDescent="0.25">
      <c r="A79" s="216"/>
      <c r="B79" s="175"/>
      <c r="C79" s="175"/>
      <c r="D79" s="175"/>
      <c r="E79" s="175"/>
      <c r="F79" s="175"/>
      <c r="G79" s="175"/>
      <c r="H79" s="175"/>
      <c r="I79" s="175"/>
    </row>
    <row r="80" spans="1:9" x14ac:dyDescent="0.25">
      <c r="A80" s="83" t="s">
        <v>1808</v>
      </c>
      <c r="B80" s="219"/>
      <c r="C80" s="175"/>
      <c r="D80" s="175"/>
      <c r="E80" s="175"/>
      <c r="F80" s="175"/>
      <c r="G80" s="175"/>
      <c r="H80" s="175"/>
      <c r="I80" s="175"/>
    </row>
    <row r="81" spans="1:9" x14ac:dyDescent="0.25">
      <c r="A81" s="175" t="s">
        <v>1811</v>
      </c>
      <c r="B81" s="219"/>
      <c r="C81" s="175"/>
      <c r="D81" s="175"/>
      <c r="E81" s="175"/>
      <c r="F81" s="175"/>
      <c r="G81" s="175"/>
      <c r="H81" s="175"/>
      <c r="I81" s="175"/>
    </row>
    <row r="82" spans="1:9" x14ac:dyDescent="0.25">
      <c r="A82" s="175" t="s">
        <v>1788</v>
      </c>
      <c r="B82" s="220" t="s">
        <v>1789</v>
      </c>
      <c r="C82" s="226"/>
      <c r="D82" s="226"/>
      <c r="E82" s="226"/>
      <c r="F82" s="227"/>
      <c r="G82" s="219"/>
      <c r="H82" s="219"/>
      <c r="I82" s="219"/>
    </row>
    <row r="83" spans="1:9" x14ac:dyDescent="0.25">
      <c r="A83" s="216" t="s">
        <v>1766</v>
      </c>
      <c r="B83" s="219" t="s">
        <v>1753</v>
      </c>
      <c r="C83" s="219" t="s">
        <v>1790</v>
      </c>
      <c r="D83" s="219" t="s">
        <v>1791</v>
      </c>
      <c r="E83" s="219" t="s">
        <v>1792</v>
      </c>
      <c r="F83" s="219" t="s">
        <v>1793</v>
      </c>
      <c r="G83" s="219" t="s">
        <v>1794</v>
      </c>
      <c r="H83" s="219" t="s">
        <v>1795</v>
      </c>
      <c r="I83" s="219" t="s">
        <v>1758</v>
      </c>
    </row>
    <row r="84" spans="1:9" x14ac:dyDescent="0.25">
      <c r="A84" s="175" t="s">
        <v>1801</v>
      </c>
      <c r="B84" s="219">
        <f t="shared" ref="B84:I86" si="4">ROUND((1/B76)-($L$10),3)</f>
        <v>1.9279999999999999</v>
      </c>
      <c r="C84" s="219">
        <f t="shared" si="4"/>
        <v>3.282</v>
      </c>
      <c r="D84" s="219">
        <f t="shared" si="4"/>
        <v>3.6549999999999998</v>
      </c>
      <c r="E84" s="219">
        <f t="shared" si="4"/>
        <v>3.867</v>
      </c>
      <c r="F84" s="219">
        <f t="shared" si="4"/>
        <v>4.0759999999999996</v>
      </c>
      <c r="G84" s="219">
        <f t="shared" si="4"/>
        <v>4.2009999999999996</v>
      </c>
      <c r="H84" s="219">
        <f t="shared" si="4"/>
        <v>4.2779999999999996</v>
      </c>
      <c r="I84" s="219">
        <f t="shared" si="4"/>
        <v>4.3310000000000004</v>
      </c>
    </row>
    <row r="85" spans="1:9" x14ac:dyDescent="0.25">
      <c r="A85" s="175" t="s">
        <v>1802</v>
      </c>
      <c r="B85" s="219">
        <f t="shared" si="4"/>
        <v>2.5169999999999999</v>
      </c>
      <c r="C85" s="219">
        <f t="shared" si="4"/>
        <v>3.4420000000000002</v>
      </c>
      <c r="D85" s="219">
        <f t="shared" si="4"/>
        <v>3.7370000000000001</v>
      </c>
      <c r="E85" s="219">
        <f t="shared" si="4"/>
        <v>3.9350000000000001</v>
      </c>
      <c r="F85" s="219">
        <f t="shared" si="4"/>
        <v>4.0999999999999996</v>
      </c>
      <c r="G85" s="219">
        <f t="shared" si="4"/>
        <v>4.226</v>
      </c>
      <c r="H85" s="219">
        <f t="shared" si="4"/>
        <v>4.3049999999999997</v>
      </c>
      <c r="I85" s="219">
        <f t="shared" si="4"/>
        <v>4.3579999999999997</v>
      </c>
    </row>
    <row r="86" spans="1:9" x14ac:dyDescent="0.25">
      <c r="A86" s="175" t="s">
        <v>1803</v>
      </c>
      <c r="B86" s="219">
        <f t="shared" si="4"/>
        <v>2.895</v>
      </c>
      <c r="C86" s="219">
        <f t="shared" si="4"/>
        <v>2.9089999999999998</v>
      </c>
      <c r="D86" s="219">
        <f t="shared" si="4"/>
        <v>3.823</v>
      </c>
      <c r="E86" s="219">
        <f t="shared" si="4"/>
        <v>3.9809999999999999</v>
      </c>
      <c r="F86" s="219">
        <f t="shared" si="4"/>
        <v>4.1500000000000004</v>
      </c>
      <c r="G86" s="219">
        <f t="shared" si="4"/>
        <v>4.2519999999999998</v>
      </c>
      <c r="H86" s="219">
        <f t="shared" si="4"/>
        <v>4.3049999999999997</v>
      </c>
      <c r="I86" s="219">
        <f t="shared" si="4"/>
        <v>4.3579999999999997</v>
      </c>
    </row>
    <row r="87" spans="1:9" x14ac:dyDescent="0.25">
      <c r="A87" s="175"/>
      <c r="B87" s="175"/>
      <c r="C87" s="175"/>
      <c r="D87" s="175"/>
      <c r="E87" s="175">
        <f>1/E86</f>
        <v>0.25119316754584275</v>
      </c>
      <c r="F87" s="175"/>
      <c r="G87" s="175"/>
      <c r="H87" s="175"/>
      <c r="I87" s="175"/>
    </row>
    <row r="88" spans="1:9" x14ac:dyDescent="0.25">
      <c r="C88" s="175"/>
      <c r="D88" s="175"/>
      <c r="E88" s="175"/>
      <c r="F88" s="175"/>
      <c r="G88" s="175"/>
      <c r="H88" s="175"/>
      <c r="I88" s="175"/>
    </row>
    <row r="89" spans="1:9" x14ac:dyDescent="0.25">
      <c r="A89" s="83" t="s">
        <v>1807</v>
      </c>
      <c r="C89" s="219"/>
      <c r="D89" s="219"/>
      <c r="E89" s="219"/>
      <c r="F89" s="219"/>
      <c r="G89" s="219"/>
      <c r="H89" s="219"/>
      <c r="I89" s="219"/>
    </row>
    <row r="90" spans="1:9" x14ac:dyDescent="0.25">
      <c r="A90" s="175" t="s">
        <v>1788</v>
      </c>
      <c r="B90" s="220" t="s">
        <v>1806</v>
      </c>
      <c r="C90" s="226"/>
      <c r="D90" s="226"/>
      <c r="E90" s="226"/>
      <c r="F90" s="227"/>
      <c r="G90" s="219"/>
      <c r="H90" s="219"/>
      <c r="I90" s="219"/>
    </row>
    <row r="91" spans="1:9" x14ac:dyDescent="0.25">
      <c r="A91" s="216" t="s">
        <v>1766</v>
      </c>
      <c r="B91" s="219" t="s">
        <v>1753</v>
      </c>
      <c r="C91" s="219" t="s">
        <v>1790</v>
      </c>
      <c r="D91" s="219" t="s">
        <v>1791</v>
      </c>
      <c r="E91" s="219" t="s">
        <v>1792</v>
      </c>
      <c r="F91" s="219" t="s">
        <v>1793</v>
      </c>
      <c r="G91" s="219" t="s">
        <v>1794</v>
      </c>
      <c r="H91" s="219" t="s">
        <v>1795</v>
      </c>
      <c r="I91" s="219" t="s">
        <v>1758</v>
      </c>
    </row>
    <row r="92" spans="1:9" x14ac:dyDescent="0.25">
      <c r="A92" s="175" t="s">
        <v>1801</v>
      </c>
      <c r="B92" s="219">
        <v>0.35</v>
      </c>
      <c r="C92" s="219">
        <v>0.21099999999999999</v>
      </c>
      <c r="D92" s="219">
        <v>0.186</v>
      </c>
      <c r="E92" s="219">
        <v>0.17299999999999999</v>
      </c>
      <c r="F92" s="219">
        <v>0.16200000000000001</v>
      </c>
      <c r="G92" s="219">
        <v>0.155</v>
      </c>
      <c r="H92" s="219">
        <v>0.151</v>
      </c>
      <c r="I92" s="219">
        <v>0.14899999999999999</v>
      </c>
    </row>
    <row r="93" spans="1:9" x14ac:dyDescent="0.25">
      <c r="A93" s="175" t="s">
        <v>1802</v>
      </c>
      <c r="B93" s="219">
        <v>0.27800000000000002</v>
      </c>
      <c r="C93" s="219">
        <v>0.2</v>
      </c>
      <c r="D93" s="219">
        <v>0.18</v>
      </c>
      <c r="E93" s="219">
        <v>0.17</v>
      </c>
      <c r="F93" s="219">
        <v>0.16</v>
      </c>
      <c r="G93" s="219">
        <v>0.154</v>
      </c>
      <c r="H93" s="219">
        <v>0.151</v>
      </c>
      <c r="I93" s="219">
        <v>0.14799999999999999</v>
      </c>
    </row>
    <row r="94" spans="1:9" x14ac:dyDescent="0.25">
      <c r="A94" s="175" t="s">
        <v>1803</v>
      </c>
      <c r="B94" s="219">
        <v>0.24099999999999999</v>
      </c>
      <c r="C94" s="219">
        <v>0.191</v>
      </c>
      <c r="D94" s="219">
        <v>0.17599999999999999</v>
      </c>
      <c r="E94" s="219">
        <v>0.16700000000000001</v>
      </c>
      <c r="F94" s="219">
        <v>0.159</v>
      </c>
      <c r="G94" s="219">
        <v>0.153</v>
      </c>
      <c r="H94" s="219">
        <v>0.15</v>
      </c>
      <c r="I94" s="219">
        <v>0.14799999999999999</v>
      </c>
    </row>
    <row r="95" spans="1:9" x14ac:dyDescent="0.25">
      <c r="A95" s="216"/>
      <c r="B95" s="175"/>
      <c r="C95" s="175"/>
      <c r="D95" s="175"/>
      <c r="E95" s="175"/>
      <c r="F95" s="175"/>
      <c r="G95" s="175"/>
      <c r="H95" s="175"/>
      <c r="I95" s="175"/>
    </row>
    <row r="96" spans="1:9" x14ac:dyDescent="0.25">
      <c r="A96" s="83" t="s">
        <v>1808</v>
      </c>
      <c r="B96" s="219"/>
      <c r="C96" s="175"/>
      <c r="D96" s="175"/>
      <c r="E96" s="175"/>
      <c r="F96" s="175"/>
      <c r="G96" s="175"/>
      <c r="H96" s="175"/>
      <c r="I96" s="175"/>
    </row>
    <row r="97" spans="1:9" x14ac:dyDescent="0.25">
      <c r="A97" s="175" t="s">
        <v>1811</v>
      </c>
      <c r="B97" s="219"/>
      <c r="C97" s="175"/>
      <c r="D97" s="175"/>
      <c r="E97" s="175"/>
      <c r="F97" s="175"/>
      <c r="G97" s="175"/>
      <c r="H97" s="175"/>
      <c r="I97" s="175"/>
    </row>
    <row r="98" spans="1:9" x14ac:dyDescent="0.25">
      <c r="A98" s="175" t="s">
        <v>1788</v>
      </c>
      <c r="B98" s="220" t="s">
        <v>1806</v>
      </c>
      <c r="C98" s="226"/>
      <c r="D98" s="226"/>
      <c r="E98" s="226"/>
      <c r="F98" s="227"/>
      <c r="G98" s="219"/>
      <c r="H98" s="219"/>
      <c r="I98" s="219"/>
    </row>
    <row r="99" spans="1:9" x14ac:dyDescent="0.25">
      <c r="A99" s="216" t="s">
        <v>1766</v>
      </c>
      <c r="B99" s="219" t="s">
        <v>1753</v>
      </c>
      <c r="C99" s="219" t="s">
        <v>1790</v>
      </c>
      <c r="D99" s="219" t="s">
        <v>1791</v>
      </c>
      <c r="E99" s="219" t="s">
        <v>1792</v>
      </c>
      <c r="F99" s="219" t="s">
        <v>1793</v>
      </c>
      <c r="G99" s="219" t="s">
        <v>1794</v>
      </c>
      <c r="H99" s="219" t="s">
        <v>1795</v>
      </c>
      <c r="I99" s="219" t="s">
        <v>1758</v>
      </c>
    </row>
    <row r="100" spans="1:9" x14ac:dyDescent="0.25">
      <c r="A100" s="175" t="s">
        <v>1801</v>
      </c>
      <c r="B100" s="219">
        <f t="shared" ref="B100:I102" si="5">ROUND((1/B92)-($L$10),3)</f>
        <v>2.0070000000000001</v>
      </c>
      <c r="C100" s="219">
        <f t="shared" si="5"/>
        <v>3.8889999999999998</v>
      </c>
      <c r="D100" s="219">
        <f t="shared" si="5"/>
        <v>4.5259999999999998</v>
      </c>
      <c r="E100" s="219">
        <f t="shared" si="5"/>
        <v>4.93</v>
      </c>
      <c r="F100" s="219">
        <f t="shared" si="5"/>
        <v>5.3230000000000004</v>
      </c>
      <c r="G100" s="219">
        <f t="shared" si="5"/>
        <v>5.6020000000000003</v>
      </c>
      <c r="H100" s="219">
        <f t="shared" si="5"/>
        <v>5.7729999999999997</v>
      </c>
      <c r="I100" s="219">
        <f t="shared" si="5"/>
        <v>5.8609999999999998</v>
      </c>
    </row>
    <row r="101" spans="1:9" x14ac:dyDescent="0.25">
      <c r="A101" s="175" t="s">
        <v>1802</v>
      </c>
      <c r="B101" s="219">
        <f t="shared" si="5"/>
        <v>2.7469999999999999</v>
      </c>
      <c r="C101" s="219">
        <f t="shared" si="5"/>
        <v>4.1500000000000004</v>
      </c>
      <c r="D101" s="219">
        <f t="shared" si="5"/>
        <v>4.7060000000000004</v>
      </c>
      <c r="E101" s="219">
        <f t="shared" si="5"/>
        <v>5.032</v>
      </c>
      <c r="F101" s="219">
        <f t="shared" si="5"/>
        <v>5.4</v>
      </c>
      <c r="G101" s="219">
        <f t="shared" si="5"/>
        <v>5.6440000000000001</v>
      </c>
      <c r="H101" s="219">
        <f t="shared" si="5"/>
        <v>5.7729999999999997</v>
      </c>
      <c r="I101" s="219">
        <f t="shared" si="5"/>
        <v>5.907</v>
      </c>
    </row>
    <row r="102" spans="1:9" x14ac:dyDescent="0.25">
      <c r="A102" s="175" t="s">
        <v>1803</v>
      </c>
      <c r="B102" s="219">
        <f t="shared" si="5"/>
        <v>3.2989999999999999</v>
      </c>
      <c r="C102" s="219">
        <f t="shared" si="5"/>
        <v>4.3860000000000001</v>
      </c>
      <c r="D102" s="219">
        <f t="shared" si="5"/>
        <v>4.8319999999999999</v>
      </c>
      <c r="E102" s="219">
        <f t="shared" si="5"/>
        <v>5.1379999999999999</v>
      </c>
      <c r="F102" s="219">
        <f t="shared" si="5"/>
        <v>5.4390000000000001</v>
      </c>
      <c r="G102" s="219">
        <f t="shared" si="5"/>
        <v>5.6859999999999999</v>
      </c>
      <c r="H102" s="219">
        <f t="shared" si="5"/>
        <v>5.8170000000000002</v>
      </c>
      <c r="I102" s="219">
        <f t="shared" si="5"/>
        <v>5.907</v>
      </c>
    </row>
    <row r="105" spans="1:9" x14ac:dyDescent="0.25">
      <c r="A105" s="83" t="s">
        <v>1807</v>
      </c>
      <c r="C105" s="219"/>
      <c r="D105" s="219"/>
      <c r="E105" s="219"/>
      <c r="F105" s="219"/>
      <c r="G105" s="219"/>
      <c r="H105" s="219"/>
      <c r="I105" s="219"/>
    </row>
    <row r="106" spans="1:9" x14ac:dyDescent="0.25">
      <c r="A106" s="175" t="s">
        <v>1788</v>
      </c>
      <c r="B106" s="220" t="s">
        <v>1809</v>
      </c>
      <c r="C106" s="226"/>
      <c r="D106" s="226"/>
      <c r="E106" s="226"/>
      <c r="F106" s="227"/>
      <c r="G106" s="219"/>
      <c r="H106" s="219"/>
      <c r="I106" s="219"/>
    </row>
    <row r="107" spans="1:9" x14ac:dyDescent="0.25">
      <c r="A107" s="216" t="s">
        <v>1766</v>
      </c>
      <c r="B107" s="219" t="s">
        <v>1753</v>
      </c>
      <c r="C107" s="219" t="s">
        <v>1790</v>
      </c>
      <c r="D107" s="219" t="s">
        <v>1791</v>
      </c>
      <c r="E107" s="219" t="s">
        <v>1792</v>
      </c>
      <c r="F107" s="219" t="s">
        <v>1793</v>
      </c>
      <c r="G107" s="219" t="s">
        <v>1794</v>
      </c>
      <c r="H107" s="219" t="s">
        <v>1795</v>
      </c>
      <c r="I107" s="219" t="s">
        <v>1758</v>
      </c>
    </row>
    <row r="108" spans="1:9" x14ac:dyDescent="0.25">
      <c r="A108" s="175" t="s">
        <v>1801</v>
      </c>
      <c r="B108" s="219">
        <v>0.35399999999999998</v>
      </c>
      <c r="C108" s="219">
        <v>0.19500000000000001</v>
      </c>
      <c r="D108" s="219">
        <v>0.16300000000000001</v>
      </c>
      <c r="E108" s="219">
        <v>0.14699999999999999</v>
      </c>
      <c r="F108" s="219">
        <v>0.13200000000000001</v>
      </c>
      <c r="G108" s="219">
        <v>0.123</v>
      </c>
      <c r="H108" s="219">
        <v>0.11799999999999999</v>
      </c>
      <c r="I108" s="219">
        <v>0.114</v>
      </c>
    </row>
    <row r="109" spans="1:9" x14ac:dyDescent="0.25">
      <c r="A109" s="175" t="s">
        <v>1802</v>
      </c>
      <c r="B109" s="219">
        <v>0.27400000000000002</v>
      </c>
      <c r="C109" s="219">
        <v>0.18</v>
      </c>
      <c r="D109" s="219">
        <v>0.156</v>
      </c>
      <c r="E109" s="219">
        <v>0.14199999999999999</v>
      </c>
      <c r="F109" s="219">
        <v>0.129</v>
      </c>
      <c r="G109" s="219">
        <v>0.122</v>
      </c>
      <c r="H109" s="219">
        <v>0.11700000000000001</v>
      </c>
      <c r="I109" s="219">
        <v>0.114</v>
      </c>
    </row>
    <row r="110" spans="1:9" x14ac:dyDescent="0.25">
      <c r="A110" s="175" t="s">
        <v>1803</v>
      </c>
      <c r="B110" s="219">
        <v>0.23100000000000001</v>
      </c>
      <c r="C110" s="219">
        <v>0.16900000000000001</v>
      </c>
      <c r="D110" s="219">
        <v>0.15</v>
      </c>
      <c r="E110" s="219">
        <v>0.13800000000000001</v>
      </c>
      <c r="F110" s="219">
        <v>0.127</v>
      </c>
      <c r="G110" s="219">
        <v>0.121</v>
      </c>
      <c r="H110" s="219">
        <v>0.11600000000000001</v>
      </c>
      <c r="I110" s="219">
        <v>0.113</v>
      </c>
    </row>
    <row r="111" spans="1:9" x14ac:dyDescent="0.25">
      <c r="A111" s="216"/>
      <c r="B111" s="175"/>
      <c r="C111" s="175"/>
      <c r="D111" s="175"/>
      <c r="E111" s="175"/>
      <c r="F111" s="175"/>
      <c r="G111" s="175"/>
      <c r="H111" s="175"/>
      <c r="I111" s="175"/>
    </row>
    <row r="112" spans="1:9" x14ac:dyDescent="0.25">
      <c r="A112" s="83" t="s">
        <v>1808</v>
      </c>
      <c r="B112" s="219"/>
      <c r="C112" s="175"/>
      <c r="D112" s="175"/>
      <c r="E112" s="175"/>
      <c r="F112" s="175"/>
      <c r="G112" s="175"/>
      <c r="H112" s="175"/>
      <c r="I112" s="175"/>
    </row>
    <row r="113" spans="1:9" x14ac:dyDescent="0.25">
      <c r="A113" s="175" t="s">
        <v>1811</v>
      </c>
      <c r="B113" s="219"/>
      <c r="C113" s="175"/>
      <c r="D113" s="175"/>
      <c r="E113" s="175"/>
      <c r="F113" s="175"/>
      <c r="G113" s="175"/>
      <c r="H113" s="175"/>
      <c r="I113" s="175"/>
    </row>
    <row r="114" spans="1:9" x14ac:dyDescent="0.25">
      <c r="A114" s="175" t="s">
        <v>1788</v>
      </c>
      <c r="B114" s="220" t="s">
        <v>1809</v>
      </c>
      <c r="C114" s="226"/>
      <c r="D114" s="226"/>
      <c r="E114" s="226"/>
      <c r="F114" s="227"/>
      <c r="G114" s="219"/>
      <c r="H114" s="219"/>
      <c r="I114" s="219"/>
    </row>
    <row r="115" spans="1:9" x14ac:dyDescent="0.25">
      <c r="A115" s="216" t="s">
        <v>1766</v>
      </c>
      <c r="B115" s="219" t="s">
        <v>1753</v>
      </c>
      <c r="C115" s="219" t="s">
        <v>1790</v>
      </c>
      <c r="D115" s="219" t="s">
        <v>1791</v>
      </c>
      <c r="E115" s="219" t="s">
        <v>1792</v>
      </c>
      <c r="F115" s="219" t="s">
        <v>1793</v>
      </c>
      <c r="G115" s="219" t="s">
        <v>1794</v>
      </c>
      <c r="H115" s="219" t="s">
        <v>1795</v>
      </c>
      <c r="I115" s="219" t="s">
        <v>1758</v>
      </c>
    </row>
    <row r="116" spans="1:9" x14ac:dyDescent="0.25">
      <c r="A116" s="175" t="s">
        <v>1801</v>
      </c>
      <c r="B116" s="219">
        <f t="shared" ref="B116:I118" si="6">ROUND((1/B108)-($L$10),3)</f>
        <v>1.9750000000000001</v>
      </c>
      <c r="C116" s="219">
        <f t="shared" si="6"/>
        <v>4.2779999999999996</v>
      </c>
      <c r="D116" s="219">
        <f t="shared" si="6"/>
        <v>5.2850000000000001</v>
      </c>
      <c r="E116" s="219">
        <f t="shared" si="6"/>
        <v>5.9530000000000003</v>
      </c>
      <c r="F116" s="219">
        <f t="shared" si="6"/>
        <v>6.726</v>
      </c>
      <c r="G116" s="219">
        <f t="shared" si="6"/>
        <v>7.28</v>
      </c>
      <c r="H116" s="219">
        <f t="shared" si="6"/>
        <v>7.625</v>
      </c>
      <c r="I116" s="219">
        <f t="shared" si="6"/>
        <v>7.9219999999999997</v>
      </c>
    </row>
    <row r="117" spans="1:9" x14ac:dyDescent="0.25">
      <c r="A117" s="175" t="s">
        <v>1802</v>
      </c>
      <c r="B117" s="219">
        <f t="shared" si="6"/>
        <v>2.8</v>
      </c>
      <c r="C117" s="219">
        <f t="shared" si="6"/>
        <v>4.7060000000000004</v>
      </c>
      <c r="D117" s="219">
        <f t="shared" si="6"/>
        <v>5.56</v>
      </c>
      <c r="E117" s="219">
        <f t="shared" si="6"/>
        <v>6.1920000000000002</v>
      </c>
      <c r="F117" s="219">
        <f t="shared" si="6"/>
        <v>6.9020000000000001</v>
      </c>
      <c r="G117" s="219">
        <f t="shared" si="6"/>
        <v>7.3470000000000004</v>
      </c>
      <c r="H117" s="219">
        <f t="shared" si="6"/>
        <v>7.6970000000000001</v>
      </c>
      <c r="I117" s="219">
        <f t="shared" si="6"/>
        <v>7.9219999999999997</v>
      </c>
    </row>
    <row r="118" spans="1:9" x14ac:dyDescent="0.25">
      <c r="A118" s="175" t="s">
        <v>1803</v>
      </c>
      <c r="B118" s="219">
        <f t="shared" si="6"/>
        <v>3.4790000000000001</v>
      </c>
      <c r="C118" s="219">
        <f t="shared" si="6"/>
        <v>5.0670000000000002</v>
      </c>
      <c r="D118" s="219">
        <f t="shared" si="6"/>
        <v>5.8170000000000002</v>
      </c>
      <c r="E118" s="219">
        <f t="shared" si="6"/>
        <v>6.3959999999999999</v>
      </c>
      <c r="F118" s="219">
        <f t="shared" si="6"/>
        <v>7.024</v>
      </c>
      <c r="G118" s="219">
        <f t="shared" si="6"/>
        <v>7.4139999999999997</v>
      </c>
      <c r="H118" s="219">
        <f t="shared" si="6"/>
        <v>7.7709999999999999</v>
      </c>
      <c r="I118" s="219">
        <f t="shared" si="6"/>
        <v>8</v>
      </c>
    </row>
    <row r="119" spans="1:9" x14ac:dyDescent="0.25">
      <c r="A119" s="270"/>
    </row>
    <row r="120" spans="1:9" x14ac:dyDescent="0.25">
      <c r="A120" s="270"/>
    </row>
    <row r="121" spans="1:9" x14ac:dyDescent="0.25">
      <c r="A121" s="83" t="s">
        <v>1807</v>
      </c>
      <c r="C121" s="219"/>
      <c r="D121" s="219"/>
      <c r="E121" s="219"/>
      <c r="F121" s="219"/>
      <c r="G121" s="219"/>
      <c r="H121" s="219"/>
      <c r="I121" s="219"/>
    </row>
    <row r="122" spans="1:9" x14ac:dyDescent="0.25">
      <c r="A122" s="175" t="s">
        <v>1788</v>
      </c>
      <c r="B122" s="220" t="s">
        <v>1810</v>
      </c>
      <c r="C122" s="226"/>
      <c r="D122" s="226"/>
      <c r="E122" s="226"/>
      <c r="F122" s="227"/>
      <c r="G122" s="219"/>
      <c r="H122" s="219"/>
      <c r="I122" s="219"/>
    </row>
    <row r="123" spans="1:9" x14ac:dyDescent="0.25">
      <c r="A123" s="216" t="s">
        <v>1766</v>
      </c>
      <c r="B123" s="219" t="s">
        <v>1753</v>
      </c>
      <c r="C123" s="219" t="s">
        <v>1790</v>
      </c>
      <c r="D123" s="219" t="s">
        <v>1791</v>
      </c>
      <c r="E123" s="219" t="s">
        <v>1792</v>
      </c>
      <c r="F123" s="219" t="s">
        <v>1793</v>
      </c>
      <c r="G123" s="219" t="s">
        <v>1794</v>
      </c>
      <c r="H123" s="219" t="s">
        <v>1795</v>
      </c>
      <c r="I123" s="219" t="s">
        <v>1758</v>
      </c>
    </row>
    <row r="124" spans="1:9" x14ac:dyDescent="0.25">
      <c r="A124" s="175" t="s">
        <v>1801</v>
      </c>
      <c r="B124" s="219">
        <v>0.36</v>
      </c>
      <c r="C124" s="219">
        <v>0.14799999999999999</v>
      </c>
      <c r="D124" s="219">
        <v>0.10199999999999999</v>
      </c>
      <c r="E124" s="219">
        <v>7.8E-2</v>
      </c>
      <c r="F124" s="219">
        <v>5.6000000000000001E-2</v>
      </c>
      <c r="G124" s="219">
        <v>4.3999999999999997E-2</v>
      </c>
      <c r="H124" s="219">
        <v>3.5999999999999997E-2</v>
      </c>
      <c r="I124" s="219">
        <v>3.1E-2</v>
      </c>
    </row>
    <row r="125" spans="1:9" x14ac:dyDescent="0.25">
      <c r="A125" s="175" t="s">
        <v>1802</v>
      </c>
      <c r="B125" s="219">
        <v>0.29699999999999999</v>
      </c>
      <c r="C125" s="219">
        <v>0.13600000000000001</v>
      </c>
      <c r="D125" s="219">
        <v>9.7000000000000003E-2</v>
      </c>
      <c r="E125" s="219">
        <v>7.4999999999999997E-2</v>
      </c>
      <c r="F125" s="219">
        <v>5.3999999999999999E-2</v>
      </c>
      <c r="G125" s="219">
        <v>4.2999999999999997E-2</v>
      </c>
      <c r="H125" s="219">
        <v>3.5000000000000003E-2</v>
      </c>
      <c r="I125" s="219">
        <v>0.03</v>
      </c>
    </row>
    <row r="126" spans="1:9" x14ac:dyDescent="0.25">
      <c r="A126" s="175" t="s">
        <v>1803</v>
      </c>
      <c r="B126" s="219">
        <v>0.26700000000000002</v>
      </c>
      <c r="C126" s="219">
        <v>0.129</v>
      </c>
      <c r="D126" s="219">
        <v>9.2999999999999999E-2</v>
      </c>
      <c r="E126" s="219">
        <v>7.2999999999999995E-2</v>
      </c>
      <c r="F126" s="219">
        <v>5.2999999999999999E-2</v>
      </c>
      <c r="G126" s="219">
        <v>4.2000000000000003E-2</v>
      </c>
      <c r="H126" s="219">
        <v>3.5000000000000003E-2</v>
      </c>
      <c r="I126" s="219">
        <v>0.03</v>
      </c>
    </row>
    <row r="127" spans="1:9" x14ac:dyDescent="0.25">
      <c r="A127" s="216"/>
      <c r="B127" s="175"/>
      <c r="C127" s="175"/>
      <c r="D127" s="175"/>
      <c r="E127" s="175"/>
      <c r="F127" s="175"/>
      <c r="G127" s="175"/>
      <c r="H127" s="175"/>
      <c r="I127" s="175"/>
    </row>
    <row r="128" spans="1:9" x14ac:dyDescent="0.25">
      <c r="A128" s="83" t="s">
        <v>1808</v>
      </c>
      <c r="B128" s="219"/>
      <c r="C128" s="175"/>
      <c r="D128" s="175"/>
      <c r="E128" s="175"/>
      <c r="F128" s="175"/>
      <c r="G128" s="175"/>
      <c r="H128" s="175"/>
      <c r="I128" s="175"/>
    </row>
    <row r="129" spans="1:9" x14ac:dyDescent="0.25">
      <c r="A129" s="175" t="s">
        <v>1811</v>
      </c>
      <c r="B129" s="219"/>
      <c r="C129" s="175"/>
      <c r="D129" s="175"/>
      <c r="E129" s="175"/>
      <c r="F129" s="175"/>
      <c r="G129" s="175"/>
      <c r="H129" s="175"/>
      <c r="I129" s="175"/>
    </row>
    <row r="130" spans="1:9" x14ac:dyDescent="0.25">
      <c r="A130" s="175" t="s">
        <v>1788</v>
      </c>
      <c r="B130" s="220" t="s">
        <v>1810</v>
      </c>
      <c r="C130" s="226"/>
      <c r="D130" s="226"/>
      <c r="E130" s="226"/>
      <c r="F130" s="227"/>
      <c r="G130" s="219"/>
      <c r="H130" s="219"/>
      <c r="I130" s="219"/>
    </row>
    <row r="131" spans="1:9" x14ac:dyDescent="0.25">
      <c r="A131" s="216" t="s">
        <v>1766</v>
      </c>
      <c r="B131" s="219" t="s">
        <v>1753</v>
      </c>
      <c r="C131" s="219" t="s">
        <v>1790</v>
      </c>
      <c r="D131" s="219" t="s">
        <v>1791</v>
      </c>
      <c r="E131" s="219" t="s">
        <v>1792</v>
      </c>
      <c r="F131" s="219" t="s">
        <v>1793</v>
      </c>
      <c r="G131" s="219" t="s">
        <v>1794</v>
      </c>
      <c r="H131" s="219" t="s">
        <v>1795</v>
      </c>
      <c r="I131" s="219" t="s">
        <v>1758</v>
      </c>
    </row>
    <row r="132" spans="1:9" x14ac:dyDescent="0.25">
      <c r="A132" s="175" t="s">
        <v>1801</v>
      </c>
      <c r="B132" s="219">
        <f t="shared" ref="B132:I134" si="7">ROUND((1/B124)-($L$10),3)</f>
        <v>1.9279999999999999</v>
      </c>
      <c r="C132" s="219">
        <f t="shared" si="7"/>
        <v>5.907</v>
      </c>
      <c r="D132" s="219">
        <f t="shared" si="7"/>
        <v>8.9540000000000006</v>
      </c>
      <c r="E132" s="219">
        <f t="shared" si="7"/>
        <v>11.971</v>
      </c>
      <c r="F132" s="219">
        <f t="shared" si="7"/>
        <v>17.007000000000001</v>
      </c>
      <c r="G132" s="219">
        <f t="shared" si="7"/>
        <v>21.876999999999999</v>
      </c>
      <c r="H132" s="219">
        <f t="shared" si="7"/>
        <v>26.928000000000001</v>
      </c>
      <c r="I132" s="219">
        <f t="shared" si="7"/>
        <v>31.408000000000001</v>
      </c>
    </row>
    <row r="133" spans="1:9" x14ac:dyDescent="0.25">
      <c r="A133" s="175" t="s">
        <v>1802</v>
      </c>
      <c r="B133" s="219">
        <f t="shared" si="7"/>
        <v>2.5169999999999999</v>
      </c>
      <c r="C133" s="219">
        <f t="shared" si="7"/>
        <v>6.5030000000000001</v>
      </c>
      <c r="D133" s="219">
        <f t="shared" si="7"/>
        <v>9.4589999999999996</v>
      </c>
      <c r="E133" s="219">
        <f t="shared" si="7"/>
        <v>12.483000000000001</v>
      </c>
      <c r="F133" s="219">
        <f t="shared" si="7"/>
        <v>17.669</v>
      </c>
      <c r="G133" s="219">
        <f t="shared" si="7"/>
        <v>22.405999999999999</v>
      </c>
      <c r="H133" s="219">
        <f t="shared" si="7"/>
        <v>27.721</v>
      </c>
      <c r="I133" s="219">
        <f t="shared" si="7"/>
        <v>32.482999999999997</v>
      </c>
    </row>
    <row r="134" spans="1:9" x14ac:dyDescent="0.25">
      <c r="A134" s="175" t="s">
        <v>1803</v>
      </c>
      <c r="B134" s="219">
        <f t="shared" si="7"/>
        <v>2.895</v>
      </c>
      <c r="C134" s="219">
        <f t="shared" si="7"/>
        <v>6.9020000000000001</v>
      </c>
      <c r="D134" s="219">
        <f t="shared" si="7"/>
        <v>9.9030000000000005</v>
      </c>
      <c r="E134" s="219">
        <f t="shared" si="7"/>
        <v>12.849</v>
      </c>
      <c r="F134" s="219">
        <f t="shared" si="7"/>
        <v>18.018000000000001</v>
      </c>
      <c r="G134" s="219">
        <f t="shared" si="7"/>
        <v>22.96</v>
      </c>
      <c r="H134" s="219">
        <f t="shared" si="7"/>
        <v>27.721</v>
      </c>
      <c r="I134" s="219">
        <f t="shared" si="7"/>
        <v>32.482999999999997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MaterialData</vt:lpstr>
      <vt:lpstr>MetalInsFrameLayers</vt:lpstr>
      <vt:lpstr>JA4-Table-4.4.5</vt:lpstr>
      <vt:lpstr>JA4-Table-4.3.8-2019</vt:lpstr>
      <vt:lpstr>MatData for BEMEnums</vt:lpstr>
      <vt:lpstr>MaterialData Resorted</vt:lpstr>
      <vt:lpstr>FramingFactors</vt:lpstr>
      <vt:lpstr>Complete Material List</vt:lpstr>
      <vt:lpstr>Complete JA4 Composite List</vt:lpstr>
      <vt:lpstr>Baseline - Assembly</vt:lpstr>
      <vt:lpstr>Baseline - Mandatory Requs RVal</vt:lpstr>
      <vt:lpstr>Baseline - Mandatory Requs Mat</vt:lpstr>
      <vt:lpstr>Air</vt:lpstr>
      <vt:lpstr>Woods</vt:lpstr>
      <vt:lpstr>Stones</vt:lpstr>
      <vt:lpstr>Roofing</vt:lpstr>
      <vt:lpstr>Plastering Materials</vt:lpstr>
      <vt:lpstr>Finishing Flooring Materials</vt:lpstr>
      <vt:lpstr>Bldg Board and Siding</vt:lpstr>
      <vt:lpstr>Concrete</vt:lpstr>
      <vt:lpstr>Insulating Materials</vt:lpstr>
      <vt:lpstr>Masonry Materials</vt:lpstr>
      <vt:lpstr>Building Membrane</vt:lpstr>
      <vt:lpstr>JA4-Table-4.3.8-2013</vt:lpstr>
    </vt:vector>
  </TitlesOfParts>
  <Company>Architectural Energy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Czech, Noah</dc:creator>
  <cp:lastModifiedBy>Scott Criswell</cp:lastModifiedBy>
  <dcterms:created xsi:type="dcterms:W3CDTF">2013-04-09T15:54:02Z</dcterms:created>
  <dcterms:modified xsi:type="dcterms:W3CDTF">2022-05-14T07:55:19Z</dcterms:modified>
</cp:coreProperties>
</file>