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8_{B4CD4006-38EC-4C4E-B70B-C7E76F2AD128}" xr6:coauthVersionLast="47" xr6:coauthVersionMax="47" xr10:uidLastSave="{00000000-0000-0000-0000-000000000000}"/>
  <bookViews>
    <workbookView xWindow="2040" yWindow="2865" windowWidth="23715" windowHeight="12120" xr2:uid="{00000000-000D-0000-FFFF-FFFF00000000}"/>
  </bookViews>
  <sheets>
    <sheet name="2017 03 15" sheetId="1" r:id="rId1"/>
    <sheet name="Enum List" sheetId="3" r:id="rId2"/>
    <sheet name="Sheet1" sheetId="2" r:id="rId3"/>
  </sheets>
  <externalReferences>
    <externalReference r:id="rId4"/>
  </externalReferences>
  <definedNames>
    <definedName name="Brand">Sheet1!$A$2:$A$17</definedName>
    <definedName name="Gallons">Sheet1!$B$2:$B$6</definedName>
    <definedName name="_xlnm.Print_Area" localSheetId="0">'2017 03 15'!$Q$55:$AE$385</definedName>
    <definedName name="_xlnm.Print_Titles" localSheetId="0">'2017 03 15'!$55:$55</definedName>
    <definedName name="Type">Sheet1!$C$3:$C$10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90" i="1" l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Y328" i="1" l="1"/>
  <c r="G328" i="1" s="1"/>
  <c r="T328" i="1"/>
  <c r="D328" i="1" s="1"/>
  <c r="L328" i="1"/>
  <c r="K328" i="1"/>
  <c r="J328" i="1"/>
  <c r="F328" i="1"/>
  <c r="C328" i="1"/>
  <c r="AI328" i="1" s="1"/>
  <c r="Y327" i="1"/>
  <c r="G327" i="1" s="1"/>
  <c r="T327" i="1"/>
  <c r="D327" i="1" s="1"/>
  <c r="L327" i="1"/>
  <c r="K327" i="1"/>
  <c r="J327" i="1"/>
  <c r="F327" i="1"/>
  <c r="C327" i="1"/>
  <c r="AI327" i="1" s="1"/>
  <c r="Y326" i="1"/>
  <c r="G326" i="1" s="1"/>
  <c r="T326" i="1"/>
  <c r="D326" i="1" s="1"/>
  <c r="L326" i="1"/>
  <c r="K326" i="1"/>
  <c r="J326" i="1"/>
  <c r="F326" i="1"/>
  <c r="C326" i="1"/>
  <c r="AI326" i="1" s="1"/>
  <c r="Y325" i="1"/>
  <c r="G325" i="1" s="1"/>
  <c r="T325" i="1"/>
  <c r="D325" i="1" s="1"/>
  <c r="L325" i="1"/>
  <c r="K325" i="1"/>
  <c r="J325" i="1"/>
  <c r="F325" i="1"/>
  <c r="C325" i="1"/>
  <c r="AI325" i="1" s="1"/>
  <c r="Y324" i="1"/>
  <c r="G324" i="1" s="1"/>
  <c r="T324" i="1"/>
  <c r="D324" i="1" s="1"/>
  <c r="L324" i="1"/>
  <c r="K324" i="1"/>
  <c r="J324" i="1"/>
  <c r="F324" i="1"/>
  <c r="C324" i="1"/>
  <c r="AI324" i="1" s="1"/>
  <c r="AI323" i="1"/>
  <c r="Y323" i="1"/>
  <c r="G323" i="1" s="1"/>
  <c r="T323" i="1"/>
  <c r="D323" i="1" s="1"/>
  <c r="L323" i="1"/>
  <c r="K323" i="1"/>
  <c r="J323" i="1"/>
  <c r="F323" i="1"/>
  <c r="C323" i="1"/>
  <c r="Y322" i="1"/>
  <c r="G322" i="1" s="1"/>
  <c r="T322" i="1"/>
  <c r="D322" i="1" s="1"/>
  <c r="L322" i="1"/>
  <c r="K322" i="1"/>
  <c r="J322" i="1"/>
  <c r="F322" i="1"/>
  <c r="C322" i="1"/>
  <c r="AI322" i="1" s="1"/>
  <c r="Y321" i="1"/>
  <c r="G321" i="1" s="1"/>
  <c r="T321" i="1"/>
  <c r="D321" i="1" s="1"/>
  <c r="L321" i="1"/>
  <c r="K321" i="1"/>
  <c r="J321" i="1"/>
  <c r="F321" i="1"/>
  <c r="C321" i="1"/>
  <c r="AI321" i="1" s="1"/>
  <c r="Y320" i="1"/>
  <c r="G320" i="1" s="1"/>
  <c r="T320" i="1"/>
  <c r="D320" i="1" s="1"/>
  <c r="R320" i="1"/>
  <c r="R321" i="1" s="1"/>
  <c r="R322" i="1" s="1"/>
  <c r="R323" i="1" s="1"/>
  <c r="R324" i="1" s="1"/>
  <c r="R325" i="1" s="1"/>
  <c r="R326" i="1" s="1"/>
  <c r="R327" i="1" s="1"/>
  <c r="R328" i="1" s="1"/>
  <c r="L320" i="1"/>
  <c r="K320" i="1"/>
  <c r="J320" i="1"/>
  <c r="F320" i="1"/>
  <c r="C320" i="1"/>
  <c r="AI320" i="1" s="1"/>
  <c r="Y319" i="1"/>
  <c r="G319" i="1" s="1"/>
  <c r="T319" i="1"/>
  <c r="D319" i="1" s="1"/>
  <c r="L319" i="1"/>
  <c r="K319" i="1"/>
  <c r="J319" i="1"/>
  <c r="F319" i="1"/>
  <c r="C319" i="1"/>
  <c r="AI319" i="1" s="1"/>
  <c r="Y273" i="1"/>
  <c r="G273" i="1" s="1"/>
  <c r="T273" i="1"/>
  <c r="L273" i="1"/>
  <c r="K273" i="1"/>
  <c r="J273" i="1"/>
  <c r="F273" i="1"/>
  <c r="C273" i="1"/>
  <c r="AI273" i="1" s="1"/>
  <c r="Y272" i="1"/>
  <c r="G272" i="1" s="1"/>
  <c r="T272" i="1"/>
  <c r="L272" i="1"/>
  <c r="K272" i="1"/>
  <c r="J272" i="1"/>
  <c r="F272" i="1"/>
  <c r="C272" i="1"/>
  <c r="AI272" i="1" s="1"/>
  <c r="Y271" i="1"/>
  <c r="G271" i="1" s="1"/>
  <c r="T271" i="1"/>
  <c r="D271" i="1" s="1"/>
  <c r="L271" i="1"/>
  <c r="K271" i="1"/>
  <c r="J271" i="1"/>
  <c r="F271" i="1"/>
  <c r="C271" i="1"/>
  <c r="Y270" i="1"/>
  <c r="G270" i="1" s="1"/>
  <c r="T270" i="1"/>
  <c r="D270" i="1" s="1"/>
  <c r="L270" i="1"/>
  <c r="K270" i="1"/>
  <c r="J270" i="1"/>
  <c r="F270" i="1"/>
  <c r="C270" i="1"/>
  <c r="AI270" i="1" s="1"/>
  <c r="Y269" i="1"/>
  <c r="G269" i="1" s="1"/>
  <c r="T269" i="1"/>
  <c r="D269" i="1" s="1"/>
  <c r="L269" i="1"/>
  <c r="K269" i="1"/>
  <c r="J269" i="1"/>
  <c r="F269" i="1"/>
  <c r="C269" i="1"/>
  <c r="AI269" i="1" s="1"/>
  <c r="Y268" i="1"/>
  <c r="G268" i="1" s="1"/>
  <c r="T268" i="1"/>
  <c r="D268" i="1" s="1"/>
  <c r="L268" i="1"/>
  <c r="K268" i="1"/>
  <c r="J268" i="1"/>
  <c r="F268" i="1"/>
  <c r="C268" i="1"/>
  <c r="AI268" i="1" s="1"/>
  <c r="Y267" i="1"/>
  <c r="G267" i="1" s="1"/>
  <c r="T267" i="1"/>
  <c r="D267" i="1" s="1"/>
  <c r="L267" i="1"/>
  <c r="K267" i="1"/>
  <c r="J267" i="1"/>
  <c r="F267" i="1"/>
  <c r="C267" i="1"/>
  <c r="AI267" i="1" s="1"/>
  <c r="Y266" i="1"/>
  <c r="T266" i="1"/>
  <c r="D266" i="1" s="1"/>
  <c r="L266" i="1"/>
  <c r="K266" i="1"/>
  <c r="J266" i="1"/>
  <c r="G266" i="1"/>
  <c r="F266" i="1"/>
  <c r="C266" i="1"/>
  <c r="AI266" i="1" s="1"/>
  <c r="Y265" i="1"/>
  <c r="G265" i="1" s="1"/>
  <c r="T265" i="1"/>
  <c r="D265" i="1" s="1"/>
  <c r="R265" i="1"/>
  <c r="R266" i="1" s="1"/>
  <c r="R267" i="1" s="1"/>
  <c r="R268" i="1" s="1"/>
  <c r="R269" i="1" s="1"/>
  <c r="R270" i="1" s="1"/>
  <c r="R271" i="1" s="1"/>
  <c r="R272" i="1" s="1"/>
  <c r="R273" i="1" s="1"/>
  <c r="L265" i="1"/>
  <c r="K265" i="1"/>
  <c r="J265" i="1"/>
  <c r="F265" i="1"/>
  <c r="C265" i="1"/>
  <c r="AI265" i="1" s="1"/>
  <c r="AG264" i="1"/>
  <c r="AG265" i="1" s="1"/>
  <c r="AG266" i="1" s="1"/>
  <c r="AG267" i="1" s="1"/>
  <c r="AG268" i="1" s="1"/>
  <c r="AG269" i="1" s="1"/>
  <c r="AG270" i="1" s="1"/>
  <c r="AG271" i="1" s="1"/>
  <c r="AG272" i="1" s="1"/>
  <c r="AG273" i="1" s="1"/>
  <c r="Y264" i="1"/>
  <c r="G264" i="1" s="1"/>
  <c r="T264" i="1"/>
  <c r="D264" i="1" s="1"/>
  <c r="L264" i="1"/>
  <c r="K264" i="1"/>
  <c r="J264" i="1"/>
  <c r="F264" i="1"/>
  <c r="C264" i="1"/>
  <c r="AI264" i="1" s="1"/>
  <c r="Y235" i="1"/>
  <c r="G235" i="1" s="1"/>
  <c r="T235" i="1"/>
  <c r="L235" i="1"/>
  <c r="K235" i="1"/>
  <c r="J235" i="1"/>
  <c r="F235" i="1"/>
  <c r="C235" i="1"/>
  <c r="AI235" i="1" s="1"/>
  <c r="Y234" i="1"/>
  <c r="G234" i="1" s="1"/>
  <c r="T234" i="1"/>
  <c r="D234" i="1" s="1"/>
  <c r="L234" i="1"/>
  <c r="K234" i="1"/>
  <c r="J234" i="1"/>
  <c r="F234" i="1"/>
  <c r="C234" i="1"/>
  <c r="AI234" i="1" s="1"/>
  <c r="Y233" i="1"/>
  <c r="G233" i="1" s="1"/>
  <c r="T233" i="1"/>
  <c r="D233" i="1" s="1"/>
  <c r="L233" i="1"/>
  <c r="K233" i="1"/>
  <c r="J233" i="1"/>
  <c r="F233" i="1"/>
  <c r="C233" i="1"/>
  <c r="AI233" i="1" s="1"/>
  <c r="Y232" i="1"/>
  <c r="G232" i="1" s="1"/>
  <c r="T232" i="1"/>
  <c r="D232" i="1" s="1"/>
  <c r="L232" i="1"/>
  <c r="K232" i="1"/>
  <c r="J232" i="1"/>
  <c r="F232" i="1"/>
  <c r="C232" i="1"/>
  <c r="AI232" i="1" s="1"/>
  <c r="AI231" i="1"/>
  <c r="Y231" i="1"/>
  <c r="G231" i="1" s="1"/>
  <c r="T231" i="1"/>
  <c r="L231" i="1"/>
  <c r="K231" i="1"/>
  <c r="J231" i="1"/>
  <c r="F231" i="1"/>
  <c r="C231" i="1"/>
  <c r="Y230" i="1"/>
  <c r="G230" i="1" s="1"/>
  <c r="T230" i="1"/>
  <c r="D230" i="1" s="1"/>
  <c r="L230" i="1"/>
  <c r="K230" i="1"/>
  <c r="J230" i="1"/>
  <c r="F230" i="1"/>
  <c r="C230" i="1"/>
  <c r="AI230" i="1" s="1"/>
  <c r="Y229" i="1"/>
  <c r="G229" i="1" s="1"/>
  <c r="T229" i="1"/>
  <c r="D229" i="1" s="1"/>
  <c r="L229" i="1"/>
  <c r="K229" i="1"/>
  <c r="J229" i="1"/>
  <c r="F229" i="1"/>
  <c r="C229" i="1"/>
  <c r="AI229" i="1" s="1"/>
  <c r="J228" i="1"/>
  <c r="Y228" i="1"/>
  <c r="G228" i="1" s="1"/>
  <c r="T228" i="1"/>
  <c r="D228" i="1" s="1"/>
  <c r="L228" i="1"/>
  <c r="K228" i="1"/>
  <c r="F228" i="1"/>
  <c r="C228" i="1"/>
  <c r="AI228" i="1" s="1"/>
  <c r="J227" i="1"/>
  <c r="Y227" i="1"/>
  <c r="G227" i="1" s="1"/>
  <c r="T227" i="1"/>
  <c r="D227" i="1" s="1"/>
  <c r="L227" i="1"/>
  <c r="K227" i="1"/>
  <c r="F227" i="1"/>
  <c r="C227" i="1"/>
  <c r="AI227" i="1" s="1"/>
  <c r="K226" i="1"/>
  <c r="Y226" i="1"/>
  <c r="G226" i="1" s="1"/>
  <c r="T226" i="1"/>
  <c r="D226" i="1" s="1"/>
  <c r="L226" i="1"/>
  <c r="J226" i="1"/>
  <c r="F226" i="1"/>
  <c r="C226" i="1"/>
  <c r="AI226" i="1" s="1"/>
  <c r="Y225" i="1"/>
  <c r="G225" i="1" s="1"/>
  <c r="T225" i="1"/>
  <c r="D225" i="1" s="1"/>
  <c r="L225" i="1"/>
  <c r="K225" i="1"/>
  <c r="J225" i="1"/>
  <c r="F225" i="1"/>
  <c r="C225" i="1"/>
  <c r="Y224" i="1"/>
  <c r="G224" i="1" s="1"/>
  <c r="T224" i="1"/>
  <c r="D224" i="1" s="1"/>
  <c r="L224" i="1"/>
  <c r="K224" i="1"/>
  <c r="J224" i="1"/>
  <c r="F224" i="1"/>
  <c r="C224" i="1"/>
  <c r="AI224" i="1" s="1"/>
  <c r="J223" i="1"/>
  <c r="Y223" i="1"/>
  <c r="G223" i="1" s="1"/>
  <c r="T223" i="1"/>
  <c r="D223" i="1" s="1"/>
  <c r="L223" i="1"/>
  <c r="K223" i="1"/>
  <c r="F223" i="1"/>
  <c r="C223" i="1"/>
  <c r="AI223" i="1" s="1"/>
  <c r="K222" i="1"/>
  <c r="Y222" i="1"/>
  <c r="G222" i="1" s="1"/>
  <c r="T222" i="1"/>
  <c r="D222" i="1" s="1"/>
  <c r="L222" i="1"/>
  <c r="J222" i="1"/>
  <c r="F222" i="1"/>
  <c r="C222" i="1"/>
  <c r="AI222" i="1" s="1"/>
  <c r="K221" i="1"/>
  <c r="Y221" i="1"/>
  <c r="G221" i="1" s="1"/>
  <c r="T221" i="1"/>
  <c r="D221" i="1" s="1"/>
  <c r="L221" i="1"/>
  <c r="J221" i="1"/>
  <c r="F221" i="1"/>
  <c r="C221" i="1"/>
  <c r="AI221" i="1" s="1"/>
  <c r="Y220" i="1"/>
  <c r="G220" i="1" s="1"/>
  <c r="T220" i="1"/>
  <c r="D220" i="1" s="1"/>
  <c r="L220" i="1"/>
  <c r="K220" i="1"/>
  <c r="J220" i="1"/>
  <c r="F220" i="1"/>
  <c r="C220" i="1"/>
  <c r="AI220" i="1" s="1"/>
  <c r="Y219" i="1"/>
  <c r="G219" i="1" s="1"/>
  <c r="T219" i="1"/>
  <c r="D219" i="1" s="1"/>
  <c r="L219" i="1"/>
  <c r="K219" i="1"/>
  <c r="J219" i="1"/>
  <c r="F219" i="1"/>
  <c r="C219" i="1"/>
  <c r="AI219" i="1" s="1"/>
  <c r="Y218" i="1"/>
  <c r="G218" i="1" s="1"/>
  <c r="T218" i="1"/>
  <c r="D218" i="1" s="1"/>
  <c r="L218" i="1"/>
  <c r="K218" i="1"/>
  <c r="J218" i="1"/>
  <c r="F218" i="1"/>
  <c r="C218" i="1"/>
  <c r="J217" i="1"/>
  <c r="Y217" i="1"/>
  <c r="G217" i="1" s="1"/>
  <c r="T217" i="1"/>
  <c r="D217" i="1" s="1"/>
  <c r="R217" i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L217" i="1"/>
  <c r="K217" i="1"/>
  <c r="F217" i="1"/>
  <c r="C217" i="1"/>
  <c r="AI217" i="1" s="1"/>
  <c r="J216" i="1"/>
  <c r="Y216" i="1"/>
  <c r="G216" i="1" s="1"/>
  <c r="T216" i="1"/>
  <c r="D216" i="1" s="1"/>
  <c r="L216" i="1"/>
  <c r="K216" i="1"/>
  <c r="F216" i="1"/>
  <c r="C216" i="1"/>
  <c r="AI216" i="1" s="1"/>
  <c r="AF273" i="1" l="1"/>
  <c r="AF272" i="1"/>
  <c r="AF231" i="1"/>
  <c r="AF235" i="1"/>
  <c r="AF327" i="1"/>
  <c r="AF325" i="1"/>
  <c r="AF326" i="1"/>
  <c r="AF324" i="1"/>
  <c r="AF323" i="1"/>
  <c r="AF322" i="1"/>
  <c r="AF321" i="1"/>
  <c r="AF320" i="1"/>
  <c r="AF319" i="1"/>
  <c r="AF267" i="1"/>
  <c r="AF328" i="1"/>
  <c r="AF269" i="1"/>
  <c r="AF268" i="1"/>
  <c r="AF266" i="1"/>
  <c r="AF270" i="1"/>
  <c r="AF271" i="1"/>
  <c r="AI271" i="1"/>
  <c r="D273" i="1"/>
  <c r="AF265" i="1"/>
  <c r="AF264" i="1"/>
  <c r="D272" i="1"/>
  <c r="AF225" i="1"/>
  <c r="AF224" i="1"/>
  <c r="AF221" i="1"/>
  <c r="AF234" i="1"/>
  <c r="AF216" i="1"/>
  <c r="AF219" i="1"/>
  <c r="AF233" i="1"/>
  <c r="AF218" i="1"/>
  <c r="AF226" i="1"/>
  <c r="D231" i="1"/>
  <c r="AF232" i="1"/>
  <c r="AF228" i="1"/>
  <c r="AI225" i="1"/>
  <c r="AF227" i="1"/>
  <c r="AF222" i="1"/>
  <c r="AF230" i="1"/>
  <c r="D235" i="1"/>
  <c r="AF217" i="1"/>
  <c r="AF229" i="1"/>
  <c r="AF223" i="1"/>
  <c r="AI218" i="1"/>
  <c r="AF220" i="1"/>
  <c r="G391" i="1" l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J389" i="1"/>
  <c r="F389" i="1"/>
  <c r="J388" i="1"/>
  <c r="F388" i="1"/>
  <c r="J387" i="1"/>
  <c r="F387" i="1"/>
  <c r="L389" i="1"/>
  <c r="L388" i="1"/>
  <c r="L387" i="1"/>
  <c r="T389" i="1"/>
  <c r="D389" i="1" s="1"/>
  <c r="T388" i="1"/>
  <c r="D388" i="1" s="1"/>
  <c r="T387" i="1"/>
  <c r="D387" i="1" s="1"/>
  <c r="T390" i="1"/>
  <c r="D390" i="1" s="1"/>
  <c r="Y390" i="1"/>
  <c r="G390" i="1" s="1"/>
  <c r="Y389" i="1"/>
  <c r="G389" i="1" s="1"/>
  <c r="Y388" i="1"/>
  <c r="G388" i="1" s="1"/>
  <c r="Y387" i="1"/>
  <c r="G387" i="1" s="1"/>
  <c r="Y386" i="1"/>
  <c r="G386" i="1" s="1"/>
  <c r="R387" i="1"/>
  <c r="R388" i="1" s="1"/>
  <c r="R389" i="1" s="1"/>
  <c r="R390" i="1" s="1"/>
  <c r="P389" i="1"/>
  <c r="P388" i="1"/>
  <c r="P387" i="1"/>
  <c r="L386" i="1"/>
  <c r="J386" i="1"/>
  <c r="F386" i="1"/>
  <c r="P386" i="1"/>
  <c r="T386" i="1"/>
  <c r="D386" i="1" s="1"/>
  <c r="AG386" i="1"/>
  <c r="AG387" i="1" s="1"/>
  <c r="AG388" i="1" s="1"/>
  <c r="AG389" i="1" s="1"/>
  <c r="AG390" i="1" s="1"/>
  <c r="T385" i="1"/>
  <c r="D385" i="1" s="1"/>
  <c r="T384" i="1"/>
  <c r="D384" i="1" s="1"/>
  <c r="T383" i="1"/>
  <c r="D383" i="1" s="1"/>
  <c r="T382" i="1"/>
  <c r="D382" i="1" s="1"/>
  <c r="T381" i="1"/>
  <c r="D381" i="1" s="1"/>
  <c r="T380" i="1"/>
  <c r="D380" i="1" s="1"/>
  <c r="T379" i="1"/>
  <c r="D379" i="1" s="1"/>
  <c r="T378" i="1"/>
  <c r="D378" i="1" s="1"/>
  <c r="T377" i="1"/>
  <c r="D377" i="1" s="1"/>
  <c r="T376" i="1"/>
  <c r="D376" i="1" s="1"/>
  <c r="T375" i="1"/>
  <c r="D375" i="1" s="1"/>
  <c r="T374" i="1"/>
  <c r="D374" i="1" s="1"/>
  <c r="T373" i="1"/>
  <c r="D373" i="1" s="1"/>
  <c r="T372" i="1"/>
  <c r="D372" i="1" s="1"/>
  <c r="T371" i="1"/>
  <c r="D371" i="1" s="1"/>
  <c r="T370" i="1"/>
  <c r="D370" i="1" s="1"/>
  <c r="T369" i="1"/>
  <c r="D369" i="1" s="1"/>
  <c r="T368" i="1"/>
  <c r="D368" i="1" s="1"/>
  <c r="T367" i="1"/>
  <c r="D367" i="1" s="1"/>
  <c r="T366" i="1"/>
  <c r="D366" i="1" s="1"/>
  <c r="T365" i="1"/>
  <c r="D365" i="1" s="1"/>
  <c r="T364" i="1"/>
  <c r="D364" i="1" s="1"/>
  <c r="T363" i="1"/>
  <c r="D363" i="1" s="1"/>
  <c r="T362" i="1"/>
  <c r="D362" i="1" s="1"/>
  <c r="T361" i="1"/>
  <c r="D361" i="1" s="1"/>
  <c r="T360" i="1"/>
  <c r="D360" i="1" s="1"/>
  <c r="T359" i="1"/>
  <c r="D359" i="1" s="1"/>
  <c r="T358" i="1"/>
  <c r="D358" i="1" s="1"/>
  <c r="T357" i="1"/>
  <c r="D357" i="1" s="1"/>
  <c r="T356" i="1"/>
  <c r="D356" i="1" s="1"/>
  <c r="T355" i="1"/>
  <c r="D355" i="1" s="1"/>
  <c r="T354" i="1"/>
  <c r="D354" i="1" s="1"/>
  <c r="T353" i="1"/>
  <c r="D353" i="1" s="1"/>
  <c r="T352" i="1"/>
  <c r="D352" i="1" s="1"/>
  <c r="T351" i="1"/>
  <c r="D351" i="1" s="1"/>
  <c r="T350" i="1"/>
  <c r="D350" i="1" s="1"/>
  <c r="T349" i="1"/>
  <c r="D349" i="1" s="1"/>
  <c r="T348" i="1"/>
  <c r="D348" i="1" s="1"/>
  <c r="T347" i="1"/>
  <c r="D347" i="1" s="1"/>
  <c r="T346" i="1"/>
  <c r="D346" i="1" s="1"/>
  <c r="T345" i="1"/>
  <c r="D345" i="1" s="1"/>
  <c r="T344" i="1"/>
  <c r="D344" i="1" s="1"/>
  <c r="T343" i="1"/>
  <c r="D343" i="1" s="1"/>
  <c r="T342" i="1"/>
  <c r="D342" i="1" s="1"/>
  <c r="T341" i="1"/>
  <c r="D341" i="1" s="1"/>
  <c r="T340" i="1"/>
  <c r="D340" i="1" s="1"/>
  <c r="T339" i="1"/>
  <c r="D339" i="1" s="1"/>
  <c r="T338" i="1"/>
  <c r="D338" i="1" s="1"/>
  <c r="T337" i="1"/>
  <c r="D337" i="1" s="1"/>
  <c r="T336" i="1"/>
  <c r="D336" i="1" s="1"/>
  <c r="T335" i="1"/>
  <c r="D335" i="1" s="1"/>
  <c r="T334" i="1"/>
  <c r="D334" i="1" s="1"/>
  <c r="T333" i="1"/>
  <c r="D333" i="1" s="1"/>
  <c r="T332" i="1"/>
  <c r="D332" i="1" s="1"/>
  <c r="T331" i="1"/>
  <c r="D331" i="1" s="1"/>
  <c r="T330" i="1"/>
  <c r="D330" i="1" s="1"/>
  <c r="T329" i="1"/>
  <c r="D329" i="1" s="1"/>
  <c r="T318" i="1"/>
  <c r="D318" i="1" s="1"/>
  <c r="T317" i="1"/>
  <c r="D317" i="1" s="1"/>
  <c r="T316" i="1"/>
  <c r="D316" i="1" s="1"/>
  <c r="T315" i="1"/>
  <c r="D315" i="1" s="1"/>
  <c r="T314" i="1"/>
  <c r="D314" i="1" s="1"/>
  <c r="T313" i="1"/>
  <c r="D313" i="1" s="1"/>
  <c r="T312" i="1"/>
  <c r="D312" i="1" s="1"/>
  <c r="T311" i="1"/>
  <c r="D311" i="1" s="1"/>
  <c r="T310" i="1"/>
  <c r="D310" i="1" s="1"/>
  <c r="T309" i="1"/>
  <c r="D309" i="1" s="1"/>
  <c r="T308" i="1"/>
  <c r="D308" i="1" s="1"/>
  <c r="T307" i="1"/>
  <c r="D307" i="1" s="1"/>
  <c r="T306" i="1"/>
  <c r="D306" i="1" s="1"/>
  <c r="T305" i="1"/>
  <c r="D305" i="1" s="1"/>
  <c r="T304" i="1"/>
  <c r="D304" i="1" s="1"/>
  <c r="T303" i="1"/>
  <c r="D303" i="1" s="1"/>
  <c r="T302" i="1"/>
  <c r="D302" i="1" s="1"/>
  <c r="T301" i="1"/>
  <c r="D301" i="1" s="1"/>
  <c r="T300" i="1"/>
  <c r="D300" i="1" s="1"/>
  <c r="T299" i="1"/>
  <c r="D299" i="1" s="1"/>
  <c r="T298" i="1"/>
  <c r="D298" i="1" s="1"/>
  <c r="T297" i="1"/>
  <c r="D297" i="1" s="1"/>
  <c r="T296" i="1"/>
  <c r="D296" i="1" s="1"/>
  <c r="T295" i="1"/>
  <c r="D295" i="1" s="1"/>
  <c r="T294" i="1"/>
  <c r="D294" i="1" s="1"/>
  <c r="T293" i="1"/>
  <c r="D293" i="1" s="1"/>
  <c r="T292" i="1"/>
  <c r="D292" i="1" s="1"/>
  <c r="T291" i="1"/>
  <c r="D291" i="1" s="1"/>
  <c r="T290" i="1"/>
  <c r="D290" i="1" s="1"/>
  <c r="T289" i="1"/>
  <c r="D289" i="1" s="1"/>
  <c r="T288" i="1"/>
  <c r="D288" i="1" s="1"/>
  <c r="T287" i="1"/>
  <c r="D287" i="1" s="1"/>
  <c r="T286" i="1"/>
  <c r="D286" i="1" s="1"/>
  <c r="T285" i="1"/>
  <c r="D285" i="1" s="1"/>
  <c r="T284" i="1"/>
  <c r="D284" i="1" s="1"/>
  <c r="T283" i="1"/>
  <c r="D283" i="1" s="1"/>
  <c r="T282" i="1"/>
  <c r="D282" i="1" s="1"/>
  <c r="T281" i="1"/>
  <c r="D281" i="1" s="1"/>
  <c r="T280" i="1"/>
  <c r="D280" i="1" s="1"/>
  <c r="T279" i="1"/>
  <c r="D279" i="1" s="1"/>
  <c r="T278" i="1"/>
  <c r="D278" i="1" s="1"/>
  <c r="T277" i="1"/>
  <c r="D277" i="1" s="1"/>
  <c r="T276" i="1"/>
  <c r="D276" i="1" s="1"/>
  <c r="T275" i="1"/>
  <c r="D275" i="1" s="1"/>
  <c r="T274" i="1"/>
  <c r="D274" i="1" s="1"/>
  <c r="T263" i="1"/>
  <c r="D263" i="1" s="1"/>
  <c r="T262" i="1"/>
  <c r="D262" i="1" s="1"/>
  <c r="T261" i="1"/>
  <c r="D261" i="1" s="1"/>
  <c r="T260" i="1"/>
  <c r="D260" i="1" s="1"/>
  <c r="T259" i="1"/>
  <c r="D259" i="1" s="1"/>
  <c r="T258" i="1"/>
  <c r="D258" i="1" s="1"/>
  <c r="T257" i="1"/>
  <c r="D257" i="1" s="1"/>
  <c r="T256" i="1"/>
  <c r="D256" i="1" s="1"/>
  <c r="T255" i="1"/>
  <c r="D255" i="1" s="1"/>
  <c r="T254" i="1"/>
  <c r="D254" i="1" s="1"/>
  <c r="T253" i="1"/>
  <c r="D253" i="1" s="1"/>
  <c r="T252" i="1"/>
  <c r="D252" i="1" s="1"/>
  <c r="T251" i="1"/>
  <c r="D251" i="1" s="1"/>
  <c r="T250" i="1"/>
  <c r="D250" i="1" s="1"/>
  <c r="T249" i="1"/>
  <c r="D249" i="1" s="1"/>
  <c r="T248" i="1"/>
  <c r="D248" i="1" s="1"/>
  <c r="T247" i="1"/>
  <c r="D247" i="1" s="1"/>
  <c r="T246" i="1"/>
  <c r="D246" i="1" s="1"/>
  <c r="T245" i="1"/>
  <c r="D245" i="1" s="1"/>
  <c r="T244" i="1"/>
  <c r="D244" i="1" s="1"/>
  <c r="T243" i="1"/>
  <c r="D243" i="1" s="1"/>
  <c r="T242" i="1"/>
  <c r="D242" i="1" s="1"/>
  <c r="T241" i="1"/>
  <c r="D241" i="1" s="1"/>
  <c r="T240" i="1"/>
  <c r="D240" i="1" s="1"/>
  <c r="T239" i="1"/>
  <c r="D239" i="1" s="1"/>
  <c r="T238" i="1"/>
  <c r="D238" i="1" s="1"/>
  <c r="T237" i="1"/>
  <c r="D237" i="1" s="1"/>
  <c r="T236" i="1"/>
  <c r="D236" i="1" s="1"/>
  <c r="T215" i="1"/>
  <c r="D215" i="1" s="1"/>
  <c r="T214" i="1"/>
  <c r="D214" i="1" s="1"/>
  <c r="T213" i="1"/>
  <c r="D213" i="1" s="1"/>
  <c r="T212" i="1"/>
  <c r="D212" i="1" s="1"/>
  <c r="T211" i="1"/>
  <c r="D211" i="1" s="1"/>
  <c r="T210" i="1"/>
  <c r="D210" i="1" s="1"/>
  <c r="T209" i="1"/>
  <c r="D209" i="1" s="1"/>
  <c r="T208" i="1"/>
  <c r="D208" i="1" s="1"/>
  <c r="T207" i="1"/>
  <c r="D207" i="1" s="1"/>
  <c r="T206" i="1"/>
  <c r="D206" i="1" s="1"/>
  <c r="T205" i="1"/>
  <c r="D205" i="1" s="1"/>
  <c r="T204" i="1"/>
  <c r="D204" i="1" s="1"/>
  <c r="T203" i="1"/>
  <c r="D203" i="1" s="1"/>
  <c r="T202" i="1"/>
  <c r="D202" i="1" s="1"/>
  <c r="T201" i="1"/>
  <c r="D201" i="1" s="1"/>
  <c r="T200" i="1"/>
  <c r="D200" i="1" s="1"/>
  <c r="T199" i="1"/>
  <c r="D199" i="1" s="1"/>
  <c r="T198" i="1"/>
  <c r="D198" i="1" s="1"/>
  <c r="T197" i="1"/>
  <c r="D197" i="1" s="1"/>
  <c r="T196" i="1"/>
  <c r="D196" i="1" s="1"/>
  <c r="T195" i="1"/>
  <c r="D195" i="1" s="1"/>
  <c r="T194" i="1"/>
  <c r="D194" i="1" s="1"/>
  <c r="T193" i="1"/>
  <c r="D193" i="1" s="1"/>
  <c r="T192" i="1"/>
  <c r="D192" i="1" s="1"/>
  <c r="T191" i="1"/>
  <c r="D191" i="1" s="1"/>
  <c r="T190" i="1"/>
  <c r="D190" i="1" s="1"/>
  <c r="T189" i="1"/>
  <c r="D189" i="1" s="1"/>
  <c r="T188" i="1"/>
  <c r="D188" i="1" s="1"/>
  <c r="T187" i="1"/>
  <c r="D187" i="1" s="1"/>
  <c r="T186" i="1"/>
  <c r="D186" i="1" s="1"/>
  <c r="T185" i="1"/>
  <c r="D185" i="1" s="1"/>
  <c r="T184" i="1"/>
  <c r="D184" i="1" s="1"/>
  <c r="T183" i="1"/>
  <c r="D183" i="1" s="1"/>
  <c r="T182" i="1"/>
  <c r="D182" i="1" s="1"/>
  <c r="T181" i="1"/>
  <c r="D181" i="1" s="1"/>
  <c r="T180" i="1"/>
  <c r="D180" i="1" s="1"/>
  <c r="T179" i="1"/>
  <c r="D179" i="1" s="1"/>
  <c r="T178" i="1"/>
  <c r="D178" i="1" s="1"/>
  <c r="T177" i="1"/>
  <c r="D177" i="1" s="1"/>
  <c r="T176" i="1"/>
  <c r="D176" i="1" s="1"/>
  <c r="T175" i="1"/>
  <c r="D175" i="1" s="1"/>
  <c r="T174" i="1"/>
  <c r="D174" i="1" s="1"/>
  <c r="T173" i="1"/>
  <c r="D173" i="1" s="1"/>
  <c r="T172" i="1"/>
  <c r="D172" i="1" s="1"/>
  <c r="T171" i="1"/>
  <c r="D171" i="1" s="1"/>
  <c r="T170" i="1"/>
  <c r="D170" i="1" s="1"/>
  <c r="T169" i="1"/>
  <c r="D169" i="1" s="1"/>
  <c r="T168" i="1"/>
  <c r="D168" i="1" s="1"/>
  <c r="T167" i="1"/>
  <c r="D167" i="1" s="1"/>
  <c r="T166" i="1"/>
  <c r="D166" i="1" s="1"/>
  <c r="T165" i="1"/>
  <c r="D165" i="1" s="1"/>
  <c r="T164" i="1"/>
  <c r="D164" i="1" s="1"/>
  <c r="T163" i="1"/>
  <c r="D163" i="1" s="1"/>
  <c r="T162" i="1"/>
  <c r="D162" i="1" s="1"/>
  <c r="T161" i="1"/>
  <c r="D161" i="1" s="1"/>
  <c r="T160" i="1"/>
  <c r="D160" i="1" s="1"/>
  <c r="T159" i="1"/>
  <c r="D159" i="1" s="1"/>
  <c r="T158" i="1"/>
  <c r="D158" i="1" s="1"/>
  <c r="T157" i="1"/>
  <c r="D157" i="1" s="1"/>
  <c r="T156" i="1"/>
  <c r="D156" i="1" s="1"/>
  <c r="T155" i="1"/>
  <c r="D155" i="1" s="1"/>
  <c r="T154" i="1"/>
  <c r="D154" i="1" s="1"/>
  <c r="T153" i="1"/>
  <c r="D153" i="1" s="1"/>
  <c r="T152" i="1"/>
  <c r="D152" i="1" s="1"/>
  <c r="T151" i="1"/>
  <c r="D151" i="1" s="1"/>
  <c r="T150" i="1"/>
  <c r="D150" i="1" s="1"/>
  <c r="T149" i="1"/>
  <c r="D149" i="1" s="1"/>
  <c r="T148" i="1"/>
  <c r="D148" i="1" s="1"/>
  <c r="T147" i="1"/>
  <c r="D147" i="1" s="1"/>
  <c r="T146" i="1"/>
  <c r="D146" i="1" s="1"/>
  <c r="T145" i="1"/>
  <c r="D145" i="1" s="1"/>
  <c r="T144" i="1"/>
  <c r="D144" i="1" s="1"/>
  <c r="T143" i="1"/>
  <c r="D143" i="1" s="1"/>
  <c r="T142" i="1"/>
  <c r="D142" i="1" s="1"/>
  <c r="T141" i="1"/>
  <c r="D141" i="1" s="1"/>
  <c r="T140" i="1"/>
  <c r="D140" i="1" s="1"/>
  <c r="T139" i="1"/>
  <c r="D139" i="1" s="1"/>
  <c r="T138" i="1"/>
  <c r="D138" i="1" s="1"/>
  <c r="T137" i="1"/>
  <c r="D137" i="1" s="1"/>
  <c r="T136" i="1"/>
  <c r="D136" i="1" s="1"/>
  <c r="T135" i="1"/>
  <c r="D135" i="1" s="1"/>
  <c r="T134" i="1"/>
  <c r="D134" i="1" s="1"/>
  <c r="T133" i="1"/>
  <c r="D133" i="1" s="1"/>
  <c r="T132" i="1"/>
  <c r="D132" i="1" s="1"/>
  <c r="T131" i="1"/>
  <c r="D131" i="1" s="1"/>
  <c r="T130" i="1"/>
  <c r="D130" i="1" s="1"/>
  <c r="T129" i="1"/>
  <c r="D129" i="1" s="1"/>
  <c r="T128" i="1"/>
  <c r="D128" i="1" s="1"/>
  <c r="T127" i="1"/>
  <c r="D127" i="1" s="1"/>
  <c r="T126" i="1"/>
  <c r="D126" i="1" s="1"/>
  <c r="T125" i="1"/>
  <c r="D125" i="1" s="1"/>
  <c r="T124" i="1"/>
  <c r="D124" i="1" s="1"/>
  <c r="T123" i="1"/>
  <c r="D123" i="1" s="1"/>
  <c r="T122" i="1"/>
  <c r="D122" i="1" s="1"/>
  <c r="T121" i="1"/>
  <c r="D121" i="1" s="1"/>
  <c r="T120" i="1"/>
  <c r="D120" i="1" s="1"/>
  <c r="T119" i="1"/>
  <c r="D119" i="1" s="1"/>
  <c r="T118" i="1"/>
  <c r="D118" i="1" s="1"/>
  <c r="T117" i="1"/>
  <c r="D117" i="1" s="1"/>
  <c r="T116" i="1"/>
  <c r="D116" i="1" s="1"/>
  <c r="T115" i="1"/>
  <c r="D115" i="1" s="1"/>
  <c r="T114" i="1"/>
  <c r="D114" i="1" s="1"/>
  <c r="T113" i="1"/>
  <c r="D113" i="1" s="1"/>
  <c r="T112" i="1"/>
  <c r="D112" i="1" s="1"/>
  <c r="T111" i="1"/>
  <c r="D111" i="1" s="1"/>
  <c r="T110" i="1"/>
  <c r="D110" i="1" s="1"/>
  <c r="T109" i="1"/>
  <c r="D109" i="1" s="1"/>
  <c r="T108" i="1"/>
  <c r="D108" i="1" s="1"/>
  <c r="T107" i="1"/>
  <c r="D107" i="1" s="1"/>
  <c r="T106" i="1"/>
  <c r="D106" i="1" s="1"/>
  <c r="T105" i="1"/>
  <c r="D105" i="1" s="1"/>
  <c r="T104" i="1"/>
  <c r="D104" i="1" s="1"/>
  <c r="T103" i="1"/>
  <c r="D103" i="1" s="1"/>
  <c r="T102" i="1"/>
  <c r="D102" i="1" s="1"/>
  <c r="T101" i="1"/>
  <c r="D101" i="1" s="1"/>
  <c r="T100" i="1"/>
  <c r="D100" i="1" s="1"/>
  <c r="T99" i="1"/>
  <c r="D99" i="1" s="1"/>
  <c r="T98" i="1"/>
  <c r="D98" i="1" s="1"/>
  <c r="T97" i="1"/>
  <c r="D97" i="1" s="1"/>
  <c r="T96" i="1"/>
  <c r="D96" i="1" s="1"/>
  <c r="T95" i="1"/>
  <c r="D95" i="1" s="1"/>
  <c r="T94" i="1"/>
  <c r="D94" i="1" s="1"/>
  <c r="T93" i="1"/>
  <c r="D93" i="1" s="1"/>
  <c r="T92" i="1"/>
  <c r="D92" i="1" s="1"/>
  <c r="T91" i="1"/>
  <c r="D91" i="1" s="1"/>
  <c r="T90" i="1"/>
  <c r="D90" i="1" s="1"/>
  <c r="T89" i="1"/>
  <c r="D89" i="1" s="1"/>
  <c r="T88" i="1"/>
  <c r="D88" i="1" s="1"/>
  <c r="T87" i="1"/>
  <c r="D87" i="1" s="1"/>
  <c r="T86" i="1"/>
  <c r="D86" i="1" s="1"/>
  <c r="T85" i="1"/>
  <c r="D85" i="1" s="1"/>
  <c r="T84" i="1"/>
  <c r="D84" i="1" s="1"/>
  <c r="T83" i="1"/>
  <c r="D83" i="1" s="1"/>
  <c r="T82" i="1"/>
  <c r="D82" i="1" s="1"/>
  <c r="T81" i="1"/>
  <c r="D81" i="1" s="1"/>
  <c r="T80" i="1"/>
  <c r="D80" i="1" s="1"/>
  <c r="T79" i="1"/>
  <c r="D79" i="1" s="1"/>
  <c r="T78" i="1"/>
  <c r="D78" i="1" s="1"/>
  <c r="T77" i="1"/>
  <c r="D77" i="1" s="1"/>
  <c r="T76" i="1"/>
  <c r="D76" i="1" s="1"/>
  <c r="T75" i="1"/>
  <c r="D75" i="1" s="1"/>
  <c r="T74" i="1"/>
  <c r="D74" i="1" s="1"/>
  <c r="T73" i="1"/>
  <c r="D73" i="1" s="1"/>
  <c r="T72" i="1"/>
  <c r="D72" i="1" s="1"/>
  <c r="T71" i="1"/>
  <c r="D71" i="1" s="1"/>
  <c r="T70" i="1"/>
  <c r="D70" i="1" s="1"/>
  <c r="T69" i="1"/>
  <c r="D69" i="1" s="1"/>
  <c r="T68" i="1"/>
  <c r="D68" i="1" s="1"/>
  <c r="T67" i="1"/>
  <c r="D67" i="1" s="1"/>
  <c r="T66" i="1"/>
  <c r="D66" i="1" s="1"/>
  <c r="T65" i="1"/>
  <c r="D65" i="1" s="1"/>
  <c r="T64" i="1"/>
  <c r="D64" i="1" s="1"/>
  <c r="T63" i="1"/>
  <c r="D63" i="1" s="1"/>
  <c r="T61" i="1"/>
  <c r="D61" i="1" s="1"/>
  <c r="T60" i="1"/>
  <c r="D60" i="1" s="1"/>
  <c r="T59" i="1"/>
  <c r="D59" i="1" s="1"/>
  <c r="T58" i="1"/>
  <c r="D58" i="1" s="1"/>
  <c r="T57" i="1"/>
  <c r="D57" i="1" s="1"/>
  <c r="T56" i="1"/>
  <c r="D56" i="1" s="1"/>
  <c r="T62" i="1"/>
  <c r="D62" i="1" s="1"/>
  <c r="AG114" i="1"/>
  <c r="AG123" i="1"/>
  <c r="AG128" i="1"/>
  <c r="AG134" i="1"/>
  <c r="AG149" i="1"/>
  <c r="AG274" i="1"/>
  <c r="AG295" i="1"/>
  <c r="AG341" i="1"/>
  <c r="AG347" i="1"/>
  <c r="AG373" i="1"/>
  <c r="AG92" i="1"/>
  <c r="AG93" i="1" s="1"/>
  <c r="AG94" i="1" s="1"/>
  <c r="AG95" i="1" s="1"/>
  <c r="AG96" i="1" s="1"/>
  <c r="AG98" i="1" s="1"/>
  <c r="AG99" i="1" s="1"/>
  <c r="AG100" i="1" s="1"/>
  <c r="AG101" i="1" s="1"/>
  <c r="AG102" i="1" s="1"/>
  <c r="AG103" i="1" s="1"/>
  <c r="AG104" i="1" s="1"/>
  <c r="AG105" i="1" s="1"/>
  <c r="AG106" i="1" s="1"/>
  <c r="AG107" i="1" s="1"/>
  <c r="AG108" i="1" s="1"/>
  <c r="AG109" i="1" s="1"/>
  <c r="AG110" i="1" s="1"/>
  <c r="AG111" i="1" s="1"/>
  <c r="AG112" i="1" s="1"/>
  <c r="AG76" i="1"/>
  <c r="AG77" i="1" s="1"/>
  <c r="AG78" i="1" s="1"/>
  <c r="AG79" i="1" s="1"/>
  <c r="AG80" i="1" s="1"/>
  <c r="AG81" i="1" s="1"/>
  <c r="AG82" i="1" s="1"/>
  <c r="AG83" i="1" s="1"/>
  <c r="AG84" i="1" s="1"/>
  <c r="AG85" i="1" s="1"/>
  <c r="AG86" i="1" s="1"/>
  <c r="AG87" i="1" s="1"/>
  <c r="AG88" i="1" s="1"/>
  <c r="AG89" i="1" s="1"/>
  <c r="AG90" i="1" s="1"/>
  <c r="AG57" i="1"/>
  <c r="AG58" i="1" s="1"/>
  <c r="AG59" i="1" s="1"/>
  <c r="AG60" i="1" s="1"/>
  <c r="AG61" i="1" s="1"/>
  <c r="AG62" i="1" s="1"/>
  <c r="AG63" i="1" s="1"/>
  <c r="AG64" i="1" s="1"/>
  <c r="AG65" i="1" s="1"/>
  <c r="AG66" i="1" s="1"/>
  <c r="AG67" i="1" s="1"/>
  <c r="AG68" i="1" s="1"/>
  <c r="AG69" i="1" s="1"/>
  <c r="AG70" i="1" s="1"/>
  <c r="AG71" i="1" s="1"/>
  <c r="AG72" i="1" s="1"/>
  <c r="AG73" i="1" s="1"/>
  <c r="AG74" i="1" s="1"/>
  <c r="A334" i="3"/>
  <c r="A333" i="3"/>
  <c r="S387" i="1" l="1"/>
  <c r="E387" i="1" s="1"/>
  <c r="S388" i="1"/>
  <c r="E388" i="1" s="1"/>
  <c r="S389" i="1"/>
  <c r="E389" i="1" s="1"/>
  <c r="S386" i="1"/>
  <c r="AG115" i="1"/>
  <c r="AG116" i="1" s="1"/>
  <c r="AG117" i="1" s="1"/>
  <c r="AG118" i="1" s="1"/>
  <c r="AG119" i="1" s="1"/>
  <c r="AG120" i="1" s="1"/>
  <c r="AG121" i="1" s="1"/>
  <c r="AG122" i="1" s="1"/>
  <c r="AG124" i="1"/>
  <c r="AG125" i="1" s="1"/>
  <c r="AG126" i="1" s="1"/>
  <c r="AG127" i="1" s="1"/>
  <c r="AG129" i="1"/>
  <c r="AG130" i="1" s="1"/>
  <c r="AG131" i="1" s="1"/>
  <c r="AG132" i="1" s="1"/>
  <c r="AG133" i="1" s="1"/>
  <c r="AG135" i="1"/>
  <c r="AG136" i="1" s="1"/>
  <c r="AG137" i="1" s="1"/>
  <c r="AG138" i="1" s="1"/>
  <c r="AG139" i="1" s="1"/>
  <c r="AG140" i="1" s="1"/>
  <c r="AG141" i="1" s="1"/>
  <c r="AG142" i="1" s="1"/>
  <c r="AG143" i="1" s="1"/>
  <c r="AG144" i="1" s="1"/>
  <c r="AG145" i="1" s="1"/>
  <c r="AG146" i="1" s="1"/>
  <c r="AG147" i="1" s="1"/>
  <c r="AG148" i="1" s="1"/>
  <c r="AG150" i="1"/>
  <c r="AG151" i="1" s="1"/>
  <c r="AG152" i="1" s="1"/>
  <c r="AG153" i="1" s="1"/>
  <c r="AG154" i="1" s="1"/>
  <c r="AG155" i="1" s="1"/>
  <c r="AG156" i="1" s="1"/>
  <c r="AG157" i="1" s="1"/>
  <c r="AG158" i="1" s="1"/>
  <c r="AG159" i="1" s="1"/>
  <c r="AG160" i="1" s="1"/>
  <c r="AG161" i="1" s="1"/>
  <c r="AG162" i="1" s="1"/>
  <c r="AG163" i="1" s="1"/>
  <c r="AG164" i="1" s="1"/>
  <c r="AG165" i="1" s="1"/>
  <c r="AG166" i="1" s="1"/>
  <c r="AG167" i="1" s="1"/>
  <c r="AG168" i="1" s="1"/>
  <c r="AG169" i="1" s="1"/>
  <c r="AG170" i="1" s="1"/>
  <c r="AG171" i="1" s="1"/>
  <c r="AG172" i="1" s="1"/>
  <c r="AG173" i="1" s="1"/>
  <c r="AG174" i="1" s="1"/>
  <c r="AG175" i="1" s="1"/>
  <c r="AG176" i="1" s="1"/>
  <c r="AG177" i="1" s="1"/>
  <c r="AG178" i="1" s="1"/>
  <c r="AG179" i="1" s="1"/>
  <c r="AG180" i="1" s="1"/>
  <c r="AG181" i="1" s="1"/>
  <c r="AG182" i="1" s="1"/>
  <c r="AG183" i="1" s="1"/>
  <c r="AG184" i="1" s="1"/>
  <c r="AG185" i="1" s="1"/>
  <c r="AG186" i="1" s="1"/>
  <c r="AG187" i="1" s="1"/>
  <c r="AG188" i="1" s="1"/>
  <c r="AG189" i="1" s="1"/>
  <c r="AG190" i="1" s="1"/>
  <c r="AG191" i="1" s="1"/>
  <c r="AG192" i="1" s="1"/>
  <c r="AG193" i="1" s="1"/>
  <c r="AG194" i="1" s="1"/>
  <c r="AG195" i="1" s="1"/>
  <c r="AG196" i="1" s="1"/>
  <c r="AG197" i="1" s="1"/>
  <c r="AG198" i="1" s="1"/>
  <c r="AG199" i="1" s="1"/>
  <c r="AG200" i="1" s="1"/>
  <c r="AG201" i="1" s="1"/>
  <c r="AG202" i="1" s="1"/>
  <c r="AG203" i="1" s="1"/>
  <c r="AG204" i="1" s="1"/>
  <c r="AG205" i="1" s="1"/>
  <c r="AG206" i="1" s="1"/>
  <c r="AG207" i="1" s="1"/>
  <c r="AG208" i="1" s="1"/>
  <c r="AG209" i="1" s="1"/>
  <c r="AG210" i="1" s="1"/>
  <c r="AG211" i="1" s="1"/>
  <c r="AG212" i="1" s="1"/>
  <c r="AG213" i="1" s="1"/>
  <c r="AG214" i="1" s="1"/>
  <c r="AG215" i="1" s="1"/>
  <c r="AG275" i="1"/>
  <c r="AG276" i="1" s="1"/>
  <c r="AG277" i="1" s="1"/>
  <c r="AG278" i="1" s="1"/>
  <c r="AG279" i="1" s="1"/>
  <c r="AG280" i="1" s="1"/>
  <c r="AG281" i="1" s="1"/>
  <c r="AG282" i="1" s="1"/>
  <c r="AG283" i="1" s="1"/>
  <c r="AG284" i="1" s="1"/>
  <c r="AG285" i="1" s="1"/>
  <c r="AG286" i="1" s="1"/>
  <c r="AG287" i="1" s="1"/>
  <c r="AG288" i="1" s="1"/>
  <c r="AG289" i="1" s="1"/>
  <c r="AG290" i="1" s="1"/>
  <c r="AG291" i="1" s="1"/>
  <c r="AG292" i="1" s="1"/>
  <c r="AG293" i="1" s="1"/>
  <c r="AG294" i="1" s="1"/>
  <c r="AG296" i="1"/>
  <c r="AG297" i="1" s="1"/>
  <c r="AG298" i="1" s="1"/>
  <c r="AG299" i="1" s="1"/>
  <c r="AG300" i="1" s="1"/>
  <c r="AG301" i="1" s="1"/>
  <c r="AG302" i="1" s="1"/>
  <c r="AG303" i="1" s="1"/>
  <c r="AG304" i="1" s="1"/>
  <c r="AG305" i="1" s="1"/>
  <c r="AG306" i="1" s="1"/>
  <c r="AG307" i="1" s="1"/>
  <c r="AG308" i="1" s="1"/>
  <c r="AG309" i="1" s="1"/>
  <c r="AG310" i="1" s="1"/>
  <c r="AG311" i="1" s="1"/>
  <c r="AG312" i="1" s="1"/>
  <c r="AG313" i="1" s="1"/>
  <c r="AG314" i="1" s="1"/>
  <c r="AG315" i="1" s="1"/>
  <c r="AG316" i="1" s="1"/>
  <c r="AG317" i="1" s="1"/>
  <c r="AG318" i="1" s="1"/>
  <c r="AG348" i="1"/>
  <c r="AG349" i="1" s="1"/>
  <c r="AG350" i="1" s="1"/>
  <c r="AG351" i="1" s="1"/>
  <c r="AG352" i="1" s="1"/>
  <c r="AG353" i="1" s="1"/>
  <c r="AG354" i="1" s="1"/>
  <c r="AG355" i="1" s="1"/>
  <c r="AG356" i="1" s="1"/>
  <c r="AG357" i="1" s="1"/>
  <c r="AG358" i="1" s="1"/>
  <c r="AG359" i="1" s="1"/>
  <c r="AG360" i="1" s="1"/>
  <c r="AG361" i="1" s="1"/>
  <c r="AG363" i="1" s="1"/>
  <c r="AG365" i="1" s="1"/>
  <c r="AG366" i="1" s="1"/>
  <c r="AG367" i="1" s="1"/>
  <c r="AG368" i="1" s="1"/>
  <c r="AG369" i="1" s="1"/>
  <c r="AG370" i="1" s="1"/>
  <c r="AG371" i="1" s="1"/>
  <c r="AG372" i="1" s="1"/>
  <c r="AG374" i="1" s="1"/>
  <c r="AG375" i="1" s="1"/>
  <c r="AG376" i="1" s="1"/>
  <c r="AG377" i="1" s="1"/>
  <c r="AG378" i="1" s="1"/>
  <c r="AG379" i="1" s="1"/>
  <c r="AG380" i="1" s="1"/>
  <c r="AG381" i="1" s="1"/>
  <c r="AG382" i="1" s="1"/>
  <c r="AG383" i="1" s="1"/>
  <c r="AG384" i="1" s="1"/>
  <c r="AG385" i="1" s="1"/>
  <c r="Y361" i="1"/>
  <c r="G361" i="1" s="1"/>
  <c r="L361" i="1"/>
  <c r="K361" i="1"/>
  <c r="J361" i="1"/>
  <c r="F361" i="1"/>
  <c r="Y358" i="1"/>
  <c r="G358" i="1" s="1"/>
  <c r="L358" i="1"/>
  <c r="K358" i="1"/>
  <c r="J358" i="1"/>
  <c r="F358" i="1"/>
  <c r="Y355" i="1"/>
  <c r="G355" i="1" s="1"/>
  <c r="L355" i="1"/>
  <c r="K355" i="1"/>
  <c r="J355" i="1"/>
  <c r="F355" i="1"/>
  <c r="Y318" i="1"/>
  <c r="G318" i="1" s="1"/>
  <c r="L318" i="1"/>
  <c r="K318" i="1"/>
  <c r="J318" i="1"/>
  <c r="F318" i="1"/>
  <c r="Y317" i="1"/>
  <c r="G317" i="1" s="1"/>
  <c r="L317" i="1"/>
  <c r="K317" i="1"/>
  <c r="J317" i="1"/>
  <c r="F317" i="1"/>
  <c r="Y316" i="1"/>
  <c r="G316" i="1" s="1"/>
  <c r="L316" i="1"/>
  <c r="K316" i="1"/>
  <c r="J316" i="1"/>
  <c r="F316" i="1"/>
  <c r="Y315" i="1"/>
  <c r="G315" i="1" s="1"/>
  <c r="L315" i="1"/>
  <c r="K315" i="1"/>
  <c r="J315" i="1"/>
  <c r="F315" i="1"/>
  <c r="Y263" i="1"/>
  <c r="G263" i="1" s="1"/>
  <c r="L263" i="1"/>
  <c r="K263" i="1"/>
  <c r="J263" i="1"/>
  <c r="F263" i="1"/>
  <c r="Y262" i="1"/>
  <c r="G262" i="1" s="1"/>
  <c r="L262" i="1"/>
  <c r="K262" i="1"/>
  <c r="J262" i="1"/>
  <c r="F262" i="1"/>
  <c r="Y261" i="1"/>
  <c r="G261" i="1" s="1"/>
  <c r="L261" i="1"/>
  <c r="K261" i="1"/>
  <c r="J261" i="1"/>
  <c r="F261" i="1"/>
  <c r="Y260" i="1"/>
  <c r="G260" i="1" s="1"/>
  <c r="L260" i="1"/>
  <c r="K260" i="1"/>
  <c r="J260" i="1"/>
  <c r="F260" i="1"/>
  <c r="Y184" i="1"/>
  <c r="G184" i="1" s="1"/>
  <c r="L184" i="1"/>
  <c r="K184" i="1"/>
  <c r="J184" i="1"/>
  <c r="F184" i="1"/>
  <c r="Y183" i="1"/>
  <c r="G183" i="1" s="1"/>
  <c r="L183" i="1"/>
  <c r="K183" i="1"/>
  <c r="J183" i="1"/>
  <c r="F183" i="1"/>
  <c r="Y182" i="1"/>
  <c r="G182" i="1" s="1"/>
  <c r="L182" i="1"/>
  <c r="K182" i="1"/>
  <c r="J182" i="1"/>
  <c r="F182" i="1"/>
  <c r="Y181" i="1"/>
  <c r="G181" i="1" s="1"/>
  <c r="L181" i="1"/>
  <c r="K181" i="1"/>
  <c r="J181" i="1"/>
  <c r="F181" i="1"/>
  <c r="Y143" i="1"/>
  <c r="G143" i="1" s="1"/>
  <c r="L143" i="1"/>
  <c r="K143" i="1"/>
  <c r="J143" i="1"/>
  <c r="F143" i="1"/>
  <c r="Y140" i="1"/>
  <c r="G140" i="1" s="1"/>
  <c r="L140" i="1"/>
  <c r="K140" i="1"/>
  <c r="J140" i="1"/>
  <c r="F140" i="1"/>
  <c r="Y136" i="1"/>
  <c r="G136" i="1" s="1"/>
  <c r="L136" i="1"/>
  <c r="K136" i="1"/>
  <c r="J136" i="1"/>
  <c r="F136" i="1"/>
  <c r="Y112" i="1"/>
  <c r="G112" i="1" s="1"/>
  <c r="L112" i="1"/>
  <c r="K112" i="1"/>
  <c r="J112" i="1"/>
  <c r="F112" i="1"/>
  <c r="Y111" i="1"/>
  <c r="G111" i="1" s="1"/>
  <c r="L111" i="1"/>
  <c r="K111" i="1"/>
  <c r="J111" i="1"/>
  <c r="F111" i="1"/>
  <c r="Y110" i="1"/>
  <c r="G110" i="1" s="1"/>
  <c r="L110" i="1"/>
  <c r="K110" i="1"/>
  <c r="J110" i="1"/>
  <c r="F110" i="1"/>
  <c r="Y109" i="1"/>
  <c r="G109" i="1" s="1"/>
  <c r="L109" i="1"/>
  <c r="K109" i="1"/>
  <c r="J109" i="1"/>
  <c r="F109" i="1"/>
  <c r="Y86" i="1"/>
  <c r="G86" i="1" s="1"/>
  <c r="L86" i="1"/>
  <c r="K86" i="1"/>
  <c r="J86" i="1"/>
  <c r="F86" i="1"/>
  <c r="Y83" i="1"/>
  <c r="G83" i="1" s="1"/>
  <c r="L83" i="1"/>
  <c r="K83" i="1"/>
  <c r="J83" i="1"/>
  <c r="F83" i="1"/>
  <c r="Y80" i="1"/>
  <c r="G80" i="1" s="1"/>
  <c r="L80" i="1"/>
  <c r="K80" i="1"/>
  <c r="J80" i="1"/>
  <c r="F80" i="1"/>
  <c r="Y72" i="1"/>
  <c r="G72" i="1" s="1"/>
  <c r="P72" i="1"/>
  <c r="L72" i="1"/>
  <c r="K72" i="1"/>
  <c r="J72" i="1"/>
  <c r="F72" i="1"/>
  <c r="Y69" i="1"/>
  <c r="G69" i="1" s="1"/>
  <c r="P69" i="1"/>
  <c r="L69" i="1"/>
  <c r="K69" i="1"/>
  <c r="J69" i="1"/>
  <c r="F69" i="1"/>
  <c r="Y66" i="1"/>
  <c r="G66" i="1" s="1"/>
  <c r="P66" i="1"/>
  <c r="L66" i="1"/>
  <c r="K66" i="1"/>
  <c r="J66" i="1"/>
  <c r="F66" i="1"/>
  <c r="Y63" i="1"/>
  <c r="G63" i="1" s="1"/>
  <c r="P63" i="1"/>
  <c r="L63" i="1"/>
  <c r="K63" i="1"/>
  <c r="J63" i="1"/>
  <c r="F63" i="1"/>
  <c r="Y62" i="1"/>
  <c r="G62" i="1" s="1"/>
  <c r="P62" i="1"/>
  <c r="L62" i="1"/>
  <c r="K62" i="1"/>
  <c r="J62" i="1"/>
  <c r="F62" i="1"/>
  <c r="A328" i="3" l="1"/>
  <c r="E386" i="1"/>
  <c r="AG329" i="1"/>
  <c r="AG330" i="1" s="1"/>
  <c r="AG331" i="1" s="1"/>
  <c r="AG332" i="1" s="1"/>
  <c r="AG333" i="1" s="1"/>
  <c r="AG334" i="1" s="1"/>
  <c r="AG335" i="1" s="1"/>
  <c r="AG336" i="1" s="1"/>
  <c r="AG337" i="1" s="1"/>
  <c r="AG338" i="1" s="1"/>
  <c r="AG339" i="1" s="1"/>
  <c r="AG340" i="1" s="1"/>
  <c r="AG342" i="1" s="1"/>
  <c r="AG343" i="1" s="1"/>
  <c r="AG344" i="1" s="1"/>
  <c r="AG345" i="1" s="1"/>
  <c r="AG346" i="1" s="1"/>
  <c r="AG319" i="1"/>
  <c r="AG320" i="1" s="1"/>
  <c r="AG321" i="1" s="1"/>
  <c r="AG322" i="1" s="1"/>
  <c r="AG323" i="1" s="1"/>
  <c r="AG324" i="1" s="1"/>
  <c r="AG325" i="1" s="1"/>
  <c r="AG326" i="1" s="1"/>
  <c r="AG327" i="1" s="1"/>
  <c r="AG328" i="1" s="1"/>
  <c r="AG237" i="1"/>
  <c r="AG238" i="1" s="1"/>
  <c r="AG239" i="1" s="1"/>
  <c r="AG240" i="1" s="1"/>
  <c r="AG241" i="1" s="1"/>
  <c r="AG242" i="1" s="1"/>
  <c r="AG243" i="1" s="1"/>
  <c r="AG244" i="1" s="1"/>
  <c r="AG245" i="1" s="1"/>
  <c r="AG246" i="1" s="1"/>
  <c r="AG247" i="1" s="1"/>
  <c r="AG248" i="1" s="1"/>
  <c r="AG249" i="1" s="1"/>
  <c r="AG250" i="1" s="1"/>
  <c r="AG251" i="1" s="1"/>
  <c r="AG252" i="1" s="1"/>
  <c r="AG253" i="1" s="1"/>
  <c r="AG254" i="1" s="1"/>
  <c r="AG255" i="1" s="1"/>
  <c r="AG256" i="1" s="1"/>
  <c r="AG257" i="1" s="1"/>
  <c r="AG258" i="1" s="1"/>
  <c r="AG259" i="1" s="1"/>
  <c r="AG260" i="1" s="1"/>
  <c r="AG261" i="1" s="1"/>
  <c r="AG262" i="1" s="1"/>
  <c r="AG263" i="1" s="1"/>
  <c r="AG216" i="1"/>
  <c r="AG217" i="1" s="1"/>
  <c r="AG218" i="1" s="1"/>
  <c r="AG219" i="1" s="1"/>
  <c r="AG220" i="1" s="1"/>
  <c r="AG221" i="1" s="1"/>
  <c r="AG222" i="1" s="1"/>
  <c r="AG223" i="1" s="1"/>
  <c r="AG224" i="1" s="1"/>
  <c r="AG225" i="1" s="1"/>
  <c r="AG226" i="1" s="1"/>
  <c r="AG227" i="1" s="1"/>
  <c r="AG228" i="1" s="1"/>
  <c r="AG229" i="1" s="1"/>
  <c r="AG230" i="1" s="1"/>
  <c r="AG231" i="1" s="1"/>
  <c r="AG232" i="1" s="1"/>
  <c r="AG233" i="1" s="1"/>
  <c r="AG234" i="1" s="1"/>
  <c r="AG235" i="1" s="1"/>
  <c r="A331" i="3"/>
  <c r="AI389" i="1"/>
  <c r="AF389" i="1"/>
  <c r="A330" i="3"/>
  <c r="AI388" i="1"/>
  <c r="AF388" i="1"/>
  <c r="A329" i="3"/>
  <c r="AI387" i="1"/>
  <c r="AF387" i="1"/>
  <c r="AI386" i="1"/>
  <c r="AF386" i="1"/>
  <c r="Y298" i="1"/>
  <c r="G298" i="1" s="1"/>
  <c r="L298" i="1"/>
  <c r="K298" i="1"/>
  <c r="J298" i="1"/>
  <c r="F298" i="1"/>
  <c r="Y297" i="1"/>
  <c r="G297" i="1" s="1"/>
  <c r="L297" i="1"/>
  <c r="K297" i="1"/>
  <c r="J297" i="1"/>
  <c r="F297" i="1"/>
  <c r="Y296" i="1"/>
  <c r="G296" i="1" s="1"/>
  <c r="R296" i="1"/>
  <c r="R297" i="1" s="1"/>
  <c r="R298" i="1" s="1"/>
  <c r="L296" i="1"/>
  <c r="K296" i="1"/>
  <c r="J296" i="1"/>
  <c r="F296" i="1"/>
  <c r="Y295" i="1"/>
  <c r="G295" i="1" s="1"/>
  <c r="L295" i="1"/>
  <c r="K295" i="1"/>
  <c r="J295" i="1"/>
  <c r="F295" i="1"/>
  <c r="Y259" i="1"/>
  <c r="G259" i="1" s="1"/>
  <c r="L259" i="1"/>
  <c r="K259" i="1"/>
  <c r="J259" i="1"/>
  <c r="F259" i="1"/>
  <c r="Y258" i="1"/>
  <c r="G258" i="1" s="1"/>
  <c r="L258" i="1"/>
  <c r="K258" i="1"/>
  <c r="J258" i="1"/>
  <c r="F258" i="1"/>
  <c r="Y257" i="1"/>
  <c r="G257" i="1" s="1"/>
  <c r="L257" i="1"/>
  <c r="K257" i="1"/>
  <c r="J257" i="1"/>
  <c r="F257" i="1"/>
  <c r="Y256" i="1"/>
  <c r="G256" i="1" s="1"/>
  <c r="L256" i="1"/>
  <c r="K256" i="1"/>
  <c r="J256" i="1"/>
  <c r="F256" i="1"/>
  <c r="Y255" i="1"/>
  <c r="G255" i="1" s="1"/>
  <c r="L255" i="1"/>
  <c r="K255" i="1"/>
  <c r="J255" i="1"/>
  <c r="F255" i="1"/>
  <c r="Y254" i="1"/>
  <c r="G254" i="1" s="1"/>
  <c r="L254" i="1"/>
  <c r="K254" i="1"/>
  <c r="J254" i="1"/>
  <c r="F254" i="1"/>
  <c r="Y253" i="1"/>
  <c r="G253" i="1" s="1"/>
  <c r="L253" i="1"/>
  <c r="K253" i="1"/>
  <c r="J253" i="1"/>
  <c r="F253" i="1"/>
  <c r="Y252" i="1"/>
  <c r="G252" i="1" s="1"/>
  <c r="L252" i="1"/>
  <c r="K252" i="1"/>
  <c r="J252" i="1"/>
  <c r="F252" i="1"/>
  <c r="Y251" i="1"/>
  <c r="G251" i="1" s="1"/>
  <c r="L251" i="1"/>
  <c r="K251" i="1"/>
  <c r="J251" i="1"/>
  <c r="F251" i="1"/>
  <c r="Y250" i="1"/>
  <c r="G250" i="1" s="1"/>
  <c r="L250" i="1"/>
  <c r="K250" i="1"/>
  <c r="J250" i="1"/>
  <c r="F250" i="1"/>
  <c r="Y249" i="1"/>
  <c r="G249" i="1" s="1"/>
  <c r="L249" i="1"/>
  <c r="K249" i="1"/>
  <c r="J249" i="1"/>
  <c r="F249" i="1"/>
  <c r="Y248" i="1"/>
  <c r="G248" i="1" s="1"/>
  <c r="L248" i="1"/>
  <c r="K248" i="1"/>
  <c r="J248" i="1"/>
  <c r="F248" i="1"/>
  <c r="Y247" i="1"/>
  <c r="G247" i="1" s="1"/>
  <c r="L247" i="1"/>
  <c r="K247" i="1"/>
  <c r="J247" i="1"/>
  <c r="F247" i="1"/>
  <c r="Y246" i="1"/>
  <c r="G246" i="1" s="1"/>
  <c r="L246" i="1"/>
  <c r="K246" i="1"/>
  <c r="J246" i="1"/>
  <c r="F246" i="1"/>
  <c r="Y245" i="1"/>
  <c r="G245" i="1" s="1"/>
  <c r="L245" i="1"/>
  <c r="K245" i="1"/>
  <c r="J245" i="1"/>
  <c r="F245" i="1"/>
  <c r="Y244" i="1"/>
  <c r="G244" i="1" s="1"/>
  <c r="L244" i="1"/>
  <c r="K244" i="1"/>
  <c r="J244" i="1"/>
  <c r="F244" i="1"/>
  <c r="Y243" i="1"/>
  <c r="G243" i="1" s="1"/>
  <c r="L243" i="1"/>
  <c r="K243" i="1"/>
  <c r="J243" i="1"/>
  <c r="F243" i="1"/>
  <c r="Y242" i="1"/>
  <c r="G242" i="1" s="1"/>
  <c r="L242" i="1"/>
  <c r="K242" i="1"/>
  <c r="J242" i="1"/>
  <c r="F242" i="1"/>
  <c r="Y241" i="1"/>
  <c r="G241" i="1" s="1"/>
  <c r="L241" i="1"/>
  <c r="K241" i="1"/>
  <c r="J241" i="1"/>
  <c r="F241" i="1"/>
  <c r="Y240" i="1"/>
  <c r="G240" i="1" s="1"/>
  <c r="L240" i="1"/>
  <c r="K240" i="1"/>
  <c r="J240" i="1"/>
  <c r="F240" i="1"/>
  <c r="Y239" i="1"/>
  <c r="G239" i="1" s="1"/>
  <c r="L239" i="1"/>
  <c r="K239" i="1"/>
  <c r="J239" i="1"/>
  <c r="F239" i="1"/>
  <c r="Y238" i="1"/>
  <c r="G238" i="1" s="1"/>
  <c r="L238" i="1"/>
  <c r="K238" i="1"/>
  <c r="J238" i="1"/>
  <c r="F238" i="1"/>
  <c r="Y237" i="1"/>
  <c r="G237" i="1" s="1"/>
  <c r="R237" i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L237" i="1"/>
  <c r="K237" i="1"/>
  <c r="J237" i="1"/>
  <c r="F237" i="1"/>
  <c r="Y236" i="1"/>
  <c r="G236" i="1" s="1"/>
  <c r="L236" i="1"/>
  <c r="K236" i="1"/>
  <c r="J236" i="1"/>
  <c r="F236" i="1"/>
  <c r="Y152" i="1"/>
  <c r="G152" i="1" s="1"/>
  <c r="L152" i="1"/>
  <c r="K152" i="1"/>
  <c r="J152" i="1"/>
  <c r="F152" i="1"/>
  <c r="Y151" i="1"/>
  <c r="G151" i="1" s="1"/>
  <c r="L151" i="1"/>
  <c r="K151" i="1"/>
  <c r="J151" i="1"/>
  <c r="F151" i="1"/>
  <c r="Y150" i="1"/>
  <c r="G150" i="1" s="1"/>
  <c r="R150" i="1"/>
  <c r="R151" i="1" s="1"/>
  <c r="R152" i="1" s="1"/>
  <c r="L150" i="1"/>
  <c r="K150" i="1"/>
  <c r="J150" i="1"/>
  <c r="F150" i="1"/>
  <c r="Y149" i="1"/>
  <c r="G149" i="1" s="1"/>
  <c r="L149" i="1"/>
  <c r="K149" i="1"/>
  <c r="J149" i="1"/>
  <c r="F149" i="1"/>
  <c r="Y108" i="1"/>
  <c r="G108" i="1" s="1"/>
  <c r="L108" i="1"/>
  <c r="K108" i="1"/>
  <c r="J108" i="1"/>
  <c r="F108" i="1"/>
  <c r="Y107" i="1"/>
  <c r="G107" i="1" s="1"/>
  <c r="L107" i="1"/>
  <c r="K107" i="1"/>
  <c r="J107" i="1"/>
  <c r="F107" i="1"/>
  <c r="Y106" i="1"/>
  <c r="G106" i="1" s="1"/>
  <c r="L106" i="1"/>
  <c r="K106" i="1"/>
  <c r="J106" i="1"/>
  <c r="F106" i="1"/>
  <c r="Y105" i="1"/>
  <c r="G105" i="1" s="1"/>
  <c r="L105" i="1"/>
  <c r="K105" i="1"/>
  <c r="J105" i="1"/>
  <c r="F105" i="1"/>
  <c r="Y104" i="1"/>
  <c r="G104" i="1" s="1"/>
  <c r="L104" i="1"/>
  <c r="K104" i="1"/>
  <c r="J104" i="1"/>
  <c r="F104" i="1"/>
  <c r="Y103" i="1"/>
  <c r="G103" i="1" s="1"/>
  <c r="L103" i="1"/>
  <c r="K103" i="1"/>
  <c r="J103" i="1"/>
  <c r="F103" i="1"/>
  <c r="Y102" i="1"/>
  <c r="G102" i="1" s="1"/>
  <c r="L102" i="1"/>
  <c r="K102" i="1"/>
  <c r="J102" i="1"/>
  <c r="F102" i="1"/>
  <c r="Y101" i="1"/>
  <c r="G101" i="1" s="1"/>
  <c r="L101" i="1"/>
  <c r="K101" i="1"/>
  <c r="J101" i="1"/>
  <c r="F101" i="1"/>
  <c r="Y100" i="1"/>
  <c r="G100" i="1" s="1"/>
  <c r="L100" i="1"/>
  <c r="K100" i="1"/>
  <c r="J100" i="1"/>
  <c r="F100" i="1"/>
  <c r="Y99" i="1"/>
  <c r="G99" i="1" s="1"/>
  <c r="L99" i="1"/>
  <c r="K99" i="1"/>
  <c r="J99" i="1"/>
  <c r="F99" i="1"/>
  <c r="Y98" i="1"/>
  <c r="G98" i="1" s="1"/>
  <c r="R98" i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L98" i="1"/>
  <c r="K98" i="1"/>
  <c r="J98" i="1"/>
  <c r="F98" i="1"/>
  <c r="Y97" i="1"/>
  <c r="G97" i="1" s="1"/>
  <c r="L97" i="1"/>
  <c r="K97" i="1"/>
  <c r="J97" i="1"/>
  <c r="F97" i="1"/>
  <c r="P390" i="1"/>
  <c r="P74" i="1"/>
  <c r="P73" i="1"/>
  <c r="P71" i="1"/>
  <c r="P70" i="1"/>
  <c r="P68" i="1"/>
  <c r="P67" i="1"/>
  <c r="P65" i="1"/>
  <c r="P64" i="1"/>
  <c r="P61" i="1"/>
  <c r="P60" i="1"/>
  <c r="P59" i="1"/>
  <c r="P58" i="1"/>
  <c r="P57" i="1"/>
  <c r="P56" i="1"/>
  <c r="L390" i="1" l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0" i="1"/>
  <c r="L359" i="1"/>
  <c r="L357" i="1"/>
  <c r="L356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48" i="1"/>
  <c r="L147" i="1"/>
  <c r="L146" i="1"/>
  <c r="L145" i="1"/>
  <c r="L144" i="1"/>
  <c r="L142" i="1"/>
  <c r="L141" i="1"/>
  <c r="L139" i="1"/>
  <c r="L138" i="1"/>
  <c r="L137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96" i="1"/>
  <c r="L95" i="1"/>
  <c r="L94" i="1"/>
  <c r="L93" i="1"/>
  <c r="L92" i="1"/>
  <c r="L91" i="1"/>
  <c r="L90" i="1"/>
  <c r="L89" i="1"/>
  <c r="L88" i="1"/>
  <c r="L87" i="1"/>
  <c r="L85" i="1"/>
  <c r="L84" i="1"/>
  <c r="L82" i="1"/>
  <c r="L81" i="1"/>
  <c r="L79" i="1"/>
  <c r="L78" i="1"/>
  <c r="L77" i="1"/>
  <c r="L76" i="1"/>
  <c r="L75" i="1"/>
  <c r="L74" i="1"/>
  <c r="L73" i="1"/>
  <c r="L71" i="1"/>
  <c r="L70" i="1"/>
  <c r="L68" i="1"/>
  <c r="L67" i="1"/>
  <c r="L65" i="1"/>
  <c r="L64" i="1"/>
  <c r="L61" i="1"/>
  <c r="L60" i="1"/>
  <c r="L59" i="1"/>
  <c r="L58" i="1"/>
  <c r="L57" i="1"/>
  <c r="L56" i="1"/>
  <c r="K96" i="1" l="1"/>
  <c r="J96" i="1"/>
  <c r="F96" i="1"/>
  <c r="K92" i="1"/>
  <c r="J92" i="1"/>
  <c r="F92" i="1"/>
  <c r="K95" i="1"/>
  <c r="J95" i="1"/>
  <c r="F95" i="1"/>
  <c r="K94" i="1"/>
  <c r="J94" i="1"/>
  <c r="F94" i="1"/>
  <c r="Y96" i="1"/>
  <c r="G96" i="1" s="1"/>
  <c r="Y95" i="1"/>
  <c r="G95" i="1" s="1"/>
  <c r="Y94" i="1"/>
  <c r="G94" i="1" s="1"/>
  <c r="R95" i="1"/>
  <c r="R96" i="1" s="1"/>
  <c r="Y92" i="1"/>
  <c r="G92" i="1" s="1"/>
  <c r="K314" i="1"/>
  <c r="J314" i="1"/>
  <c r="F314" i="1"/>
  <c r="K313" i="1"/>
  <c r="J313" i="1"/>
  <c r="F313" i="1"/>
  <c r="K312" i="1"/>
  <c r="J312" i="1"/>
  <c r="F312" i="1"/>
  <c r="K311" i="1"/>
  <c r="J311" i="1"/>
  <c r="F311" i="1"/>
  <c r="K310" i="1"/>
  <c r="J310" i="1"/>
  <c r="F310" i="1"/>
  <c r="K309" i="1"/>
  <c r="J309" i="1"/>
  <c r="F309" i="1"/>
  <c r="K308" i="1"/>
  <c r="J308" i="1"/>
  <c r="F308" i="1"/>
  <c r="K307" i="1"/>
  <c r="J307" i="1"/>
  <c r="F307" i="1"/>
  <c r="K306" i="1"/>
  <c r="J306" i="1"/>
  <c r="F306" i="1"/>
  <c r="K305" i="1"/>
  <c r="J305" i="1"/>
  <c r="F305" i="1"/>
  <c r="K304" i="1"/>
  <c r="J304" i="1"/>
  <c r="F304" i="1"/>
  <c r="K303" i="1"/>
  <c r="J303" i="1"/>
  <c r="F303" i="1"/>
  <c r="K302" i="1"/>
  <c r="J302" i="1"/>
  <c r="F302" i="1"/>
  <c r="K301" i="1"/>
  <c r="J301" i="1"/>
  <c r="F301" i="1"/>
  <c r="K300" i="1"/>
  <c r="J300" i="1"/>
  <c r="F300" i="1"/>
  <c r="K299" i="1"/>
  <c r="J299" i="1"/>
  <c r="F299" i="1"/>
  <c r="Y314" i="1"/>
  <c r="G314" i="1" s="1"/>
  <c r="Y313" i="1"/>
  <c r="G313" i="1" s="1"/>
  <c r="Y312" i="1"/>
  <c r="G312" i="1" s="1"/>
  <c r="Y311" i="1"/>
  <c r="G311" i="1" s="1"/>
  <c r="Y310" i="1"/>
  <c r="G310" i="1" s="1"/>
  <c r="Y309" i="1"/>
  <c r="G309" i="1" s="1"/>
  <c r="Y308" i="1"/>
  <c r="G308" i="1" s="1"/>
  <c r="Y307" i="1"/>
  <c r="G307" i="1" s="1"/>
  <c r="Y306" i="1"/>
  <c r="G306" i="1" s="1"/>
  <c r="Y305" i="1"/>
  <c r="G305" i="1" s="1"/>
  <c r="Y304" i="1"/>
  <c r="G304" i="1" s="1"/>
  <c r="Y303" i="1"/>
  <c r="G303" i="1" s="1"/>
  <c r="Y302" i="1"/>
  <c r="G302" i="1" s="1"/>
  <c r="Y301" i="1"/>
  <c r="G301" i="1" s="1"/>
  <c r="Y300" i="1"/>
  <c r="G300" i="1" s="1"/>
  <c r="Y299" i="1"/>
  <c r="G299" i="1" s="1"/>
  <c r="R300" i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K285" i="1"/>
  <c r="J285" i="1"/>
  <c r="F285" i="1"/>
  <c r="K284" i="1"/>
  <c r="J284" i="1"/>
  <c r="F284" i="1"/>
  <c r="K283" i="1"/>
  <c r="J283" i="1"/>
  <c r="F283" i="1"/>
  <c r="K282" i="1"/>
  <c r="J282" i="1"/>
  <c r="F282" i="1"/>
  <c r="K281" i="1"/>
  <c r="J281" i="1"/>
  <c r="F281" i="1"/>
  <c r="K280" i="1"/>
  <c r="J280" i="1"/>
  <c r="F280" i="1"/>
  <c r="K279" i="1"/>
  <c r="J279" i="1"/>
  <c r="F279" i="1"/>
  <c r="K278" i="1"/>
  <c r="J278" i="1"/>
  <c r="F278" i="1"/>
  <c r="K277" i="1"/>
  <c r="J277" i="1"/>
  <c r="F277" i="1"/>
  <c r="K276" i="1"/>
  <c r="J276" i="1"/>
  <c r="F276" i="1"/>
  <c r="K275" i="1"/>
  <c r="J275" i="1"/>
  <c r="F275" i="1"/>
  <c r="K274" i="1"/>
  <c r="J274" i="1"/>
  <c r="F274" i="1"/>
  <c r="Y285" i="1"/>
  <c r="G285" i="1" s="1"/>
  <c r="Y284" i="1"/>
  <c r="G284" i="1" s="1"/>
  <c r="Y283" i="1"/>
  <c r="G283" i="1" s="1"/>
  <c r="Y282" i="1"/>
  <c r="G282" i="1" s="1"/>
  <c r="Y281" i="1"/>
  <c r="G281" i="1" s="1"/>
  <c r="Y280" i="1"/>
  <c r="G280" i="1" s="1"/>
  <c r="Y279" i="1"/>
  <c r="G279" i="1" s="1"/>
  <c r="Y278" i="1"/>
  <c r="G278" i="1" s="1"/>
  <c r="Y277" i="1"/>
  <c r="G277" i="1" s="1"/>
  <c r="Y276" i="1"/>
  <c r="G276" i="1" s="1"/>
  <c r="Y275" i="1"/>
  <c r="G275" i="1" s="1"/>
  <c r="Y274" i="1"/>
  <c r="G274" i="1" s="1"/>
  <c r="R275" i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K180" i="1"/>
  <c r="J180" i="1"/>
  <c r="F180" i="1"/>
  <c r="K179" i="1"/>
  <c r="J179" i="1"/>
  <c r="F179" i="1"/>
  <c r="K178" i="1"/>
  <c r="J178" i="1"/>
  <c r="F178" i="1"/>
  <c r="K177" i="1"/>
  <c r="J177" i="1"/>
  <c r="F177" i="1"/>
  <c r="K176" i="1"/>
  <c r="J176" i="1"/>
  <c r="F176" i="1"/>
  <c r="K175" i="1"/>
  <c r="J175" i="1"/>
  <c r="F175" i="1"/>
  <c r="K174" i="1"/>
  <c r="J174" i="1"/>
  <c r="F174" i="1"/>
  <c r="K173" i="1"/>
  <c r="J173" i="1"/>
  <c r="F173" i="1"/>
  <c r="K172" i="1"/>
  <c r="J172" i="1"/>
  <c r="F172" i="1"/>
  <c r="K171" i="1"/>
  <c r="J171" i="1"/>
  <c r="F171" i="1"/>
  <c r="K170" i="1"/>
  <c r="J170" i="1"/>
  <c r="F170" i="1"/>
  <c r="K169" i="1"/>
  <c r="J169" i="1"/>
  <c r="F169" i="1"/>
  <c r="K168" i="1"/>
  <c r="J168" i="1"/>
  <c r="F168" i="1"/>
  <c r="K167" i="1"/>
  <c r="J167" i="1"/>
  <c r="F167" i="1"/>
  <c r="K166" i="1"/>
  <c r="J166" i="1"/>
  <c r="F166" i="1"/>
  <c r="K165" i="1"/>
  <c r="J165" i="1"/>
  <c r="F165" i="1"/>
  <c r="K164" i="1"/>
  <c r="J164" i="1"/>
  <c r="F164" i="1"/>
  <c r="K163" i="1"/>
  <c r="J163" i="1"/>
  <c r="F163" i="1"/>
  <c r="K162" i="1"/>
  <c r="J162" i="1"/>
  <c r="F162" i="1"/>
  <c r="K161" i="1"/>
  <c r="J161" i="1"/>
  <c r="F161" i="1"/>
  <c r="K160" i="1"/>
  <c r="J160" i="1"/>
  <c r="F160" i="1"/>
  <c r="K159" i="1"/>
  <c r="J159" i="1"/>
  <c r="F159" i="1"/>
  <c r="K158" i="1"/>
  <c r="J158" i="1"/>
  <c r="F158" i="1"/>
  <c r="K157" i="1"/>
  <c r="J157" i="1"/>
  <c r="F157" i="1"/>
  <c r="K156" i="1"/>
  <c r="J156" i="1"/>
  <c r="F156" i="1"/>
  <c r="K155" i="1"/>
  <c r="J155" i="1"/>
  <c r="F155" i="1"/>
  <c r="K154" i="1"/>
  <c r="J154" i="1"/>
  <c r="F154" i="1"/>
  <c r="K153" i="1"/>
  <c r="J153" i="1"/>
  <c r="F153" i="1"/>
  <c r="Y180" i="1"/>
  <c r="G180" i="1" s="1"/>
  <c r="Y179" i="1"/>
  <c r="G179" i="1" s="1"/>
  <c r="Y178" i="1"/>
  <c r="G178" i="1" s="1"/>
  <c r="Y177" i="1"/>
  <c r="G177" i="1" s="1"/>
  <c r="Y176" i="1"/>
  <c r="G176" i="1" s="1"/>
  <c r="Y175" i="1"/>
  <c r="G175" i="1" s="1"/>
  <c r="Y174" i="1"/>
  <c r="G174" i="1" s="1"/>
  <c r="Y173" i="1"/>
  <c r="G173" i="1" s="1"/>
  <c r="Y172" i="1"/>
  <c r="G172" i="1" s="1"/>
  <c r="Y171" i="1"/>
  <c r="G171" i="1" s="1"/>
  <c r="Y170" i="1"/>
  <c r="G170" i="1" s="1"/>
  <c r="Y169" i="1"/>
  <c r="G169" i="1" s="1"/>
  <c r="Y168" i="1"/>
  <c r="G168" i="1" s="1"/>
  <c r="Y167" i="1"/>
  <c r="G167" i="1" s="1"/>
  <c r="Y166" i="1"/>
  <c r="G166" i="1" s="1"/>
  <c r="Y165" i="1"/>
  <c r="G165" i="1" s="1"/>
  <c r="Y164" i="1"/>
  <c r="G164" i="1" s="1"/>
  <c r="Y163" i="1"/>
  <c r="G163" i="1" s="1"/>
  <c r="Y162" i="1"/>
  <c r="G162" i="1" s="1"/>
  <c r="Y161" i="1"/>
  <c r="G161" i="1" s="1"/>
  <c r="Y160" i="1"/>
  <c r="G160" i="1" s="1"/>
  <c r="Y159" i="1"/>
  <c r="G159" i="1" s="1"/>
  <c r="Y158" i="1"/>
  <c r="G158" i="1" s="1"/>
  <c r="Y157" i="1"/>
  <c r="G157" i="1" s="1"/>
  <c r="Y156" i="1"/>
  <c r="G156" i="1" s="1"/>
  <c r="Y155" i="1"/>
  <c r="G155" i="1" s="1"/>
  <c r="Y154" i="1"/>
  <c r="G154" i="1" s="1"/>
  <c r="Y153" i="1"/>
  <c r="G153" i="1" s="1"/>
  <c r="R154" i="1"/>
  <c r="R155" i="1" s="1"/>
  <c r="R156" i="1" s="1"/>
  <c r="R157" i="1" s="1"/>
  <c r="R158" i="1" s="1"/>
  <c r="R159" i="1" l="1"/>
  <c r="K345" i="1"/>
  <c r="J390" i="1"/>
  <c r="K385" i="1"/>
  <c r="K384" i="1"/>
  <c r="K383" i="1"/>
  <c r="K382" i="1"/>
  <c r="K381" i="1"/>
  <c r="J381" i="1"/>
  <c r="K380" i="1"/>
  <c r="J380" i="1"/>
  <c r="K379" i="1"/>
  <c r="J379" i="1"/>
  <c r="K378" i="1"/>
  <c r="J378" i="1"/>
  <c r="K377" i="1"/>
  <c r="J377" i="1"/>
  <c r="K376" i="1"/>
  <c r="J376" i="1"/>
  <c r="K375" i="1"/>
  <c r="J375" i="1"/>
  <c r="K374" i="1"/>
  <c r="J374" i="1"/>
  <c r="K373" i="1"/>
  <c r="J373" i="1"/>
  <c r="K372" i="1"/>
  <c r="J372" i="1"/>
  <c r="K371" i="1"/>
  <c r="J371" i="1"/>
  <c r="K370" i="1"/>
  <c r="J370" i="1"/>
  <c r="K369" i="1"/>
  <c r="J369" i="1"/>
  <c r="K368" i="1"/>
  <c r="J368" i="1"/>
  <c r="K367" i="1"/>
  <c r="J367" i="1"/>
  <c r="K366" i="1"/>
  <c r="J366" i="1"/>
  <c r="K365" i="1"/>
  <c r="J365" i="1"/>
  <c r="K364" i="1"/>
  <c r="J364" i="1"/>
  <c r="K363" i="1"/>
  <c r="K362" i="1"/>
  <c r="K360" i="1"/>
  <c r="J360" i="1"/>
  <c r="K359" i="1"/>
  <c r="J359" i="1"/>
  <c r="K357" i="1"/>
  <c r="J357" i="1"/>
  <c r="K356" i="1"/>
  <c r="J356" i="1"/>
  <c r="K354" i="1"/>
  <c r="J354" i="1"/>
  <c r="K353" i="1"/>
  <c r="J353" i="1"/>
  <c r="K352" i="1"/>
  <c r="J352" i="1"/>
  <c r="K351" i="1"/>
  <c r="J351" i="1"/>
  <c r="K350" i="1"/>
  <c r="J350" i="1"/>
  <c r="K349" i="1"/>
  <c r="J349" i="1"/>
  <c r="K348" i="1"/>
  <c r="J348" i="1"/>
  <c r="K347" i="1"/>
  <c r="J347" i="1"/>
  <c r="K346" i="1"/>
  <c r="J344" i="1"/>
  <c r="J343" i="1"/>
  <c r="J342" i="1"/>
  <c r="J341" i="1"/>
  <c r="K340" i="1"/>
  <c r="J340" i="1"/>
  <c r="K339" i="1"/>
  <c r="J339" i="1"/>
  <c r="K338" i="1"/>
  <c r="J338" i="1"/>
  <c r="K337" i="1"/>
  <c r="J337" i="1"/>
  <c r="K336" i="1"/>
  <c r="J336" i="1"/>
  <c r="K335" i="1"/>
  <c r="J335" i="1"/>
  <c r="J334" i="1"/>
  <c r="K333" i="1"/>
  <c r="J332" i="1"/>
  <c r="J331" i="1"/>
  <c r="K330" i="1"/>
  <c r="K329" i="1"/>
  <c r="K294" i="1"/>
  <c r="J294" i="1"/>
  <c r="K293" i="1"/>
  <c r="J293" i="1"/>
  <c r="K292" i="1"/>
  <c r="J292" i="1"/>
  <c r="K291" i="1"/>
  <c r="K290" i="1"/>
  <c r="K289" i="1"/>
  <c r="J288" i="1"/>
  <c r="J287" i="1"/>
  <c r="J28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K196" i="1"/>
  <c r="J195" i="1"/>
  <c r="J194" i="1"/>
  <c r="K193" i="1"/>
  <c r="K192" i="1"/>
  <c r="J191" i="1"/>
  <c r="J190" i="1"/>
  <c r="K189" i="1"/>
  <c r="J188" i="1"/>
  <c r="J187" i="1"/>
  <c r="K186" i="1"/>
  <c r="K185" i="1"/>
  <c r="K148" i="1"/>
  <c r="J148" i="1"/>
  <c r="K147" i="1"/>
  <c r="J147" i="1"/>
  <c r="K146" i="1"/>
  <c r="J146" i="1"/>
  <c r="K145" i="1"/>
  <c r="J145" i="1"/>
  <c r="K144" i="1"/>
  <c r="J144" i="1"/>
  <c r="K142" i="1"/>
  <c r="J142" i="1"/>
  <c r="K141" i="1"/>
  <c r="J141" i="1"/>
  <c r="K139" i="1"/>
  <c r="J139" i="1"/>
  <c r="K138" i="1"/>
  <c r="J138" i="1"/>
  <c r="K137" i="1"/>
  <c r="J137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K121" i="1"/>
  <c r="K120" i="1"/>
  <c r="K119" i="1"/>
  <c r="K118" i="1"/>
  <c r="K117" i="1"/>
  <c r="J117" i="1"/>
  <c r="K116" i="1"/>
  <c r="K115" i="1"/>
  <c r="K114" i="1"/>
  <c r="K113" i="1"/>
  <c r="J93" i="1"/>
  <c r="J91" i="1"/>
  <c r="K90" i="1"/>
  <c r="J90" i="1"/>
  <c r="K89" i="1"/>
  <c r="J89" i="1"/>
  <c r="K88" i="1"/>
  <c r="J88" i="1"/>
  <c r="K87" i="1"/>
  <c r="J87" i="1"/>
  <c r="K85" i="1"/>
  <c r="J85" i="1"/>
  <c r="K84" i="1"/>
  <c r="J84" i="1"/>
  <c r="K82" i="1"/>
  <c r="J82" i="1"/>
  <c r="K81" i="1"/>
  <c r="J81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J71" i="1"/>
  <c r="J70" i="1"/>
  <c r="K71" i="1"/>
  <c r="K70" i="1"/>
  <c r="K68" i="1"/>
  <c r="K67" i="1"/>
  <c r="K65" i="1"/>
  <c r="K64" i="1"/>
  <c r="K61" i="1"/>
  <c r="K60" i="1"/>
  <c r="K59" i="1"/>
  <c r="K58" i="1"/>
  <c r="K57" i="1"/>
  <c r="K56" i="1"/>
  <c r="J68" i="1"/>
  <c r="J67" i="1"/>
  <c r="J65" i="1"/>
  <c r="J64" i="1"/>
  <c r="J61" i="1"/>
  <c r="J60" i="1"/>
  <c r="J59" i="1"/>
  <c r="J58" i="1"/>
  <c r="J57" i="1"/>
  <c r="J56" i="1"/>
  <c r="R160" i="1" l="1"/>
  <c r="R161" i="1" l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294" i="1"/>
  <c r="F293" i="1"/>
  <c r="F292" i="1"/>
  <c r="F340" i="1"/>
  <c r="F339" i="1"/>
  <c r="F338" i="1"/>
  <c r="F337" i="1"/>
  <c r="F336" i="1"/>
  <c r="F335" i="1"/>
  <c r="Y340" i="1"/>
  <c r="G340" i="1" s="1"/>
  <c r="Y339" i="1"/>
  <c r="G339" i="1" s="1"/>
  <c r="Y338" i="1"/>
  <c r="G338" i="1" s="1"/>
  <c r="Y337" i="1"/>
  <c r="G337" i="1" s="1"/>
  <c r="Y336" i="1"/>
  <c r="G336" i="1" s="1"/>
  <c r="Y335" i="1"/>
  <c r="G335" i="1" s="1"/>
  <c r="Y294" i="1"/>
  <c r="G294" i="1" s="1"/>
  <c r="Y293" i="1"/>
  <c r="G293" i="1" s="1"/>
  <c r="Y292" i="1"/>
  <c r="G292" i="1" s="1"/>
  <c r="Y215" i="1"/>
  <c r="G215" i="1" s="1"/>
  <c r="Y214" i="1"/>
  <c r="G214" i="1" s="1"/>
  <c r="Y213" i="1"/>
  <c r="G213" i="1" s="1"/>
  <c r="Y212" i="1"/>
  <c r="G212" i="1" s="1"/>
  <c r="Y211" i="1"/>
  <c r="G211" i="1" s="1"/>
  <c r="Y210" i="1"/>
  <c r="G210" i="1" s="1"/>
  <c r="Y209" i="1"/>
  <c r="G209" i="1" s="1"/>
  <c r="Y208" i="1"/>
  <c r="G208" i="1" s="1"/>
  <c r="Y207" i="1"/>
  <c r="G207" i="1" s="1"/>
  <c r="Y206" i="1"/>
  <c r="G206" i="1" s="1"/>
  <c r="Y205" i="1"/>
  <c r="G205" i="1" s="1"/>
  <c r="Y204" i="1"/>
  <c r="G204" i="1" s="1"/>
  <c r="Y203" i="1"/>
  <c r="G203" i="1" s="1"/>
  <c r="Y202" i="1"/>
  <c r="G202" i="1" s="1"/>
  <c r="Y201" i="1"/>
  <c r="G201" i="1" s="1"/>
  <c r="Y200" i="1"/>
  <c r="G200" i="1" s="1"/>
  <c r="Y199" i="1"/>
  <c r="G199" i="1" s="1"/>
  <c r="Y198" i="1"/>
  <c r="G198" i="1" s="1"/>
  <c r="R162" i="1" l="1"/>
  <c r="F390" i="1"/>
  <c r="R163" i="1" l="1"/>
  <c r="F346" i="1"/>
  <c r="F345" i="1"/>
  <c r="F344" i="1"/>
  <c r="F343" i="1"/>
  <c r="Y346" i="1"/>
  <c r="G346" i="1" s="1"/>
  <c r="Y345" i="1"/>
  <c r="G345" i="1" s="1"/>
  <c r="Y344" i="1"/>
  <c r="G344" i="1" s="1"/>
  <c r="Y343" i="1"/>
  <c r="G343" i="1" s="1"/>
  <c r="R164" i="1" l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0" i="1"/>
  <c r="F359" i="1"/>
  <c r="F357" i="1"/>
  <c r="F356" i="1"/>
  <c r="F354" i="1"/>
  <c r="F353" i="1"/>
  <c r="F352" i="1"/>
  <c r="F351" i="1"/>
  <c r="F350" i="1"/>
  <c r="F349" i="1"/>
  <c r="F348" i="1"/>
  <c r="F347" i="1"/>
  <c r="F342" i="1"/>
  <c r="F341" i="1"/>
  <c r="F334" i="1"/>
  <c r="F333" i="1"/>
  <c r="F332" i="1"/>
  <c r="F331" i="1"/>
  <c r="F330" i="1"/>
  <c r="F329" i="1"/>
  <c r="F291" i="1"/>
  <c r="F290" i="1"/>
  <c r="F289" i="1"/>
  <c r="F288" i="1"/>
  <c r="F287" i="1"/>
  <c r="F286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48" i="1"/>
  <c r="F147" i="1"/>
  <c r="F146" i="1"/>
  <c r="F145" i="1"/>
  <c r="F144" i="1"/>
  <c r="F142" i="1"/>
  <c r="F141" i="1"/>
  <c r="F139" i="1"/>
  <c r="F138" i="1"/>
  <c r="F137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93" i="1"/>
  <c r="F91" i="1"/>
  <c r="F90" i="1"/>
  <c r="F89" i="1"/>
  <c r="F88" i="1"/>
  <c r="F87" i="1"/>
  <c r="F85" i="1"/>
  <c r="F84" i="1"/>
  <c r="F82" i="1"/>
  <c r="F81" i="1"/>
  <c r="F79" i="1"/>
  <c r="F78" i="1"/>
  <c r="F77" i="1"/>
  <c r="F76" i="1"/>
  <c r="F75" i="1"/>
  <c r="F74" i="1"/>
  <c r="F73" i="1"/>
  <c r="F71" i="1"/>
  <c r="F70" i="1"/>
  <c r="F68" i="1"/>
  <c r="F67" i="1"/>
  <c r="F65" i="1"/>
  <c r="F64" i="1"/>
  <c r="F61" i="1"/>
  <c r="F60" i="1"/>
  <c r="F59" i="1"/>
  <c r="F58" i="1"/>
  <c r="F57" i="1"/>
  <c r="F56" i="1"/>
  <c r="R165" i="1" l="1"/>
  <c r="R342" i="1"/>
  <c r="R343" i="1" s="1"/>
  <c r="R344" i="1" s="1"/>
  <c r="R345" i="1" s="1"/>
  <c r="R346" i="1" s="1"/>
  <c r="Y342" i="1"/>
  <c r="G342" i="1" s="1"/>
  <c r="AA342" i="1"/>
  <c r="AB342" i="1"/>
  <c r="AC342" i="1"/>
  <c r="K342" i="1" s="1"/>
  <c r="Y347" i="1"/>
  <c r="G347" i="1" s="1"/>
  <c r="Y385" i="1"/>
  <c r="G385" i="1" s="1"/>
  <c r="Y384" i="1"/>
  <c r="G384" i="1" s="1"/>
  <c r="Y383" i="1"/>
  <c r="G383" i="1" s="1"/>
  <c r="Y382" i="1"/>
  <c r="G382" i="1" s="1"/>
  <c r="Y381" i="1"/>
  <c r="G381" i="1" s="1"/>
  <c r="Y380" i="1"/>
  <c r="G380" i="1" s="1"/>
  <c r="Y379" i="1"/>
  <c r="G379" i="1" s="1"/>
  <c r="Y378" i="1"/>
  <c r="G378" i="1" s="1"/>
  <c r="Y377" i="1"/>
  <c r="G377" i="1" s="1"/>
  <c r="Y376" i="1"/>
  <c r="G376" i="1" s="1"/>
  <c r="Y375" i="1"/>
  <c r="G375" i="1" s="1"/>
  <c r="Y374" i="1"/>
  <c r="G374" i="1" s="1"/>
  <c r="Y373" i="1"/>
  <c r="G373" i="1" s="1"/>
  <c r="Y372" i="1"/>
  <c r="G372" i="1" s="1"/>
  <c r="Y371" i="1"/>
  <c r="G371" i="1" s="1"/>
  <c r="Y370" i="1"/>
  <c r="G370" i="1" s="1"/>
  <c r="Y369" i="1"/>
  <c r="G369" i="1" s="1"/>
  <c r="Y368" i="1"/>
  <c r="G368" i="1" s="1"/>
  <c r="Y367" i="1"/>
  <c r="G367" i="1" s="1"/>
  <c r="Y366" i="1"/>
  <c r="G366" i="1" s="1"/>
  <c r="Y365" i="1"/>
  <c r="G365" i="1" s="1"/>
  <c r="Y364" i="1"/>
  <c r="G364" i="1" s="1"/>
  <c r="Y363" i="1"/>
  <c r="G363" i="1" s="1"/>
  <c r="Y362" i="1"/>
  <c r="G362" i="1" s="1"/>
  <c r="Y360" i="1"/>
  <c r="G360" i="1" s="1"/>
  <c r="Y359" i="1"/>
  <c r="G359" i="1" s="1"/>
  <c r="Y357" i="1"/>
  <c r="G357" i="1" s="1"/>
  <c r="Y356" i="1"/>
  <c r="G356" i="1" s="1"/>
  <c r="Y354" i="1"/>
  <c r="G354" i="1" s="1"/>
  <c r="Y353" i="1"/>
  <c r="G353" i="1" s="1"/>
  <c r="Y352" i="1"/>
  <c r="G352" i="1" s="1"/>
  <c r="Y351" i="1"/>
  <c r="G351" i="1" s="1"/>
  <c r="Y350" i="1"/>
  <c r="G350" i="1" s="1"/>
  <c r="Y349" i="1"/>
  <c r="G349" i="1" s="1"/>
  <c r="Y348" i="1"/>
  <c r="G348" i="1" s="1"/>
  <c r="Y341" i="1"/>
  <c r="G341" i="1" s="1"/>
  <c r="Y334" i="1"/>
  <c r="G334" i="1" s="1"/>
  <c r="Y333" i="1"/>
  <c r="G333" i="1" s="1"/>
  <c r="Y332" i="1"/>
  <c r="G332" i="1" s="1"/>
  <c r="Y331" i="1"/>
  <c r="G331" i="1" s="1"/>
  <c r="Y330" i="1"/>
  <c r="G330" i="1" s="1"/>
  <c r="Y329" i="1"/>
  <c r="G329" i="1" s="1"/>
  <c r="Y291" i="1"/>
  <c r="G291" i="1" s="1"/>
  <c r="Y290" i="1"/>
  <c r="G290" i="1" s="1"/>
  <c r="Y289" i="1"/>
  <c r="G289" i="1" s="1"/>
  <c r="Y288" i="1"/>
  <c r="G288" i="1" s="1"/>
  <c r="Y287" i="1"/>
  <c r="G287" i="1" s="1"/>
  <c r="Y286" i="1"/>
  <c r="G286" i="1" s="1"/>
  <c r="Y197" i="1"/>
  <c r="G197" i="1" s="1"/>
  <c r="Y196" i="1"/>
  <c r="G196" i="1" s="1"/>
  <c r="Y195" i="1"/>
  <c r="G195" i="1" s="1"/>
  <c r="Y194" i="1"/>
  <c r="G194" i="1" s="1"/>
  <c r="Y193" i="1"/>
  <c r="G193" i="1" s="1"/>
  <c r="Y192" i="1"/>
  <c r="G192" i="1" s="1"/>
  <c r="Y191" i="1"/>
  <c r="G191" i="1" s="1"/>
  <c r="Y190" i="1"/>
  <c r="G190" i="1" s="1"/>
  <c r="Y189" i="1"/>
  <c r="G189" i="1" s="1"/>
  <c r="Y188" i="1"/>
  <c r="G188" i="1" s="1"/>
  <c r="Y187" i="1"/>
  <c r="G187" i="1" s="1"/>
  <c r="Y186" i="1"/>
  <c r="G186" i="1" s="1"/>
  <c r="Y185" i="1"/>
  <c r="G185" i="1" s="1"/>
  <c r="Y148" i="1"/>
  <c r="G148" i="1" s="1"/>
  <c r="Y147" i="1"/>
  <c r="G147" i="1" s="1"/>
  <c r="Y146" i="1"/>
  <c r="G146" i="1" s="1"/>
  <c r="Y145" i="1"/>
  <c r="G145" i="1" s="1"/>
  <c r="Y144" i="1"/>
  <c r="G144" i="1" s="1"/>
  <c r="Y142" i="1"/>
  <c r="G142" i="1" s="1"/>
  <c r="Y141" i="1"/>
  <c r="G141" i="1" s="1"/>
  <c r="Y139" i="1"/>
  <c r="G139" i="1" s="1"/>
  <c r="Y138" i="1"/>
  <c r="G138" i="1" s="1"/>
  <c r="Y137" i="1"/>
  <c r="G137" i="1" s="1"/>
  <c r="Y135" i="1"/>
  <c r="G135" i="1" s="1"/>
  <c r="Y134" i="1"/>
  <c r="G134" i="1" s="1"/>
  <c r="Y133" i="1"/>
  <c r="G133" i="1" s="1"/>
  <c r="Y132" i="1"/>
  <c r="G132" i="1" s="1"/>
  <c r="Y131" i="1"/>
  <c r="G131" i="1" s="1"/>
  <c r="Y130" i="1"/>
  <c r="G130" i="1" s="1"/>
  <c r="Y129" i="1"/>
  <c r="G129" i="1" s="1"/>
  <c r="Y128" i="1"/>
  <c r="G128" i="1" s="1"/>
  <c r="Y127" i="1"/>
  <c r="G127" i="1" s="1"/>
  <c r="Y126" i="1"/>
  <c r="G126" i="1" s="1"/>
  <c r="Y125" i="1"/>
  <c r="G125" i="1" s="1"/>
  <c r="Y124" i="1"/>
  <c r="G124" i="1" s="1"/>
  <c r="Y123" i="1"/>
  <c r="G123" i="1" s="1"/>
  <c r="Y122" i="1"/>
  <c r="G122" i="1" s="1"/>
  <c r="Y121" i="1"/>
  <c r="G121" i="1" s="1"/>
  <c r="Y120" i="1"/>
  <c r="G120" i="1" s="1"/>
  <c r="Y119" i="1"/>
  <c r="G119" i="1" s="1"/>
  <c r="Y118" i="1"/>
  <c r="G118" i="1" s="1"/>
  <c r="Y117" i="1"/>
  <c r="G117" i="1" s="1"/>
  <c r="Y116" i="1"/>
  <c r="G116" i="1" s="1"/>
  <c r="Y115" i="1"/>
  <c r="G115" i="1" s="1"/>
  <c r="Y114" i="1"/>
  <c r="G114" i="1" s="1"/>
  <c r="Y113" i="1"/>
  <c r="G113" i="1" s="1"/>
  <c r="Y93" i="1"/>
  <c r="G93" i="1" s="1"/>
  <c r="Y91" i="1"/>
  <c r="G91" i="1" s="1"/>
  <c r="Y90" i="1"/>
  <c r="G90" i="1" s="1"/>
  <c r="Y89" i="1"/>
  <c r="G89" i="1" s="1"/>
  <c r="Y88" i="1"/>
  <c r="G88" i="1" s="1"/>
  <c r="Y87" i="1"/>
  <c r="G87" i="1" s="1"/>
  <c r="Y85" i="1"/>
  <c r="G85" i="1" s="1"/>
  <c r="Y84" i="1"/>
  <c r="G84" i="1" s="1"/>
  <c r="Y82" i="1"/>
  <c r="G82" i="1" s="1"/>
  <c r="Y81" i="1"/>
  <c r="G81" i="1" s="1"/>
  <c r="Y79" i="1"/>
  <c r="G79" i="1" s="1"/>
  <c r="Y78" i="1"/>
  <c r="G78" i="1" s="1"/>
  <c r="Y77" i="1"/>
  <c r="G77" i="1" s="1"/>
  <c r="Y76" i="1"/>
  <c r="G76" i="1" s="1"/>
  <c r="Y75" i="1"/>
  <c r="G75" i="1" s="1"/>
  <c r="Y74" i="1"/>
  <c r="G74" i="1" s="1"/>
  <c r="Y73" i="1"/>
  <c r="G73" i="1" s="1"/>
  <c r="Y71" i="1"/>
  <c r="G71" i="1" s="1"/>
  <c r="Y70" i="1"/>
  <c r="G70" i="1" s="1"/>
  <c r="Y68" i="1"/>
  <c r="G68" i="1" s="1"/>
  <c r="Y67" i="1"/>
  <c r="G67" i="1" s="1"/>
  <c r="Y65" i="1"/>
  <c r="G65" i="1" s="1"/>
  <c r="Y64" i="1"/>
  <c r="G64" i="1" s="1"/>
  <c r="Y61" i="1"/>
  <c r="G61" i="1" s="1"/>
  <c r="Y60" i="1"/>
  <c r="G60" i="1" s="1"/>
  <c r="Y59" i="1"/>
  <c r="G59" i="1" s="1"/>
  <c r="Y58" i="1"/>
  <c r="G58" i="1" s="1"/>
  <c r="Y57" i="1"/>
  <c r="G57" i="1" s="1"/>
  <c r="Y56" i="1"/>
  <c r="S56" i="1"/>
  <c r="R3" i="1"/>
  <c r="R374" i="1"/>
  <c r="R375" i="1" s="1"/>
  <c r="R376" i="1" s="1"/>
  <c r="R377" i="1" s="1"/>
  <c r="R378" i="1" s="1"/>
  <c r="R379" i="1" s="1"/>
  <c r="R380" i="1" s="1"/>
  <c r="R381" i="1" s="1"/>
  <c r="R382" i="1" s="1"/>
  <c r="R383" i="1" s="1"/>
  <c r="R384" i="1" s="1"/>
  <c r="R385" i="1" s="1"/>
  <c r="R365" i="1"/>
  <c r="R366" i="1" s="1"/>
  <c r="R367" i="1" s="1"/>
  <c r="R368" i="1" s="1"/>
  <c r="R369" i="1" s="1"/>
  <c r="R370" i="1" s="1"/>
  <c r="R371" i="1" s="1"/>
  <c r="R372" i="1" s="1"/>
  <c r="R363" i="1"/>
  <c r="R348" i="1"/>
  <c r="R349" i="1" s="1"/>
  <c r="R350" i="1" s="1"/>
  <c r="R351" i="1" s="1"/>
  <c r="R352" i="1" s="1"/>
  <c r="R353" i="1" s="1"/>
  <c r="R354" i="1" s="1"/>
  <c r="R330" i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287" i="1"/>
  <c r="R288" i="1" s="1"/>
  <c r="R289" i="1" s="1"/>
  <c r="R290" i="1" s="1"/>
  <c r="R291" i="1" s="1"/>
  <c r="R292" i="1" s="1"/>
  <c r="R293" i="1" s="1"/>
  <c r="R294" i="1" s="1"/>
  <c r="R186" i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35" i="1"/>
  <c r="R129" i="1"/>
  <c r="R130" i="1" s="1"/>
  <c r="R131" i="1" s="1"/>
  <c r="R132" i="1" s="1"/>
  <c r="R133" i="1" s="1"/>
  <c r="R124" i="1"/>
  <c r="R125" i="1" s="1"/>
  <c r="R126" i="1" s="1"/>
  <c r="R127" i="1" s="1"/>
  <c r="R115" i="1"/>
  <c r="R116" i="1" s="1"/>
  <c r="R117" i="1" s="1"/>
  <c r="R118" i="1" s="1"/>
  <c r="R119" i="1" s="1"/>
  <c r="R120" i="1" s="1"/>
  <c r="R121" i="1" s="1"/>
  <c r="R122" i="1" s="1"/>
  <c r="R93" i="1"/>
  <c r="R76" i="1"/>
  <c r="R77" i="1" s="1"/>
  <c r="R78" i="1" s="1"/>
  <c r="R79" i="1" s="1"/>
  <c r="R57" i="1"/>
  <c r="R58" i="1" s="1"/>
  <c r="R59" i="1" s="1"/>
  <c r="R60" i="1" s="1"/>
  <c r="R61" i="1" s="1"/>
  <c r="AI56" i="1" l="1"/>
  <c r="E56" i="1"/>
  <c r="G56" i="1"/>
  <c r="X50" i="1"/>
  <c r="X49" i="1"/>
  <c r="X47" i="1"/>
  <c r="X48" i="1"/>
  <c r="X51" i="1"/>
  <c r="X46" i="1"/>
  <c r="X45" i="1"/>
  <c r="X44" i="1"/>
  <c r="X43" i="1"/>
  <c r="X42" i="1"/>
  <c r="X41" i="1"/>
  <c r="X25" i="1"/>
  <c r="X9" i="1"/>
  <c r="X40" i="1"/>
  <c r="X24" i="1"/>
  <c r="X8" i="1"/>
  <c r="X39" i="1"/>
  <c r="X23" i="1"/>
  <c r="X7" i="1"/>
  <c r="X38" i="1"/>
  <c r="X22" i="1"/>
  <c r="X6" i="1"/>
  <c r="X3" i="1"/>
  <c r="X37" i="1"/>
  <c r="X21" i="1"/>
  <c r="X5" i="1"/>
  <c r="X19" i="1"/>
  <c r="X36" i="1"/>
  <c r="X20" i="1"/>
  <c r="X4" i="1"/>
  <c r="X35" i="1"/>
  <c r="X34" i="1"/>
  <c r="X18" i="1"/>
  <c r="X2" i="1"/>
  <c r="X33" i="1"/>
  <c r="X17" i="1"/>
  <c r="X16" i="1"/>
  <c r="X32" i="1"/>
  <c r="X31" i="1"/>
  <c r="X15" i="1"/>
  <c r="X30" i="1"/>
  <c r="X14" i="1"/>
  <c r="X13" i="1"/>
  <c r="X29" i="1"/>
  <c r="X28" i="1"/>
  <c r="X12" i="1"/>
  <c r="X27" i="1"/>
  <c r="X11" i="1"/>
  <c r="X26" i="1"/>
  <c r="X10" i="1"/>
  <c r="AF56" i="1"/>
  <c r="A38" i="3"/>
  <c r="P86" i="1"/>
  <c r="P83" i="1"/>
  <c r="P80" i="1"/>
  <c r="S80" i="1" s="1"/>
  <c r="P81" i="1"/>
  <c r="P76" i="1"/>
  <c r="S76" i="1" s="1"/>
  <c r="P84" i="1"/>
  <c r="P82" i="1"/>
  <c r="P79" i="1"/>
  <c r="S79" i="1" s="1"/>
  <c r="E79" i="1" s="1"/>
  <c r="P77" i="1"/>
  <c r="S77" i="1" s="1"/>
  <c r="P78" i="1"/>
  <c r="S78" i="1" s="1"/>
  <c r="P75" i="1"/>
  <c r="S75" i="1" s="1"/>
  <c r="P90" i="1"/>
  <c r="P88" i="1"/>
  <c r="P89" i="1"/>
  <c r="P85" i="1"/>
  <c r="P87" i="1"/>
  <c r="R356" i="1"/>
  <c r="R357" i="1" s="1"/>
  <c r="R359" i="1" s="1"/>
  <c r="R137" i="1"/>
  <c r="R138" i="1" s="1"/>
  <c r="R139" i="1" s="1"/>
  <c r="R141" i="1" s="1"/>
  <c r="R81" i="1"/>
  <c r="R82" i="1" s="1"/>
  <c r="R84" i="1" s="1"/>
  <c r="R64" i="1"/>
  <c r="R65" i="1" s="1"/>
  <c r="S65" i="1" s="1"/>
  <c r="E65" i="1" s="1"/>
  <c r="R166" i="1"/>
  <c r="R198" i="1"/>
  <c r="S57" i="1"/>
  <c r="S60" i="1"/>
  <c r="S61" i="1"/>
  <c r="S58" i="1"/>
  <c r="S59" i="1"/>
  <c r="R4" i="1"/>
  <c r="AB385" i="1"/>
  <c r="AC385" i="1"/>
  <c r="AA385" i="1"/>
  <c r="J385" i="1" s="1"/>
  <c r="AD385" i="1"/>
  <c r="AI59" i="1" l="1"/>
  <c r="E59" i="1"/>
  <c r="AF61" i="1"/>
  <c r="E61" i="1"/>
  <c r="AI77" i="1"/>
  <c r="E77" i="1"/>
  <c r="AI60" i="1"/>
  <c r="E60" i="1"/>
  <c r="AI57" i="1"/>
  <c r="E57" i="1"/>
  <c r="AI76" i="1"/>
  <c r="E76" i="1"/>
  <c r="AI80" i="1"/>
  <c r="E80" i="1"/>
  <c r="AI75" i="1"/>
  <c r="E75" i="1"/>
  <c r="AI58" i="1"/>
  <c r="E58" i="1"/>
  <c r="AI78" i="1"/>
  <c r="E78" i="1"/>
  <c r="AF79" i="1"/>
  <c r="AI79" i="1"/>
  <c r="AF65" i="1"/>
  <c r="AI65" i="1"/>
  <c r="A43" i="3"/>
  <c r="AI61" i="1"/>
  <c r="AF76" i="1"/>
  <c r="A58" i="3"/>
  <c r="A59" i="3"/>
  <c r="AF77" i="1"/>
  <c r="A62" i="3"/>
  <c r="AF80" i="1"/>
  <c r="AF57" i="1"/>
  <c r="A39" i="3"/>
  <c r="A47" i="3"/>
  <c r="A60" i="3"/>
  <c r="AF78" i="1"/>
  <c r="AF59" i="1"/>
  <c r="A41" i="3"/>
  <c r="A40" i="3"/>
  <c r="AF58" i="1"/>
  <c r="A61" i="3"/>
  <c r="AF60" i="1"/>
  <c r="A42" i="3"/>
  <c r="AF75" i="1"/>
  <c r="A57" i="3"/>
  <c r="R360" i="1"/>
  <c r="R142" i="1"/>
  <c r="R144" i="1" s="1"/>
  <c r="S81" i="1"/>
  <c r="R85" i="1"/>
  <c r="R87" i="1" s="1"/>
  <c r="S83" i="1"/>
  <c r="S82" i="1"/>
  <c r="S64" i="1"/>
  <c r="R67" i="1"/>
  <c r="S66" i="1"/>
  <c r="R63" i="1"/>
  <c r="S63" i="1" s="1"/>
  <c r="S62" i="1"/>
  <c r="P95" i="1"/>
  <c r="S95" i="1" s="1"/>
  <c r="P93" i="1"/>
  <c r="S93" i="1" s="1"/>
  <c r="R6" i="1"/>
  <c r="P92" i="1"/>
  <c r="S92" i="1" s="1"/>
  <c r="P94" i="1"/>
  <c r="S94" i="1" s="1"/>
  <c r="P91" i="1"/>
  <c r="S91" i="1" s="1"/>
  <c r="P96" i="1"/>
  <c r="S96" i="1" s="1"/>
  <c r="R167" i="1"/>
  <c r="R199" i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AD384" i="1"/>
  <c r="AA384" i="1"/>
  <c r="J384" i="1" s="1"/>
  <c r="AC384" i="1"/>
  <c r="AB384" i="1"/>
  <c r="AD383" i="1"/>
  <c r="AA383" i="1"/>
  <c r="J383" i="1" s="1"/>
  <c r="AC383" i="1"/>
  <c r="AB383" i="1"/>
  <c r="AD382" i="1"/>
  <c r="AA382" i="1"/>
  <c r="J382" i="1" s="1"/>
  <c r="AC382" i="1"/>
  <c r="AB382" i="1"/>
  <c r="AD363" i="1"/>
  <c r="AA363" i="1"/>
  <c r="J363" i="1" s="1"/>
  <c r="AC363" i="1"/>
  <c r="AB363" i="1"/>
  <c r="AD362" i="1"/>
  <c r="AA362" i="1"/>
  <c r="J362" i="1" s="1"/>
  <c r="AC362" i="1"/>
  <c r="AB362" i="1"/>
  <c r="AD333" i="1"/>
  <c r="AA333" i="1"/>
  <c r="J333" i="1" s="1"/>
  <c r="AC333" i="1"/>
  <c r="AB333" i="1"/>
  <c r="AD330" i="1"/>
  <c r="AA330" i="1"/>
  <c r="J330" i="1" s="1"/>
  <c r="AC330" i="1"/>
  <c r="AB330" i="1"/>
  <c r="AD329" i="1"/>
  <c r="AA329" i="1"/>
  <c r="J329" i="1" s="1"/>
  <c r="AC329" i="1"/>
  <c r="AB329" i="1"/>
  <c r="AD291" i="1"/>
  <c r="AA291" i="1"/>
  <c r="J291" i="1" s="1"/>
  <c r="AC291" i="1"/>
  <c r="AB291" i="1"/>
  <c r="AD290" i="1"/>
  <c r="AA290" i="1"/>
  <c r="J290" i="1" s="1"/>
  <c r="AC290" i="1"/>
  <c r="AB290" i="1"/>
  <c r="AD289" i="1"/>
  <c r="AA289" i="1"/>
  <c r="J289" i="1" s="1"/>
  <c r="AC289" i="1"/>
  <c r="AB289" i="1"/>
  <c r="AD197" i="1"/>
  <c r="AA197" i="1"/>
  <c r="J197" i="1" s="1"/>
  <c r="AC197" i="1"/>
  <c r="AB197" i="1"/>
  <c r="AD196" i="1"/>
  <c r="AA196" i="1"/>
  <c r="J196" i="1" s="1"/>
  <c r="AC196" i="1"/>
  <c r="AB196" i="1"/>
  <c r="AD193" i="1"/>
  <c r="AA193" i="1"/>
  <c r="J193" i="1" s="1"/>
  <c r="AC193" i="1"/>
  <c r="AB193" i="1"/>
  <c r="AD192" i="1"/>
  <c r="AA192" i="1"/>
  <c r="J192" i="1" s="1"/>
  <c r="AC192" i="1"/>
  <c r="AB192" i="1"/>
  <c r="AD189" i="1"/>
  <c r="AA189" i="1"/>
  <c r="J189" i="1" s="1"/>
  <c r="AC189" i="1"/>
  <c r="AB189" i="1"/>
  <c r="AD186" i="1"/>
  <c r="AA186" i="1"/>
  <c r="J186" i="1" s="1"/>
  <c r="AC186" i="1"/>
  <c r="AB186" i="1"/>
  <c r="AD185" i="1"/>
  <c r="AA185" i="1"/>
  <c r="J185" i="1" s="1"/>
  <c r="AC185" i="1"/>
  <c r="AB185" i="1"/>
  <c r="AD113" i="1"/>
  <c r="AA113" i="1"/>
  <c r="J113" i="1" s="1"/>
  <c r="AC113" i="1"/>
  <c r="AB113" i="1"/>
  <c r="AC341" i="1"/>
  <c r="K341" i="1" s="1"/>
  <c r="AD334" i="1"/>
  <c r="AA334" i="1"/>
  <c r="AC334" i="1"/>
  <c r="K334" i="1" s="1"/>
  <c r="AB334" i="1"/>
  <c r="AD332" i="1"/>
  <c r="AA332" i="1"/>
  <c r="AC332" i="1"/>
  <c r="K332" i="1" s="1"/>
  <c r="AB332" i="1"/>
  <c r="AD331" i="1"/>
  <c r="AA331" i="1"/>
  <c r="AC331" i="1"/>
  <c r="K331" i="1" s="1"/>
  <c r="AB331" i="1"/>
  <c r="AD288" i="1"/>
  <c r="AA288" i="1"/>
  <c r="AC288" i="1"/>
  <c r="K288" i="1" s="1"/>
  <c r="AB288" i="1"/>
  <c r="AD287" i="1"/>
  <c r="AA287" i="1"/>
  <c r="AC287" i="1"/>
  <c r="K287" i="1" s="1"/>
  <c r="AB287" i="1"/>
  <c r="AD286" i="1"/>
  <c r="AA286" i="1"/>
  <c r="AC286" i="1"/>
  <c r="K286" i="1" s="1"/>
  <c r="AB286" i="1"/>
  <c r="AD195" i="1"/>
  <c r="AA195" i="1"/>
  <c r="AC195" i="1"/>
  <c r="K195" i="1" s="1"/>
  <c r="AB195" i="1"/>
  <c r="AD194" i="1"/>
  <c r="AA194" i="1"/>
  <c r="AC194" i="1"/>
  <c r="K194" i="1" s="1"/>
  <c r="AB194" i="1"/>
  <c r="AD191" i="1"/>
  <c r="AA191" i="1"/>
  <c r="AC191" i="1"/>
  <c r="K191" i="1" s="1"/>
  <c r="AB191" i="1"/>
  <c r="AD190" i="1"/>
  <c r="AA190" i="1"/>
  <c r="AC190" i="1"/>
  <c r="K190" i="1" s="1"/>
  <c r="AB190" i="1"/>
  <c r="AD188" i="1"/>
  <c r="AA188" i="1"/>
  <c r="AC188" i="1"/>
  <c r="K188" i="1" s="1"/>
  <c r="AB188" i="1"/>
  <c r="AD187" i="1"/>
  <c r="AA187" i="1"/>
  <c r="AC187" i="1"/>
  <c r="K187" i="1" s="1"/>
  <c r="AB187" i="1"/>
  <c r="AD122" i="1"/>
  <c r="AA122" i="1"/>
  <c r="J122" i="1" s="1"/>
  <c r="AC122" i="1"/>
  <c r="AB122" i="1"/>
  <c r="AD121" i="1"/>
  <c r="AA121" i="1"/>
  <c r="J121" i="1" s="1"/>
  <c r="AC121" i="1"/>
  <c r="AB121" i="1"/>
  <c r="AD120" i="1"/>
  <c r="AA120" i="1"/>
  <c r="J120" i="1" s="1"/>
  <c r="AC120" i="1"/>
  <c r="AB120" i="1"/>
  <c r="AD119" i="1"/>
  <c r="AA119" i="1"/>
  <c r="J119" i="1" s="1"/>
  <c r="AC119" i="1"/>
  <c r="AB119" i="1"/>
  <c r="AD118" i="1"/>
  <c r="AA118" i="1"/>
  <c r="J118" i="1" s="1"/>
  <c r="AC118" i="1"/>
  <c r="AB118" i="1"/>
  <c r="AD116" i="1"/>
  <c r="AA116" i="1"/>
  <c r="J116" i="1" s="1"/>
  <c r="AC116" i="1"/>
  <c r="AB116" i="1"/>
  <c r="AD115" i="1"/>
  <c r="AA115" i="1"/>
  <c r="J115" i="1" s="1"/>
  <c r="AC115" i="1"/>
  <c r="AB115" i="1"/>
  <c r="AD114" i="1"/>
  <c r="AA114" i="1"/>
  <c r="J114" i="1" s="1"/>
  <c r="AC114" i="1"/>
  <c r="AB114" i="1"/>
  <c r="AD93" i="1"/>
  <c r="AA93" i="1"/>
  <c r="AC93" i="1"/>
  <c r="K93" i="1" s="1"/>
  <c r="AB93" i="1"/>
  <c r="AD91" i="1"/>
  <c r="AA91" i="1"/>
  <c r="AC91" i="1"/>
  <c r="K91" i="1" s="1"/>
  <c r="AB91" i="1"/>
  <c r="AI96" i="1" l="1"/>
  <c r="E96" i="1"/>
  <c r="AI91" i="1"/>
  <c r="E91" i="1"/>
  <c r="AI94" i="1"/>
  <c r="E94" i="1"/>
  <c r="AI92" i="1"/>
  <c r="E92" i="1"/>
  <c r="AI93" i="1"/>
  <c r="E93" i="1"/>
  <c r="AI95" i="1"/>
  <c r="E95" i="1"/>
  <c r="AI62" i="1"/>
  <c r="E62" i="1"/>
  <c r="AI63" i="1"/>
  <c r="E63" i="1"/>
  <c r="AI66" i="1"/>
  <c r="E66" i="1"/>
  <c r="AI64" i="1"/>
  <c r="E64" i="1"/>
  <c r="AI82" i="1"/>
  <c r="E82" i="1"/>
  <c r="AI83" i="1"/>
  <c r="E83" i="1"/>
  <c r="AI81" i="1"/>
  <c r="E81" i="1"/>
  <c r="AF95" i="1"/>
  <c r="A77" i="3"/>
  <c r="AF66" i="1"/>
  <c r="A48" i="3"/>
  <c r="AF96" i="1"/>
  <c r="A78" i="3"/>
  <c r="AF93" i="1"/>
  <c r="A75" i="3"/>
  <c r="A46" i="3"/>
  <c r="AF64" i="1"/>
  <c r="A64" i="3"/>
  <c r="AF82" i="1"/>
  <c r="A45" i="3"/>
  <c r="AF63" i="1"/>
  <c r="A65" i="3"/>
  <c r="AF83" i="1"/>
  <c r="AF62" i="1"/>
  <c r="A44" i="3"/>
  <c r="A63" i="3"/>
  <c r="AF81" i="1"/>
  <c r="AF91" i="1"/>
  <c r="A73" i="3"/>
  <c r="AF94" i="1"/>
  <c r="A76" i="3"/>
  <c r="A74" i="3"/>
  <c r="AF92" i="1"/>
  <c r="R145" i="1"/>
  <c r="R146" i="1" s="1"/>
  <c r="R147" i="1" s="1"/>
  <c r="R148" i="1" s="1"/>
  <c r="R88" i="1"/>
  <c r="S86" i="1"/>
  <c r="S85" i="1"/>
  <c r="S84" i="1"/>
  <c r="R68" i="1"/>
  <c r="S69" i="1" s="1"/>
  <c r="S67" i="1"/>
  <c r="R7" i="1"/>
  <c r="P113" i="1"/>
  <c r="S113" i="1" s="1"/>
  <c r="R168" i="1"/>
  <c r="AI69" i="1" l="1"/>
  <c r="E69" i="1"/>
  <c r="AI67" i="1"/>
  <c r="E67" i="1"/>
  <c r="AI86" i="1"/>
  <c r="E86" i="1"/>
  <c r="AI84" i="1"/>
  <c r="E84" i="1"/>
  <c r="AI113" i="1"/>
  <c r="E113" i="1"/>
  <c r="AI85" i="1"/>
  <c r="E85" i="1"/>
  <c r="A67" i="3"/>
  <c r="AF85" i="1"/>
  <c r="AF69" i="1"/>
  <c r="A51" i="3"/>
  <c r="A68" i="3"/>
  <c r="AF86" i="1"/>
  <c r="AF113" i="1"/>
  <c r="A95" i="3"/>
  <c r="AF84" i="1"/>
  <c r="A66" i="3"/>
  <c r="AF67" i="1"/>
  <c r="A49" i="3"/>
  <c r="S87" i="1"/>
  <c r="R89" i="1"/>
  <c r="S88" i="1"/>
  <c r="R70" i="1"/>
  <c r="S68" i="1"/>
  <c r="R8" i="1"/>
  <c r="P122" i="1"/>
  <c r="S122" i="1" s="1"/>
  <c r="P121" i="1"/>
  <c r="S121" i="1" s="1"/>
  <c r="P120" i="1"/>
  <c r="S120" i="1" s="1"/>
  <c r="P116" i="1"/>
  <c r="S116" i="1" s="1"/>
  <c r="P119" i="1"/>
  <c r="S119" i="1" s="1"/>
  <c r="P118" i="1"/>
  <c r="S118" i="1" s="1"/>
  <c r="P117" i="1"/>
  <c r="S117" i="1" s="1"/>
  <c r="P115" i="1"/>
  <c r="S115" i="1" s="1"/>
  <c r="P114" i="1"/>
  <c r="S114" i="1" s="1"/>
  <c r="R169" i="1"/>
  <c r="AI87" i="1" l="1"/>
  <c r="E87" i="1"/>
  <c r="AI122" i="1"/>
  <c r="E122" i="1"/>
  <c r="AI88" i="1"/>
  <c r="E88" i="1"/>
  <c r="AI115" i="1"/>
  <c r="E115" i="1"/>
  <c r="AI117" i="1"/>
  <c r="E117" i="1"/>
  <c r="AI121" i="1"/>
  <c r="E121" i="1"/>
  <c r="AI118" i="1"/>
  <c r="E118" i="1"/>
  <c r="AI119" i="1"/>
  <c r="E119" i="1"/>
  <c r="AI114" i="1"/>
  <c r="E114" i="1"/>
  <c r="AI116" i="1"/>
  <c r="E116" i="1"/>
  <c r="AI68" i="1"/>
  <c r="E68" i="1"/>
  <c r="AI120" i="1"/>
  <c r="E120" i="1"/>
  <c r="AF87" i="1"/>
  <c r="A69" i="3"/>
  <c r="AF114" i="1"/>
  <c r="A96" i="3"/>
  <c r="AF117" i="1"/>
  <c r="A99" i="3"/>
  <c r="A100" i="3"/>
  <c r="AF118" i="1"/>
  <c r="A101" i="3"/>
  <c r="AF119" i="1"/>
  <c r="A50" i="3"/>
  <c r="AF68" i="1"/>
  <c r="AF88" i="1"/>
  <c r="A70" i="3"/>
  <c r="A102" i="3"/>
  <c r="AF120" i="1"/>
  <c r="A98" i="3"/>
  <c r="AF116" i="1"/>
  <c r="A103" i="3"/>
  <c r="AF121" i="1"/>
  <c r="AF115" i="1"/>
  <c r="A97" i="3"/>
  <c r="AF122" i="1"/>
  <c r="A104" i="3"/>
  <c r="R90" i="1"/>
  <c r="S90" i="1" s="1"/>
  <c r="S89" i="1"/>
  <c r="R71" i="1"/>
  <c r="S72" i="1" s="1"/>
  <c r="S70" i="1"/>
  <c r="R9" i="1"/>
  <c r="P127" i="1"/>
  <c r="S127" i="1" s="1"/>
  <c r="P125" i="1"/>
  <c r="S125" i="1" s="1"/>
  <c r="P124" i="1"/>
  <c r="S124" i="1" s="1"/>
  <c r="P123" i="1"/>
  <c r="S123" i="1" s="1"/>
  <c r="P126" i="1"/>
  <c r="S126" i="1" s="1"/>
  <c r="R170" i="1"/>
  <c r="AI126" i="1" l="1"/>
  <c r="E126" i="1"/>
  <c r="AI123" i="1"/>
  <c r="E123" i="1"/>
  <c r="AI127" i="1"/>
  <c r="E127" i="1"/>
  <c r="AI124" i="1"/>
  <c r="E124" i="1"/>
  <c r="AI125" i="1"/>
  <c r="E125" i="1"/>
  <c r="AI70" i="1"/>
  <c r="E70" i="1"/>
  <c r="AI72" i="1"/>
  <c r="E72" i="1"/>
  <c r="AI89" i="1"/>
  <c r="E89" i="1"/>
  <c r="AI90" i="1"/>
  <c r="E90" i="1"/>
  <c r="A106" i="3"/>
  <c r="AF124" i="1"/>
  <c r="AF127" i="1"/>
  <c r="A109" i="3"/>
  <c r="AF72" i="1"/>
  <c r="A54" i="3"/>
  <c r="A52" i="3"/>
  <c r="AF70" i="1"/>
  <c r="A71" i="3"/>
  <c r="AF89" i="1"/>
  <c r="A72" i="3"/>
  <c r="AF90" i="1"/>
  <c r="AF125" i="1"/>
  <c r="A107" i="3"/>
  <c r="AF126" i="1"/>
  <c r="A108" i="3"/>
  <c r="A105" i="3"/>
  <c r="AF123" i="1"/>
  <c r="R73" i="1"/>
  <c r="S71" i="1"/>
  <c r="R10" i="1"/>
  <c r="P143" i="1" s="1"/>
  <c r="S143" i="1" s="1"/>
  <c r="P132" i="1"/>
  <c r="S132" i="1" s="1"/>
  <c r="P128" i="1"/>
  <c r="S128" i="1" s="1"/>
  <c r="P133" i="1"/>
  <c r="S133" i="1" s="1"/>
  <c r="P131" i="1"/>
  <c r="S131" i="1" s="1"/>
  <c r="P130" i="1"/>
  <c r="S130" i="1" s="1"/>
  <c r="P129" i="1"/>
  <c r="S129" i="1" s="1"/>
  <c r="R171" i="1"/>
  <c r="AI130" i="1" l="1"/>
  <c r="E130" i="1"/>
  <c r="AI132" i="1"/>
  <c r="E132" i="1"/>
  <c r="AI131" i="1"/>
  <c r="E131" i="1"/>
  <c r="AI129" i="1"/>
  <c r="E129" i="1"/>
  <c r="AI128" i="1"/>
  <c r="E128" i="1"/>
  <c r="AI143" i="1"/>
  <c r="E143" i="1"/>
  <c r="AI133" i="1"/>
  <c r="E133" i="1"/>
  <c r="AI71" i="1"/>
  <c r="E71" i="1"/>
  <c r="AF133" i="1"/>
  <c r="A115" i="3"/>
  <c r="AF129" i="1"/>
  <c r="A111" i="3"/>
  <c r="AF130" i="1"/>
  <c r="A112" i="3"/>
  <c r="AF131" i="1"/>
  <c r="A113" i="3"/>
  <c r="A125" i="3"/>
  <c r="AF143" i="1"/>
  <c r="AF128" i="1"/>
  <c r="A110" i="3"/>
  <c r="AF132" i="1"/>
  <c r="A114" i="3"/>
  <c r="AF71" i="1"/>
  <c r="A53" i="3"/>
  <c r="P136" i="1"/>
  <c r="S136" i="1" s="1"/>
  <c r="P140" i="1"/>
  <c r="S140" i="1" s="1"/>
  <c r="R74" i="1"/>
  <c r="S74" i="1" s="1"/>
  <c r="S73" i="1"/>
  <c r="R11" i="1"/>
  <c r="P146" i="1"/>
  <c r="S146" i="1" s="1"/>
  <c r="P144" i="1"/>
  <c r="S144" i="1" s="1"/>
  <c r="P142" i="1"/>
  <c r="S142" i="1" s="1"/>
  <c r="P139" i="1"/>
  <c r="S139" i="1" s="1"/>
  <c r="P141" i="1"/>
  <c r="S141" i="1" s="1"/>
  <c r="P138" i="1"/>
  <c r="S138" i="1" s="1"/>
  <c r="P137" i="1"/>
  <c r="S137" i="1" s="1"/>
  <c r="P135" i="1"/>
  <c r="S135" i="1" s="1"/>
  <c r="P134" i="1"/>
  <c r="S134" i="1" s="1"/>
  <c r="P147" i="1"/>
  <c r="S147" i="1" s="1"/>
  <c r="P145" i="1"/>
  <c r="S145" i="1" s="1"/>
  <c r="P148" i="1"/>
  <c r="S148" i="1" s="1"/>
  <c r="R172" i="1"/>
  <c r="AI145" i="1" l="1"/>
  <c r="E145" i="1"/>
  <c r="AI134" i="1"/>
  <c r="E134" i="1"/>
  <c r="AI147" i="1"/>
  <c r="E147" i="1"/>
  <c r="AI141" i="1"/>
  <c r="E141" i="1"/>
  <c r="AI146" i="1"/>
  <c r="E146" i="1"/>
  <c r="AI139" i="1"/>
  <c r="E139" i="1"/>
  <c r="AI73" i="1"/>
  <c r="E73" i="1"/>
  <c r="AI135" i="1"/>
  <c r="E135" i="1"/>
  <c r="AI142" i="1"/>
  <c r="E142" i="1"/>
  <c r="AI74" i="1"/>
  <c r="E74" i="1"/>
  <c r="AI138" i="1"/>
  <c r="E138" i="1"/>
  <c r="AI144" i="1"/>
  <c r="E144" i="1"/>
  <c r="AI140" i="1"/>
  <c r="E140" i="1"/>
  <c r="AI137" i="1"/>
  <c r="E137" i="1"/>
  <c r="AI148" i="1"/>
  <c r="E148" i="1"/>
  <c r="AI136" i="1"/>
  <c r="E136" i="1"/>
  <c r="P224" i="1"/>
  <c r="S224" i="1" s="1"/>
  <c r="E224" i="1" s="1"/>
  <c r="P229" i="1"/>
  <c r="S229" i="1" s="1"/>
  <c r="E229" i="1" s="1"/>
  <c r="P230" i="1"/>
  <c r="S230" i="1" s="1"/>
  <c r="E230" i="1" s="1"/>
  <c r="P231" i="1"/>
  <c r="S231" i="1" s="1"/>
  <c r="E231" i="1" s="1"/>
  <c r="P223" i="1"/>
  <c r="S223" i="1" s="1"/>
  <c r="E223" i="1" s="1"/>
  <c r="P232" i="1"/>
  <c r="S232" i="1" s="1"/>
  <c r="E232" i="1" s="1"/>
  <c r="P228" i="1"/>
  <c r="S228" i="1" s="1"/>
  <c r="E228" i="1" s="1"/>
  <c r="P233" i="1"/>
  <c r="S233" i="1" s="1"/>
  <c r="E233" i="1" s="1"/>
  <c r="P217" i="1"/>
  <c r="S217" i="1" s="1"/>
  <c r="E217" i="1" s="1"/>
  <c r="P221" i="1"/>
  <c r="S221" i="1" s="1"/>
  <c r="E221" i="1" s="1"/>
  <c r="P219" i="1"/>
  <c r="S219" i="1" s="1"/>
  <c r="E219" i="1" s="1"/>
  <c r="P234" i="1"/>
  <c r="S234" i="1" s="1"/>
  <c r="E234" i="1" s="1"/>
  <c r="P222" i="1"/>
  <c r="S222" i="1" s="1"/>
  <c r="E222" i="1" s="1"/>
  <c r="P235" i="1"/>
  <c r="S235" i="1" s="1"/>
  <c r="E235" i="1" s="1"/>
  <c r="P227" i="1"/>
  <c r="S227" i="1" s="1"/>
  <c r="E227" i="1" s="1"/>
  <c r="P216" i="1"/>
  <c r="S216" i="1" s="1"/>
  <c r="E216" i="1" s="1"/>
  <c r="P218" i="1"/>
  <c r="S218" i="1" s="1"/>
  <c r="E218" i="1" s="1"/>
  <c r="P226" i="1"/>
  <c r="S226" i="1" s="1"/>
  <c r="E226" i="1" s="1"/>
  <c r="P220" i="1"/>
  <c r="S220" i="1" s="1"/>
  <c r="E220" i="1" s="1"/>
  <c r="P225" i="1"/>
  <c r="S225" i="1" s="1"/>
  <c r="E225" i="1" s="1"/>
  <c r="AF147" i="1"/>
  <c r="A129" i="3"/>
  <c r="A116" i="3"/>
  <c r="AF134" i="1"/>
  <c r="AF145" i="1"/>
  <c r="A127" i="3"/>
  <c r="AF137" i="1"/>
  <c r="A119" i="3"/>
  <c r="A120" i="3"/>
  <c r="AF138" i="1"/>
  <c r="AF74" i="1"/>
  <c r="A56" i="3"/>
  <c r="A123" i="3"/>
  <c r="AF141" i="1"/>
  <c r="A121" i="3"/>
  <c r="AF139" i="1"/>
  <c r="AF135" i="1"/>
  <c r="A117" i="3"/>
  <c r="A124" i="3"/>
  <c r="AF142" i="1"/>
  <c r="A126" i="3"/>
  <c r="AF144" i="1"/>
  <c r="AF146" i="1"/>
  <c r="A128" i="3"/>
  <c r="AF73" i="1"/>
  <c r="A55" i="3"/>
  <c r="AF140" i="1"/>
  <c r="A122" i="3"/>
  <c r="AF148" i="1"/>
  <c r="A130" i="3"/>
  <c r="AF136" i="1"/>
  <c r="A118" i="3"/>
  <c r="P260" i="1"/>
  <c r="S260" i="1" s="1"/>
  <c r="P263" i="1"/>
  <c r="S263" i="1" s="1"/>
  <c r="P261" i="1"/>
  <c r="S261" i="1" s="1"/>
  <c r="P262" i="1"/>
  <c r="S262" i="1" s="1"/>
  <c r="P181" i="1"/>
  <c r="P184" i="1"/>
  <c r="P182" i="1"/>
  <c r="P183" i="1"/>
  <c r="P109" i="1"/>
  <c r="S109" i="1" s="1"/>
  <c r="P112" i="1"/>
  <c r="S112" i="1" s="1"/>
  <c r="P110" i="1"/>
  <c r="S110" i="1" s="1"/>
  <c r="P111" i="1"/>
  <c r="S111" i="1" s="1"/>
  <c r="P253" i="1"/>
  <c r="S253" i="1" s="1"/>
  <c r="P245" i="1"/>
  <c r="S245" i="1" s="1"/>
  <c r="P237" i="1"/>
  <c r="S237" i="1" s="1"/>
  <c r="P256" i="1"/>
  <c r="S256" i="1" s="1"/>
  <c r="P248" i="1"/>
  <c r="S248" i="1" s="1"/>
  <c r="P240" i="1"/>
  <c r="S240" i="1" s="1"/>
  <c r="P259" i="1"/>
  <c r="S259" i="1" s="1"/>
  <c r="P251" i="1"/>
  <c r="S251" i="1" s="1"/>
  <c r="P243" i="1"/>
  <c r="S243" i="1" s="1"/>
  <c r="P250" i="1"/>
  <c r="S250" i="1" s="1"/>
  <c r="P254" i="1"/>
  <c r="S254" i="1" s="1"/>
  <c r="P246" i="1"/>
  <c r="S246" i="1" s="1"/>
  <c r="P238" i="1"/>
  <c r="S238" i="1" s="1"/>
  <c r="P242" i="1"/>
  <c r="S242" i="1" s="1"/>
  <c r="P257" i="1"/>
  <c r="S257" i="1" s="1"/>
  <c r="P249" i="1"/>
  <c r="S249" i="1" s="1"/>
  <c r="P241" i="1"/>
  <c r="S241" i="1" s="1"/>
  <c r="P239" i="1"/>
  <c r="S239" i="1" s="1"/>
  <c r="P236" i="1"/>
  <c r="S236" i="1" s="1"/>
  <c r="P252" i="1"/>
  <c r="S252" i="1" s="1"/>
  <c r="P244" i="1"/>
  <c r="S244" i="1" s="1"/>
  <c r="P255" i="1"/>
  <c r="S255" i="1" s="1"/>
  <c r="P247" i="1"/>
  <c r="S247" i="1" s="1"/>
  <c r="P258" i="1"/>
  <c r="S258" i="1" s="1"/>
  <c r="P152" i="1"/>
  <c r="S152" i="1" s="1"/>
  <c r="P150" i="1"/>
  <c r="S150" i="1" s="1"/>
  <c r="P149" i="1"/>
  <c r="S149" i="1" s="1"/>
  <c r="P151" i="1"/>
  <c r="S151" i="1" s="1"/>
  <c r="P202" i="1"/>
  <c r="S202" i="1" s="1"/>
  <c r="P186" i="1"/>
  <c r="S186" i="1" s="1"/>
  <c r="P166" i="1"/>
  <c r="S166" i="1" s="1"/>
  <c r="R13" i="1"/>
  <c r="P200" i="1"/>
  <c r="S200" i="1" s="1"/>
  <c r="P180" i="1"/>
  <c r="P164" i="1"/>
  <c r="S164" i="1" s="1"/>
  <c r="P215" i="1"/>
  <c r="S215" i="1" s="1"/>
  <c r="P199" i="1"/>
  <c r="S199" i="1" s="1"/>
  <c r="P179" i="1"/>
  <c r="P163" i="1"/>
  <c r="S163" i="1" s="1"/>
  <c r="P213" i="1"/>
  <c r="S213" i="1" s="1"/>
  <c r="P197" i="1"/>
  <c r="S197" i="1" s="1"/>
  <c r="P177" i="1"/>
  <c r="P161" i="1"/>
  <c r="S161" i="1" s="1"/>
  <c r="P201" i="1"/>
  <c r="S201" i="1" s="1"/>
  <c r="P214" i="1"/>
  <c r="S214" i="1" s="1"/>
  <c r="P198" i="1"/>
  <c r="P178" i="1"/>
  <c r="P162" i="1"/>
  <c r="S162" i="1" s="1"/>
  <c r="P212" i="1"/>
  <c r="S212" i="1" s="1"/>
  <c r="P196" i="1"/>
  <c r="S196" i="1" s="1"/>
  <c r="P176" i="1"/>
  <c r="P160" i="1"/>
  <c r="S160" i="1" s="1"/>
  <c r="P211" i="1"/>
  <c r="S211" i="1" s="1"/>
  <c r="P195" i="1"/>
  <c r="S195" i="1" s="1"/>
  <c r="P175" i="1"/>
  <c r="P159" i="1"/>
  <c r="S159" i="1" s="1"/>
  <c r="P171" i="1"/>
  <c r="S171" i="1" s="1"/>
  <c r="P187" i="1"/>
  <c r="S187" i="1" s="1"/>
  <c r="P165" i="1"/>
  <c r="S165" i="1" s="1"/>
  <c r="P210" i="1"/>
  <c r="S210" i="1" s="1"/>
  <c r="P194" i="1"/>
  <c r="S194" i="1" s="1"/>
  <c r="P174" i="1"/>
  <c r="P158" i="1"/>
  <c r="S158" i="1" s="1"/>
  <c r="P209" i="1"/>
  <c r="S209" i="1" s="1"/>
  <c r="P193" i="1"/>
  <c r="S193" i="1" s="1"/>
  <c r="P173" i="1"/>
  <c r="P157" i="1"/>
  <c r="S157" i="1" s="1"/>
  <c r="P207" i="1"/>
  <c r="S207" i="1" s="1"/>
  <c r="P191" i="1"/>
  <c r="S191" i="1" s="1"/>
  <c r="P155" i="1"/>
  <c r="S155" i="1" s="1"/>
  <c r="P203" i="1"/>
  <c r="S203" i="1" s="1"/>
  <c r="P167" i="1"/>
  <c r="S167" i="1" s="1"/>
  <c r="P185" i="1"/>
  <c r="S185" i="1" s="1"/>
  <c r="P208" i="1"/>
  <c r="S208" i="1" s="1"/>
  <c r="P192" i="1"/>
  <c r="S192" i="1" s="1"/>
  <c r="P172" i="1"/>
  <c r="S172" i="1" s="1"/>
  <c r="P156" i="1"/>
  <c r="S156" i="1" s="1"/>
  <c r="P206" i="1"/>
  <c r="S206" i="1" s="1"/>
  <c r="P190" i="1"/>
  <c r="S190" i="1" s="1"/>
  <c r="P170" i="1"/>
  <c r="S170" i="1" s="1"/>
  <c r="P154" i="1"/>
  <c r="S154" i="1" s="1"/>
  <c r="P205" i="1"/>
  <c r="S205" i="1" s="1"/>
  <c r="P189" i="1"/>
  <c r="S189" i="1" s="1"/>
  <c r="P169" i="1"/>
  <c r="S169" i="1" s="1"/>
  <c r="P153" i="1"/>
  <c r="S153" i="1" s="1"/>
  <c r="P204" i="1"/>
  <c r="S204" i="1" s="1"/>
  <c r="P188" i="1"/>
  <c r="S188" i="1" s="1"/>
  <c r="P168" i="1"/>
  <c r="S168" i="1" s="1"/>
  <c r="R173" i="1"/>
  <c r="AI158" i="1" l="1"/>
  <c r="E158" i="1"/>
  <c r="AI186" i="1"/>
  <c r="E186" i="1"/>
  <c r="AI242" i="1"/>
  <c r="E242" i="1"/>
  <c r="AI112" i="1"/>
  <c r="E112" i="1"/>
  <c r="AI194" i="1"/>
  <c r="E194" i="1"/>
  <c r="AI214" i="1"/>
  <c r="E214" i="1"/>
  <c r="AI202" i="1"/>
  <c r="E202" i="1"/>
  <c r="AI238" i="1"/>
  <c r="E238" i="1"/>
  <c r="AI109" i="1"/>
  <c r="E109" i="1"/>
  <c r="AI206" i="1"/>
  <c r="E206" i="1"/>
  <c r="AI210" i="1"/>
  <c r="E210" i="1"/>
  <c r="AI201" i="1"/>
  <c r="E201" i="1"/>
  <c r="AI151" i="1"/>
  <c r="E151" i="1"/>
  <c r="AI246" i="1"/>
  <c r="E246" i="1"/>
  <c r="AI111" i="1"/>
  <c r="E111" i="1"/>
  <c r="AI192" i="1"/>
  <c r="E192" i="1"/>
  <c r="AI165" i="1"/>
  <c r="E165" i="1"/>
  <c r="AI161" i="1"/>
  <c r="E161" i="1"/>
  <c r="AI149" i="1"/>
  <c r="E149" i="1"/>
  <c r="AI254" i="1"/>
  <c r="E254" i="1"/>
  <c r="AI257" i="1"/>
  <c r="E257" i="1"/>
  <c r="AI172" i="1"/>
  <c r="E172" i="1"/>
  <c r="AI208" i="1"/>
  <c r="E208" i="1"/>
  <c r="AI187" i="1"/>
  <c r="E187" i="1"/>
  <c r="AI150" i="1"/>
  <c r="E150" i="1"/>
  <c r="AI250" i="1"/>
  <c r="E250" i="1"/>
  <c r="AI170" i="1"/>
  <c r="E170" i="1"/>
  <c r="AI156" i="1"/>
  <c r="E156" i="1"/>
  <c r="AI185" i="1"/>
  <c r="E185" i="1"/>
  <c r="AI171" i="1"/>
  <c r="E171" i="1"/>
  <c r="AI197" i="1"/>
  <c r="E197" i="1"/>
  <c r="AI152" i="1"/>
  <c r="E152" i="1"/>
  <c r="AI243" i="1"/>
  <c r="E243" i="1"/>
  <c r="AI168" i="1"/>
  <c r="E168" i="1"/>
  <c r="AI167" i="1"/>
  <c r="E167" i="1"/>
  <c r="AI159" i="1"/>
  <c r="E159" i="1"/>
  <c r="AI213" i="1"/>
  <c r="E213" i="1"/>
  <c r="AI258" i="1"/>
  <c r="E258" i="1"/>
  <c r="AI251" i="1"/>
  <c r="E251" i="1"/>
  <c r="AI262" i="1"/>
  <c r="E262" i="1"/>
  <c r="AI162" i="1"/>
  <c r="E162" i="1"/>
  <c r="AI188" i="1"/>
  <c r="E188" i="1"/>
  <c r="AI203" i="1"/>
  <c r="E203" i="1"/>
  <c r="AI163" i="1"/>
  <c r="E163" i="1"/>
  <c r="AI247" i="1"/>
  <c r="E247" i="1"/>
  <c r="AI259" i="1"/>
  <c r="E259" i="1"/>
  <c r="AI261" i="1"/>
  <c r="E261" i="1"/>
  <c r="AI110" i="1"/>
  <c r="E110" i="1"/>
  <c r="AI204" i="1"/>
  <c r="E204" i="1"/>
  <c r="AI155" i="1"/>
  <c r="E155" i="1"/>
  <c r="AI195" i="1"/>
  <c r="E195" i="1"/>
  <c r="AI255" i="1"/>
  <c r="E255" i="1"/>
  <c r="AI240" i="1"/>
  <c r="E240" i="1"/>
  <c r="AI263" i="1"/>
  <c r="E263" i="1"/>
  <c r="AI209" i="1"/>
  <c r="E209" i="1"/>
  <c r="AI166" i="1"/>
  <c r="E166" i="1"/>
  <c r="AI153" i="1"/>
  <c r="E153" i="1"/>
  <c r="AI191" i="1"/>
  <c r="E191" i="1"/>
  <c r="AI211" i="1"/>
  <c r="E211" i="1"/>
  <c r="AI199" i="1"/>
  <c r="E199" i="1"/>
  <c r="AI244" i="1"/>
  <c r="E244" i="1"/>
  <c r="AI248" i="1"/>
  <c r="E248" i="1"/>
  <c r="AI260" i="1"/>
  <c r="E260" i="1"/>
  <c r="AI169" i="1"/>
  <c r="E169" i="1"/>
  <c r="AI207" i="1"/>
  <c r="E207" i="1"/>
  <c r="AI160" i="1"/>
  <c r="E160" i="1"/>
  <c r="AI215" i="1"/>
  <c r="E215" i="1"/>
  <c r="AI252" i="1"/>
  <c r="E252" i="1"/>
  <c r="AI256" i="1"/>
  <c r="E256" i="1"/>
  <c r="AI249" i="1"/>
  <c r="E249" i="1"/>
  <c r="AI189" i="1"/>
  <c r="E189" i="1"/>
  <c r="AI157" i="1"/>
  <c r="E157" i="1"/>
  <c r="AI164" i="1"/>
  <c r="E164" i="1"/>
  <c r="AI236" i="1"/>
  <c r="E236" i="1"/>
  <c r="AI237" i="1"/>
  <c r="E237" i="1"/>
  <c r="AI205" i="1"/>
  <c r="E205" i="1"/>
  <c r="AI196" i="1"/>
  <c r="E196" i="1"/>
  <c r="AI239" i="1"/>
  <c r="E239" i="1"/>
  <c r="AI245" i="1"/>
  <c r="E245" i="1"/>
  <c r="AI190" i="1"/>
  <c r="E190" i="1"/>
  <c r="AI154" i="1"/>
  <c r="E154" i="1"/>
  <c r="AI193" i="1"/>
  <c r="E193" i="1"/>
  <c r="AI212" i="1"/>
  <c r="E212" i="1"/>
  <c r="AI200" i="1"/>
  <c r="E200" i="1"/>
  <c r="AI241" i="1"/>
  <c r="E241" i="1"/>
  <c r="AI253" i="1"/>
  <c r="E253" i="1"/>
  <c r="P266" i="1"/>
  <c r="S266" i="1" s="1"/>
  <c r="E266" i="1" s="1"/>
  <c r="P267" i="1"/>
  <c r="S267" i="1" s="1"/>
  <c r="E267" i="1" s="1"/>
  <c r="P268" i="1"/>
  <c r="S268" i="1" s="1"/>
  <c r="E268" i="1" s="1"/>
  <c r="P269" i="1"/>
  <c r="S269" i="1" s="1"/>
  <c r="E269" i="1" s="1"/>
  <c r="P270" i="1"/>
  <c r="S270" i="1" s="1"/>
  <c r="E270" i="1" s="1"/>
  <c r="P271" i="1"/>
  <c r="S271" i="1" s="1"/>
  <c r="E271" i="1" s="1"/>
  <c r="P272" i="1"/>
  <c r="S272" i="1" s="1"/>
  <c r="E272" i="1" s="1"/>
  <c r="P273" i="1"/>
  <c r="S273" i="1" s="1"/>
  <c r="E273" i="1" s="1"/>
  <c r="P264" i="1"/>
  <c r="S264" i="1" s="1"/>
  <c r="E264" i="1" s="1"/>
  <c r="P265" i="1"/>
  <c r="S265" i="1" s="1"/>
  <c r="E265" i="1" s="1"/>
  <c r="AF168" i="1"/>
  <c r="A150" i="3"/>
  <c r="A142" i="3"/>
  <c r="AF160" i="1"/>
  <c r="A198" i="3"/>
  <c r="AF236" i="1"/>
  <c r="A199" i="3"/>
  <c r="AF237" i="1"/>
  <c r="AF205" i="1"/>
  <c r="A187" i="3"/>
  <c r="AF196" i="1"/>
  <c r="A178" i="3"/>
  <c r="A201" i="3"/>
  <c r="AF239" i="1"/>
  <c r="A207" i="3"/>
  <c r="AF245" i="1"/>
  <c r="AF259" i="1"/>
  <c r="A221" i="3"/>
  <c r="A218" i="3"/>
  <c r="AF256" i="1"/>
  <c r="AF154" i="1"/>
  <c r="A136" i="3"/>
  <c r="A182" i="3"/>
  <c r="AF200" i="1"/>
  <c r="AF241" i="1"/>
  <c r="A203" i="3"/>
  <c r="AF170" i="1"/>
  <c r="A152" i="3"/>
  <c r="AF209" i="1"/>
  <c r="A191" i="3"/>
  <c r="A144" i="3"/>
  <c r="AF162" i="1"/>
  <c r="AF249" i="1"/>
  <c r="A211" i="3"/>
  <c r="AF111" i="1"/>
  <c r="A93" i="3"/>
  <c r="A214" i="3"/>
  <c r="AF252" i="1"/>
  <c r="A146" i="3"/>
  <c r="AF164" i="1"/>
  <c r="AF212" i="1"/>
  <c r="A194" i="3"/>
  <c r="AF253" i="1"/>
  <c r="A215" i="3"/>
  <c r="AF190" i="1"/>
  <c r="A172" i="3"/>
  <c r="AF158" i="1"/>
  <c r="A140" i="3"/>
  <c r="AF166" i="1"/>
  <c r="A148" i="3"/>
  <c r="AF257" i="1"/>
  <c r="A219" i="3"/>
  <c r="AF110" i="1"/>
  <c r="A92" i="3"/>
  <c r="A151" i="3"/>
  <c r="AF169" i="1"/>
  <c r="AF189" i="1"/>
  <c r="A171" i="3"/>
  <c r="A204" i="3"/>
  <c r="AF242" i="1"/>
  <c r="A145" i="3"/>
  <c r="AF163" i="1"/>
  <c r="AF207" i="1"/>
  <c r="A189" i="3"/>
  <c r="AF157" i="1"/>
  <c r="A139" i="3"/>
  <c r="AF206" i="1"/>
  <c r="A188" i="3"/>
  <c r="A94" i="3"/>
  <c r="AF112" i="1"/>
  <c r="AF156" i="1"/>
  <c r="A138" i="3"/>
  <c r="AF194" i="1"/>
  <c r="A176" i="3"/>
  <c r="AF214" i="1"/>
  <c r="A196" i="3"/>
  <c r="A184" i="3"/>
  <c r="AF202" i="1"/>
  <c r="AF238" i="1"/>
  <c r="A200" i="3"/>
  <c r="A91" i="3"/>
  <c r="AF109" i="1"/>
  <c r="AF167" i="1"/>
  <c r="A149" i="3"/>
  <c r="A197" i="3"/>
  <c r="AF215" i="1"/>
  <c r="AF193" i="1"/>
  <c r="A175" i="3"/>
  <c r="AF186" i="1"/>
  <c r="A168" i="3"/>
  <c r="AF172" i="1"/>
  <c r="A154" i="3"/>
  <c r="AF210" i="1"/>
  <c r="A192" i="3"/>
  <c r="A183" i="3"/>
  <c r="AF201" i="1"/>
  <c r="AF151" i="1"/>
  <c r="A133" i="3"/>
  <c r="AF246" i="1"/>
  <c r="A208" i="3"/>
  <c r="A143" i="3"/>
  <c r="AF161" i="1"/>
  <c r="AF188" i="1"/>
  <c r="A170" i="3"/>
  <c r="A147" i="3"/>
  <c r="AF165" i="1"/>
  <c r="AF254" i="1"/>
  <c r="A216" i="3"/>
  <c r="AF208" i="1"/>
  <c r="A190" i="3"/>
  <c r="AF150" i="1"/>
  <c r="A132" i="3"/>
  <c r="A209" i="3"/>
  <c r="AF247" i="1"/>
  <c r="AF192" i="1"/>
  <c r="A174" i="3"/>
  <c r="AF149" i="1"/>
  <c r="A131" i="3"/>
  <c r="A169" i="3"/>
  <c r="AF187" i="1"/>
  <c r="A212" i="3"/>
  <c r="AF250" i="1"/>
  <c r="A167" i="3"/>
  <c r="AF185" i="1"/>
  <c r="AF171" i="1"/>
  <c r="A153" i="3"/>
  <c r="A179" i="3"/>
  <c r="AF197" i="1"/>
  <c r="A134" i="3"/>
  <c r="AF152" i="1"/>
  <c r="AF243" i="1"/>
  <c r="A205" i="3"/>
  <c r="AF159" i="1"/>
  <c r="A141" i="3"/>
  <c r="A195" i="3"/>
  <c r="AF213" i="1"/>
  <c r="AF258" i="1"/>
  <c r="A220" i="3"/>
  <c r="A213" i="3"/>
  <c r="AF251" i="1"/>
  <c r="AF262" i="1"/>
  <c r="A224" i="3"/>
  <c r="A223" i="3"/>
  <c r="AF261" i="1"/>
  <c r="AF203" i="1"/>
  <c r="A185" i="3"/>
  <c r="AF155" i="1"/>
  <c r="A137" i="3"/>
  <c r="AF263" i="1"/>
  <c r="A225" i="3"/>
  <c r="AF204" i="1"/>
  <c r="A186" i="3"/>
  <c r="A177" i="3"/>
  <c r="AF195" i="1"/>
  <c r="A217" i="3"/>
  <c r="AF255" i="1"/>
  <c r="AF240" i="1"/>
  <c r="A202" i="3"/>
  <c r="AF153" i="1"/>
  <c r="A135" i="3"/>
  <c r="AF191" i="1"/>
  <c r="A173" i="3"/>
  <c r="A193" i="3"/>
  <c r="AF211" i="1"/>
  <c r="A181" i="3"/>
  <c r="AF199" i="1"/>
  <c r="A206" i="3"/>
  <c r="AF244" i="1"/>
  <c r="A210" i="3"/>
  <c r="AF248" i="1"/>
  <c r="A222" i="3"/>
  <c r="AF260" i="1"/>
  <c r="P292" i="1"/>
  <c r="S292" i="1" s="1"/>
  <c r="P276" i="1"/>
  <c r="S276" i="1" s="1"/>
  <c r="P290" i="1"/>
  <c r="S290" i="1" s="1"/>
  <c r="P274" i="1"/>
  <c r="S274" i="1" s="1"/>
  <c r="P289" i="1"/>
  <c r="S289" i="1" s="1"/>
  <c r="P287" i="1"/>
  <c r="S287" i="1" s="1"/>
  <c r="P288" i="1"/>
  <c r="S288" i="1" s="1"/>
  <c r="P286" i="1"/>
  <c r="S286" i="1" s="1"/>
  <c r="P285" i="1"/>
  <c r="S285" i="1" s="1"/>
  <c r="P281" i="1"/>
  <c r="S281" i="1" s="1"/>
  <c r="P293" i="1"/>
  <c r="P275" i="1"/>
  <c r="S275" i="1" s="1"/>
  <c r="P284" i="1"/>
  <c r="S284" i="1" s="1"/>
  <c r="P283" i="1"/>
  <c r="S283" i="1" s="1"/>
  <c r="R14" i="1"/>
  <c r="P282" i="1"/>
  <c r="S282" i="1" s="1"/>
  <c r="P280" i="1"/>
  <c r="S280" i="1" s="1"/>
  <c r="P279" i="1"/>
  <c r="S279" i="1" s="1"/>
  <c r="P277" i="1"/>
  <c r="S277" i="1" s="1"/>
  <c r="P291" i="1"/>
  <c r="S291" i="1" s="1"/>
  <c r="P294" i="1"/>
  <c r="P278" i="1"/>
  <c r="S278" i="1" s="1"/>
  <c r="S173" i="1"/>
  <c r="R174" i="1"/>
  <c r="S198" i="1"/>
  <c r="AI275" i="1" l="1"/>
  <c r="E275" i="1"/>
  <c r="AI283" i="1"/>
  <c r="E283" i="1"/>
  <c r="AI281" i="1"/>
  <c r="E281" i="1"/>
  <c r="AI285" i="1"/>
  <c r="E285" i="1"/>
  <c r="AI198" i="1"/>
  <c r="E198" i="1"/>
  <c r="AI286" i="1"/>
  <c r="E286" i="1"/>
  <c r="AI278" i="1"/>
  <c r="E278" i="1"/>
  <c r="AI287" i="1"/>
  <c r="E287" i="1"/>
  <c r="AI289" i="1"/>
  <c r="E289" i="1"/>
  <c r="AI288" i="1"/>
  <c r="E288" i="1"/>
  <c r="AI291" i="1"/>
  <c r="E291" i="1"/>
  <c r="AI274" i="1"/>
  <c r="E274" i="1"/>
  <c r="AI284" i="1"/>
  <c r="E284" i="1"/>
  <c r="AI290" i="1"/>
  <c r="E290" i="1"/>
  <c r="AI277" i="1"/>
  <c r="E277" i="1"/>
  <c r="AI279" i="1"/>
  <c r="E279" i="1"/>
  <c r="AI276" i="1"/>
  <c r="E276" i="1"/>
  <c r="AI173" i="1"/>
  <c r="E173" i="1"/>
  <c r="AI280" i="1"/>
  <c r="E280" i="1"/>
  <c r="AI282" i="1"/>
  <c r="E282" i="1"/>
  <c r="AI292" i="1"/>
  <c r="E292" i="1"/>
  <c r="P321" i="1"/>
  <c r="S321" i="1" s="1"/>
  <c r="E321" i="1" s="1"/>
  <c r="P322" i="1"/>
  <c r="S322" i="1" s="1"/>
  <c r="E322" i="1" s="1"/>
  <c r="P323" i="1"/>
  <c r="S323" i="1" s="1"/>
  <c r="E323" i="1" s="1"/>
  <c r="P324" i="1"/>
  <c r="S324" i="1" s="1"/>
  <c r="E324" i="1" s="1"/>
  <c r="P325" i="1"/>
  <c r="S325" i="1" s="1"/>
  <c r="E325" i="1" s="1"/>
  <c r="P326" i="1"/>
  <c r="S326" i="1" s="1"/>
  <c r="E326" i="1" s="1"/>
  <c r="P327" i="1"/>
  <c r="S327" i="1" s="1"/>
  <c r="E327" i="1" s="1"/>
  <c r="P328" i="1"/>
  <c r="S328" i="1" s="1"/>
  <c r="E328" i="1" s="1"/>
  <c r="P320" i="1"/>
  <c r="S320" i="1" s="1"/>
  <c r="E320" i="1" s="1"/>
  <c r="P319" i="1"/>
  <c r="S319" i="1" s="1"/>
  <c r="E319" i="1" s="1"/>
  <c r="AF290" i="1"/>
  <c r="A242" i="3"/>
  <c r="AF279" i="1"/>
  <c r="A231" i="3"/>
  <c r="A228" i="3"/>
  <c r="AF276" i="1"/>
  <c r="A232" i="3"/>
  <c r="AF280" i="1"/>
  <c r="AF282" i="1"/>
  <c r="A234" i="3"/>
  <c r="AF277" i="1"/>
  <c r="A229" i="3"/>
  <c r="AF292" i="1"/>
  <c r="A244" i="3"/>
  <c r="A240" i="3"/>
  <c r="AF288" i="1"/>
  <c r="AF283" i="1"/>
  <c r="A235" i="3"/>
  <c r="AF286" i="1"/>
  <c r="A238" i="3"/>
  <c r="A243" i="3"/>
  <c r="AF291" i="1"/>
  <c r="AF284" i="1"/>
  <c r="A236" i="3"/>
  <c r="A227" i="3"/>
  <c r="AF275" i="1"/>
  <c r="AF173" i="1"/>
  <c r="A155" i="3"/>
  <c r="AF281" i="1"/>
  <c r="A233" i="3"/>
  <c r="A226" i="3"/>
  <c r="AF274" i="1"/>
  <c r="AF198" i="1"/>
  <c r="A180" i="3"/>
  <c r="A237" i="3"/>
  <c r="AF285" i="1"/>
  <c r="AF278" i="1"/>
  <c r="A230" i="3"/>
  <c r="A239" i="3"/>
  <c r="AF287" i="1"/>
  <c r="A241" i="3"/>
  <c r="AF289" i="1"/>
  <c r="P315" i="1"/>
  <c r="S315" i="1" s="1"/>
  <c r="P318" i="1"/>
  <c r="S318" i="1" s="1"/>
  <c r="P316" i="1"/>
  <c r="S316" i="1" s="1"/>
  <c r="P317" i="1"/>
  <c r="S317" i="1" s="1"/>
  <c r="P298" i="1"/>
  <c r="S298" i="1" s="1"/>
  <c r="P295" i="1"/>
  <c r="S295" i="1" s="1"/>
  <c r="P296" i="1"/>
  <c r="S296" i="1" s="1"/>
  <c r="P297" i="1"/>
  <c r="S297" i="1" s="1"/>
  <c r="R15" i="1"/>
  <c r="P102" i="1"/>
  <c r="S102" i="1" s="1"/>
  <c r="P312" i="1"/>
  <c r="S312" i="1" s="1"/>
  <c r="P105" i="1"/>
  <c r="S105" i="1" s="1"/>
  <c r="P340" i="1"/>
  <c r="S340" i="1" s="1"/>
  <c r="P310" i="1"/>
  <c r="S310" i="1" s="1"/>
  <c r="P339" i="1"/>
  <c r="S339" i="1" s="1"/>
  <c r="P309" i="1"/>
  <c r="S309" i="1" s="1"/>
  <c r="P337" i="1"/>
  <c r="S337" i="1" s="1"/>
  <c r="P307" i="1"/>
  <c r="S307" i="1" s="1"/>
  <c r="P108" i="1"/>
  <c r="S108" i="1" s="1"/>
  <c r="P100" i="1"/>
  <c r="S100" i="1" s="1"/>
  <c r="P338" i="1"/>
  <c r="S338" i="1" s="1"/>
  <c r="P308" i="1"/>
  <c r="S308" i="1" s="1"/>
  <c r="P103" i="1"/>
  <c r="S103" i="1" s="1"/>
  <c r="P336" i="1"/>
  <c r="S336" i="1" s="1"/>
  <c r="P306" i="1"/>
  <c r="S306" i="1" s="1"/>
  <c r="P335" i="1"/>
  <c r="S335" i="1" s="1"/>
  <c r="P305" i="1"/>
  <c r="S305" i="1" s="1"/>
  <c r="P97" i="1"/>
  <c r="S97" i="1" s="1"/>
  <c r="P106" i="1"/>
  <c r="S106" i="1" s="1"/>
  <c r="P98" i="1"/>
  <c r="S98" i="1" s="1"/>
  <c r="P334" i="1"/>
  <c r="S334" i="1" s="1"/>
  <c r="P304" i="1"/>
  <c r="S304" i="1" s="1"/>
  <c r="P333" i="1"/>
  <c r="S333" i="1" s="1"/>
  <c r="P303" i="1"/>
  <c r="S303" i="1" s="1"/>
  <c r="P331" i="1"/>
  <c r="S331" i="1" s="1"/>
  <c r="P301" i="1"/>
  <c r="S301" i="1" s="1"/>
  <c r="P313" i="1"/>
  <c r="S313" i="1" s="1"/>
  <c r="P311" i="1"/>
  <c r="S311" i="1" s="1"/>
  <c r="P101" i="1"/>
  <c r="S101" i="1" s="1"/>
  <c r="P332" i="1"/>
  <c r="S332" i="1" s="1"/>
  <c r="P302" i="1"/>
  <c r="S302" i="1" s="1"/>
  <c r="P104" i="1"/>
  <c r="S104" i="1" s="1"/>
  <c r="P330" i="1"/>
  <c r="S330" i="1" s="1"/>
  <c r="P300" i="1"/>
  <c r="S300" i="1" s="1"/>
  <c r="P329" i="1"/>
  <c r="S329" i="1" s="1"/>
  <c r="P299" i="1"/>
  <c r="S299" i="1" s="1"/>
  <c r="P107" i="1"/>
  <c r="S107" i="1" s="1"/>
  <c r="P99" i="1"/>
  <c r="S99" i="1" s="1"/>
  <c r="P314" i="1"/>
  <c r="S314" i="1" s="1"/>
  <c r="S174" i="1"/>
  <c r="R175" i="1"/>
  <c r="S293" i="1"/>
  <c r="S294" i="1"/>
  <c r="AI318" i="1" l="1"/>
  <c r="E318" i="1"/>
  <c r="AI309" i="1"/>
  <c r="E309" i="1"/>
  <c r="AI334" i="1"/>
  <c r="E334" i="1"/>
  <c r="AI303" i="1"/>
  <c r="E303" i="1"/>
  <c r="AI99" i="1"/>
  <c r="E99" i="1"/>
  <c r="AI310" i="1"/>
  <c r="E310" i="1"/>
  <c r="AI340" i="1"/>
  <c r="E340" i="1"/>
  <c r="AI339" i="1"/>
  <c r="E339" i="1"/>
  <c r="AI300" i="1"/>
  <c r="E300" i="1"/>
  <c r="AI97" i="1"/>
  <c r="E97" i="1"/>
  <c r="AI105" i="1"/>
  <c r="E105" i="1"/>
  <c r="AI107" i="1"/>
  <c r="E107" i="1"/>
  <c r="AI305" i="1"/>
  <c r="E305" i="1"/>
  <c r="AI312" i="1"/>
  <c r="E312" i="1"/>
  <c r="AI104" i="1"/>
  <c r="E104" i="1"/>
  <c r="AI335" i="1"/>
  <c r="E335" i="1"/>
  <c r="AI102" i="1"/>
  <c r="E102" i="1"/>
  <c r="AI315" i="1"/>
  <c r="E315" i="1"/>
  <c r="AI329" i="1"/>
  <c r="E329" i="1"/>
  <c r="AI302" i="1"/>
  <c r="E302" i="1"/>
  <c r="AI306" i="1"/>
  <c r="E306" i="1"/>
  <c r="AI330" i="1"/>
  <c r="E330" i="1"/>
  <c r="AI332" i="1"/>
  <c r="E332" i="1"/>
  <c r="AI336" i="1"/>
  <c r="E336" i="1"/>
  <c r="AI297" i="1"/>
  <c r="E297" i="1"/>
  <c r="AI314" i="1"/>
  <c r="E314" i="1"/>
  <c r="AI299" i="1"/>
  <c r="E299" i="1"/>
  <c r="AI101" i="1"/>
  <c r="E101" i="1"/>
  <c r="AI103" i="1"/>
  <c r="E103" i="1"/>
  <c r="AI296" i="1"/>
  <c r="E296" i="1"/>
  <c r="AI174" i="1"/>
  <c r="E174" i="1"/>
  <c r="AI106" i="1"/>
  <c r="E106" i="1"/>
  <c r="AI311" i="1"/>
  <c r="E311" i="1"/>
  <c r="AI308" i="1"/>
  <c r="E308" i="1"/>
  <c r="AI295" i="1"/>
  <c r="E295" i="1"/>
  <c r="AI337" i="1"/>
  <c r="E337" i="1"/>
  <c r="AI98" i="1"/>
  <c r="E98" i="1"/>
  <c r="AI313" i="1"/>
  <c r="E313" i="1"/>
  <c r="AI338" i="1"/>
  <c r="E338" i="1"/>
  <c r="AI298" i="1"/>
  <c r="E298" i="1"/>
  <c r="AI333" i="1"/>
  <c r="E333" i="1"/>
  <c r="AI293" i="1"/>
  <c r="E293" i="1"/>
  <c r="AI301" i="1"/>
  <c r="E301" i="1"/>
  <c r="AI100" i="1"/>
  <c r="E100" i="1"/>
  <c r="AI317" i="1"/>
  <c r="E317" i="1"/>
  <c r="AI307" i="1"/>
  <c r="E307" i="1"/>
  <c r="AI304" i="1"/>
  <c r="E304" i="1"/>
  <c r="AI294" i="1"/>
  <c r="E294" i="1"/>
  <c r="AI331" i="1"/>
  <c r="E331" i="1"/>
  <c r="AI108" i="1"/>
  <c r="E108" i="1"/>
  <c r="AI316" i="1"/>
  <c r="E316" i="1"/>
  <c r="A263" i="3"/>
  <c r="AF311" i="1"/>
  <c r="AF331" i="1"/>
  <c r="A273" i="3"/>
  <c r="A268" i="3"/>
  <c r="AF316" i="1"/>
  <c r="AF294" i="1"/>
  <c r="A246" i="3"/>
  <c r="AF301" i="1"/>
  <c r="A253" i="3"/>
  <c r="AF303" i="1"/>
  <c r="A255" i="3"/>
  <c r="AF307" i="1"/>
  <c r="A259" i="3"/>
  <c r="A270" i="3"/>
  <c r="AF318" i="1"/>
  <c r="AF98" i="1"/>
  <c r="A80" i="3"/>
  <c r="A265" i="3"/>
  <c r="AF313" i="1"/>
  <c r="A269" i="3"/>
  <c r="AF317" i="1"/>
  <c r="AF314" i="1"/>
  <c r="A266" i="3"/>
  <c r="AF333" i="1"/>
  <c r="A275" i="3"/>
  <c r="A279" i="3"/>
  <c r="AF337" i="1"/>
  <c r="AF315" i="1"/>
  <c r="A267" i="3"/>
  <c r="A247" i="3"/>
  <c r="AF295" i="1"/>
  <c r="A250" i="3"/>
  <c r="AF298" i="1"/>
  <c r="AF293" i="1"/>
  <c r="A245" i="3"/>
  <c r="A156" i="3"/>
  <c r="AF174" i="1"/>
  <c r="A81" i="3"/>
  <c r="AF99" i="1"/>
  <c r="AF304" i="1"/>
  <c r="A256" i="3"/>
  <c r="A261" i="3"/>
  <c r="AF309" i="1"/>
  <c r="A260" i="3"/>
  <c r="AF308" i="1"/>
  <c r="AF338" i="1"/>
  <c r="A280" i="3"/>
  <c r="AF100" i="1"/>
  <c r="A82" i="3"/>
  <c r="AF108" i="1"/>
  <c r="A90" i="3"/>
  <c r="AF107" i="1"/>
  <c r="A89" i="3"/>
  <c r="AF334" i="1"/>
  <c r="A276" i="3"/>
  <c r="A281" i="3"/>
  <c r="AF339" i="1"/>
  <c r="A251" i="3"/>
  <c r="AF299" i="1"/>
  <c r="A271" i="3"/>
  <c r="AF329" i="1"/>
  <c r="AF340" i="1"/>
  <c r="A282" i="3"/>
  <c r="AF300" i="1"/>
  <c r="A252" i="3"/>
  <c r="AF97" i="1"/>
  <c r="A79" i="3"/>
  <c r="A87" i="3"/>
  <c r="AF105" i="1"/>
  <c r="A262" i="3"/>
  <c r="AF310" i="1"/>
  <c r="A88" i="3"/>
  <c r="AF106" i="1"/>
  <c r="AF330" i="1"/>
  <c r="A272" i="3"/>
  <c r="AF305" i="1"/>
  <c r="A257" i="3"/>
  <c r="A264" i="3"/>
  <c r="AF312" i="1"/>
  <c r="AF335" i="1"/>
  <c r="A277" i="3"/>
  <c r="AF302" i="1"/>
  <c r="A254" i="3"/>
  <c r="AF336" i="1"/>
  <c r="A278" i="3"/>
  <c r="A249" i="3"/>
  <c r="AF297" i="1"/>
  <c r="A86" i="3"/>
  <c r="AF104" i="1"/>
  <c r="AF102" i="1"/>
  <c r="A84" i="3"/>
  <c r="AF306" i="1"/>
  <c r="A258" i="3"/>
  <c r="AF332" i="1"/>
  <c r="A274" i="3"/>
  <c r="A83" i="3"/>
  <c r="AF101" i="1"/>
  <c r="AF103" i="1"/>
  <c r="A85" i="3"/>
  <c r="A248" i="3"/>
  <c r="AF296" i="1"/>
  <c r="R16" i="1"/>
  <c r="P361" i="1" s="1"/>
  <c r="S361" i="1" s="1"/>
  <c r="P342" i="1"/>
  <c r="S342" i="1" s="1"/>
  <c r="P343" i="1"/>
  <c r="S343" i="1" s="1"/>
  <c r="P341" i="1"/>
  <c r="S341" i="1" s="1"/>
  <c r="P346" i="1"/>
  <c r="S346" i="1" s="1"/>
  <c r="P345" i="1"/>
  <c r="S345" i="1" s="1"/>
  <c r="P344" i="1"/>
  <c r="S344" i="1" s="1"/>
  <c r="R176" i="1"/>
  <c r="S175" i="1"/>
  <c r="AI342" i="1" l="1"/>
  <c r="E342" i="1"/>
  <c r="AI361" i="1"/>
  <c r="E361" i="1"/>
  <c r="AI175" i="1"/>
  <c r="E175" i="1"/>
  <c r="AI341" i="1"/>
  <c r="E341" i="1"/>
  <c r="AI343" i="1"/>
  <c r="E343" i="1"/>
  <c r="AI344" i="1"/>
  <c r="E344" i="1"/>
  <c r="AI345" i="1"/>
  <c r="E345" i="1"/>
  <c r="AI346" i="1"/>
  <c r="E346" i="1"/>
  <c r="A287" i="3"/>
  <c r="AF345" i="1"/>
  <c r="A286" i="3"/>
  <c r="AF344" i="1"/>
  <c r="AF346" i="1"/>
  <c r="A288" i="3"/>
  <c r="AF175" i="1"/>
  <c r="A157" i="3"/>
  <c r="A283" i="3"/>
  <c r="AF341" i="1"/>
  <c r="A285" i="3"/>
  <c r="AF343" i="1"/>
  <c r="AF361" i="1"/>
  <c r="A303" i="3"/>
  <c r="A284" i="3"/>
  <c r="AF342" i="1"/>
  <c r="P355" i="1"/>
  <c r="S355" i="1" s="1"/>
  <c r="P358" i="1"/>
  <c r="S358" i="1" s="1"/>
  <c r="R17" i="1"/>
  <c r="P360" i="1"/>
  <c r="S360" i="1" s="1"/>
  <c r="P357" i="1"/>
  <c r="S357" i="1" s="1"/>
  <c r="P356" i="1"/>
  <c r="S356" i="1" s="1"/>
  <c r="P353" i="1"/>
  <c r="S353" i="1" s="1"/>
  <c r="P354" i="1"/>
  <c r="S354" i="1" s="1"/>
  <c r="P352" i="1"/>
  <c r="S352" i="1" s="1"/>
  <c r="P351" i="1"/>
  <c r="S351" i="1" s="1"/>
  <c r="P347" i="1"/>
  <c r="S347" i="1" s="1"/>
  <c r="P350" i="1"/>
  <c r="S350" i="1" s="1"/>
  <c r="P349" i="1"/>
  <c r="S349" i="1" s="1"/>
  <c r="P359" i="1"/>
  <c r="S359" i="1" s="1"/>
  <c r="P348" i="1"/>
  <c r="S348" i="1" s="1"/>
  <c r="R177" i="1"/>
  <c r="S176" i="1"/>
  <c r="AI349" i="1" l="1"/>
  <c r="E349" i="1"/>
  <c r="AI350" i="1"/>
  <c r="E350" i="1"/>
  <c r="AI351" i="1"/>
  <c r="E351" i="1"/>
  <c r="AI352" i="1"/>
  <c r="E352" i="1"/>
  <c r="AI348" i="1"/>
  <c r="E348" i="1"/>
  <c r="AI354" i="1"/>
  <c r="E354" i="1"/>
  <c r="AI353" i="1"/>
  <c r="E353" i="1"/>
  <c r="AI360" i="1"/>
  <c r="E360" i="1"/>
  <c r="AI359" i="1"/>
  <c r="E359" i="1"/>
  <c r="AI357" i="1"/>
  <c r="E357" i="1"/>
  <c r="AI347" i="1"/>
  <c r="E347" i="1"/>
  <c r="AI356" i="1"/>
  <c r="E356" i="1"/>
  <c r="AI358" i="1"/>
  <c r="E358" i="1"/>
  <c r="AI176" i="1"/>
  <c r="E176" i="1"/>
  <c r="AI355" i="1"/>
  <c r="E355" i="1"/>
  <c r="AF360" i="1"/>
  <c r="A302" i="3"/>
  <c r="A290" i="3"/>
  <c r="AF348" i="1"/>
  <c r="AF350" i="1"/>
  <c r="A292" i="3"/>
  <c r="AF347" i="1"/>
  <c r="A289" i="3"/>
  <c r="A301" i="3"/>
  <c r="AF359" i="1"/>
  <c r="AF351" i="1"/>
  <c r="A293" i="3"/>
  <c r="A296" i="3"/>
  <c r="AF354" i="1"/>
  <c r="AF349" i="1"/>
  <c r="A291" i="3"/>
  <c r="AF352" i="1"/>
  <c r="A294" i="3"/>
  <c r="A298" i="3"/>
  <c r="AF356" i="1"/>
  <c r="AF357" i="1"/>
  <c r="A299" i="3"/>
  <c r="A295" i="3"/>
  <c r="AF353" i="1"/>
  <c r="AF358" i="1"/>
  <c r="A300" i="3"/>
  <c r="A158" i="3"/>
  <c r="AF176" i="1"/>
  <c r="A297" i="3"/>
  <c r="AF355" i="1"/>
  <c r="R18" i="1"/>
  <c r="P362" i="1"/>
  <c r="S362" i="1" s="1"/>
  <c r="P363" i="1"/>
  <c r="S363" i="1" s="1"/>
  <c r="R178" i="1"/>
  <c r="S177" i="1"/>
  <c r="S390" i="1"/>
  <c r="E390" i="1" s="1"/>
  <c r="AI363" i="1" l="1"/>
  <c r="E363" i="1"/>
  <c r="AI362" i="1"/>
  <c r="E362" i="1"/>
  <c r="AI177" i="1"/>
  <c r="E177" i="1"/>
  <c r="AI390" i="1"/>
  <c r="A332" i="3"/>
  <c r="A304" i="3"/>
  <c r="AF362" i="1"/>
  <c r="AF390" i="1"/>
  <c r="AF177" i="1"/>
  <c r="A159" i="3"/>
  <c r="AF363" i="1"/>
  <c r="A305" i="3"/>
  <c r="R19" i="1"/>
  <c r="P372" i="1"/>
  <c r="S372" i="1" s="1"/>
  <c r="P371" i="1"/>
  <c r="S371" i="1" s="1"/>
  <c r="P370" i="1"/>
  <c r="S370" i="1" s="1"/>
  <c r="P369" i="1"/>
  <c r="S369" i="1" s="1"/>
  <c r="P368" i="1"/>
  <c r="S368" i="1" s="1"/>
  <c r="P366" i="1"/>
  <c r="S366" i="1" s="1"/>
  <c r="P367" i="1"/>
  <c r="S367" i="1" s="1"/>
  <c r="P365" i="1"/>
  <c r="S365" i="1" s="1"/>
  <c r="P364" i="1"/>
  <c r="S364" i="1" s="1"/>
  <c r="S178" i="1"/>
  <c r="R179" i="1"/>
  <c r="AI364" i="1" l="1"/>
  <c r="E364" i="1"/>
  <c r="AI367" i="1"/>
  <c r="E367" i="1"/>
  <c r="AI365" i="1"/>
  <c r="E365" i="1"/>
  <c r="AI369" i="1"/>
  <c r="E369" i="1"/>
  <c r="AI370" i="1"/>
  <c r="E370" i="1"/>
  <c r="AI368" i="1"/>
  <c r="E368" i="1"/>
  <c r="AI371" i="1"/>
  <c r="E371" i="1"/>
  <c r="AI178" i="1"/>
  <c r="E178" i="1"/>
  <c r="AI366" i="1"/>
  <c r="E366" i="1"/>
  <c r="AI372" i="1"/>
  <c r="E372" i="1"/>
  <c r="A309" i="3"/>
  <c r="AF367" i="1"/>
  <c r="A310" i="3"/>
  <c r="AF368" i="1"/>
  <c r="AF371" i="1"/>
  <c r="A313" i="3"/>
  <c r="A311" i="3"/>
  <c r="AF369" i="1"/>
  <c r="AF370" i="1"/>
  <c r="A312" i="3"/>
  <c r="AF366" i="1"/>
  <c r="A308" i="3"/>
  <c r="AF372" i="1"/>
  <c r="A314" i="3"/>
  <c r="A306" i="3"/>
  <c r="AF364" i="1"/>
  <c r="A160" i="3"/>
  <c r="AF178" i="1"/>
  <c r="AF365" i="1"/>
  <c r="A307" i="3"/>
  <c r="P377" i="1"/>
  <c r="S377" i="1" s="1"/>
  <c r="P375" i="1"/>
  <c r="S375" i="1" s="1"/>
  <c r="P374" i="1"/>
  <c r="S374" i="1" s="1"/>
  <c r="P373" i="1"/>
  <c r="S373" i="1" s="1"/>
  <c r="P385" i="1"/>
  <c r="S385" i="1" s="1"/>
  <c r="P384" i="1"/>
  <c r="S384" i="1" s="1"/>
  <c r="P382" i="1"/>
  <c r="S382" i="1" s="1"/>
  <c r="P383" i="1"/>
  <c r="S383" i="1" s="1"/>
  <c r="P381" i="1"/>
  <c r="S381" i="1" s="1"/>
  <c r="P380" i="1"/>
  <c r="S380" i="1" s="1"/>
  <c r="P378" i="1"/>
  <c r="S378" i="1" s="1"/>
  <c r="P376" i="1"/>
  <c r="S376" i="1" s="1"/>
  <c r="P379" i="1"/>
  <c r="S379" i="1" s="1"/>
  <c r="R180" i="1"/>
  <c r="S179" i="1"/>
  <c r="AI383" i="1" l="1"/>
  <c r="E383" i="1"/>
  <c r="AI373" i="1"/>
  <c r="E373" i="1"/>
  <c r="AI377" i="1"/>
  <c r="E377" i="1"/>
  <c r="AI374" i="1"/>
  <c r="E374" i="1"/>
  <c r="AI375" i="1"/>
  <c r="E375" i="1"/>
  <c r="AI385" i="1"/>
  <c r="E385" i="1"/>
  <c r="AI379" i="1"/>
  <c r="E379" i="1"/>
  <c r="AI179" i="1"/>
  <c r="E179" i="1"/>
  <c r="AI376" i="1"/>
  <c r="E376" i="1"/>
  <c r="AI382" i="1"/>
  <c r="E382" i="1"/>
  <c r="AI378" i="1"/>
  <c r="E378" i="1"/>
  <c r="AI384" i="1"/>
  <c r="E384" i="1"/>
  <c r="AI380" i="1"/>
  <c r="E380" i="1"/>
  <c r="AI381" i="1"/>
  <c r="E381" i="1"/>
  <c r="AF385" i="1"/>
  <c r="A327" i="3"/>
  <c r="A320" i="3"/>
  <c r="AF378" i="1"/>
  <c r="AF376" i="1"/>
  <c r="A318" i="3"/>
  <c r="A323" i="3"/>
  <c r="AF381" i="1"/>
  <c r="A325" i="3"/>
  <c r="AF383" i="1"/>
  <c r="A322" i="3"/>
  <c r="AF380" i="1"/>
  <c r="A326" i="3"/>
  <c r="AF384" i="1"/>
  <c r="A324" i="3"/>
  <c r="AF382" i="1"/>
  <c r="AF374" i="1"/>
  <c r="A316" i="3"/>
  <c r="AF377" i="1"/>
  <c r="A319" i="3"/>
  <c r="AF373" i="1"/>
  <c r="A315" i="3"/>
  <c r="AF179" i="1"/>
  <c r="A161" i="3"/>
  <c r="AF375" i="1"/>
  <c r="A317" i="3"/>
  <c r="AF379" i="1"/>
  <c r="A321" i="3"/>
  <c r="S180" i="1"/>
  <c r="AI180" i="1" l="1"/>
  <c r="E180" i="1"/>
  <c r="AF180" i="1"/>
  <c r="A162" i="3"/>
  <c r="R182" i="1"/>
  <c r="S181" i="1"/>
  <c r="AI181" i="1" l="1"/>
  <c r="E181" i="1"/>
  <c r="A163" i="3"/>
  <c r="AF181" i="1"/>
  <c r="R183" i="1"/>
  <c r="S182" i="1"/>
  <c r="AI182" i="1" l="1"/>
  <c r="E182" i="1"/>
  <c r="AF182" i="1"/>
  <c r="A164" i="3"/>
  <c r="R184" i="1"/>
  <c r="S184" i="1" s="1"/>
  <c r="S183" i="1"/>
  <c r="AI184" i="1" l="1"/>
  <c r="E184" i="1"/>
  <c r="AI183" i="1"/>
  <c r="E183" i="1"/>
  <c r="A165" i="3"/>
  <c r="AF183" i="1"/>
  <c r="A166" i="3"/>
  <c r="AF1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  <author>Ben Larson</author>
  </authors>
  <commentList>
    <comment ref="Q5" authorId="0" shapeId="0" xr:uid="{CE49E307-1576-4DDE-954B-A02DDFC752C7}">
      <text>
        <r>
          <rPr>
            <sz val="9"/>
            <color indexed="81"/>
            <rFont val="Tahoma"/>
            <family val="2"/>
          </rPr>
          <t>added 12/11/20</t>
        </r>
      </text>
    </comment>
    <comment ref="Q12" authorId="0" shapeId="0" xr:uid="{4A3A052B-1995-48C2-8420-956A480E1D65}">
      <text>
        <r>
          <rPr>
            <sz val="9"/>
            <color indexed="81"/>
            <rFont val="Tahoma"/>
            <family val="2"/>
          </rPr>
          <t>added 12/11/20</t>
        </r>
      </text>
    </comment>
    <comment ref="C62" authorId="0" shapeId="0" xr:uid="{EB308D82-3546-40B9-B5DB-2FDDF5BDEC6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66" authorId="0" shapeId="0" xr:uid="{07F62875-AA3B-4987-94E1-993AA8903C4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69" authorId="0" shapeId="0" xr:uid="{B0042EA2-4423-4AC2-B408-829D6241134D}">
      <text>
        <r>
          <rPr>
            <sz val="9"/>
            <color indexed="81"/>
            <rFont val="Tahoma"/>
            <family val="2"/>
          </rPr>
          <t>added 12/11/20</t>
        </r>
      </text>
    </comment>
    <comment ref="C72" authorId="0" shapeId="0" xr:uid="{553643FD-D5EA-42F9-B7F9-829E4F38C5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80" authorId="0" shapeId="0" xr:uid="{91F5EDF2-EABB-4515-A839-CD8B8B2E8D8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83" authorId="0" shapeId="0" xr:uid="{B7B88DA9-D7E2-4D2D-9CB6-817894BBF48F}">
      <text>
        <r>
          <rPr>
            <sz val="9"/>
            <color indexed="81"/>
            <rFont val="Tahoma"/>
            <family val="2"/>
          </rPr>
          <t>added 12/11/20</t>
        </r>
      </text>
    </comment>
    <comment ref="C86" authorId="0" shapeId="0" xr:uid="{25CD828A-634E-4D40-B435-595173AAA139}">
      <text>
        <r>
          <rPr>
            <sz val="9"/>
            <color indexed="81"/>
            <rFont val="Tahoma"/>
            <family val="2"/>
          </rPr>
          <t>added 12/11/20</t>
        </r>
      </text>
    </comment>
    <comment ref="C92" authorId="0" shapeId="0" xr:uid="{6011B59E-74B8-4B46-8D42-238BB34AACD0}">
      <text>
        <r>
          <rPr>
            <sz val="9"/>
            <color indexed="81"/>
            <rFont val="Tahoma"/>
            <family val="2"/>
          </rPr>
          <t>added 6/16/20</t>
        </r>
      </text>
    </comment>
    <comment ref="C94" authorId="0" shapeId="0" xr:uid="{EE47D770-155C-404F-A8AE-AEAA3A993831}">
      <text>
        <r>
          <rPr>
            <sz val="9"/>
            <color indexed="81"/>
            <rFont val="Tahoma"/>
            <family val="2"/>
          </rPr>
          <t>added 6/16/20</t>
        </r>
      </text>
    </comment>
    <comment ref="C97" authorId="0" shapeId="0" xr:uid="{8CE3DDE2-29DA-45A0-B77B-B5F82E0999A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36" authorId="0" shapeId="0" xr:uid="{B0C9790C-4663-4AE0-AE73-1D805D8B6D57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40" authorId="0" shapeId="0" xr:uid="{7E2F9858-A501-467A-B264-5DEBAC9F923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43" authorId="0" shapeId="0" xr:uid="{E521B578-5D17-4E1E-B2A4-8CC2151FE8D2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49" authorId="0" shapeId="0" xr:uid="{305E555B-9055-463C-956A-CC57EAB52B18}">
      <text>
        <r>
          <rPr>
            <sz val="9"/>
            <color indexed="81"/>
            <rFont val="Tahoma"/>
            <family val="2"/>
          </rPr>
          <t>added 12/11/20</t>
        </r>
      </text>
    </comment>
    <comment ref="C153" authorId="0" shapeId="0" xr:uid="{26CBE161-5FF1-41F3-8F71-28765E5C0BD8}">
      <text>
        <r>
          <rPr>
            <sz val="9"/>
            <color indexed="81"/>
            <rFont val="Tahoma"/>
            <family val="2"/>
          </rPr>
          <t>added 6/16/20</t>
        </r>
      </text>
    </comment>
    <comment ref="C181" authorId="0" shapeId="0" xr:uid="{7992956D-B4C8-4005-8E49-7FE3DC38BC6D}">
      <text>
        <r>
          <rPr>
            <sz val="9"/>
            <color indexed="81"/>
            <rFont val="Tahoma"/>
            <family val="2"/>
          </rPr>
          <t>added 12/11/20</t>
        </r>
      </text>
    </comment>
    <comment ref="W18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SAC:</t>
        </r>
        <r>
          <rPr>
            <sz val="9"/>
            <color indexed="81"/>
            <rFont val="Tahoma"/>
            <family val="2"/>
          </rPr>
          <t xml:space="preserve">
Nov 2017 updates including 6 new Rheem sim types</t>
        </r>
      </text>
    </comment>
    <comment ref="W18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SAC Oct 2017:</t>
        </r>
        <r>
          <rPr>
            <sz val="9"/>
            <color indexed="81"/>
            <rFont val="Tahoma"/>
            <family val="2"/>
          </rPr>
          <t xml:space="preserve">
temporary correction to improper mapping to 50 gal system
unknown timing on permanent fix</t>
        </r>
      </text>
    </comment>
    <comment ref="C236" authorId="0" shapeId="0" xr:uid="{AD57F82C-FE6B-4646-AF44-B0BC75740B8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60" authorId="0" shapeId="0" xr:uid="{BD148FC2-1178-4ED8-A2CC-77FFCB4318D4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64" authorId="0" shapeId="0" xr:uid="{982EFDA0-121B-445C-A12B-8167DE65EE8C}">
      <text>
        <r>
          <rPr>
            <sz val="9"/>
            <color indexed="81"/>
            <rFont val="Tahoma"/>
            <family val="2"/>
          </rPr>
          <t>added 11/09/22</t>
        </r>
      </text>
    </comment>
    <comment ref="C274" authorId="0" shapeId="0" xr:uid="{3DBF793A-BCEF-4684-B16E-56AD256CCF11}">
      <text>
        <r>
          <rPr>
            <sz val="9"/>
            <color indexed="81"/>
            <rFont val="Tahoma"/>
            <family val="2"/>
          </rPr>
          <t>added 6/16/20</t>
        </r>
      </text>
    </comment>
    <comment ref="C295" authorId="0" shapeId="0" xr:uid="{78F8539B-E4CB-4AA8-9B7F-A67249C199AA}">
      <text>
        <r>
          <rPr>
            <sz val="9"/>
            <color indexed="81"/>
            <rFont val="Tahoma"/>
            <family val="2"/>
          </rPr>
          <t>added 12/11/20</t>
        </r>
      </text>
    </comment>
    <comment ref="C299" authorId="0" shapeId="0" xr:uid="{77A16629-8530-4FAC-98BC-E39FEB38351F}">
      <text>
        <r>
          <rPr>
            <sz val="9"/>
            <color indexed="81"/>
            <rFont val="Tahoma"/>
            <family val="2"/>
          </rPr>
          <t>added 6/16/20</t>
        </r>
      </text>
    </comment>
    <comment ref="C315" authorId="0" shapeId="0" xr:uid="{E2B5FED1-53BD-474F-9E87-1F422DC5A93B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19" authorId="0" shapeId="0" xr:uid="{43F6A8F5-1E21-44F8-83CE-D73A39EA2ADD}">
      <text>
        <r>
          <rPr>
            <sz val="9"/>
            <color indexed="81"/>
            <rFont val="Tahoma"/>
            <family val="2"/>
          </rPr>
          <t>added 11/09/22</t>
        </r>
      </text>
    </comment>
    <comment ref="V341" authorId="1" shapeId="0" xr:uid="{00000000-0006-0000-0000-000003000000}">
      <text>
        <r>
          <rPr>
            <b/>
            <sz val="8"/>
            <color indexed="81"/>
            <rFont val="Tahoma"/>
            <family val="2"/>
          </rPr>
          <t>Ben Larson:</t>
        </r>
        <r>
          <rPr>
            <sz val="8"/>
            <color indexed="81"/>
            <rFont val="Tahoma"/>
            <family val="2"/>
          </rPr>
          <t xml:space="preserve">
We have not tested this model in the lab although we saw one sort of similar to it</t>
        </r>
      </text>
    </comment>
    <comment ref="C355" authorId="0" shapeId="0" xr:uid="{8E2B48C4-44C0-48FA-AFF9-9A3CE1C9269C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58" authorId="0" shapeId="0" xr:uid="{99F20474-403F-482C-AB5D-CD66182C7BD0}">
      <text>
        <r>
          <rPr>
            <sz val="9"/>
            <color indexed="81"/>
            <rFont val="Tahoma"/>
            <family val="2"/>
          </rPr>
          <t>added 12/11/20</t>
        </r>
      </text>
    </comment>
    <comment ref="C361" authorId="0" shapeId="0" xr:uid="{C9C781B6-7664-4105-ABE0-DF4AF2D1508F}">
      <text>
        <r>
          <rPr>
            <sz val="9"/>
            <color indexed="81"/>
            <rFont val="Tahoma"/>
            <family val="2"/>
          </rPr>
          <t>added 12/11/20</t>
        </r>
      </text>
    </comment>
  </commentList>
</comments>
</file>

<file path=xl/sharedStrings.xml><?xml version="1.0" encoding="utf-8"?>
<sst xmlns="http://schemas.openxmlformats.org/spreadsheetml/2006/main" count="2579" uniqueCount="851">
  <si>
    <t>Product Tier</t>
  </si>
  <si>
    <t>Product Brand</t>
  </si>
  <si>
    <t>Model</t>
  </si>
  <si>
    <t>Volume (gallons)</t>
  </si>
  <si>
    <t>Maximum Recommended Household Size</t>
  </si>
  <si>
    <t>Energy Factor NC†</t>
  </si>
  <si>
    <t>Qualified Date</t>
  </si>
  <si>
    <t>A. O. Smith</t>
  </si>
  <si>
    <t>HPTU 50 120</t>
  </si>
  <si>
    <t>2-3</t>
  </si>
  <si>
    <t>--</t>
  </si>
  <si>
    <t>HPTU 50N 120</t>
  </si>
  <si>
    <t>HPTU 66 120</t>
  </si>
  <si>
    <t>HPTU 66N 120</t>
  </si>
  <si>
    <t>HPTU 80 120</t>
  </si>
  <si>
    <t>4+</t>
  </si>
  <si>
    <t>HPTU 80N 120</t>
  </si>
  <si>
    <t>HP10-50H45DV</t>
  </si>
  <si>
    <t>HP10-80H45DV</t>
  </si>
  <si>
    <t>American</t>
  </si>
  <si>
    <t>HPHE10250H045DV 120</t>
  </si>
  <si>
    <t>HPHE10250H045DVN 120</t>
  </si>
  <si>
    <t>HPHE10266H045DV 120</t>
  </si>
  <si>
    <t>HPHE10266H045DVN 120</t>
  </si>
  <si>
    <t>HPHE10280H045DV 120</t>
  </si>
  <si>
    <t>HPHE10280H045DVN 120</t>
  </si>
  <si>
    <t>Kenmore</t>
  </si>
  <si>
    <t>Lochinvar</t>
  </si>
  <si>
    <t>HPA051KD 120</t>
  </si>
  <si>
    <t>HPA052KD 120</t>
  </si>
  <si>
    <t>HPA067KD 120</t>
  </si>
  <si>
    <t>HPA068KD 120</t>
  </si>
  <si>
    <t>HPA081KD 120</t>
  </si>
  <si>
    <t>HPA082KD 120</t>
  </si>
  <si>
    <t>Reliance</t>
  </si>
  <si>
    <t>10 50 DHPHT 120</t>
  </si>
  <si>
    <t>10 50 DHPHTNE 120</t>
  </si>
  <si>
    <t>10 66 DHPHT 120</t>
  </si>
  <si>
    <t>10 66 DHPHTN 120</t>
  </si>
  <si>
    <t>10 80 DHPHT 120</t>
  </si>
  <si>
    <t>10 80 DHPHTNE 120</t>
  </si>
  <si>
    <t>No data at this point</t>
  </si>
  <si>
    <t>State</t>
  </si>
  <si>
    <t>HPX 50 DHPT 120</t>
  </si>
  <si>
    <t>HPX 50 DHPTNE 120</t>
  </si>
  <si>
    <t>HPX 66 DHPT 120</t>
  </si>
  <si>
    <t>HPX 66 DHPTNE 120</t>
  </si>
  <si>
    <t>HPX 80 DHPT 120</t>
  </si>
  <si>
    <t>HPX 80 DHPTNE 120</t>
  </si>
  <si>
    <t>US Craftmaster</t>
  </si>
  <si>
    <t>HPHE2K50HD045VUN 120</t>
  </si>
  <si>
    <t>HPHE2K66HD045VUN 120</t>
  </si>
  <si>
    <t>HPHE2K80HD045VUN 120</t>
  </si>
  <si>
    <t>Whirlpool</t>
  </si>
  <si>
    <t>HPHE2K50HD045V 120</t>
  </si>
  <si>
    <t>HPHE2K50HD045VC 120</t>
  </si>
  <si>
    <t>HPHE2K50HD045VN 120</t>
  </si>
  <si>
    <t>HPHE2K66HD045V 120</t>
  </si>
  <si>
    <t>HPHE2K66HD045VC 120</t>
  </si>
  <si>
    <t>HPHE2K80HD045V 120</t>
  </si>
  <si>
    <t>HPHE2K80HD045VC 120</t>
  </si>
  <si>
    <t>FPTU 50 120</t>
  </si>
  <si>
    <t>FPTU 66 120</t>
  </si>
  <si>
    <t>FPTU 80 120</t>
  </si>
  <si>
    <t>HHPT 80 102</t>
  </si>
  <si>
    <t>HPE6280H045DV 102</t>
  </si>
  <si>
    <t>HPHE6266H045DV 120</t>
  </si>
  <si>
    <t>HPHE6280H045DV 120</t>
  </si>
  <si>
    <t>HPHE650H045DV 120</t>
  </si>
  <si>
    <t>6 50 DHPHT 120</t>
  </si>
  <si>
    <t>6 66 DHPHT 120</t>
  </si>
  <si>
    <t>6 80 DHPHT 120</t>
  </si>
  <si>
    <t>6 80 DHPT 102</t>
  </si>
  <si>
    <t>EP6 80 DHPT 102</t>
  </si>
  <si>
    <t>HP6 50 DHPT 120</t>
  </si>
  <si>
    <t>HP6 66 DHPT 120</t>
  </si>
  <si>
    <t>HP6 80 DHPT 120</t>
  </si>
  <si>
    <t>HPE2F80HD045VU 102</t>
  </si>
  <si>
    <t>HPHE2F50HD045VU 120</t>
  </si>
  <si>
    <t>HPHE2F66HD045VU 120</t>
  </si>
  <si>
    <t>HPHE2F80HD045VU 120</t>
  </si>
  <si>
    <t>Manufacturer</t>
  </si>
  <si>
    <t>HPWHsim Type</t>
  </si>
  <si>
    <t>AO Smith</t>
  </si>
  <si>
    <t>HPTU 50</t>
  </si>
  <si>
    <t>HPTU 66</t>
  </si>
  <si>
    <t>HPTU 80</t>
  </si>
  <si>
    <t>Bradford White purchased GE</t>
  </si>
  <si>
    <t>GE 2014 50</t>
  </si>
  <si>
    <t>GE 2014 80</t>
  </si>
  <si>
    <t>PHPT 80</t>
  </si>
  <si>
    <t>Rheem</t>
  </si>
  <si>
    <t>Stiebel Eltron</t>
  </si>
  <si>
    <t>Stiebel 220E</t>
  </si>
  <si>
    <t>Rheem HB 50</t>
  </si>
  <si>
    <t>HPE10260H045DV</t>
  </si>
  <si>
    <t>Bradford White</t>
  </si>
  <si>
    <t>GE</t>
  </si>
  <si>
    <t>Richmond</t>
  </si>
  <si>
    <t>Ruud</t>
  </si>
  <si>
    <t>Sanden</t>
  </si>
  <si>
    <t>EcoSense</t>
  </si>
  <si>
    <t>Brand</t>
  </si>
  <si>
    <t>Gallons</t>
  </si>
  <si>
    <t>Type</t>
  </si>
  <si>
    <t>AO Smith HPTU 66</t>
  </si>
  <si>
    <t>AO Smith HPTU 80</t>
  </si>
  <si>
    <t>AO Smith PHPT 60</t>
  </si>
  <si>
    <t>AO Smith PHPT 80</t>
  </si>
  <si>
    <t>AO Smith HPTU 50</t>
  </si>
  <si>
    <t>PHPT 60</t>
  </si>
  <si>
    <t>10 60 DHPT</t>
  </si>
  <si>
    <t>EPX 60 DHPT</t>
  </si>
  <si>
    <t>HPE2K60HD045V</t>
  </si>
  <si>
    <t>HPE10280H045DV</t>
  </si>
  <si>
    <t>10 80 DHPT</t>
  </si>
  <si>
    <t>EPX 80 DHPT</t>
  </si>
  <si>
    <t>HPE2K80HD045V</t>
  </si>
  <si>
    <t>Uniform Energy Factor NC†</t>
  </si>
  <si>
    <t>RE2H50R10B-1NCWT</t>
  </si>
  <si>
    <t>RE2H80R10B-1NCWT</t>
  </si>
  <si>
    <t>BEH50DCEJSB</t>
  </si>
  <si>
    <t>BEH80DCEJSB</t>
  </si>
  <si>
    <t>GEH50DEEJSC</t>
  </si>
  <si>
    <t>GEH50DFEJSR</t>
  </si>
  <si>
    <t>GEH50DHEKSC</t>
  </si>
  <si>
    <t>GEH80DEEJSC</t>
  </si>
  <si>
    <t>GEH80DFEJSR</t>
  </si>
  <si>
    <t>GEH80DHEKSC</t>
  </si>
  <si>
    <t>PROPH50 T2 RH350 D</t>
  </si>
  <si>
    <t>PROPH65 T2 RH350 D</t>
  </si>
  <si>
    <t>PROPH80 T2 RH350 D</t>
  </si>
  <si>
    <t>XE50T10HD50U0</t>
  </si>
  <si>
    <t>XE65T10HD50U0</t>
  </si>
  <si>
    <t>XE80T10HD50U0</t>
  </si>
  <si>
    <t>10E50-HP4D</t>
  </si>
  <si>
    <t>10E65-HP4D</t>
  </si>
  <si>
    <t>10E80-HP4D</t>
  </si>
  <si>
    <t>PROUH50 T2 RU350 D</t>
  </si>
  <si>
    <t>PROUH65 T2 RU350 D</t>
  </si>
  <si>
    <t>PROUH80 T2 RU350 D</t>
  </si>
  <si>
    <t>HB50ES</t>
  </si>
  <si>
    <t>HB50RH</t>
  </si>
  <si>
    <t>PROPH50 T2 RH245</t>
  </si>
  <si>
    <t>PROPH80 T2 RH245</t>
  </si>
  <si>
    <t>XE50T12EH45U0</t>
  </si>
  <si>
    <t>XE50T12EH45U0W</t>
  </si>
  <si>
    <t>XE80T12EH45U0</t>
  </si>
  <si>
    <t>XE80T12EH45U0W</t>
  </si>
  <si>
    <t>12E50-HP</t>
  </si>
  <si>
    <t>12E80-HP</t>
  </si>
  <si>
    <t>HB50RM</t>
  </si>
  <si>
    <t>HB50RU</t>
  </si>
  <si>
    <t>PROUH50 T2 RU245</t>
  </si>
  <si>
    <t>PROUH80 T2 RU245</t>
  </si>
  <si>
    <t>Accelera 220 E</t>
  </si>
  <si>
    <t>Accelera 300/WHP 300</t>
  </si>
  <si>
    <t>HPSE2K50HD045V 100 (WP)</t>
  </si>
  <si>
    <t>HPSE2K50HD045VC 100 (WP)</t>
  </si>
  <si>
    <t>HPSE2K80HD045V</t>
  </si>
  <si>
    <t>HPSE2K80HD045VC</t>
  </si>
  <si>
    <t>HPHE6250H045DV</t>
  </si>
  <si>
    <t>GEH50DEEJXXX</t>
  </si>
  <si>
    <t>BLUE FONT = ADDED FROM FAQ LIST</t>
  </si>
  <si>
    <t>AO Smith SHPT 50</t>
  </si>
  <si>
    <t>AO Smith SHPT 80</t>
  </si>
  <si>
    <t>Sanden 40</t>
  </si>
  <si>
    <t>Sanden 80</t>
  </si>
  <si>
    <t>Brand ID</t>
  </si>
  <si>
    <t>Brands</t>
  </si>
  <si>
    <t>Model ID</t>
  </si>
  <si>
    <t>HPWHModel</t>
  </si>
  <si>
    <t>DHWHeater:ASHPType</t>
  </si>
  <si>
    <t>AO Smith HPTU 80 DR</t>
  </si>
  <si>
    <t>AO Smith SHPT 66</t>
  </si>
  <si>
    <t>GE2014 50</t>
  </si>
  <si>
    <t>GE2014 50 Eff</t>
  </si>
  <si>
    <t>GE2014 80</t>
  </si>
  <si>
    <t>GE2014 80 Eff</t>
  </si>
  <si>
    <t>GE2014 80 Eff DR</t>
  </si>
  <si>
    <t>AOSmithPHPT60</t>
  </si>
  <si>
    <t>AOSmithPHPT80</t>
  </si>
  <si>
    <t>AOSmithHPTU50</t>
  </si>
  <si>
    <t>AOSmithHPTU66</t>
  </si>
  <si>
    <t>AOSmithHPTU80</t>
  </si>
  <si>
    <t>AOSmithHPTU80DR</t>
  </si>
  <si>
    <t>AOSmithSHPT50</t>
  </si>
  <si>
    <t>AOSmithSHPT66</t>
  </si>
  <si>
    <t>AOSmithSHPT80</t>
  </si>
  <si>
    <t>RheemHB50</t>
  </si>
  <si>
    <t>Stiebel220E</t>
  </si>
  <si>
    <t>Sanden40</t>
  </si>
  <si>
    <t>Sanden80</t>
  </si>
  <si>
    <t>GE2014_80</t>
  </si>
  <si>
    <t>GE2014_80DR</t>
  </si>
  <si>
    <t>GE2014</t>
  </si>
  <si>
    <t>;</t>
  </si>
  <si>
    <t>CEC Title-24 Residential Compliance Ruleset</t>
  </si>
  <si>
    <t>Created:</t>
  </si>
  <si>
    <t>Last modified:</t>
  </si>
  <si>
    <t>Source Data:</t>
  </si>
  <si>
    <t>Mod history:</t>
  </si>
  <si>
    <t>TankVolume</t>
  </si>
  <si>
    <t>ENDTABLE</t>
  </si>
  <si>
    <t>7/5/17 - SAC</t>
  </si>
  <si>
    <t>Model ID (combination of brand, model &amp; sim type IDs)</t>
  </si>
  <si>
    <t>TankVolume (used for CF1R reporting)</t>
  </si>
  <si>
    <t>NEEA HPWH make/model data</t>
  </si>
  <si>
    <t>Created from file:  HPWH_models_list_2017-04d.xlsx</t>
  </si>
  <si>
    <t>Dependent(s):</t>
  </si>
  <si>
    <t>Independent(s):</t>
  </si>
  <si>
    <t>CSE - DHWHEATER: whASHPType</t>
  </si>
  <si>
    <t>Mdl Index</t>
  </si>
  <si>
    <t>DHWHeater: ASHPType</t>
  </si>
  <si>
    <t>TABLE  HPWHData_NEEA</t>
  </si>
  <si>
    <t>GS3-45HPA-US &amp; SAN-43SSAQA</t>
  </si>
  <si>
    <t>GS3-45HPA-US &amp; GAUS-160QTA</t>
  </si>
  <si>
    <t>GS3-45HPA-US &amp; SAN-83SSAQA</t>
  </si>
  <si>
    <t>GS3-45HPA-US &amp; GAUS-315EQTD</t>
  </si>
  <si>
    <t>GUS-45HPA-US &amp; SAN-83SSAQA</t>
  </si>
  <si>
    <t>GUS-45HPA-US &amp; GAUS-315EQTD</t>
  </si>
  <si>
    <t>7/19/17 - SAC - updated Sanden model options</t>
  </si>
  <si>
    <t>(generic)</t>
  </si>
  <si>
    <t>GE 2012 50</t>
  </si>
  <si>
    <t>GE2012 50</t>
  </si>
  <si>
    <t>GE2012</t>
  </si>
  <si>
    <t>UEF 2</t>
  </si>
  <si>
    <t>8/10/17 - SAC - added generic / UEF 2 option</t>
  </si>
  <si>
    <t>Rheem HBDR-22-50</t>
  </si>
  <si>
    <t>Rheem HBDR-22-65</t>
  </si>
  <si>
    <t>Rheem HBDR-22-80</t>
  </si>
  <si>
    <t>RheemHBDR2250</t>
  </si>
  <si>
    <t>RheemHBDR2265</t>
  </si>
  <si>
    <t>RheemHBDR2280</t>
  </si>
  <si>
    <t xml:space="preserve">  was 37</t>
  </si>
  <si>
    <t xml:space="preserve">  was 35</t>
  </si>
  <si>
    <t>GE 2014 50 Eff</t>
  </si>
  <si>
    <t>GE 2014 80 EFF</t>
  </si>
  <si>
    <t>GE2014 80 EFF</t>
  </si>
  <si>
    <t>PROPH50 T2 RH350 DC</t>
  </si>
  <si>
    <t>PROPH65 T2 RH350 DC</t>
  </si>
  <si>
    <t>PROPH80 T2 RH350 DC</t>
  </si>
  <si>
    <t>HPLD50</t>
  </si>
  <si>
    <t>HPLD65</t>
  </si>
  <si>
    <t>HPLD80</t>
  </si>
  <si>
    <t>XE50T10HD22U0</t>
  </si>
  <si>
    <t>XE50T10HD50U1</t>
  </si>
  <si>
    <t>XE65T10HD22U0</t>
  </si>
  <si>
    <t>XE65T10HD50U1</t>
  </si>
  <si>
    <t>XE80T10HD22U0</t>
  </si>
  <si>
    <t>XE80T10HD50U1</t>
  </si>
  <si>
    <t>PROPH50 T2 RH350 DCB</t>
  </si>
  <si>
    <t>PROPH65 T2 RH350 D15</t>
  </si>
  <si>
    <t>PROPH65 T2 RH350 DCB</t>
  </si>
  <si>
    <t>PROPH80 T2 RH350 D15</t>
  </si>
  <si>
    <t>PROPH80 T2 RH350 DCB</t>
  </si>
  <si>
    <t>10E65-HP4D15</t>
  </si>
  <si>
    <t>10E80-HP4D15</t>
  </si>
  <si>
    <t>PROUH50 T2 RU350 DCB</t>
  </si>
  <si>
    <t>PROUH65 T2 RU350 D15</t>
  </si>
  <si>
    <t>PROUH65 T2 RU350 DCB</t>
  </si>
  <si>
    <t>PROUH80 T2 RU350 D15</t>
  </si>
  <si>
    <t>PROUH80 T2 RU350 DCB</t>
  </si>
  <si>
    <t>3.2</t>
  </si>
  <si>
    <t>3.4</t>
  </si>
  <si>
    <t>4</t>
  </si>
  <si>
    <t>11/16/17 - SAC - complete Rheem additions (6 sim +)</t>
  </si>
  <si>
    <t>10E50-HP4D15</t>
  </si>
  <si>
    <t>PROUH50 T2 RU350 D15</t>
  </si>
  <si>
    <t>PROPH50 T2 RH350 D15</t>
  </si>
  <si>
    <t>RheemHBDR4550</t>
  </si>
  <si>
    <t>RheemHBDR4565</t>
  </si>
  <si>
    <t>RheemHBDR4580</t>
  </si>
  <si>
    <t>Rheem HBDR-45-50</t>
  </si>
  <si>
    <t>Rheem HBDR-45-65</t>
  </si>
  <si>
    <t>Rheem HBDR-45-80</t>
  </si>
  <si>
    <t xml:space="preserve">5/23/20 - SAC - added lookup columns for UEF &amp; EF </t>
  </si>
  <si>
    <t>EF</t>
  </si>
  <si>
    <t>UEF</t>
  </si>
  <si>
    <t>HasEF</t>
  </si>
  <si>
    <t>HasUEF</t>
  </si>
  <si>
    <t>6/16/20 - SAC - integrate new NEEA HPWH selections from 6/2 listing</t>
  </si>
  <si>
    <t>BWC202065</t>
  </si>
  <si>
    <t>Rheem2020Prem40</t>
  </si>
  <si>
    <t>Rheem2020Prem50</t>
  </si>
  <si>
    <t>Rheem2020Prem65</t>
  </si>
  <si>
    <t>Rheem2020Prem80</t>
  </si>
  <si>
    <t>Rheem2020Build40</t>
  </si>
  <si>
    <t>Rheem2020Build50</t>
  </si>
  <si>
    <t>Rheem2020Build65</t>
  </si>
  <si>
    <t>Rheem2020Build80</t>
  </si>
  <si>
    <t>Rheem 2020 Premium 40</t>
  </si>
  <si>
    <t>Rheem 2020 Premium 50</t>
  </si>
  <si>
    <t>Rheem 2020 Premium 65</t>
  </si>
  <si>
    <t>Rheem 2020 Premium 80</t>
  </si>
  <si>
    <t>Rheem 2020 Builder 40</t>
  </si>
  <si>
    <t>Rheem 2020 Builder 50</t>
  </si>
  <si>
    <t>Rheem 2020 Builder 65</t>
  </si>
  <si>
    <t>Rheem 2020 Builder 80</t>
  </si>
  <si>
    <t>Bradford White 2020 65</t>
  </si>
  <si>
    <t>PROPH65 T2 RH375-15</t>
  </si>
  <si>
    <t>XE40T10H22U0</t>
  </si>
  <si>
    <t>XE50T10H22U0</t>
  </si>
  <si>
    <t>XE65T10H22U0</t>
  </si>
  <si>
    <t>XE80T10H22U0</t>
  </si>
  <si>
    <t>XE40T10H45U0</t>
  </si>
  <si>
    <t>XE50T10H45U0</t>
  </si>
  <si>
    <t>XE65T10H45U0</t>
  </si>
  <si>
    <t>XE80T10H45U0</t>
  </si>
  <si>
    <t>10E40-HP515</t>
  </si>
  <si>
    <t>10E50-HP515</t>
  </si>
  <si>
    <t>10E65-HP515</t>
  </si>
  <si>
    <t>10E80-HP515</t>
  </si>
  <si>
    <t>10E40-HP530</t>
  </si>
  <si>
    <t>10E50-HP530</t>
  </si>
  <si>
    <t>10E65-HP530</t>
  </si>
  <si>
    <t>10E80-HP530</t>
  </si>
  <si>
    <t>10E40-HP5S30</t>
  </si>
  <si>
    <t>10E50-HP5S30</t>
  </si>
  <si>
    <t>10E65-HP5S30</t>
  </si>
  <si>
    <t>10E80-HP5S30</t>
  </si>
  <si>
    <t>PROUH40 T2 RU375-15</t>
  </si>
  <si>
    <t>PROUH50 T2 RU375-15</t>
  </si>
  <si>
    <t>PROUH65 T2 RU375-15</t>
  </si>
  <si>
    <t>PROUH80 T2 RU375-15</t>
  </si>
  <si>
    <t>PROUH40 T2 RU375-30</t>
  </si>
  <si>
    <t>PROUH50 T2 RU375-30</t>
  </si>
  <si>
    <t>PROUH65 T2 RU375-30</t>
  </si>
  <si>
    <t>PROUH80 T2 RU375-30</t>
  </si>
  <si>
    <t>PROUH40 T2 RU375-SO</t>
  </si>
  <si>
    <t>PROUH50 T2 RU375-SO</t>
  </si>
  <si>
    <t>PROUH65 T2 RU375-SO</t>
  </si>
  <si>
    <t>PROUH80 T2 RU375-SO</t>
  </si>
  <si>
    <t>RE2H65T10-1NCWT</t>
  </si>
  <si>
    <t>RE2H50S6-1NCWT</t>
  </si>
  <si>
    <t>RE2H65T6-1NCWT</t>
  </si>
  <si>
    <t>RE2H80T6-1NCWT</t>
  </si>
  <si>
    <t>6/16/20 - SAC - added</t>
  </si>
  <si>
    <t>PROPH40 T2 RH375-15</t>
  </si>
  <si>
    <t>PROPH50 T2 RH375-15</t>
  </si>
  <si>
    <t>PROPH80 T2 RH375-15</t>
  </si>
  <si>
    <t>PROPH40 T2 RH375-30</t>
  </si>
  <si>
    <t>PROPH50 T2 RH375-30</t>
  </si>
  <si>
    <t>PROPH65 T2 RH375-30</t>
  </si>
  <si>
    <t>PROPH80 T2 RH375-30</t>
  </si>
  <si>
    <t>PROPH40 T2 RH375-SO</t>
  </si>
  <si>
    <t>PROPH50 T2 RH375-SO</t>
  </si>
  <si>
    <t>PROPH65 T2 RH375-SO</t>
  </si>
  <si>
    <t>PROPH80 T2 RH375-SO</t>
  </si>
  <si>
    <t>XE40T10HS45U0</t>
  </si>
  <si>
    <t>XE50T10HS45U0</t>
  </si>
  <si>
    <t>XE65T10HS45U0</t>
  </si>
  <si>
    <t>XE80T10HS45U0</t>
  </si>
  <si>
    <t>PRO H40 T2 RH310BM</t>
  </si>
  <si>
    <t>PRO H50 T2 RH310BM</t>
  </si>
  <si>
    <t>PRO H65 T2 RH310BM</t>
  </si>
  <si>
    <t>PRO H80 T2 RH310BM</t>
  </si>
  <si>
    <t>PRO H40 T2 RU310BM</t>
  </si>
  <si>
    <t>PRO H50 T2 RU310BM</t>
  </si>
  <si>
    <t>PRO H65 T2 RU310BM</t>
  </si>
  <si>
    <t>PRO H80 T2 RU310BM</t>
  </si>
  <si>
    <t>JA13</t>
  </si>
  <si>
    <t>12/04/20 - SAC - added JA13 (demand response) compatible flags by model</t>
  </si>
  <si>
    <t>JA13 (demand response) Compatible</t>
  </si>
  <si>
    <t>Direct Energy</t>
  </si>
  <si>
    <t>Rheem Canada</t>
  </si>
  <si>
    <t>CXE40T10H22UO</t>
  </si>
  <si>
    <t>CXE40T10HS45UO</t>
  </si>
  <si>
    <t>HP1050H45DVDR 130</t>
  </si>
  <si>
    <t>HP1080H45DVDR 130</t>
  </si>
  <si>
    <t>HPTU-50DR 130</t>
  </si>
  <si>
    <t>HPTU-66DR 130</t>
  </si>
  <si>
    <t>HPTU-80DR 130</t>
  </si>
  <si>
    <t>ECE H50 T2 RH310BM</t>
  </si>
  <si>
    <t>ECE H65 T2 RH310BM</t>
  </si>
  <si>
    <t>10-50-DHPHTDR 130</t>
  </si>
  <si>
    <t>10-66-DHPHTDR 130</t>
  </si>
  <si>
    <t>10-80-DHPHTDR 130</t>
  </si>
  <si>
    <t>CPRO H50 T2 RH310BM</t>
  </si>
  <si>
    <t>CPRO H65 T2 RH310BM</t>
  </si>
  <si>
    <t>HPX-50-DHPTDR 130</t>
  </si>
  <si>
    <t>HPX-66-DHPTDR 130</t>
  </si>
  <si>
    <t>HPX-80-DHPTDR 130</t>
  </si>
  <si>
    <t>12/11/20 - SAC - added new equip from NEEA's 10/14,23 &amp; 11/23 updates</t>
  </si>
  <si>
    <t>Enum Listing Text</t>
  </si>
  <si>
    <t>CPROPH50 T2 RH375-15</t>
  </si>
  <si>
    <t>CPROPH65 T2 RH375-15</t>
  </si>
  <si>
    <t>CPROPH80 T2 RH375-15</t>
  </si>
  <si>
    <t>CPROPH40 T2 RH375-30</t>
  </si>
  <si>
    <t>CPROPH50 T2 RH375-30</t>
  </si>
  <si>
    <t>CPROPH65 T2 RH375-30</t>
  </si>
  <si>
    <t>CPROPH80 T2 RH375-30</t>
  </si>
  <si>
    <t>CPROPH40 T2 RH375-SO</t>
  </si>
  <si>
    <t>CPROPH50 T2 RH375-SO</t>
  </si>
  <si>
    <t>CPROPH65 T2 RH375-SO</t>
  </si>
  <si>
    <t>CPROPH80 T2 RH375-SO</t>
  </si>
  <si>
    <t>CXE50T10H22UO</t>
  </si>
  <si>
    <t>CXE65T10H22UO</t>
  </si>
  <si>
    <t>CXE80T10H22UO</t>
  </si>
  <si>
    <t>CXE40T10H45UO</t>
  </si>
  <si>
    <t>CXE50T10H45UO</t>
  </si>
  <si>
    <t>CXE65T10H45UO</t>
  </si>
  <si>
    <t>CXE80T10H45UO</t>
  </si>
  <si>
    <t>CXE50T10HS45UO</t>
  </si>
  <si>
    <t>CXE65T10HS45UO</t>
  </si>
  <si>
    <t>CXE80T10HS45UO</t>
  </si>
  <si>
    <t>CPRO H40 T2 RH310BM</t>
  </si>
  <si>
    <t>CPRO H80 T2 RH310BM</t>
  </si>
  <si>
    <t>CPROPH40 T2 RH375-15</t>
  </si>
  <si>
    <t>PRO H40 T2 RH310UM</t>
  </si>
  <si>
    <t>PRO H50 T2 RH310UM</t>
  </si>
  <si>
    <t>PRO H65 T2 RH310UM</t>
  </si>
  <si>
    <t>PRO H80 T2 RH310UM</t>
  </si>
  <si>
    <t>HPLD40-1RH</t>
  </si>
  <si>
    <t>HPLD50-1RH</t>
  </si>
  <si>
    <t>HPLD65-1RH</t>
  </si>
  <si>
    <t>HPLD80-1RH</t>
  </si>
  <si>
    <t>ECEPH40 T2 RH375-15</t>
  </si>
  <si>
    <t>ECEPH50 T2 RH375-15</t>
  </si>
  <si>
    <t>ECEPH65 T2 RH375-15</t>
  </si>
  <si>
    <t>ECEPH80 T2 RH375-15</t>
  </si>
  <si>
    <t>ECEPH40 T2 RH375-30</t>
  </si>
  <si>
    <t>ECEPH50 T2 RH375-30</t>
  </si>
  <si>
    <t>ECEPH65 T2 RH375-30</t>
  </si>
  <si>
    <t>ECEPH80 T2 RH375-30</t>
  </si>
  <si>
    <t>ECEPH40 T2 RH375-SO</t>
  </si>
  <si>
    <t>ECEPH50 T2 RH375-SO</t>
  </si>
  <si>
    <t>ECEPH65 T2 RH375-SO</t>
  </si>
  <si>
    <t>ECEPH80 T2 RH375-SO</t>
  </si>
  <si>
    <t>ECE H40 T2 RH310BM</t>
  </si>
  <si>
    <t>ECE H80 T2 RH310BM</t>
  </si>
  <si>
    <t>HPLD40-1RU</t>
  </si>
  <si>
    <t>HPLD50-1RU</t>
  </si>
  <si>
    <t>HPLD65-1RU</t>
  </si>
  <si>
    <t>HPLD80-1RU</t>
  </si>
  <si>
    <t>PRO H40 T2 RU310UM</t>
  </si>
  <si>
    <t>PRO H50 T2 RU310UM</t>
  </si>
  <si>
    <t>PRO H65 T2 RU310UM</t>
  </si>
  <si>
    <t>PRO H80 T2 RU310UM</t>
  </si>
  <si>
    <t>HPHE10250H045DVDR 130</t>
  </si>
  <si>
    <t>HPHE10266H045DVDR 130</t>
  </si>
  <si>
    <t>HPHE10280H045DVDR 130</t>
  </si>
  <si>
    <t>CF1R T11_HeatPumpWaterHeaterModel</t>
  </si>
  <si>
    <t>CF1R Brand</t>
  </si>
  <si>
    <t>AOSmith</t>
  </si>
  <si>
    <t>USCraftmaster</t>
  </si>
  <si>
    <t>Stiebel</t>
  </si>
  <si>
    <t>RheemCan</t>
  </si>
  <si>
    <t>DirectEnergy</t>
  </si>
  <si>
    <t>BradfordWhite</t>
  </si>
  <si>
    <t>AOSmithFPTU50</t>
  </si>
  <si>
    <t>AOSmithFPTU66</t>
  </si>
  <si>
    <t>AOSmithFPTU80</t>
  </si>
  <si>
    <t>AOSmithHHPT80Res</t>
  </si>
  <si>
    <t>AOSmithHP1050</t>
  </si>
  <si>
    <t>AOSmithHP1080</t>
  </si>
  <si>
    <t>AOSmithHPTU50N</t>
  </si>
  <si>
    <t>AOSmithHPTU66N</t>
  </si>
  <si>
    <t>AOSmithHPTU80N</t>
  </si>
  <si>
    <t>AOSmithHP1050DR</t>
  </si>
  <si>
    <t>AOSmithHP1080DR</t>
  </si>
  <si>
    <t>AOSmithHPTU50DR</t>
  </si>
  <si>
    <t>AOSmithHPTU66DR</t>
  </si>
  <si>
    <t>AmericanHPE10260</t>
  </si>
  <si>
    <t>AmericanHPE10280</t>
  </si>
  <si>
    <t>AmericanHPE6280</t>
  </si>
  <si>
    <t>AmericanHPHE10250</t>
  </si>
  <si>
    <t>AmericanHPHE10250N</t>
  </si>
  <si>
    <t>AmericanHPHE10266Res</t>
  </si>
  <si>
    <t>AmericanHPHE10266NRes</t>
  </si>
  <si>
    <t>AmericanHPHE10280Res</t>
  </si>
  <si>
    <t>AmericanHPHE10280NRes</t>
  </si>
  <si>
    <t>AmericanHPHE6250</t>
  </si>
  <si>
    <t>AmericanHPHE6266Res</t>
  </si>
  <si>
    <t>AmericanHPHE6280Res</t>
  </si>
  <si>
    <t>AmericanHPHE650Res</t>
  </si>
  <si>
    <t>AmericanHPHE10250DR</t>
  </si>
  <si>
    <t>AmericanHPHE10266DR</t>
  </si>
  <si>
    <t>AmericanHPHE10280DR</t>
  </si>
  <si>
    <t>BradfordWhiteRE2H50</t>
  </si>
  <si>
    <t>BradfordWhiteRE2H80</t>
  </si>
  <si>
    <t>BradfordWhiteRE2H50S61NCWT</t>
  </si>
  <si>
    <t>BradfordWhiteRE2H65T101NCWT</t>
  </si>
  <si>
    <t>BradfordWhiteRE2H65T61NCWT</t>
  </si>
  <si>
    <t>BradfordWhiteRE2H80T61NCWT</t>
  </si>
  <si>
    <t>HPWHModel to CF1R T11 Mapping</t>
  </si>
  <si>
    <t>DirectEnergyECEPH4015</t>
  </si>
  <si>
    <t>DirectEnergyECEPH5015</t>
  </si>
  <si>
    <t>DirectEnergyECEPH6515</t>
  </si>
  <si>
    <t>DirectEnergyECEPH8015</t>
  </si>
  <si>
    <t>DirectEnergyECEPH4030</t>
  </si>
  <si>
    <t>DirectEnergyECEPH5030</t>
  </si>
  <si>
    <t>DirectEnergyECEPH6530</t>
  </si>
  <si>
    <t>DirectEnergyECEPH8030</t>
  </si>
  <si>
    <t>DirectEnergyECEPH40SO</t>
  </si>
  <si>
    <t>DirectEnergyECEPH50SO</t>
  </si>
  <si>
    <t>DirectEnergyECEPH65SO</t>
  </si>
  <si>
    <t>DirectEnergyECEPH80SO</t>
  </si>
  <si>
    <t>DirectEnergyECEH40</t>
  </si>
  <si>
    <t>DirectEnergyECEH50</t>
  </si>
  <si>
    <t>DirectEnergyECEH65</t>
  </si>
  <si>
    <t>DirectEnergyECEH80</t>
  </si>
  <si>
    <t>EcoSenseHB50ES</t>
  </si>
  <si>
    <t>Kenmore153_32116</t>
  </si>
  <si>
    <t>Kenmore153_32118</t>
  </si>
  <si>
    <t>Kenmore153_5925</t>
  </si>
  <si>
    <t>Kenmore153_5926</t>
  </si>
  <si>
    <t>Kenmore153_5928</t>
  </si>
  <si>
    <t>LochinvarHPA051</t>
  </si>
  <si>
    <t>LochinvarHPA052</t>
  </si>
  <si>
    <t>LochinvarHPA067</t>
  </si>
  <si>
    <t>LochinvarHPA068</t>
  </si>
  <si>
    <t>LochinvarHPA081</t>
  </si>
  <si>
    <t>LochinvarHPA082</t>
  </si>
  <si>
    <t>Reliance1050DHPHT</t>
  </si>
  <si>
    <t>Reliance1050DHPHTNE</t>
  </si>
  <si>
    <t>Reliance1060DHPTRes</t>
  </si>
  <si>
    <t>Reliance1066DHPHT</t>
  </si>
  <si>
    <t>Reliance1066DHPHTN</t>
  </si>
  <si>
    <t>Reliance1080DHPHT</t>
  </si>
  <si>
    <t>Reliance1080DHPHTNE</t>
  </si>
  <si>
    <t>Reliance1080DHPTRes</t>
  </si>
  <si>
    <t>Reliance650DHPHT</t>
  </si>
  <si>
    <t>Reliance666DHPHT</t>
  </si>
  <si>
    <t>Reliance680DHPHT</t>
  </si>
  <si>
    <t>Reliance680DHPT</t>
  </si>
  <si>
    <t>Reliance1050DHPHTDR</t>
  </si>
  <si>
    <t>Reliance1066DHPHTDR</t>
  </si>
  <si>
    <t>Reliance1080DHPHTDR</t>
  </si>
  <si>
    <t>RheemHB50RH</t>
  </si>
  <si>
    <t>RheemHPLD50</t>
  </si>
  <si>
    <t>RheemHPLD65</t>
  </si>
  <si>
    <t>RheemHPLD80</t>
  </si>
  <si>
    <t>RheemPROH40T2RH310BM</t>
  </si>
  <si>
    <t>RheemPROH50T2RH310BM</t>
  </si>
  <si>
    <t>RheemPROH65T2RH310BM</t>
  </si>
  <si>
    <t>RheemPROH80T2RH310BM</t>
  </si>
  <si>
    <t>RheemPROPH40T2RH37515</t>
  </si>
  <si>
    <t>RheemPROPH40T2RH37530</t>
  </si>
  <si>
    <t>RheemPROPH40T2RH375SO</t>
  </si>
  <si>
    <t>RheemPROPH50RH245</t>
  </si>
  <si>
    <t>RheemPROPH50RH350</t>
  </si>
  <si>
    <t>RheemPROPH50RH350DC</t>
  </si>
  <si>
    <t>RheemPROPH50RH350DCB</t>
  </si>
  <si>
    <t>RheemPROPH50T2RH37515</t>
  </si>
  <si>
    <t>RheemPROPH50T2RH37530</t>
  </si>
  <si>
    <t>RheemPROPH50T2RH375SO</t>
  </si>
  <si>
    <t>RheemPROPH65RH350D</t>
  </si>
  <si>
    <t>RheemPROPH65RH350D15</t>
  </si>
  <si>
    <t>RheemPROPH65RH350DC</t>
  </si>
  <si>
    <t>RheemPROPH65RH350DCB</t>
  </si>
  <si>
    <t>RheemPROPH65T2RH37515</t>
  </si>
  <si>
    <t>RheemPROPH65T2RH37530</t>
  </si>
  <si>
    <t>RheemPROPH65T2RH375SO</t>
  </si>
  <si>
    <t>RheemPROPH80RH245</t>
  </si>
  <si>
    <t>RheemPROPH80RH350</t>
  </si>
  <si>
    <t>RheemPROPH80RH350D15</t>
  </si>
  <si>
    <t>RheemPROPH80RH350DC</t>
  </si>
  <si>
    <t>RheemPROPH80RH350DCB</t>
  </si>
  <si>
    <t>RheemPROPH80T2RH37515</t>
  </si>
  <si>
    <t>RheemPROPH80T2RH37530</t>
  </si>
  <si>
    <t>RheemPROPH80T2RH375SO</t>
  </si>
  <si>
    <t>RheemXE40T10H22U0</t>
  </si>
  <si>
    <t>RheemXE40T10H45U0</t>
  </si>
  <si>
    <t>RheemXE40T10HS45U0</t>
  </si>
  <si>
    <t>RheemXE50T10</t>
  </si>
  <si>
    <t>RheemXE50T10H22U0</t>
  </si>
  <si>
    <t>RheemXE50T10H45U0</t>
  </si>
  <si>
    <t>RheemXE50T10HD22U0</t>
  </si>
  <si>
    <t>RheemXE50T10HS45U0</t>
  </si>
  <si>
    <t>RheemXE50T10U1</t>
  </si>
  <si>
    <t>RheemXE50T12</t>
  </si>
  <si>
    <t>RheemXE50T12W</t>
  </si>
  <si>
    <t>RheemXE65T10</t>
  </si>
  <si>
    <t>RheemXE65T10H22U0</t>
  </si>
  <si>
    <t>RheemXE65T10H45U0</t>
  </si>
  <si>
    <t>RheemXE65T10HD22U0</t>
  </si>
  <si>
    <t>RheemXE65T10HS45U0</t>
  </si>
  <si>
    <t>RheemXE65T10U1</t>
  </si>
  <si>
    <t>RheemXE80T10</t>
  </si>
  <si>
    <t>RheemXE80T10H22U0</t>
  </si>
  <si>
    <t>RheemXE80T10H45U0</t>
  </si>
  <si>
    <t>RheemXE80T10HD22U0</t>
  </si>
  <si>
    <t>RheemXE80T10HS45U0</t>
  </si>
  <si>
    <t>RheemXE80T10U1</t>
  </si>
  <si>
    <t>RheemXE80T12</t>
  </si>
  <si>
    <t>RheemXE80T12W</t>
  </si>
  <si>
    <t>RheemHPLD401RH</t>
  </si>
  <si>
    <t>RheemHPLD501RH</t>
  </si>
  <si>
    <t>RheemHPLD651RH</t>
  </si>
  <si>
    <t>RheemHPLD801RH</t>
  </si>
  <si>
    <t>RheemPROH40T2RH310UM</t>
  </si>
  <si>
    <t>RheemPROH50T2RH310UM</t>
  </si>
  <si>
    <t>RheemPROH65T2RH310UM</t>
  </si>
  <si>
    <t>RheemPROH80T2RH310UM</t>
  </si>
  <si>
    <t>RheemPROPH50T2RH350D15</t>
  </si>
  <si>
    <t>RheemCanCPROPH40T2RH37515</t>
  </si>
  <si>
    <t>RheemCanCPROPH50T2RH37515</t>
  </si>
  <si>
    <t>RheemCanCPROPH65T2RH37515</t>
  </si>
  <si>
    <t>RheemCanCPROPH80T2RH37515</t>
  </si>
  <si>
    <t>RheemCanCPROPH40T2RH37530</t>
  </si>
  <si>
    <t>RheemCanCPROPH50T2RH37530</t>
  </si>
  <si>
    <t>RheemCanCPROPH65T2RH37530</t>
  </si>
  <si>
    <t>RheemCanCPROPH80T2RH37530</t>
  </si>
  <si>
    <t>RheemCanCPROPH40T2RH375SO</t>
  </si>
  <si>
    <t>RheemCanCXE40T10H22UO</t>
  </si>
  <si>
    <t>RheemCanCXE50T10H22UO</t>
  </si>
  <si>
    <t>RheemCanCXE65T10H22UO</t>
  </si>
  <si>
    <t>RheemCanCXE80T10H22UO</t>
  </si>
  <si>
    <t>RheemCanCXE40T10H45UO</t>
  </si>
  <si>
    <t>RheemCanCXE50T10H45UO</t>
  </si>
  <si>
    <t>RheemCanCXE65T10H45UO</t>
  </si>
  <si>
    <t>RheemCanCXE80T10H45UO</t>
  </si>
  <si>
    <t>RheemCanCXE40T10HS45UO</t>
  </si>
  <si>
    <t>RheemCanCXE50T10HS45UO</t>
  </si>
  <si>
    <t>RheemCanCXE65T10HS45UO</t>
  </si>
  <si>
    <t>RheemCanCXE80T10HS45UO</t>
  </si>
  <si>
    <t>RheemCanCPROPH50T2RH375SO</t>
  </si>
  <si>
    <t>RheemCanCPROPH65T2RH375SO</t>
  </si>
  <si>
    <t>RheemCanCPROPH80T2RH375SO</t>
  </si>
  <si>
    <t>RheemCanCPROH40T2RH310BM</t>
  </si>
  <si>
    <t>RheemCanCPROH50T2RH310BM</t>
  </si>
  <si>
    <t>RheemCanCPROH65T2RH310BM</t>
  </si>
  <si>
    <t>RheemCanCPROH80T2RH310BM</t>
  </si>
  <si>
    <t>Richmond10E40HP515</t>
  </si>
  <si>
    <t>Richmond10E40HP530</t>
  </si>
  <si>
    <t>Richmond10E40HP5S30</t>
  </si>
  <si>
    <t>Richmond10E50HP4D</t>
  </si>
  <si>
    <t>Richmond10E50HP4D15</t>
  </si>
  <si>
    <t>Richmond10E50HP515</t>
  </si>
  <si>
    <t>Richmond10E50HP530</t>
  </si>
  <si>
    <t>Richmond10E50HP5S30</t>
  </si>
  <si>
    <t>Richmond10E65HP4D</t>
  </si>
  <si>
    <t>Richmond10E65HP4D15</t>
  </si>
  <si>
    <t>Richmond10E65HP515</t>
  </si>
  <si>
    <t>Richmond10E65HP530</t>
  </si>
  <si>
    <t>Richmond10E65HP5S30</t>
  </si>
  <si>
    <t>Richmond10E80HP4D</t>
  </si>
  <si>
    <t>Richmond10E80HP4D15</t>
  </si>
  <si>
    <t>Richmond10E80HP515</t>
  </si>
  <si>
    <t>Richmond10E80HP530</t>
  </si>
  <si>
    <t>Richmond10E80HP5S30</t>
  </si>
  <si>
    <t>Richmond12E50HP</t>
  </si>
  <si>
    <t>Richmond12E80HP</t>
  </si>
  <si>
    <t>RichmondHB50RM</t>
  </si>
  <si>
    <t>RuudHPLD401RU</t>
  </si>
  <si>
    <t>RuudHPLD501RU</t>
  </si>
  <si>
    <t>RuudHPLD651RU</t>
  </si>
  <si>
    <t>RuudHPLD801RU</t>
  </si>
  <si>
    <t>RuudPROH40T2RU310UM</t>
  </si>
  <si>
    <t>RuudPROH50T2RU310UM</t>
  </si>
  <si>
    <t>RuudPROH65T2RU310UM</t>
  </si>
  <si>
    <t>RuudPROH80T2RU310UM</t>
  </si>
  <si>
    <t>RuudHB50RU</t>
  </si>
  <si>
    <t>RuudPROH40T2RU310BM</t>
  </si>
  <si>
    <t>RuudPROH50T2RU310BM</t>
  </si>
  <si>
    <t>RuudPROH65T2RU310BM</t>
  </si>
  <si>
    <t>RuudPROH80T2RU310BM</t>
  </si>
  <si>
    <t>RuudPROUH40T2RU37515</t>
  </si>
  <si>
    <t>RuudPROUH40T2RU37530</t>
  </si>
  <si>
    <t>RuudPROUH40T2RU375SO</t>
  </si>
  <si>
    <t>RuudPROUH50RU245</t>
  </si>
  <si>
    <t>RuudPROUH50RU350D</t>
  </si>
  <si>
    <t>RuudPROUH50RU350D15</t>
  </si>
  <si>
    <t>RuudPROUH50RU350DCB</t>
  </si>
  <si>
    <t>RuudPROUH50T2RU37515</t>
  </si>
  <si>
    <t>RuudPROUH50T2RU37530</t>
  </si>
  <si>
    <t>RuudPROUH50T2RU375SO</t>
  </si>
  <si>
    <t>RuudPROUH65RU350D</t>
  </si>
  <si>
    <t>RuudPROUH65RU350D15</t>
  </si>
  <si>
    <t>RuudPROUH65RU350DCB</t>
  </si>
  <si>
    <t>RuudPROUH65T2RU37515</t>
  </si>
  <si>
    <t>RuudPROUH65T2RU37530</t>
  </si>
  <si>
    <t>RuudPROUH65T2RU375SO</t>
  </si>
  <si>
    <t>RuudPROUH80RU245</t>
  </si>
  <si>
    <t>RuudPROUH80RU350D</t>
  </si>
  <si>
    <t>RuudPROUH80RU350D15</t>
  </si>
  <si>
    <t>RuudPROUH80RU350DCB</t>
  </si>
  <si>
    <t>RuudPROUH80T2RU37515</t>
  </si>
  <si>
    <t>RuudPROUH80T2RU37530</t>
  </si>
  <si>
    <t>RuudPROUH80T2RU375SO</t>
  </si>
  <si>
    <t>SandenGS3_GAUS160QTA</t>
  </si>
  <si>
    <t>SandenGS3_GAUS315EQTD</t>
  </si>
  <si>
    <t>SandenGS3_SAN43SSAQA</t>
  </si>
  <si>
    <t>SandenGS3_SAN83SSAQA</t>
  </si>
  <si>
    <t>SandenGUS_GAUS315EQTD</t>
  </si>
  <si>
    <t>SandenGUS_SAN83SSAQA</t>
  </si>
  <si>
    <t>StateEP680DHPT</t>
  </si>
  <si>
    <t>StateEPX60DHPT</t>
  </si>
  <si>
    <t>StateEPX80DHPT</t>
  </si>
  <si>
    <t>StateHP650DHPT</t>
  </si>
  <si>
    <t>StateHP666DHPT</t>
  </si>
  <si>
    <t>StateHP680DHPT</t>
  </si>
  <si>
    <t>StateHPX50DHPT</t>
  </si>
  <si>
    <t>StateHPX50DHPTNE</t>
  </si>
  <si>
    <t>StateHPX66DHPT</t>
  </si>
  <si>
    <t>StateHPX66DHPTNE</t>
  </si>
  <si>
    <t>StateHPX80DHPT</t>
  </si>
  <si>
    <t>StateHPX80DHPTNE</t>
  </si>
  <si>
    <t>StateHPX50DHPTDR</t>
  </si>
  <si>
    <t>StateHPX66DHPTDR</t>
  </si>
  <si>
    <t>StateHPX80DHPTDR</t>
  </si>
  <si>
    <t>Stiebel58A220E</t>
  </si>
  <si>
    <t>Stiebel80A300</t>
  </si>
  <si>
    <t>WhirlpoolHPSE2K50</t>
  </si>
  <si>
    <t>USCraftmasterHPE2F80U</t>
  </si>
  <si>
    <t>USCraftmasterHPE2K60</t>
  </si>
  <si>
    <t>USCraftmasterHPE2K80</t>
  </si>
  <si>
    <t>USCraftmasterHPHE2F50U</t>
  </si>
  <si>
    <t>USCraftmasterHPHE2F66U</t>
  </si>
  <si>
    <t>USCraftmasterHPHE2F80U</t>
  </si>
  <si>
    <t>USCraftmasterHPHE2K50UN</t>
  </si>
  <si>
    <t>USCraftmasterHPHE2K66UN</t>
  </si>
  <si>
    <t>USCraftmasterHPHE2K80UN</t>
  </si>
  <si>
    <t>WhirlpoolHPE2K60</t>
  </si>
  <si>
    <t>WhirlpoolHPE2K80</t>
  </si>
  <si>
    <t>WhirlpoolHPHE2K50</t>
  </si>
  <si>
    <t>WhirlpoolHPHE2K50C</t>
  </si>
  <si>
    <t>WhirlpoolHPHE2K50N</t>
  </si>
  <si>
    <t>WhirlpoolHPHE2K66</t>
  </si>
  <si>
    <t>WhirlpoolHPHE2K66C</t>
  </si>
  <si>
    <t>WhirlpoolHPHE2K80</t>
  </si>
  <si>
    <t>WhirlpoolHPHE2K80C</t>
  </si>
  <si>
    <t>WhirlpoolHPSE2K50C</t>
  </si>
  <si>
    <t>WhirlpoolHPSE2K80</t>
  </si>
  <si>
    <t>WhirlpoolHPSE2K80C</t>
  </si>
  <si>
    <t>12/11/20 - SAC - added columns AB &amp; AE to facilitate ruleset updates</t>
  </si>
  <si>
    <t>Nyle C60A-CWP</t>
  </si>
  <si>
    <t>Nyle C90A-CWP</t>
  </si>
  <si>
    <t>Nyle C125A-CWP</t>
  </si>
  <si>
    <t>Nyle C185A-CWP</t>
  </si>
  <si>
    <t>Nyle C250A-CWP</t>
  </si>
  <si>
    <t>AO Smith CAHP-120</t>
  </si>
  <si>
    <t>AOSmithCAHP120</t>
  </si>
  <si>
    <t>NyleC60A_CWP_SP</t>
  </si>
  <si>
    <t>NyleC90A_CWP_SP</t>
  </si>
  <si>
    <t>NyleC125A_CWP_SP</t>
  </si>
  <si>
    <t>NyleC185A_CWP_SP</t>
  </si>
  <si>
    <t>NyleC250A_CWP_SP</t>
  </si>
  <si>
    <t>SAC 6/23/20 - added cold wthr package presets</t>
  </si>
  <si>
    <t>first of Commercial Products (not NEEA rated) - SAC 01/31/21 (tic #1243)</t>
  </si>
  <si>
    <t>01/31/21 - SAC - added cold weather and commercial presets (no NEEA mods)</t>
  </si>
  <si>
    <t xml:space="preserve">        and updated demand responsive enum strings to include 'JA13'</t>
  </si>
  <si>
    <t>occurrences</t>
  </si>
  <si>
    <t>AWHSTier3Generic40</t>
  </si>
  <si>
    <t>AWHSTier3Generic50</t>
  </si>
  <si>
    <t>AWHSTier3Generic65</t>
  </si>
  <si>
    <t>AWHSTier3Generic80</t>
  </si>
  <si>
    <t>NEEA tier 3 generics - SAC 06/17/21</t>
  </si>
  <si>
    <t>06/17/21 - SAC - added 4 NEEA tier 3 generic model selections</t>
  </si>
  <si>
    <t>tier 3</t>
  </si>
  <si>
    <t>Tier3NEEA40</t>
  </si>
  <si>
    <t>Tier3NEEA50</t>
  </si>
  <si>
    <t>Tier3NEEA65</t>
  </si>
  <si>
    <t>Tier3NEEA80</t>
  </si>
  <si>
    <t>08/25/21 - SAC - transformed Res table into Com</t>
  </si>
  <si>
    <t>ASHPType</t>
  </si>
  <si>
    <t>*</t>
  </si>
  <si>
    <t>11/09/22 - SAC - added 40 new Rheem/Ruud/Richmond models (ported from Res spreadsheet)</t>
  </si>
  <si>
    <t>RheemPlugInShared40</t>
  </si>
  <si>
    <t>RheemPlugInShared50</t>
  </si>
  <si>
    <t>RheemPlugInShared65</t>
  </si>
  <si>
    <t>RheemPlugInShared80</t>
  </si>
  <si>
    <t>RheemPlugInDedicated40</t>
  </si>
  <si>
    <t>RheemPlugInDedicated50</t>
  </si>
  <si>
    <t>SAC 11/09/22 - latest additions</t>
  </si>
  <si>
    <t>XE40T10H15U0</t>
  </si>
  <si>
    <t>XE50T10H15U0</t>
  </si>
  <si>
    <t>XE40T10HM00U0</t>
  </si>
  <si>
    <t>XE40T10HMS00U0</t>
  </si>
  <si>
    <t>XE50T10HM00U0</t>
  </si>
  <si>
    <t>XE50T10HMS00U0</t>
  </si>
  <si>
    <t>XE65T10HM00U0</t>
  </si>
  <si>
    <t>XE65T10HMS00U0</t>
  </si>
  <si>
    <t>XE80T10HM00U0</t>
  </si>
  <si>
    <t>XE80T10HMS00U0</t>
  </si>
  <si>
    <t>PROPH40 T0 RH120</t>
  </si>
  <si>
    <t>PROPH50 T0 RH120</t>
  </si>
  <si>
    <t>PROPH40 T0 RH120-M</t>
  </si>
  <si>
    <t>PROPH40 T0 RH120-MSO</t>
  </si>
  <si>
    <t>PROPH50 T0 RH120-M</t>
  </si>
  <si>
    <t>PROPH50 T0 RH120-MSO</t>
  </si>
  <si>
    <t>PROPH65 T0 RH120-M</t>
  </si>
  <si>
    <t>PROPH65 T0 RH120-MSO</t>
  </si>
  <si>
    <t>PROPH80 T0 RH120-M</t>
  </si>
  <si>
    <t>PROPH80 T0 RH120-MSO</t>
  </si>
  <si>
    <t>RheemXE40T10H15U0</t>
  </si>
  <si>
    <t>RheemXE50T10H15U0</t>
  </si>
  <si>
    <t>RheemXE40T10HM00U0</t>
  </si>
  <si>
    <t>RheemXE40T10HMS00U0</t>
  </si>
  <si>
    <t>RheemXE50T10HM00U0</t>
  </si>
  <si>
    <t>RheemXE50T10HMS00U0</t>
  </si>
  <si>
    <t>RheemXE65T10HM00U0</t>
  </si>
  <si>
    <t>RheemXE65T10HMS00U0</t>
  </si>
  <si>
    <t>RheemXE80T10HM00U0</t>
  </si>
  <si>
    <t>RheemXE80T10HMS00U0</t>
  </si>
  <si>
    <t>RheemPROPH40T0RH120</t>
  </si>
  <si>
    <t>RheemPROPH50T0RH120</t>
  </si>
  <si>
    <t>RheemPROPH40T0RH120M</t>
  </si>
  <si>
    <t>RheemPROPH40T0RH120MSO</t>
  </si>
  <si>
    <t>RheemPROPH50T0RH120M</t>
  </si>
  <si>
    <t>RheemPROPH50T0RH120MSO</t>
  </si>
  <si>
    <t>RheemPROPH65T0RH120M</t>
  </si>
  <si>
    <t>RheemPROPH65T0RH120MSO</t>
  </si>
  <si>
    <t>RheemPROPH80T0RH120M</t>
  </si>
  <si>
    <t>RheemPROPH80T0RH120MSO</t>
  </si>
  <si>
    <t>10E40-HP120</t>
  </si>
  <si>
    <t>10E50-HP120</t>
  </si>
  <si>
    <t>10E40-HP120M</t>
  </si>
  <si>
    <t>10E40-HP120MS</t>
  </si>
  <si>
    <t>10E50-HP120M</t>
  </si>
  <si>
    <t>10E50-HP120MS</t>
  </si>
  <si>
    <t>10E65-HP120M</t>
  </si>
  <si>
    <t>10E65-HP120MS</t>
  </si>
  <si>
    <t>10E80-HP120M</t>
  </si>
  <si>
    <t>10E80-HP120MS</t>
  </si>
  <si>
    <t>Richmond10E40HP120</t>
  </si>
  <si>
    <t>Richmond10E50HP120</t>
  </si>
  <si>
    <t>Richmond10E40HP120M</t>
  </si>
  <si>
    <t>Richmond10E40HP120MS</t>
  </si>
  <si>
    <t>Richmond10E50HP120M</t>
  </si>
  <si>
    <t>Richmond10E50HP120MS</t>
  </si>
  <si>
    <t>Richmond10E65HP120M</t>
  </si>
  <si>
    <t>Richmond10E65HP120MS</t>
  </si>
  <si>
    <t>Richmond10E80HP120M</t>
  </si>
  <si>
    <t>Richmond10E80HP120MS</t>
  </si>
  <si>
    <t>PROUH40 T0 RU120</t>
  </si>
  <si>
    <t>PROUH50 T0 RU120</t>
  </si>
  <si>
    <t>PROUH40 T0 RU120-M</t>
  </si>
  <si>
    <t>PROUH40 T0 RU120-MSO</t>
  </si>
  <si>
    <t>PROUH50 T0 RU120-M</t>
  </si>
  <si>
    <t>PROUH50 T0 RU120-MSO</t>
  </si>
  <si>
    <t>PROUH65 T0 RU120-M</t>
  </si>
  <si>
    <t>PROUH65 T0 RU120-MSO</t>
  </si>
  <si>
    <t>PROUH80 T0 RU120-M</t>
  </si>
  <si>
    <t>PROUH80 T0 RU120-MSO</t>
  </si>
  <si>
    <t>RuudPROUH40T0RU120</t>
  </si>
  <si>
    <t>RuudPROUH50T0RU120</t>
  </si>
  <si>
    <t>RuudPROUH40T0RU120M</t>
  </si>
  <si>
    <t>RuudPROUH40T0RU120MSO</t>
  </si>
  <si>
    <t>RuudPROUH50T0RU120M</t>
  </si>
  <si>
    <t>RuudPROUH50T0RU120MSO</t>
  </si>
  <si>
    <t>RuudPROUH65T0RU120M</t>
  </si>
  <si>
    <t>RuudPROUH65T0RU120MSO</t>
  </si>
  <si>
    <t>RuudPROUH80T0RU120M</t>
  </si>
  <si>
    <t>RuudPROUH80T0RU120MSO</t>
  </si>
  <si>
    <t>ModelNum</t>
  </si>
  <si>
    <t>12/26/22 - SAC</t>
  </si>
  <si>
    <t>RptHPWHModel</t>
  </si>
  <si>
    <t>none</t>
  </si>
  <si>
    <t>12/26/22 - SAC - added ModelNum &amp; RptHPWHModel columns to enable this one table to be used in both Res &amp; CBECC rulesets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</si>
</sst>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0" tint="-0.499984740745262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76092"/>
        <bgColor rgb="FF666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666699"/>
      </patternFill>
    </fill>
    <fill>
      <patternFill patternType="solid">
        <fgColor rgb="FFFFFF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666699"/>
      </patternFill>
    </fill>
    <fill>
      <patternFill patternType="solid">
        <fgColor theme="8" tint="0.59999389629810485"/>
        <b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rgb="FFFFFFCC"/>
      </patternFill>
    </fill>
    <fill>
      <patternFill patternType="solid">
        <fgColor theme="9" tint="0.79998168889431442"/>
        <bgColor rgb="FF666699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5">
    <xf numFmtId="0" fontId="0" fillId="0" borderId="0" xfId="0"/>
    <xf numFmtId="0" fontId="2" fillId="2" borderId="1" xfId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center" wrapText="1" indent="1"/>
    </xf>
    <xf numFmtId="0" fontId="0" fillId="2" borderId="0" xfId="0" applyFill="1" applyAlignment="1">
      <alignment horizontal="left" wrapText="1" indent="1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1" applyFont="1" applyAlignment="1">
      <alignment vertical="center" wrapText="1"/>
    </xf>
    <xf numFmtId="0" fontId="0" fillId="0" borderId="0" xfId="1" applyFont="1" applyAlignment="1">
      <alignment horizontal="left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wrapText="1"/>
    </xf>
    <xf numFmtId="0" fontId="7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/>
    <xf numFmtId="0" fontId="8" fillId="4" borderId="0" xfId="0" applyFont="1" applyFill="1"/>
    <xf numFmtId="0" fontId="0" fillId="4" borderId="0" xfId="0" applyFill="1" applyAlignment="1">
      <alignment horizontal="center" wrapText="1"/>
    </xf>
    <xf numFmtId="0" fontId="8" fillId="4" borderId="0" xfId="0" applyFont="1" applyFill="1" applyAlignment="1">
      <alignment horizontal="center" wrapText="1"/>
    </xf>
    <xf numFmtId="0" fontId="8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 wrapText="1"/>
    </xf>
    <xf numFmtId="0" fontId="11" fillId="5" borderId="0" xfId="0" applyFont="1" applyFill="1" applyAlignment="1">
      <alignment horizontal="center" vertical="center" wrapText="1"/>
    </xf>
    <xf numFmtId="2" fontId="11" fillId="5" borderId="0" xfId="0" applyNumberFormat="1" applyFont="1" applyFill="1" applyAlignment="1">
      <alignment horizontal="center" vertical="center" wrapText="1"/>
    </xf>
    <xf numFmtId="2" fontId="0" fillId="6" borderId="0" xfId="0" applyNumberFormat="1" applyFill="1" applyAlignment="1">
      <alignment horizontal="center" wrapText="1"/>
    </xf>
    <xf numFmtId="2" fontId="0" fillId="4" borderId="0" xfId="1" applyNumberFormat="1" applyFont="1" applyFill="1" applyAlignment="1">
      <alignment horizontal="center" vertical="center" wrapText="1"/>
    </xf>
    <xf numFmtId="2" fontId="7" fillId="4" borderId="0" xfId="1" applyNumberFormat="1" applyFont="1" applyFill="1" applyAlignment="1">
      <alignment horizontal="center" vertical="center" wrapText="1"/>
    </xf>
    <xf numFmtId="2" fontId="0" fillId="4" borderId="0" xfId="0" applyNumberFormat="1" applyFill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9" fillId="6" borderId="0" xfId="0" applyFont="1" applyFill="1" applyAlignment="1">
      <alignment wrapText="1"/>
    </xf>
    <xf numFmtId="0" fontId="10" fillId="5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1" fontId="9" fillId="4" borderId="0" xfId="1" applyNumberFormat="1" applyFont="1" applyFill="1" applyAlignment="1">
      <alignment horizontal="center" vertical="center" wrapText="1"/>
    </xf>
    <xf numFmtId="164" fontId="9" fillId="4" borderId="0" xfId="1" applyNumberFormat="1" applyFont="1" applyFill="1" applyAlignment="1">
      <alignment horizontal="center" vertical="center" wrapText="1"/>
    </xf>
    <xf numFmtId="14" fontId="9" fillId="4" borderId="0" xfId="1" applyNumberFormat="1" applyFont="1" applyFill="1" applyAlignment="1">
      <alignment horizontal="center" vertical="center" wrapText="1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" fontId="9" fillId="4" borderId="0" xfId="0" applyNumberFormat="1" applyFont="1" applyFill="1" applyAlignment="1">
      <alignment horizontal="center" vertical="center" wrapText="1"/>
    </xf>
    <xf numFmtId="164" fontId="9" fillId="4" borderId="0" xfId="0" applyNumberFormat="1" applyFont="1" applyFill="1" applyAlignment="1">
      <alignment horizontal="center" vertical="center" wrapText="1"/>
    </xf>
    <xf numFmtId="14" fontId="9" fillId="4" borderId="0" xfId="0" applyNumberFormat="1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1" fillId="5" borderId="0" xfId="0" applyFont="1" applyFill="1" applyAlignment="1">
      <alignment vertical="center" wrapText="1"/>
    </xf>
    <xf numFmtId="0" fontId="8" fillId="8" borderId="0" xfId="0" applyFont="1" applyFill="1"/>
    <xf numFmtId="0" fontId="11" fillId="9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wrapText="1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2" fontId="0" fillId="0" borderId="0" xfId="0" applyNumberForma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0" fillId="10" borderId="0" xfId="0" applyFill="1" applyAlignment="1">
      <alignment wrapText="1"/>
    </xf>
    <xf numFmtId="0" fontId="0" fillId="8" borderId="0" xfId="1" applyFont="1" applyFill="1" applyAlignment="1">
      <alignment vertical="center" wrapText="1"/>
    </xf>
    <xf numFmtId="0" fontId="0" fillId="8" borderId="0" xfId="0" applyFill="1"/>
    <xf numFmtId="0" fontId="12" fillId="8" borderId="2" xfId="1" applyFont="1" applyFill="1" applyBorder="1" applyAlignment="1">
      <alignment horizontal="center" vertical="center" wrapText="1"/>
    </xf>
    <xf numFmtId="0" fontId="13" fillId="8" borderId="0" xfId="1" applyFont="1" applyFill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wrapText="1"/>
    </xf>
    <xf numFmtId="0" fontId="0" fillId="0" borderId="5" xfId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9" xfId="0" applyFont="1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  <xf numFmtId="0" fontId="13" fillId="8" borderId="0" xfId="0" applyFont="1" applyFill="1" applyAlignment="1">
      <alignment horizontal="center" wrapText="1"/>
    </xf>
    <xf numFmtId="0" fontId="9" fillId="11" borderId="5" xfId="0" applyFont="1" applyFill="1" applyBorder="1" applyAlignment="1">
      <alignment horizontal="left" wrapText="1"/>
    </xf>
    <xf numFmtId="0" fontId="9" fillId="11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10" borderId="0" xfId="0" applyFont="1" applyFill="1" applyAlignment="1">
      <alignment wrapText="1"/>
    </xf>
    <xf numFmtId="0" fontId="7" fillId="8" borderId="0" xfId="0" applyFont="1" applyFill="1"/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0" fontId="9" fillId="11" borderId="12" xfId="0" applyFont="1" applyFill="1" applyBorder="1" applyAlignment="1">
      <alignment wrapText="1"/>
    </xf>
    <xf numFmtId="0" fontId="13" fillId="8" borderId="0" xfId="0" applyFont="1" applyFill="1"/>
    <xf numFmtId="1" fontId="0" fillId="7" borderId="0" xfId="0" applyNumberFormat="1" applyFill="1" applyAlignment="1">
      <alignment horizontal="center" vertical="center" wrapText="1"/>
    </xf>
    <xf numFmtId="0" fontId="15" fillId="0" borderId="0" xfId="0" applyFont="1"/>
    <xf numFmtId="0" fontId="14" fillId="0" borderId="2" xfId="0" applyFont="1" applyBorder="1"/>
    <xf numFmtId="0" fontId="9" fillId="0" borderId="0" xfId="0" applyFont="1" applyAlignment="1">
      <alignment horizontal="center" vertical="top"/>
    </xf>
    <xf numFmtId="0" fontId="9" fillId="2" borderId="0" xfId="0" applyFont="1" applyFill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4" fillId="0" borderId="11" xfId="0" applyFont="1" applyBorder="1" applyAlignment="1">
      <alignment horizontal="center"/>
    </xf>
    <xf numFmtId="0" fontId="0" fillId="12" borderId="0" xfId="0" applyFill="1" applyAlignment="1">
      <alignment horizontal="left" vertical="center" wrapText="1"/>
    </xf>
    <xf numFmtId="0" fontId="0" fillId="0" borderId="7" xfId="1" applyFont="1" applyBorder="1" applyAlignment="1">
      <alignment vertical="center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center" vertical="center" wrapText="1"/>
    </xf>
    <xf numFmtId="0" fontId="13" fillId="0" borderId="12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13" borderId="0" xfId="0" applyFill="1"/>
    <xf numFmtId="0" fontId="16" fillId="14" borderId="0" xfId="0" applyFont="1" applyFill="1"/>
    <xf numFmtId="14" fontId="0" fillId="0" borderId="0" xfId="0" applyNumberFormat="1"/>
    <xf numFmtId="0" fontId="16" fillId="0" borderId="0" xfId="0" applyFont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164" fontId="0" fillId="0" borderId="0" xfId="0" applyNumberFormat="1" applyAlignment="1">
      <alignment horizontal="center" wrapText="1"/>
    </xf>
    <xf numFmtId="0" fontId="0" fillId="15" borderId="0" xfId="0" applyFill="1" applyAlignment="1">
      <alignment horizontal="center" wrapText="1"/>
    </xf>
    <xf numFmtId="2" fontId="0" fillId="15" borderId="0" xfId="0" applyNumberFormat="1" applyFill="1" applyAlignment="1">
      <alignment horizontal="center" wrapText="1"/>
    </xf>
    <xf numFmtId="164" fontId="0" fillId="15" borderId="0" xfId="0" applyNumberFormat="1" applyFill="1" applyAlignment="1">
      <alignment horizontal="center" wrapText="1"/>
    </xf>
    <xf numFmtId="0" fontId="9" fillId="15" borderId="0" xfId="0" applyFont="1" applyFill="1" applyAlignment="1">
      <alignment horizontal="center" wrapText="1"/>
    </xf>
    <xf numFmtId="0" fontId="0" fillId="16" borderId="0" xfId="0" applyFill="1" applyAlignment="1">
      <alignment wrapText="1"/>
    </xf>
    <xf numFmtId="2" fontId="0" fillId="4" borderId="2" xfId="0" applyNumberFormat="1" applyFill="1" applyBorder="1" applyAlignment="1">
      <alignment horizontal="center" vertical="center" wrapText="1"/>
    </xf>
    <xf numFmtId="1" fontId="9" fillId="4" borderId="2" xfId="0" applyNumberFormat="1" applyFont="1" applyFill="1" applyBorder="1" applyAlignment="1">
      <alignment horizontal="center" vertical="center" wrapText="1"/>
    </xf>
    <xf numFmtId="164" fontId="9" fillId="4" borderId="2" xfId="0" applyNumberFormat="1" applyFont="1" applyFill="1" applyBorder="1" applyAlignment="1">
      <alignment horizontal="center" vertical="center" wrapText="1"/>
    </xf>
    <xf numFmtId="14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Font="1" applyFill="1" applyBorder="1"/>
    <xf numFmtId="0" fontId="12" fillId="8" borderId="0" xfId="1" applyFont="1" applyFill="1" applyAlignment="1">
      <alignment horizontal="center" vertical="center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/>
    <xf numFmtId="0" fontId="7" fillId="17" borderId="0" xfId="0" applyFont="1" applyFill="1" applyAlignment="1">
      <alignment wrapText="1"/>
    </xf>
    <xf numFmtId="0" fontId="11" fillId="18" borderId="11" xfId="0" applyFont="1" applyFill="1" applyBorder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1" fontId="0" fillId="0" borderId="0" xfId="0" applyNumberFormat="1" applyAlignment="1">
      <alignment horizontal="center" wrapText="1"/>
    </xf>
    <xf numFmtId="0" fontId="19" fillId="15" borderId="15" xfId="0" applyFont="1" applyFill="1" applyBorder="1" applyAlignment="1">
      <alignment horizontal="center"/>
    </xf>
    <xf numFmtId="0" fontId="0" fillId="16" borderId="5" xfId="0" applyFill="1" applyBorder="1" applyAlignment="1">
      <alignment vertical="center" wrapText="1"/>
    </xf>
    <xf numFmtId="0" fontId="0" fillId="16" borderId="6" xfId="0" applyFill="1" applyBorder="1" applyAlignment="1">
      <alignment horizontal="center" wrapText="1"/>
    </xf>
    <xf numFmtId="0" fontId="0" fillId="12" borderId="0" xfId="0" applyFill="1" applyAlignment="1">
      <alignment wrapText="1"/>
    </xf>
    <xf numFmtId="0" fontId="20" fillId="8" borderId="0" xfId="1" applyFont="1" applyFill="1" applyAlignment="1">
      <alignment horizontal="center" vertical="center" wrapText="1"/>
    </xf>
    <xf numFmtId="0" fontId="7" fillId="8" borderId="0" xfId="1" applyFont="1" applyFill="1" applyAlignment="1">
      <alignment horizontal="center" vertical="center" wrapText="1"/>
    </xf>
    <xf numFmtId="0" fontId="21" fillId="8" borderId="0" xfId="1" applyFont="1" applyFill="1" applyAlignment="1">
      <alignment horizontal="center" vertical="center" wrapText="1"/>
    </xf>
    <xf numFmtId="0" fontId="22" fillId="0" borderId="0" xfId="0" applyFont="1"/>
    <xf numFmtId="0" fontId="22" fillId="0" borderId="2" xfId="0" applyFont="1" applyBorder="1"/>
    <xf numFmtId="0" fontId="11" fillId="0" borderId="0" xfId="0" applyFont="1" applyAlignment="1">
      <alignment horizontal="center" vertical="center" wrapText="1"/>
    </xf>
    <xf numFmtId="0" fontId="23" fillId="0" borderId="0" xfId="0" applyFont="1"/>
    <xf numFmtId="0" fontId="24" fillId="0" borderId="0" xfId="0" applyFont="1"/>
    <xf numFmtId="0" fontId="25" fillId="0" borderId="0" xfId="0" applyFont="1"/>
    <xf numFmtId="0" fontId="7" fillId="0" borderId="0" xfId="0" applyFont="1"/>
    <xf numFmtId="0" fontId="7" fillId="12" borderId="0" xfId="0" applyFont="1" applyFill="1"/>
    <xf numFmtId="0" fontId="13" fillId="0" borderId="0" xfId="0" applyFont="1"/>
    <xf numFmtId="0" fontId="13" fillId="0" borderId="7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center" vertical="center" wrapText="1"/>
    </xf>
    <xf numFmtId="0" fontId="16" fillId="0" borderId="3" xfId="0" applyFont="1" applyBorder="1" applyAlignment="1">
      <alignment wrapText="1"/>
    </xf>
    <xf numFmtId="0" fontId="0" fillId="12" borderId="0" xfId="1" applyFont="1" applyFill="1" applyAlignment="1">
      <alignment vertical="center" wrapText="1"/>
    </xf>
    <xf numFmtId="0" fontId="14" fillId="0" borderId="0" xfId="0" applyFont="1"/>
    <xf numFmtId="0" fontId="14" fillId="0" borderId="11" xfId="0" applyFont="1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19" borderId="0" xfId="0" applyFill="1"/>
    <xf numFmtId="0" fontId="0" fillId="19" borderId="0" xfId="0" applyFill="1" applyAlignment="1">
      <alignment vertical="center" wrapText="1"/>
    </xf>
    <xf numFmtId="0" fontId="7" fillId="19" borderId="0" xfId="0" applyFont="1" applyFill="1"/>
    <xf numFmtId="0" fontId="0" fillId="19" borderId="0" xfId="0" applyFill="1" applyAlignment="1">
      <alignment wrapText="1"/>
    </xf>
    <xf numFmtId="0" fontId="0" fillId="19" borderId="0" xfId="0" applyFill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neeanet.neea.org/sites/programs/hpwh/Documents/Qualified_Product_List_QPL_complete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and Instructions"/>
      <sheetName val=" DO NOT PUBLISH "/>
      <sheetName val="ESTAR_to_AWHS"/>
      <sheetName val="ESTAR_List"/>
      <sheetName val="2017 03 14"/>
      <sheetName val="2017 03 15"/>
      <sheetName val="2017 02 03"/>
      <sheetName val="2017 01 13"/>
      <sheetName val="S 2016 12 22"/>
      <sheetName val="S 2016 12 09"/>
      <sheetName val="2016 11 02"/>
      <sheetName val="2016 10 24"/>
      <sheetName val="2016 09 08"/>
      <sheetName val="2016 08 12"/>
      <sheetName val="2016 06 24"/>
      <sheetName val="2016 05 25"/>
      <sheetName val="2016 02 03"/>
      <sheetName val="2015 07 27"/>
      <sheetName val="2015 05 15"/>
      <sheetName val="2015 03 17"/>
      <sheetName val="2015 01 12"/>
      <sheetName val="2014 01 27"/>
      <sheetName val="2013 11 15"/>
      <sheetName val="2013 09 19"/>
      <sheetName val="2013 05 02"/>
      <sheetName val="2013 04 12"/>
      <sheetName val="2012 06 01"/>
      <sheetName val="2011 10 11"/>
      <sheetName val="2017 11 06"/>
      <sheetName val="2017 03 22"/>
      <sheetName val="2020 11 23"/>
      <sheetName val="2020 11 03"/>
      <sheetName val="2020 10 23"/>
      <sheetName val="2020 10 14"/>
      <sheetName val="test 2020 07 28"/>
      <sheetName val="2020 05 01"/>
      <sheetName val="2020 03 26"/>
      <sheetName val="2019 04 15"/>
      <sheetName val="2018 08 20"/>
      <sheetName val="DO NOT PUBLISH - 2018 05 10"/>
      <sheetName val="2018 02 08"/>
      <sheetName val="2017 12 12"/>
    </sheetNames>
    <sheetDataSet>
      <sheetData sheetId="0"/>
      <sheetData sheetId="1"/>
      <sheetData sheetId="2">
        <row r="18">
          <cell r="B18" t="str">
            <v>Bradford White</v>
          </cell>
          <cell r="I18" t="str">
            <v>2-3</v>
          </cell>
          <cell r="J18">
            <v>42775</v>
          </cell>
          <cell r="K18" t="str">
            <v>--</v>
          </cell>
          <cell r="L18">
            <v>2.8</v>
          </cell>
        </row>
        <row r="19">
          <cell r="I19" t="str">
            <v>4+</v>
          </cell>
          <cell r="J19">
            <v>42775</v>
          </cell>
          <cell r="K19" t="str">
            <v>--</v>
          </cell>
          <cell r="L19">
            <v>3.1</v>
          </cell>
        </row>
        <row r="20">
          <cell r="I20" t="str">
            <v>2-3</v>
          </cell>
          <cell r="J20">
            <v>42621</v>
          </cell>
          <cell r="K20">
            <v>2.8</v>
          </cell>
          <cell r="L20" t="str">
            <v>--</v>
          </cell>
        </row>
        <row r="21">
          <cell r="I21" t="str">
            <v>4+</v>
          </cell>
          <cell r="J21">
            <v>42621</v>
          </cell>
          <cell r="K21">
            <v>3.1</v>
          </cell>
          <cell r="L21" t="str">
            <v>--</v>
          </cell>
        </row>
        <row r="22">
          <cell r="I22" t="str">
            <v>2-3</v>
          </cell>
          <cell r="J22">
            <v>42621</v>
          </cell>
          <cell r="K22">
            <v>2.8</v>
          </cell>
          <cell r="L22" t="str">
            <v>--</v>
          </cell>
        </row>
        <row r="23">
          <cell r="I23" t="str">
            <v>2-3</v>
          </cell>
          <cell r="J23">
            <v>42621</v>
          </cell>
          <cell r="K23">
            <v>2.8</v>
          </cell>
          <cell r="L23" t="str">
            <v>--</v>
          </cell>
        </row>
        <row r="24">
          <cell r="I24" t="str">
            <v>2-3</v>
          </cell>
          <cell r="J24">
            <v>42621</v>
          </cell>
          <cell r="K24">
            <v>2.8</v>
          </cell>
          <cell r="L24" t="str">
            <v>--</v>
          </cell>
        </row>
        <row r="25">
          <cell r="I25" t="str">
            <v>4+</v>
          </cell>
          <cell r="J25">
            <v>42621</v>
          </cell>
          <cell r="K25">
            <v>3.1</v>
          </cell>
          <cell r="L25" t="str">
            <v>--</v>
          </cell>
        </row>
        <row r="26">
          <cell r="I26" t="str">
            <v>4+</v>
          </cell>
          <cell r="J26">
            <v>42621</v>
          </cell>
          <cell r="K26">
            <v>2.9</v>
          </cell>
          <cell r="L26" t="str">
            <v>--</v>
          </cell>
        </row>
        <row r="27">
          <cell r="I27" t="str">
            <v>4+</v>
          </cell>
          <cell r="J27">
            <v>42621</v>
          </cell>
          <cell r="K27">
            <v>3.1</v>
          </cell>
          <cell r="L27" t="str">
            <v>--</v>
          </cell>
        </row>
        <row r="55">
          <cell r="I55" t="str">
            <v>2-3</v>
          </cell>
          <cell r="J55">
            <v>42667</v>
          </cell>
          <cell r="K55" t="str">
            <v>--</v>
          </cell>
          <cell r="L55">
            <v>3.2</v>
          </cell>
        </row>
        <row r="56">
          <cell r="I56" t="str">
            <v>2-3</v>
          </cell>
          <cell r="J56">
            <v>42667</v>
          </cell>
          <cell r="K56" t="str">
            <v>--</v>
          </cell>
          <cell r="L56">
            <v>3.4</v>
          </cell>
        </row>
        <row r="57">
          <cell r="I57">
            <v>4</v>
          </cell>
          <cell r="J57">
            <v>42667</v>
          </cell>
          <cell r="K57" t="str">
            <v>--</v>
          </cell>
          <cell r="L57">
            <v>3.4</v>
          </cell>
        </row>
        <row r="58">
          <cell r="I58" t="str">
            <v>2-3</v>
          </cell>
          <cell r="J58">
            <v>42667</v>
          </cell>
          <cell r="K58" t="str">
            <v>--</v>
          </cell>
          <cell r="L58">
            <v>3.2</v>
          </cell>
        </row>
        <row r="59">
          <cell r="I59" t="str">
            <v>2-3</v>
          </cell>
          <cell r="J59">
            <v>42667</v>
          </cell>
          <cell r="K59" t="str">
            <v>--</v>
          </cell>
          <cell r="L59">
            <v>3.4</v>
          </cell>
        </row>
        <row r="60">
          <cell r="I60">
            <v>4</v>
          </cell>
          <cell r="J60">
            <v>42667</v>
          </cell>
          <cell r="K60" t="str">
            <v>--</v>
          </cell>
          <cell r="L60">
            <v>3.4</v>
          </cell>
        </row>
        <row r="61">
          <cell r="I61" t="str">
            <v>2-3</v>
          </cell>
          <cell r="J61">
            <v>42667</v>
          </cell>
          <cell r="K61" t="str">
            <v>--</v>
          </cell>
          <cell r="L61">
            <v>3.2</v>
          </cell>
        </row>
        <row r="62">
          <cell r="I62" t="str">
            <v>2-3</v>
          </cell>
          <cell r="J62">
            <v>42667</v>
          </cell>
          <cell r="K62" t="str">
            <v>--</v>
          </cell>
          <cell r="L62">
            <v>3.4</v>
          </cell>
        </row>
        <row r="63">
          <cell r="I63">
            <v>4</v>
          </cell>
          <cell r="J63">
            <v>42667</v>
          </cell>
          <cell r="K63" t="str">
            <v>--</v>
          </cell>
          <cell r="L63">
            <v>3.4</v>
          </cell>
        </row>
        <row r="64">
          <cell r="I64" t="str">
            <v>2-3</v>
          </cell>
          <cell r="J64">
            <v>42667</v>
          </cell>
          <cell r="K64" t="str">
            <v>--</v>
          </cell>
          <cell r="L64">
            <v>3.2</v>
          </cell>
        </row>
        <row r="65">
          <cell r="I65" t="str">
            <v>2-3</v>
          </cell>
          <cell r="J65">
            <v>42667</v>
          </cell>
          <cell r="K65" t="str">
            <v>--</v>
          </cell>
          <cell r="L65">
            <v>3.4</v>
          </cell>
        </row>
        <row r="66">
          <cell r="I66">
            <v>4</v>
          </cell>
          <cell r="J66">
            <v>42667</v>
          </cell>
          <cell r="K66" t="str">
            <v>--</v>
          </cell>
          <cell r="L66">
            <v>3.4</v>
          </cell>
        </row>
        <row r="67">
          <cell r="L67">
            <v>2.87</v>
          </cell>
        </row>
        <row r="68">
          <cell r="I68">
            <v>3</v>
          </cell>
          <cell r="K68" t="str">
            <v>--</v>
          </cell>
          <cell r="L68">
            <v>2.87</v>
          </cell>
        </row>
        <row r="117">
          <cell r="I117" t="str">
            <v>4+</v>
          </cell>
          <cell r="J117">
            <v>42591</v>
          </cell>
          <cell r="K117">
            <v>2.1</v>
          </cell>
          <cell r="L117" t="str">
            <v>--</v>
          </cell>
        </row>
        <row r="140">
          <cell r="I140">
            <v>3</v>
          </cell>
          <cell r="J140">
            <v>42591</v>
          </cell>
          <cell r="K140">
            <v>2</v>
          </cell>
          <cell r="L140" t="str">
            <v>--</v>
          </cell>
        </row>
        <row r="141">
          <cell r="I141" t="str">
            <v>4+</v>
          </cell>
          <cell r="J141">
            <v>42591</v>
          </cell>
          <cell r="K141">
            <v>2.7</v>
          </cell>
          <cell r="L141" t="str">
            <v>--</v>
          </cell>
        </row>
        <row r="142">
          <cell r="I142" t="str">
            <v>4+</v>
          </cell>
          <cell r="J142">
            <v>42591</v>
          </cell>
          <cell r="K142">
            <v>2.1</v>
          </cell>
          <cell r="L142" t="str">
            <v>--</v>
          </cell>
        </row>
        <row r="143">
          <cell r="I143" t="str">
            <v>4+</v>
          </cell>
          <cell r="J143">
            <v>40857</v>
          </cell>
          <cell r="K143">
            <v>1.8</v>
          </cell>
          <cell r="L143" t="str">
            <v>--</v>
          </cell>
        </row>
        <row r="144">
          <cell r="I144" t="str">
            <v>2-3</v>
          </cell>
          <cell r="J144">
            <v>41379</v>
          </cell>
          <cell r="K144">
            <v>2.2000000000000002</v>
          </cell>
          <cell r="L144" t="str">
            <v>--</v>
          </cell>
        </row>
        <row r="145">
          <cell r="I145" t="str">
            <v>1-2</v>
          </cell>
          <cell r="J145">
            <v>42505</v>
          </cell>
          <cell r="K145">
            <v>1.94</v>
          </cell>
          <cell r="L145" t="str">
            <v>--</v>
          </cell>
        </row>
        <row r="146">
          <cell r="I146">
            <v>3</v>
          </cell>
          <cell r="J146">
            <v>42505</v>
          </cell>
          <cell r="K146">
            <v>2.2799999999999998</v>
          </cell>
          <cell r="L146" t="str">
            <v>--</v>
          </cell>
        </row>
        <row r="148">
          <cell r="I148" t="str">
            <v>1-2</v>
          </cell>
          <cell r="J148">
            <v>42505</v>
          </cell>
          <cell r="K148">
            <v>1.94</v>
          </cell>
          <cell r="L148" t="str">
            <v>--</v>
          </cell>
        </row>
        <row r="149">
          <cell r="I149">
            <v>3</v>
          </cell>
          <cell r="J149">
            <v>42505</v>
          </cell>
          <cell r="K149">
            <v>2.2799999999999998</v>
          </cell>
          <cell r="L149" t="str">
            <v>--</v>
          </cell>
        </row>
        <row r="150">
          <cell r="I150">
            <v>3</v>
          </cell>
          <cell r="J150">
            <v>42402</v>
          </cell>
          <cell r="K150">
            <v>2.2799999999999998</v>
          </cell>
          <cell r="L150" t="str">
            <v>--</v>
          </cell>
        </row>
        <row r="151">
          <cell r="I151">
            <v>3</v>
          </cell>
          <cell r="J151">
            <v>42505</v>
          </cell>
          <cell r="K151">
            <v>2.2799999999999998</v>
          </cell>
          <cell r="L151" t="str">
            <v>--</v>
          </cell>
        </row>
        <row r="152">
          <cell r="I152" t="str">
            <v>1-2</v>
          </cell>
          <cell r="J152">
            <v>42505</v>
          </cell>
          <cell r="K152">
            <v>1.94</v>
          </cell>
          <cell r="L152" t="str">
            <v>--</v>
          </cell>
        </row>
        <row r="153">
          <cell r="I153">
            <v>3</v>
          </cell>
          <cell r="J153">
            <v>42505</v>
          </cell>
          <cell r="K153">
            <v>2.2799999999999998</v>
          </cell>
          <cell r="L153" t="str">
            <v>--</v>
          </cell>
        </row>
        <row r="165">
          <cell r="I165" t="str">
            <v>4+</v>
          </cell>
          <cell r="J165">
            <v>42591</v>
          </cell>
          <cell r="K165">
            <v>2.1</v>
          </cell>
          <cell r="L165" t="str">
            <v>--</v>
          </cell>
        </row>
        <row r="166">
          <cell r="I166" t="str">
            <v>2-3</v>
          </cell>
          <cell r="J166">
            <v>41666</v>
          </cell>
          <cell r="K166">
            <v>2</v>
          </cell>
          <cell r="L166" t="str">
            <v>--</v>
          </cell>
        </row>
        <row r="180">
          <cell r="I180">
            <v>3</v>
          </cell>
          <cell r="J180">
            <v>42591</v>
          </cell>
          <cell r="K180">
            <v>2</v>
          </cell>
          <cell r="L180" t="str">
            <v>--</v>
          </cell>
        </row>
        <row r="181">
          <cell r="I181" t="str">
            <v>4+</v>
          </cell>
          <cell r="J181">
            <v>42591</v>
          </cell>
          <cell r="K181">
            <v>2.1</v>
          </cell>
          <cell r="L181" t="str">
            <v>--</v>
          </cell>
        </row>
        <row r="184">
          <cell r="I184" t="str">
            <v>2-3</v>
          </cell>
          <cell r="J184">
            <v>41666</v>
          </cell>
          <cell r="K184">
            <v>2</v>
          </cell>
          <cell r="L184" t="str">
            <v>--</v>
          </cell>
        </row>
        <row r="185">
          <cell r="I185" t="str">
            <v>2-3</v>
          </cell>
          <cell r="J185">
            <v>41666</v>
          </cell>
          <cell r="K185">
            <v>2</v>
          </cell>
          <cell r="L185" t="str">
            <v>--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F399"/>
  <sheetViews>
    <sheetView tabSelected="1" topLeftCell="B1" zoomScaleNormal="100" workbookViewId="0">
      <selection activeCell="D10" sqref="D10"/>
    </sheetView>
  </sheetViews>
  <sheetFormatPr defaultColWidth="24.85546875" defaultRowHeight="15" x14ac:dyDescent="0.25"/>
  <cols>
    <col min="1" max="1" width="5.5703125" customWidth="1"/>
    <col min="2" max="2" width="5.85546875" customWidth="1"/>
    <col min="3" max="3" width="18.42578125" customWidth="1"/>
    <col min="4" max="4" width="39.28515625" customWidth="1"/>
    <col min="5" max="5" width="12.140625" customWidth="1"/>
    <col min="6" max="6" width="12.42578125" customWidth="1"/>
    <col min="7" max="7" width="25.5703125" customWidth="1"/>
    <col min="8" max="12" width="7.5703125" customWidth="1"/>
    <col min="13" max="13" width="21.140625" customWidth="1"/>
    <col min="14" max="14" width="3.140625" customWidth="1"/>
    <col min="15" max="15" width="7.5703125" style="36" customWidth="1"/>
    <col min="16" max="16" width="6.85546875" style="61" customWidth="1"/>
    <col min="17" max="17" width="24.85546875" style="17"/>
    <col min="18" max="18" width="5.85546875" style="61" customWidth="1"/>
    <col min="19" max="19" width="9.85546875" style="66" customWidth="1"/>
    <col min="20" max="20" width="37.140625" style="66" customWidth="1"/>
    <col min="21" max="21" width="29.85546875" style="24" customWidth="1"/>
    <col min="22" max="22" width="8.85546875" style="8" customWidth="1"/>
    <col min="23" max="23" width="26.85546875" style="55" customWidth="1"/>
    <col min="24" max="24" width="22.85546875" style="87" customWidth="1"/>
    <col min="25" max="25" width="20.85546875" style="87" customWidth="1"/>
    <col min="26" max="26" width="16.28515625" style="87" customWidth="1"/>
    <col min="27" max="27" width="24.85546875" style="39"/>
    <col min="28" max="28" width="24.85546875" style="43"/>
    <col min="29" max="29" width="24.85546875" style="44"/>
    <col min="30" max="30" width="24.85546875" style="43"/>
    <col min="31" max="31" width="24.85546875" style="44"/>
    <col min="32" max="32" width="67" bestFit="1" customWidth="1"/>
    <col min="33" max="33" width="12.28515625" customWidth="1"/>
    <col min="34" max="34" width="33.42578125" style="146" customWidth="1"/>
    <col min="35" max="35" width="71.7109375" bestFit="1" customWidth="1"/>
    <col min="53" max="1046" width="24.85546875" style="17"/>
  </cols>
  <sheetData>
    <row r="1" spans="1:1046" ht="30" x14ac:dyDescent="0.25">
      <c r="A1" s="126" t="s">
        <v>196</v>
      </c>
      <c r="B1" s="127" t="s">
        <v>197</v>
      </c>
      <c r="O1" s="62"/>
      <c r="P1"/>
      <c r="Q1" s="77" t="s">
        <v>169</v>
      </c>
      <c r="R1" s="71"/>
      <c r="S1" s="6"/>
      <c r="T1" s="6"/>
      <c r="U1" s="78" t="s">
        <v>172</v>
      </c>
      <c r="V1" s="79"/>
      <c r="W1" s="77" t="s">
        <v>211</v>
      </c>
      <c r="X1" s="149" t="s">
        <v>743</v>
      </c>
      <c r="Y1" s="86"/>
      <c r="Z1" s="86"/>
      <c r="AA1" s="63"/>
      <c r="AB1" s="64"/>
      <c r="AC1" s="65"/>
      <c r="AD1" s="64"/>
      <c r="AE1" s="65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</row>
    <row r="2" spans="1:1046" x14ac:dyDescent="0.25">
      <c r="A2" t="s">
        <v>196</v>
      </c>
      <c r="B2" s="128" t="s">
        <v>207</v>
      </c>
      <c r="O2" s="62"/>
      <c r="P2" s="62"/>
      <c r="Q2" s="72" t="s">
        <v>7</v>
      </c>
      <c r="R2" s="73">
        <v>11</v>
      </c>
      <c r="S2" s="6"/>
      <c r="T2" s="6"/>
      <c r="U2" s="80" t="s">
        <v>107</v>
      </c>
      <c r="V2" s="81">
        <v>11</v>
      </c>
      <c r="W2" s="91" t="s">
        <v>180</v>
      </c>
      <c r="X2" s="150">
        <f t="shared" ref="X2:X45" si="0">COUNTIF($Y$56:$Y$390, W2)</f>
        <v>7</v>
      </c>
      <c r="Y2" s="86"/>
      <c r="Z2" s="86"/>
      <c r="AA2" s="63"/>
      <c r="AB2" s="64"/>
      <c r="AC2" s="65"/>
      <c r="AD2" s="64"/>
      <c r="AE2" s="65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</row>
    <row r="3" spans="1:1046" x14ac:dyDescent="0.25">
      <c r="A3" t="s">
        <v>196</v>
      </c>
      <c r="B3" s="128"/>
      <c r="O3" s="62"/>
      <c r="P3" s="62"/>
      <c r="Q3" s="74" t="s">
        <v>19</v>
      </c>
      <c r="R3" s="73">
        <f>R2+1</f>
        <v>12</v>
      </c>
      <c r="S3" s="6"/>
      <c r="T3" s="6"/>
      <c r="U3" s="80" t="s">
        <v>108</v>
      </c>
      <c r="V3" s="81">
        <v>12</v>
      </c>
      <c r="W3" s="91" t="s">
        <v>181</v>
      </c>
      <c r="X3" s="150">
        <f t="shared" si="0"/>
        <v>14</v>
      </c>
      <c r="Y3" s="86"/>
      <c r="Z3" s="86"/>
      <c r="AA3" s="63"/>
      <c r="AB3" s="64"/>
      <c r="AC3" s="65"/>
      <c r="AD3" s="64"/>
      <c r="AE3" s="65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</row>
    <row r="4" spans="1:1046" x14ac:dyDescent="0.25">
      <c r="A4" t="s">
        <v>196</v>
      </c>
      <c r="B4" t="s">
        <v>198</v>
      </c>
      <c r="D4" t="s">
        <v>204</v>
      </c>
      <c r="O4" s="62"/>
      <c r="P4" s="62"/>
      <c r="Q4" s="75" t="s">
        <v>96</v>
      </c>
      <c r="R4" s="73">
        <f t="shared" ref="R4:R19" si="1">R3+1</f>
        <v>13</v>
      </c>
      <c r="S4" s="6"/>
      <c r="T4" s="6"/>
      <c r="U4" s="80" t="s">
        <v>109</v>
      </c>
      <c r="V4" s="81">
        <v>13</v>
      </c>
      <c r="W4" s="91" t="s">
        <v>182</v>
      </c>
      <c r="X4" s="150">
        <f t="shared" si="0"/>
        <v>27</v>
      </c>
      <c r="Y4" s="86"/>
      <c r="Z4" s="86"/>
      <c r="AA4" s="63"/>
      <c r="AB4" s="64"/>
      <c r="AC4" s="65"/>
      <c r="AD4" s="64"/>
      <c r="AE4" s="65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</row>
    <row r="5" spans="1:1046" x14ac:dyDescent="0.25">
      <c r="A5" t="s">
        <v>196</v>
      </c>
      <c r="B5" t="s">
        <v>199</v>
      </c>
      <c r="D5" s="109" t="s">
        <v>847</v>
      </c>
      <c r="E5" s="109"/>
      <c r="H5" s="109"/>
      <c r="I5" s="109"/>
      <c r="J5" s="109"/>
      <c r="K5" s="109"/>
      <c r="L5" s="109"/>
      <c r="M5" s="109"/>
      <c r="O5" s="62"/>
      <c r="P5" s="62"/>
      <c r="Q5" s="134" t="s">
        <v>364</v>
      </c>
      <c r="R5" s="135">
        <v>27</v>
      </c>
      <c r="S5" s="6"/>
      <c r="T5" s="6"/>
      <c r="U5" s="80" t="s">
        <v>105</v>
      </c>
      <c r="V5" s="81">
        <v>14</v>
      </c>
      <c r="W5" s="91" t="s">
        <v>183</v>
      </c>
      <c r="X5" s="150">
        <f t="shared" si="0"/>
        <v>23</v>
      </c>
      <c r="Y5" s="86"/>
      <c r="Z5" s="86"/>
      <c r="AA5" s="63"/>
      <c r="AB5" s="64"/>
      <c r="AC5" s="65"/>
      <c r="AD5" s="64"/>
      <c r="AE5" s="65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</row>
    <row r="6" spans="1:1046" x14ac:dyDescent="0.25">
      <c r="A6" t="s">
        <v>196</v>
      </c>
      <c r="O6" s="62"/>
      <c r="P6" s="62"/>
      <c r="Q6" s="75" t="s">
        <v>101</v>
      </c>
      <c r="R6" s="73">
        <f>R4+1</f>
        <v>14</v>
      </c>
      <c r="S6" s="6"/>
      <c r="T6" s="6"/>
      <c r="U6" s="80" t="s">
        <v>106</v>
      </c>
      <c r="V6" s="81">
        <v>15</v>
      </c>
      <c r="W6" s="91" t="s">
        <v>184</v>
      </c>
      <c r="X6" s="150">
        <f t="shared" si="0"/>
        <v>26</v>
      </c>
      <c r="Y6" s="86"/>
      <c r="Z6" s="86"/>
      <c r="AA6" s="63"/>
      <c r="AB6" s="64"/>
      <c r="AC6" s="65"/>
      <c r="AD6" s="64"/>
      <c r="AE6" s="65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</row>
    <row r="7" spans="1:1046" x14ac:dyDescent="0.25">
      <c r="A7" t="s">
        <v>196</v>
      </c>
      <c r="B7" t="s">
        <v>200</v>
      </c>
      <c r="D7" t="s">
        <v>208</v>
      </c>
      <c r="O7" s="62"/>
      <c r="P7" s="62"/>
      <c r="Q7" s="75" t="s">
        <v>97</v>
      </c>
      <c r="R7" s="73">
        <f t="shared" si="1"/>
        <v>15</v>
      </c>
      <c r="S7" s="6"/>
      <c r="T7" s="6"/>
      <c r="U7" s="84" t="s">
        <v>173</v>
      </c>
      <c r="V7" s="85">
        <v>31</v>
      </c>
      <c r="W7" s="92" t="s">
        <v>185</v>
      </c>
      <c r="X7" s="150">
        <f t="shared" si="0"/>
        <v>0</v>
      </c>
      <c r="Y7" s="86"/>
      <c r="Z7" s="86"/>
      <c r="AA7" s="63"/>
      <c r="AB7" s="64"/>
      <c r="AC7" s="65"/>
      <c r="AD7" s="64"/>
      <c r="AE7" s="65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</row>
    <row r="8" spans="1:1046" x14ac:dyDescent="0.25">
      <c r="A8" t="s">
        <v>196</v>
      </c>
      <c r="O8" s="62"/>
      <c r="P8" s="62"/>
      <c r="Q8" s="74" t="s">
        <v>26</v>
      </c>
      <c r="R8" s="73">
        <f t="shared" si="1"/>
        <v>16</v>
      </c>
      <c r="S8" s="6"/>
      <c r="T8" s="6"/>
      <c r="U8" s="80" t="s">
        <v>164</v>
      </c>
      <c r="V8" s="81">
        <v>32</v>
      </c>
      <c r="W8" s="91" t="s">
        <v>186</v>
      </c>
      <c r="X8" s="150">
        <f t="shared" si="0"/>
        <v>2</v>
      </c>
      <c r="Y8" s="86"/>
      <c r="Z8" s="86"/>
      <c r="AA8" s="63"/>
      <c r="AB8" s="64"/>
      <c r="AC8" s="65"/>
      <c r="AD8" s="64"/>
      <c r="AE8" s="65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  <c r="AAK8" s="6"/>
      <c r="AAL8" s="6"/>
      <c r="AAM8" s="6"/>
      <c r="AAN8" s="6"/>
      <c r="AAO8" s="6"/>
      <c r="AAP8" s="6"/>
      <c r="AAQ8" s="6"/>
      <c r="AAR8" s="6"/>
      <c r="AAS8" s="6"/>
      <c r="AAT8" s="6"/>
      <c r="AAU8" s="6"/>
      <c r="AAV8" s="6"/>
      <c r="AAW8" s="6"/>
      <c r="AAX8" s="6"/>
      <c r="AAY8" s="6"/>
      <c r="AAZ8" s="6"/>
      <c r="ABA8" s="6"/>
      <c r="ABB8" s="6"/>
      <c r="ABC8" s="6"/>
      <c r="ABD8" s="6"/>
      <c r="ABE8" s="6"/>
      <c r="ABF8" s="6"/>
      <c r="ABG8" s="6"/>
      <c r="ABH8" s="6"/>
      <c r="ABI8" s="6"/>
      <c r="ABJ8" s="6"/>
      <c r="ABK8" s="6"/>
      <c r="ABL8" s="6"/>
      <c r="ABM8" s="6"/>
      <c r="ABN8" s="6"/>
      <c r="ABO8" s="6"/>
      <c r="ABP8" s="6"/>
      <c r="ABQ8" s="6"/>
      <c r="ABR8" s="6"/>
      <c r="ABS8" s="6"/>
      <c r="ABT8" s="6"/>
      <c r="ABU8" s="6"/>
      <c r="ABV8" s="6"/>
      <c r="ABW8" s="6"/>
      <c r="ABX8" s="6"/>
      <c r="ABY8" s="6"/>
      <c r="ABZ8" s="6"/>
      <c r="ACA8" s="6"/>
      <c r="ACB8" s="6"/>
      <c r="ACC8" s="6"/>
      <c r="ACD8" s="6"/>
      <c r="ACE8" s="6"/>
      <c r="ACF8" s="6"/>
      <c r="ACG8" s="6"/>
      <c r="ACH8" s="6"/>
      <c r="ACI8" s="6"/>
      <c r="ACJ8" s="6"/>
      <c r="ACK8" s="6"/>
      <c r="ACL8" s="6"/>
      <c r="ACM8" s="6"/>
      <c r="ACN8" s="6"/>
      <c r="ACO8" s="6"/>
      <c r="ACP8" s="6"/>
      <c r="ACQ8" s="6"/>
      <c r="ACR8" s="6"/>
      <c r="ACS8" s="6"/>
      <c r="ACT8" s="6"/>
      <c r="ACU8" s="6"/>
      <c r="ACV8" s="6"/>
      <c r="ACW8" s="6"/>
      <c r="ACX8" s="6"/>
      <c r="ACY8" s="6"/>
      <c r="ACZ8" s="6"/>
      <c r="ADA8" s="6"/>
      <c r="ADB8" s="6"/>
      <c r="ADC8" s="6"/>
      <c r="ADD8" s="6"/>
      <c r="ADE8" s="6"/>
      <c r="ADF8" s="6"/>
      <c r="ADG8" s="6"/>
      <c r="ADH8" s="6"/>
      <c r="ADI8" s="6"/>
      <c r="ADJ8" s="6"/>
      <c r="ADK8" s="6"/>
      <c r="ADL8" s="6"/>
      <c r="ADM8" s="6"/>
      <c r="ADN8" s="6"/>
      <c r="ADO8" s="6"/>
      <c r="ADP8" s="6"/>
      <c r="ADQ8" s="6"/>
      <c r="ADR8" s="6"/>
      <c r="ADS8" s="6"/>
      <c r="ADT8" s="6"/>
      <c r="ADU8" s="6"/>
      <c r="ADV8" s="6"/>
      <c r="ADW8" s="6"/>
      <c r="ADX8" s="6"/>
      <c r="ADY8" s="6"/>
      <c r="ADZ8" s="6"/>
      <c r="AEA8" s="6"/>
      <c r="AEB8" s="6"/>
      <c r="AEC8" s="6"/>
      <c r="AED8" s="6"/>
      <c r="AEE8" s="6"/>
      <c r="AEF8" s="6"/>
      <c r="AEG8" s="6"/>
      <c r="AEH8" s="6"/>
      <c r="AEI8" s="6"/>
      <c r="AEJ8" s="6"/>
      <c r="AEK8" s="6"/>
      <c r="AEL8" s="6"/>
      <c r="AEM8" s="6"/>
      <c r="AEN8" s="6"/>
      <c r="AEO8" s="6"/>
      <c r="AEP8" s="6"/>
      <c r="AEQ8" s="6"/>
      <c r="AER8" s="6"/>
      <c r="AES8" s="6"/>
      <c r="AET8" s="6"/>
      <c r="AEU8" s="6"/>
      <c r="AEV8" s="6"/>
      <c r="AEW8" s="6"/>
      <c r="AEX8" s="6"/>
      <c r="AEY8" s="6"/>
      <c r="AEZ8" s="6"/>
      <c r="AFA8" s="6"/>
      <c r="AFB8" s="6"/>
      <c r="AFC8" s="6"/>
      <c r="AFD8" s="6"/>
      <c r="AFE8" s="6"/>
      <c r="AFF8" s="6"/>
      <c r="AFG8" s="6"/>
      <c r="AFH8" s="6"/>
      <c r="AFI8" s="6"/>
      <c r="AFJ8" s="6"/>
      <c r="AFK8" s="6"/>
      <c r="AFL8" s="6"/>
      <c r="AFM8" s="6"/>
      <c r="AFN8" s="6"/>
      <c r="AFO8" s="6"/>
      <c r="AFP8" s="6"/>
      <c r="AFQ8" s="6"/>
      <c r="AFR8" s="6"/>
      <c r="AFS8" s="6"/>
      <c r="AFT8" s="6"/>
      <c r="AFU8" s="6"/>
      <c r="AFV8" s="6"/>
      <c r="AFW8" s="6"/>
      <c r="AFX8" s="6"/>
      <c r="AFY8" s="6"/>
      <c r="AFZ8" s="6"/>
      <c r="AGA8" s="6"/>
      <c r="AGB8" s="6"/>
      <c r="AGC8" s="6"/>
      <c r="AGD8" s="6"/>
      <c r="AGE8" s="6"/>
      <c r="AGF8" s="6"/>
      <c r="AGG8" s="6"/>
      <c r="AGH8" s="6"/>
      <c r="AGI8" s="6"/>
      <c r="AGJ8" s="6"/>
      <c r="AGK8" s="6"/>
      <c r="AGL8" s="6"/>
      <c r="AGM8" s="6"/>
      <c r="AGN8" s="6"/>
      <c r="AGO8" s="6"/>
      <c r="AGP8" s="6"/>
      <c r="AGQ8" s="6"/>
      <c r="AGR8" s="6"/>
      <c r="AGS8" s="6"/>
      <c r="AGT8" s="6"/>
      <c r="AGU8" s="6"/>
      <c r="AGV8" s="6"/>
      <c r="AGW8" s="6"/>
      <c r="AGX8" s="6"/>
      <c r="AGY8" s="6"/>
      <c r="AGZ8" s="6"/>
      <c r="AHA8" s="6"/>
      <c r="AHB8" s="6"/>
      <c r="AHC8" s="6"/>
      <c r="AHD8" s="6"/>
      <c r="AHE8" s="6"/>
      <c r="AHF8" s="6"/>
      <c r="AHG8" s="6"/>
      <c r="AHH8" s="6"/>
      <c r="AHI8" s="6"/>
      <c r="AHJ8" s="6"/>
      <c r="AHK8" s="6"/>
      <c r="AHL8" s="6"/>
      <c r="AHM8" s="6"/>
      <c r="AHN8" s="6"/>
      <c r="AHO8" s="6"/>
      <c r="AHP8" s="6"/>
      <c r="AHQ8" s="6"/>
      <c r="AHR8" s="6"/>
      <c r="AHS8" s="6"/>
      <c r="AHT8" s="6"/>
      <c r="AHU8" s="6"/>
      <c r="AHV8" s="6"/>
      <c r="AHW8" s="6"/>
      <c r="AHX8" s="6"/>
      <c r="AHY8" s="6"/>
      <c r="AHZ8" s="6"/>
      <c r="AIA8" s="6"/>
      <c r="AIB8" s="6"/>
      <c r="AIC8" s="6"/>
      <c r="AID8" s="6"/>
      <c r="AIE8" s="6"/>
      <c r="AIF8" s="6"/>
      <c r="AIG8" s="6"/>
      <c r="AIH8" s="6"/>
      <c r="AII8" s="6"/>
      <c r="AIJ8" s="6"/>
      <c r="AIK8" s="6"/>
      <c r="AIL8" s="6"/>
      <c r="AIM8" s="6"/>
      <c r="AIN8" s="6"/>
      <c r="AIO8" s="6"/>
      <c r="AIP8" s="6"/>
      <c r="AIQ8" s="6"/>
      <c r="AIR8" s="6"/>
      <c r="AIS8" s="6"/>
      <c r="AIT8" s="6"/>
      <c r="AIU8" s="6"/>
      <c r="AIV8" s="6"/>
      <c r="AIW8" s="6"/>
      <c r="AIX8" s="6"/>
      <c r="AIY8" s="6"/>
      <c r="AIZ8" s="6"/>
      <c r="AJA8" s="6"/>
      <c r="AJB8" s="6"/>
      <c r="AJC8" s="6"/>
      <c r="AJD8" s="6"/>
      <c r="AJE8" s="6"/>
      <c r="AJF8" s="6"/>
      <c r="AJG8" s="6"/>
      <c r="AJH8" s="6"/>
      <c r="AJI8" s="6"/>
      <c r="AJJ8" s="6"/>
      <c r="AJK8" s="6"/>
      <c r="AJL8" s="6"/>
      <c r="AJM8" s="6"/>
      <c r="AJN8" s="6"/>
      <c r="AJO8" s="6"/>
      <c r="AJP8" s="6"/>
      <c r="AJQ8" s="6"/>
      <c r="AJR8" s="6"/>
      <c r="AJS8" s="6"/>
      <c r="AJT8" s="6"/>
      <c r="AJU8" s="6"/>
      <c r="AJV8" s="6"/>
      <c r="AJW8" s="6"/>
      <c r="AJX8" s="6"/>
      <c r="AJY8" s="6"/>
      <c r="AJZ8" s="6"/>
      <c r="AKA8" s="6"/>
      <c r="AKB8" s="6"/>
      <c r="AKC8" s="6"/>
      <c r="AKD8" s="6"/>
      <c r="AKE8" s="6"/>
      <c r="AKF8" s="6"/>
      <c r="AKG8" s="6"/>
      <c r="AKH8" s="6"/>
      <c r="AKI8" s="6"/>
      <c r="AKJ8" s="6"/>
      <c r="AKK8" s="6"/>
      <c r="AKL8" s="6"/>
      <c r="AKM8" s="6"/>
      <c r="AKN8" s="6"/>
      <c r="AKO8" s="6"/>
      <c r="AKP8" s="6"/>
      <c r="AKQ8" s="6"/>
      <c r="AKR8" s="6"/>
      <c r="AKS8" s="6"/>
      <c r="AKT8" s="6"/>
      <c r="AKU8" s="6"/>
      <c r="AKV8" s="6"/>
      <c r="AKW8" s="6"/>
      <c r="AKX8" s="6"/>
      <c r="AKY8" s="6"/>
      <c r="AKZ8" s="6"/>
      <c r="ALA8" s="6"/>
      <c r="ALB8" s="6"/>
      <c r="ALC8" s="6"/>
      <c r="ALD8" s="6"/>
      <c r="ALE8" s="6"/>
      <c r="ALF8" s="6"/>
      <c r="ALG8" s="6"/>
      <c r="ALH8" s="6"/>
      <c r="ALI8" s="6"/>
      <c r="ALJ8" s="6"/>
      <c r="ALK8" s="6"/>
      <c r="ALL8" s="6"/>
      <c r="ALM8" s="6"/>
      <c r="ALN8" s="6"/>
      <c r="ALO8" s="6"/>
      <c r="ALP8" s="6"/>
      <c r="ALQ8" s="6"/>
      <c r="ALR8" s="6"/>
      <c r="ALS8" s="6"/>
      <c r="ALT8" s="6"/>
      <c r="ALU8" s="6"/>
      <c r="ALV8" s="6"/>
      <c r="ALW8" s="6"/>
      <c r="ALX8" s="6"/>
      <c r="ALY8" s="6"/>
      <c r="ALZ8" s="6"/>
      <c r="AMA8" s="6"/>
      <c r="AMB8" s="6"/>
      <c r="AMC8" s="6"/>
      <c r="AMD8" s="6"/>
      <c r="AME8" s="6"/>
      <c r="AMF8" s="6"/>
      <c r="AMG8" s="6"/>
      <c r="AMH8" s="6"/>
      <c r="AMI8" s="6"/>
      <c r="AMJ8" s="6"/>
      <c r="AMK8" s="6"/>
      <c r="AML8" s="6"/>
      <c r="AMM8" s="6"/>
      <c r="AMN8" s="6"/>
      <c r="AMO8" s="6"/>
      <c r="AMP8" s="6"/>
      <c r="AMQ8" s="6"/>
      <c r="AMR8" s="6"/>
      <c r="AMS8" s="6"/>
      <c r="AMT8" s="6"/>
      <c r="AMU8" s="6"/>
      <c r="AMV8" s="6"/>
      <c r="AMW8" s="6"/>
      <c r="AMX8" s="6"/>
      <c r="AMY8" s="6"/>
      <c r="AMZ8" s="6"/>
      <c r="ANA8" s="6"/>
      <c r="ANB8" s="6"/>
      <c r="ANC8" s="6"/>
      <c r="AND8" s="6"/>
      <c r="ANE8" s="6"/>
      <c r="ANF8" s="6"/>
    </row>
    <row r="9" spans="1:1046" x14ac:dyDescent="0.25">
      <c r="A9" t="s">
        <v>196</v>
      </c>
      <c r="B9" t="s">
        <v>201</v>
      </c>
      <c r="D9" t="s">
        <v>850</v>
      </c>
      <c r="O9" s="62"/>
      <c r="P9" s="62"/>
      <c r="Q9" s="74" t="s">
        <v>27</v>
      </c>
      <c r="R9" s="73">
        <f t="shared" si="1"/>
        <v>17</v>
      </c>
      <c r="S9" s="6"/>
      <c r="T9" s="6"/>
      <c r="U9" s="80" t="s">
        <v>174</v>
      </c>
      <c r="V9" s="81">
        <v>33</v>
      </c>
      <c r="W9" s="91" t="s">
        <v>187</v>
      </c>
      <c r="X9" s="150">
        <f t="shared" si="0"/>
        <v>0</v>
      </c>
      <c r="Y9" s="86"/>
      <c r="Z9" s="86"/>
      <c r="AA9" s="63"/>
      <c r="AB9" s="64"/>
      <c r="AC9" s="65"/>
      <c r="AD9" s="64"/>
      <c r="AE9" s="65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  <c r="RK9" s="6"/>
      <c r="RL9" s="6"/>
      <c r="RM9" s="6"/>
      <c r="RN9" s="6"/>
      <c r="RO9" s="6"/>
      <c r="RP9" s="6"/>
      <c r="RQ9" s="6"/>
      <c r="RR9" s="6"/>
      <c r="RS9" s="6"/>
      <c r="RT9" s="6"/>
      <c r="RU9" s="6"/>
      <c r="RV9" s="6"/>
      <c r="RW9" s="6"/>
      <c r="RX9" s="6"/>
      <c r="RY9" s="6"/>
      <c r="RZ9" s="6"/>
      <c r="SA9" s="6"/>
      <c r="SB9" s="6"/>
      <c r="SC9" s="6"/>
      <c r="SD9" s="6"/>
      <c r="SE9" s="6"/>
      <c r="SF9" s="6"/>
      <c r="SG9" s="6"/>
      <c r="SH9" s="6"/>
      <c r="SI9" s="6"/>
      <c r="SJ9" s="6"/>
      <c r="SK9" s="6"/>
      <c r="SL9" s="6"/>
      <c r="SM9" s="6"/>
      <c r="SN9" s="6"/>
      <c r="SO9" s="6"/>
      <c r="SP9" s="6"/>
      <c r="SQ9" s="6"/>
      <c r="SR9" s="6"/>
      <c r="SS9" s="6"/>
      <c r="ST9" s="6"/>
      <c r="SU9" s="6"/>
      <c r="SV9" s="6"/>
      <c r="SW9" s="6"/>
      <c r="SX9" s="6"/>
      <c r="SY9" s="6"/>
      <c r="SZ9" s="6"/>
      <c r="TA9" s="6"/>
      <c r="TB9" s="6"/>
      <c r="TC9" s="6"/>
      <c r="TD9" s="6"/>
      <c r="TE9" s="6"/>
      <c r="TF9" s="6"/>
      <c r="TG9" s="6"/>
      <c r="TH9" s="6"/>
      <c r="TI9" s="6"/>
      <c r="TJ9" s="6"/>
      <c r="TK9" s="6"/>
      <c r="TL9" s="6"/>
      <c r="TM9" s="6"/>
      <c r="TN9" s="6"/>
      <c r="TO9" s="6"/>
      <c r="TP9" s="6"/>
      <c r="TQ9" s="6"/>
      <c r="TR9" s="6"/>
      <c r="TS9" s="6"/>
      <c r="TT9" s="6"/>
      <c r="TU9" s="6"/>
      <c r="TV9" s="6"/>
      <c r="TW9" s="6"/>
      <c r="TX9" s="6"/>
      <c r="TY9" s="6"/>
      <c r="TZ9" s="6"/>
      <c r="UA9" s="6"/>
      <c r="UB9" s="6"/>
      <c r="UC9" s="6"/>
      <c r="UD9" s="6"/>
      <c r="UE9" s="6"/>
      <c r="UF9" s="6"/>
      <c r="UG9" s="6"/>
      <c r="UH9" s="6"/>
      <c r="UI9" s="6"/>
      <c r="UJ9" s="6"/>
      <c r="UK9" s="6"/>
      <c r="UL9" s="6"/>
      <c r="UM9" s="6"/>
      <c r="UN9" s="6"/>
      <c r="UO9" s="6"/>
      <c r="UP9" s="6"/>
      <c r="UQ9" s="6"/>
      <c r="UR9" s="6"/>
      <c r="US9" s="6"/>
      <c r="UT9" s="6"/>
      <c r="UU9" s="6"/>
      <c r="UV9" s="6"/>
      <c r="UW9" s="6"/>
      <c r="UX9" s="6"/>
      <c r="UY9" s="6"/>
      <c r="UZ9" s="6"/>
      <c r="VA9" s="6"/>
      <c r="VB9" s="6"/>
      <c r="VC9" s="6"/>
      <c r="VD9" s="6"/>
      <c r="VE9" s="6"/>
      <c r="VF9" s="6"/>
      <c r="VG9" s="6"/>
      <c r="VH9" s="6"/>
      <c r="VI9" s="6"/>
      <c r="VJ9" s="6"/>
      <c r="VK9" s="6"/>
      <c r="VL9" s="6"/>
      <c r="VM9" s="6"/>
      <c r="VN9" s="6"/>
      <c r="VO9" s="6"/>
      <c r="VP9" s="6"/>
      <c r="VQ9" s="6"/>
      <c r="VR9" s="6"/>
      <c r="VS9" s="6"/>
      <c r="VT9" s="6"/>
      <c r="VU9" s="6"/>
      <c r="VV9" s="6"/>
      <c r="VW9" s="6"/>
      <c r="VX9" s="6"/>
      <c r="VY9" s="6"/>
      <c r="VZ9" s="6"/>
      <c r="WA9" s="6"/>
      <c r="WB9" s="6"/>
      <c r="WC9" s="6"/>
      <c r="WD9" s="6"/>
      <c r="WE9" s="6"/>
      <c r="WF9" s="6"/>
      <c r="WG9" s="6"/>
      <c r="WH9" s="6"/>
      <c r="WI9" s="6"/>
      <c r="WJ9" s="6"/>
      <c r="WK9" s="6"/>
      <c r="WL9" s="6"/>
      <c r="WM9" s="6"/>
      <c r="WN9" s="6"/>
      <c r="WO9" s="6"/>
      <c r="WP9" s="6"/>
      <c r="WQ9" s="6"/>
      <c r="WR9" s="6"/>
      <c r="WS9" s="6"/>
      <c r="WT9" s="6"/>
      <c r="WU9" s="6"/>
      <c r="WV9" s="6"/>
      <c r="WW9" s="6"/>
      <c r="WX9" s="6"/>
      <c r="WY9" s="6"/>
      <c r="WZ9" s="6"/>
      <c r="XA9" s="6"/>
      <c r="XB9" s="6"/>
      <c r="XC9" s="6"/>
      <c r="XD9" s="6"/>
      <c r="XE9" s="6"/>
      <c r="XF9" s="6"/>
      <c r="XG9" s="6"/>
      <c r="XH9" s="6"/>
      <c r="XI9" s="6"/>
      <c r="XJ9" s="6"/>
      <c r="XK9" s="6"/>
      <c r="XL9" s="6"/>
      <c r="XM9" s="6"/>
      <c r="XN9" s="6"/>
      <c r="XO9" s="6"/>
      <c r="XP9" s="6"/>
      <c r="XQ9" s="6"/>
      <c r="XR9" s="6"/>
      <c r="XS9" s="6"/>
      <c r="XT9" s="6"/>
      <c r="XU9" s="6"/>
      <c r="XV9" s="6"/>
      <c r="XW9" s="6"/>
      <c r="XX9" s="6"/>
      <c r="XY9" s="6"/>
      <c r="XZ9" s="6"/>
      <c r="YA9" s="6"/>
      <c r="YB9" s="6"/>
      <c r="YC9" s="6"/>
      <c r="YD9" s="6"/>
      <c r="YE9" s="6"/>
      <c r="YF9" s="6"/>
      <c r="YG9" s="6"/>
      <c r="YH9" s="6"/>
      <c r="YI9" s="6"/>
      <c r="YJ9" s="6"/>
      <c r="YK9" s="6"/>
      <c r="YL9" s="6"/>
      <c r="YM9" s="6"/>
      <c r="YN9" s="6"/>
      <c r="YO9" s="6"/>
      <c r="YP9" s="6"/>
      <c r="YQ9" s="6"/>
      <c r="YR9" s="6"/>
      <c r="YS9" s="6"/>
      <c r="YT9" s="6"/>
      <c r="YU9" s="6"/>
      <c r="YV9" s="6"/>
      <c r="YW9" s="6"/>
      <c r="YX9" s="6"/>
      <c r="YY9" s="6"/>
      <c r="YZ9" s="6"/>
      <c r="ZA9" s="6"/>
      <c r="ZB9" s="6"/>
      <c r="ZC9" s="6"/>
      <c r="ZD9" s="6"/>
      <c r="ZE9" s="6"/>
      <c r="ZF9" s="6"/>
      <c r="ZG9" s="6"/>
      <c r="ZH9" s="6"/>
      <c r="ZI9" s="6"/>
      <c r="ZJ9" s="6"/>
      <c r="ZK9" s="6"/>
      <c r="ZL9" s="6"/>
      <c r="ZM9" s="6"/>
      <c r="ZN9" s="6"/>
      <c r="ZO9" s="6"/>
      <c r="ZP9" s="6"/>
      <c r="ZQ9" s="6"/>
      <c r="ZR9" s="6"/>
      <c r="ZS9" s="6"/>
      <c r="ZT9" s="6"/>
      <c r="ZU9" s="6"/>
      <c r="ZV9" s="6"/>
      <c r="ZW9" s="6"/>
      <c r="ZX9" s="6"/>
      <c r="ZY9" s="6"/>
      <c r="ZZ9" s="6"/>
      <c r="AAA9" s="6"/>
      <c r="AAB9" s="6"/>
      <c r="AAC9" s="6"/>
      <c r="AAD9" s="6"/>
      <c r="AAE9" s="6"/>
      <c r="AAF9" s="6"/>
      <c r="AAG9" s="6"/>
      <c r="AAH9" s="6"/>
      <c r="AAI9" s="6"/>
      <c r="AAJ9" s="6"/>
      <c r="AAK9" s="6"/>
      <c r="AAL9" s="6"/>
      <c r="AAM9" s="6"/>
      <c r="AAN9" s="6"/>
      <c r="AAO9" s="6"/>
      <c r="AAP9" s="6"/>
      <c r="AAQ9" s="6"/>
      <c r="AAR9" s="6"/>
      <c r="AAS9" s="6"/>
      <c r="AAT9" s="6"/>
      <c r="AAU9" s="6"/>
      <c r="AAV9" s="6"/>
      <c r="AAW9" s="6"/>
      <c r="AAX9" s="6"/>
      <c r="AAY9" s="6"/>
      <c r="AAZ9" s="6"/>
      <c r="ABA9" s="6"/>
      <c r="ABB9" s="6"/>
      <c r="ABC9" s="6"/>
      <c r="ABD9" s="6"/>
      <c r="ABE9" s="6"/>
      <c r="ABF9" s="6"/>
      <c r="ABG9" s="6"/>
      <c r="ABH9" s="6"/>
      <c r="ABI9" s="6"/>
      <c r="ABJ9" s="6"/>
      <c r="ABK9" s="6"/>
      <c r="ABL9" s="6"/>
      <c r="ABM9" s="6"/>
      <c r="ABN9" s="6"/>
      <c r="ABO9" s="6"/>
      <c r="ABP9" s="6"/>
      <c r="ABQ9" s="6"/>
      <c r="ABR9" s="6"/>
      <c r="ABS9" s="6"/>
      <c r="ABT9" s="6"/>
      <c r="ABU9" s="6"/>
      <c r="ABV9" s="6"/>
      <c r="ABW9" s="6"/>
      <c r="ABX9" s="6"/>
      <c r="ABY9" s="6"/>
      <c r="ABZ9" s="6"/>
      <c r="ACA9" s="6"/>
      <c r="ACB9" s="6"/>
      <c r="ACC9" s="6"/>
      <c r="ACD9" s="6"/>
      <c r="ACE9" s="6"/>
      <c r="ACF9" s="6"/>
      <c r="ACG9" s="6"/>
      <c r="ACH9" s="6"/>
      <c r="ACI9" s="6"/>
      <c r="ACJ9" s="6"/>
      <c r="ACK9" s="6"/>
      <c r="ACL9" s="6"/>
      <c r="ACM9" s="6"/>
      <c r="ACN9" s="6"/>
      <c r="ACO9" s="6"/>
      <c r="ACP9" s="6"/>
      <c r="ACQ9" s="6"/>
      <c r="ACR9" s="6"/>
      <c r="ACS9" s="6"/>
      <c r="ACT9" s="6"/>
      <c r="ACU9" s="6"/>
      <c r="ACV9" s="6"/>
      <c r="ACW9" s="6"/>
      <c r="ACX9" s="6"/>
      <c r="ACY9" s="6"/>
      <c r="ACZ9" s="6"/>
      <c r="ADA9" s="6"/>
      <c r="ADB9" s="6"/>
      <c r="ADC9" s="6"/>
      <c r="ADD9" s="6"/>
      <c r="ADE9" s="6"/>
      <c r="ADF9" s="6"/>
      <c r="ADG9" s="6"/>
      <c r="ADH9" s="6"/>
      <c r="ADI9" s="6"/>
      <c r="ADJ9" s="6"/>
      <c r="ADK9" s="6"/>
      <c r="ADL9" s="6"/>
      <c r="ADM9" s="6"/>
      <c r="ADN9" s="6"/>
      <c r="ADO9" s="6"/>
      <c r="ADP9" s="6"/>
      <c r="ADQ9" s="6"/>
      <c r="ADR9" s="6"/>
      <c r="ADS9" s="6"/>
      <c r="ADT9" s="6"/>
      <c r="ADU9" s="6"/>
      <c r="ADV9" s="6"/>
      <c r="ADW9" s="6"/>
      <c r="ADX9" s="6"/>
      <c r="ADY9" s="6"/>
      <c r="ADZ9" s="6"/>
      <c r="AEA9" s="6"/>
      <c r="AEB9" s="6"/>
      <c r="AEC9" s="6"/>
      <c r="AED9" s="6"/>
      <c r="AEE9" s="6"/>
      <c r="AEF9" s="6"/>
      <c r="AEG9" s="6"/>
      <c r="AEH9" s="6"/>
      <c r="AEI9" s="6"/>
      <c r="AEJ9" s="6"/>
      <c r="AEK9" s="6"/>
      <c r="AEL9" s="6"/>
      <c r="AEM9" s="6"/>
      <c r="AEN9" s="6"/>
      <c r="AEO9" s="6"/>
      <c r="AEP9" s="6"/>
      <c r="AEQ9" s="6"/>
      <c r="AER9" s="6"/>
      <c r="AES9" s="6"/>
      <c r="AET9" s="6"/>
      <c r="AEU9" s="6"/>
      <c r="AEV9" s="6"/>
      <c r="AEW9" s="6"/>
      <c r="AEX9" s="6"/>
      <c r="AEY9" s="6"/>
      <c r="AEZ9" s="6"/>
      <c r="AFA9" s="6"/>
      <c r="AFB9" s="6"/>
      <c r="AFC9" s="6"/>
      <c r="AFD9" s="6"/>
      <c r="AFE9" s="6"/>
      <c r="AFF9" s="6"/>
      <c r="AFG9" s="6"/>
      <c r="AFH9" s="6"/>
      <c r="AFI9" s="6"/>
      <c r="AFJ9" s="6"/>
      <c r="AFK9" s="6"/>
      <c r="AFL9" s="6"/>
      <c r="AFM9" s="6"/>
      <c r="AFN9" s="6"/>
      <c r="AFO9" s="6"/>
      <c r="AFP9" s="6"/>
      <c r="AFQ9" s="6"/>
      <c r="AFR9" s="6"/>
      <c r="AFS9" s="6"/>
      <c r="AFT9" s="6"/>
      <c r="AFU9" s="6"/>
      <c r="AFV9" s="6"/>
      <c r="AFW9" s="6"/>
      <c r="AFX9" s="6"/>
      <c r="AFY9" s="6"/>
      <c r="AFZ9" s="6"/>
      <c r="AGA9" s="6"/>
      <c r="AGB9" s="6"/>
      <c r="AGC9" s="6"/>
      <c r="AGD9" s="6"/>
      <c r="AGE9" s="6"/>
      <c r="AGF9" s="6"/>
      <c r="AGG9" s="6"/>
      <c r="AGH9" s="6"/>
      <c r="AGI9" s="6"/>
      <c r="AGJ9" s="6"/>
      <c r="AGK9" s="6"/>
      <c r="AGL9" s="6"/>
      <c r="AGM9" s="6"/>
      <c r="AGN9" s="6"/>
      <c r="AGO9" s="6"/>
      <c r="AGP9" s="6"/>
      <c r="AGQ9" s="6"/>
      <c r="AGR9" s="6"/>
      <c r="AGS9" s="6"/>
      <c r="AGT9" s="6"/>
      <c r="AGU9" s="6"/>
      <c r="AGV9" s="6"/>
      <c r="AGW9" s="6"/>
      <c r="AGX9" s="6"/>
      <c r="AGY9" s="6"/>
      <c r="AGZ9" s="6"/>
      <c r="AHA9" s="6"/>
      <c r="AHB9" s="6"/>
      <c r="AHC9" s="6"/>
      <c r="AHD9" s="6"/>
      <c r="AHE9" s="6"/>
      <c r="AHF9" s="6"/>
      <c r="AHG9" s="6"/>
      <c r="AHH9" s="6"/>
      <c r="AHI9" s="6"/>
      <c r="AHJ9" s="6"/>
      <c r="AHK9" s="6"/>
      <c r="AHL9" s="6"/>
      <c r="AHM9" s="6"/>
      <c r="AHN9" s="6"/>
      <c r="AHO9" s="6"/>
      <c r="AHP9" s="6"/>
      <c r="AHQ9" s="6"/>
      <c r="AHR9" s="6"/>
      <c r="AHS9" s="6"/>
      <c r="AHT9" s="6"/>
      <c r="AHU9" s="6"/>
      <c r="AHV9" s="6"/>
      <c r="AHW9" s="6"/>
      <c r="AHX9" s="6"/>
      <c r="AHY9" s="6"/>
      <c r="AHZ9" s="6"/>
      <c r="AIA9" s="6"/>
      <c r="AIB9" s="6"/>
      <c r="AIC9" s="6"/>
      <c r="AID9" s="6"/>
      <c r="AIE9" s="6"/>
      <c r="AIF9" s="6"/>
      <c r="AIG9" s="6"/>
      <c r="AIH9" s="6"/>
      <c r="AII9" s="6"/>
      <c r="AIJ9" s="6"/>
      <c r="AIK9" s="6"/>
      <c r="AIL9" s="6"/>
      <c r="AIM9" s="6"/>
      <c r="AIN9" s="6"/>
      <c r="AIO9" s="6"/>
      <c r="AIP9" s="6"/>
      <c r="AIQ9" s="6"/>
      <c r="AIR9" s="6"/>
      <c r="AIS9" s="6"/>
      <c r="AIT9" s="6"/>
      <c r="AIU9" s="6"/>
      <c r="AIV9" s="6"/>
      <c r="AIW9" s="6"/>
      <c r="AIX9" s="6"/>
      <c r="AIY9" s="6"/>
      <c r="AIZ9" s="6"/>
      <c r="AJA9" s="6"/>
      <c r="AJB9" s="6"/>
      <c r="AJC9" s="6"/>
      <c r="AJD9" s="6"/>
      <c r="AJE9" s="6"/>
      <c r="AJF9" s="6"/>
      <c r="AJG9" s="6"/>
      <c r="AJH9" s="6"/>
      <c r="AJI9" s="6"/>
      <c r="AJJ9" s="6"/>
      <c r="AJK9" s="6"/>
      <c r="AJL9" s="6"/>
      <c r="AJM9" s="6"/>
      <c r="AJN9" s="6"/>
      <c r="AJO9" s="6"/>
      <c r="AJP9" s="6"/>
      <c r="AJQ9" s="6"/>
      <c r="AJR9" s="6"/>
      <c r="AJS9" s="6"/>
      <c r="AJT9" s="6"/>
      <c r="AJU9" s="6"/>
      <c r="AJV9" s="6"/>
      <c r="AJW9" s="6"/>
      <c r="AJX9" s="6"/>
      <c r="AJY9" s="6"/>
      <c r="AJZ9" s="6"/>
      <c r="AKA9" s="6"/>
      <c r="AKB9" s="6"/>
      <c r="AKC9" s="6"/>
      <c r="AKD9" s="6"/>
      <c r="AKE9" s="6"/>
      <c r="AKF9" s="6"/>
      <c r="AKG9" s="6"/>
      <c r="AKH9" s="6"/>
      <c r="AKI9" s="6"/>
      <c r="AKJ9" s="6"/>
      <c r="AKK9" s="6"/>
      <c r="AKL9" s="6"/>
      <c r="AKM9" s="6"/>
      <c r="AKN9" s="6"/>
      <c r="AKO9" s="6"/>
      <c r="AKP9" s="6"/>
      <c r="AKQ9" s="6"/>
      <c r="AKR9" s="6"/>
      <c r="AKS9" s="6"/>
      <c r="AKT9" s="6"/>
      <c r="AKU9" s="6"/>
      <c r="AKV9" s="6"/>
      <c r="AKW9" s="6"/>
      <c r="AKX9" s="6"/>
      <c r="AKY9" s="6"/>
      <c r="AKZ9" s="6"/>
      <c r="ALA9" s="6"/>
      <c r="ALB9" s="6"/>
      <c r="ALC9" s="6"/>
      <c r="ALD9" s="6"/>
      <c r="ALE9" s="6"/>
      <c r="ALF9" s="6"/>
      <c r="ALG9" s="6"/>
      <c r="ALH9" s="6"/>
      <c r="ALI9" s="6"/>
      <c r="ALJ9" s="6"/>
      <c r="ALK9" s="6"/>
      <c r="ALL9" s="6"/>
      <c r="ALM9" s="6"/>
      <c r="ALN9" s="6"/>
      <c r="ALO9" s="6"/>
      <c r="ALP9" s="6"/>
      <c r="ALQ9" s="6"/>
      <c r="ALR9" s="6"/>
      <c r="ALS9" s="6"/>
      <c r="ALT9" s="6"/>
      <c r="ALU9" s="6"/>
      <c r="ALV9" s="6"/>
      <c r="ALW9" s="6"/>
      <c r="ALX9" s="6"/>
      <c r="ALY9" s="6"/>
      <c r="ALZ9" s="6"/>
      <c r="AMA9" s="6"/>
      <c r="AMB9" s="6"/>
      <c r="AMC9" s="6"/>
      <c r="AMD9" s="6"/>
      <c r="AME9" s="6"/>
      <c r="AMF9" s="6"/>
      <c r="AMG9" s="6"/>
      <c r="AMH9" s="6"/>
      <c r="AMI9" s="6"/>
      <c r="AMJ9" s="6"/>
      <c r="AMK9" s="6"/>
      <c r="AML9" s="6"/>
      <c r="AMM9" s="6"/>
      <c r="AMN9" s="6"/>
      <c r="AMO9" s="6"/>
      <c r="AMP9" s="6"/>
      <c r="AMQ9" s="6"/>
      <c r="AMR9" s="6"/>
      <c r="AMS9" s="6"/>
      <c r="AMT9" s="6"/>
      <c r="AMU9" s="6"/>
      <c r="AMV9" s="6"/>
      <c r="AMW9" s="6"/>
      <c r="AMX9" s="6"/>
      <c r="AMY9" s="6"/>
      <c r="AMZ9" s="6"/>
      <c r="ANA9" s="6"/>
      <c r="ANB9" s="6"/>
      <c r="ANC9" s="6"/>
      <c r="AND9" s="6"/>
      <c r="ANE9" s="6"/>
      <c r="ANF9" s="6"/>
    </row>
    <row r="10" spans="1:1046" x14ac:dyDescent="0.25">
      <c r="A10" t="s">
        <v>196</v>
      </c>
      <c r="D10" t="s">
        <v>758</v>
      </c>
      <c r="O10" s="62"/>
      <c r="P10" s="62"/>
      <c r="Q10" s="74" t="s">
        <v>34</v>
      </c>
      <c r="R10" s="73">
        <f t="shared" si="1"/>
        <v>18</v>
      </c>
      <c r="S10" s="6"/>
      <c r="T10" s="6"/>
      <c r="U10" s="80" t="s">
        <v>165</v>
      </c>
      <c r="V10" s="81">
        <v>34</v>
      </c>
      <c r="W10" s="91" t="s">
        <v>188</v>
      </c>
      <c r="X10" s="150">
        <f t="shared" si="0"/>
        <v>5</v>
      </c>
      <c r="Y10" s="86"/>
      <c r="Z10" s="86"/>
      <c r="AA10" s="63"/>
      <c r="AB10" s="64"/>
      <c r="AC10" s="65"/>
      <c r="AD10" s="64"/>
      <c r="AE10" s="65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</row>
    <row r="11" spans="1:1046" x14ac:dyDescent="0.25">
      <c r="A11" t="s">
        <v>196</v>
      </c>
      <c r="D11" t="s">
        <v>755</v>
      </c>
      <c r="O11" s="62"/>
      <c r="P11" s="62"/>
      <c r="Q11" s="75" t="s">
        <v>91</v>
      </c>
      <c r="R11" s="73">
        <f t="shared" si="1"/>
        <v>19</v>
      </c>
      <c r="S11" s="6"/>
      <c r="T11" s="6"/>
      <c r="U11" s="103" t="s">
        <v>175</v>
      </c>
      <c r="V11" s="104">
        <v>19</v>
      </c>
      <c r="W11" s="105" t="s">
        <v>195</v>
      </c>
      <c r="X11" s="150">
        <f t="shared" si="0"/>
        <v>7</v>
      </c>
      <c r="Y11" s="86"/>
      <c r="Z11" s="86"/>
      <c r="AA11" s="63"/>
      <c r="AB11" s="64"/>
      <c r="AC11" s="65"/>
      <c r="AD11" s="64"/>
      <c r="AE11" s="65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  <c r="AMK11" s="6"/>
      <c r="AML11" s="6"/>
      <c r="AMM11" s="6"/>
      <c r="AMN11" s="6"/>
      <c r="AMO11" s="6"/>
      <c r="AMP11" s="6"/>
      <c r="AMQ11" s="6"/>
      <c r="AMR11" s="6"/>
      <c r="AMS11" s="6"/>
      <c r="AMT11" s="6"/>
      <c r="AMU11" s="6"/>
      <c r="AMV11" s="6"/>
      <c r="AMW11" s="6"/>
      <c r="AMX11" s="6"/>
      <c r="AMY11" s="6"/>
      <c r="AMZ11" s="6"/>
      <c r="ANA11" s="6"/>
      <c r="ANB11" s="6"/>
      <c r="ANC11" s="6"/>
      <c r="AND11" s="6"/>
      <c r="ANE11" s="6"/>
      <c r="ANF11" s="6"/>
    </row>
    <row r="12" spans="1:1046" x14ac:dyDescent="0.25">
      <c r="A12" t="s">
        <v>196</v>
      </c>
      <c r="D12" t="s">
        <v>749</v>
      </c>
      <c r="O12" s="62"/>
      <c r="P12" s="62"/>
      <c r="Q12" s="134" t="s">
        <v>365</v>
      </c>
      <c r="R12" s="135">
        <v>28</v>
      </c>
      <c r="S12" s="6"/>
      <c r="T12" s="6"/>
      <c r="U12" s="80" t="s">
        <v>176</v>
      </c>
      <c r="V12" s="81">
        <v>19</v>
      </c>
      <c r="W12" s="91" t="s">
        <v>195</v>
      </c>
      <c r="X12" s="150">
        <f t="shared" si="0"/>
        <v>7</v>
      </c>
      <c r="Y12" s="86" t="s">
        <v>234</v>
      </c>
      <c r="Z12" s="86"/>
      <c r="AA12" s="63"/>
      <c r="AB12" s="64"/>
      <c r="AC12" s="65"/>
      <c r="AD12" s="64"/>
      <c r="AE12" s="65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  <c r="AMK12" s="6"/>
      <c r="AML12" s="6"/>
      <c r="AMM12" s="6"/>
      <c r="AMN12" s="6"/>
      <c r="AMO12" s="6"/>
      <c r="AMP12" s="6"/>
      <c r="AMQ12" s="6"/>
      <c r="AMR12" s="6"/>
      <c r="AMS12" s="6"/>
      <c r="AMT12" s="6"/>
      <c r="AMU12" s="6"/>
      <c r="AMV12" s="6"/>
      <c r="AMW12" s="6"/>
      <c r="AMX12" s="6"/>
      <c r="AMY12" s="6"/>
      <c r="AMZ12" s="6"/>
      <c r="ANA12" s="6"/>
      <c r="ANB12" s="6"/>
      <c r="ANC12" s="6"/>
      <c r="AND12" s="6"/>
      <c r="ANE12" s="6"/>
      <c r="ANF12" s="6"/>
    </row>
    <row r="13" spans="1:1046" x14ac:dyDescent="0.25">
      <c r="A13" t="s">
        <v>196</v>
      </c>
      <c r="D13" t="s">
        <v>741</v>
      </c>
      <c r="O13" s="62"/>
      <c r="P13" s="62"/>
      <c r="Q13" s="75" t="s">
        <v>98</v>
      </c>
      <c r="R13" s="73">
        <f>R11+1</f>
        <v>20</v>
      </c>
      <c r="S13" s="6"/>
      <c r="T13" s="6"/>
      <c r="U13" s="103" t="s">
        <v>177</v>
      </c>
      <c r="V13" s="104">
        <v>23</v>
      </c>
      <c r="W13" s="105" t="s">
        <v>193</v>
      </c>
      <c r="X13" s="150">
        <f t="shared" si="0"/>
        <v>6</v>
      </c>
      <c r="Y13" s="86"/>
      <c r="Z13" s="86"/>
      <c r="AA13" s="63"/>
      <c r="AB13" s="64"/>
      <c r="AC13" s="65"/>
      <c r="AD13" s="64"/>
      <c r="AE13" s="65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  <c r="AMK13" s="6"/>
      <c r="AML13" s="6"/>
      <c r="AMM13" s="6"/>
      <c r="AMN13" s="6"/>
      <c r="AMO13" s="6"/>
      <c r="AMP13" s="6"/>
      <c r="AMQ13" s="6"/>
      <c r="AMR13" s="6"/>
      <c r="AMS13" s="6"/>
      <c r="AMT13" s="6"/>
      <c r="AMU13" s="6"/>
      <c r="AMV13" s="6"/>
      <c r="AMW13" s="6"/>
      <c r="AMX13" s="6"/>
      <c r="AMY13" s="6"/>
      <c r="AMZ13" s="6"/>
      <c r="ANA13" s="6"/>
      <c r="ANB13" s="6"/>
      <c r="ANC13" s="6"/>
      <c r="AND13" s="6"/>
      <c r="ANE13" s="6"/>
      <c r="ANF13" s="6"/>
    </row>
    <row r="14" spans="1:1046" x14ac:dyDescent="0.25">
      <c r="A14" t="s">
        <v>196</v>
      </c>
      <c r="D14" t="s">
        <v>742</v>
      </c>
      <c r="N14" s="95"/>
      <c r="O14" s="62"/>
      <c r="P14" s="62"/>
      <c r="Q14" s="75" t="s">
        <v>99</v>
      </c>
      <c r="R14" s="73">
        <f t="shared" si="1"/>
        <v>21</v>
      </c>
      <c r="S14" s="6"/>
      <c r="T14" s="6"/>
      <c r="U14" s="80" t="s">
        <v>178</v>
      </c>
      <c r="V14" s="81">
        <v>23</v>
      </c>
      <c r="W14" s="91" t="s">
        <v>193</v>
      </c>
      <c r="X14" s="150">
        <f t="shared" si="0"/>
        <v>6</v>
      </c>
      <c r="Y14" s="86" t="s">
        <v>235</v>
      </c>
      <c r="Z14" s="86"/>
      <c r="AA14" s="63"/>
      <c r="AB14" s="64"/>
      <c r="AC14" s="65"/>
      <c r="AD14" s="64"/>
      <c r="AE14" s="65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  <c r="AMK14" s="6"/>
      <c r="AML14" s="6"/>
      <c r="AMM14" s="6"/>
      <c r="AMN14" s="6"/>
      <c r="AMO14" s="6"/>
      <c r="AMP14" s="6"/>
      <c r="AMQ14" s="6"/>
      <c r="AMR14" s="6"/>
      <c r="AMS14" s="6"/>
      <c r="AMT14" s="6"/>
      <c r="AMU14" s="6"/>
      <c r="AMV14" s="6"/>
      <c r="AMW14" s="6"/>
      <c r="AMX14" s="6"/>
      <c r="AMY14" s="6"/>
      <c r="AMZ14" s="6"/>
      <c r="ANA14" s="6"/>
      <c r="ANB14" s="6"/>
      <c r="ANC14" s="6"/>
      <c r="AND14" s="6"/>
      <c r="ANE14" s="6"/>
      <c r="ANF14" s="6"/>
    </row>
    <row r="15" spans="1:1046" x14ac:dyDescent="0.25">
      <c r="A15" t="s">
        <v>196</v>
      </c>
      <c r="D15" t="s">
        <v>383</v>
      </c>
      <c r="O15" s="62"/>
      <c r="P15" s="62"/>
      <c r="Q15" s="75" t="s">
        <v>100</v>
      </c>
      <c r="R15" s="73">
        <f t="shared" si="1"/>
        <v>22</v>
      </c>
      <c r="S15" s="6"/>
      <c r="T15" s="6"/>
      <c r="U15" s="84" t="s">
        <v>179</v>
      </c>
      <c r="V15" s="85">
        <v>36</v>
      </c>
      <c r="W15" s="92" t="s">
        <v>194</v>
      </c>
      <c r="X15" s="150">
        <f t="shared" si="0"/>
        <v>0</v>
      </c>
      <c r="Y15" s="86"/>
      <c r="Z15" s="86"/>
      <c r="AA15" s="63"/>
      <c r="AB15" s="64"/>
      <c r="AC15" s="65"/>
      <c r="AD15" s="64"/>
      <c r="AE15" s="65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</row>
    <row r="16" spans="1:1046" x14ac:dyDescent="0.25">
      <c r="A16" t="s">
        <v>196</v>
      </c>
      <c r="D16" t="s">
        <v>726</v>
      </c>
      <c r="O16" s="62"/>
      <c r="P16" s="62"/>
      <c r="Q16" s="74" t="s">
        <v>42</v>
      </c>
      <c r="R16" s="73">
        <f t="shared" si="1"/>
        <v>23</v>
      </c>
      <c r="S16" s="6"/>
      <c r="T16" s="6"/>
      <c r="U16" s="80" t="s">
        <v>94</v>
      </c>
      <c r="V16" s="81">
        <v>21</v>
      </c>
      <c r="W16" s="91" t="s">
        <v>189</v>
      </c>
      <c r="X16" s="150">
        <f t="shared" si="0"/>
        <v>9</v>
      </c>
      <c r="Y16" s="86"/>
      <c r="Z16" s="86"/>
      <c r="AA16" s="63"/>
      <c r="AB16" s="64"/>
      <c r="AC16" s="65"/>
      <c r="AD16" s="64"/>
      <c r="AE16" s="65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  <c r="AMK16" s="6"/>
      <c r="AML16" s="6"/>
      <c r="AMM16" s="6"/>
      <c r="AMN16" s="6"/>
      <c r="AMO16" s="6"/>
      <c r="AMP16" s="6"/>
      <c r="AMQ16" s="6"/>
      <c r="AMR16" s="6"/>
      <c r="AMS16" s="6"/>
      <c r="AMT16" s="6"/>
      <c r="AMU16" s="6"/>
      <c r="AMV16" s="6"/>
      <c r="AMW16" s="6"/>
      <c r="AMX16" s="6"/>
      <c r="AMY16" s="6"/>
      <c r="AMZ16" s="6"/>
      <c r="ANA16" s="6"/>
      <c r="ANB16" s="6"/>
      <c r="ANC16" s="6"/>
      <c r="AND16" s="6"/>
      <c r="ANE16" s="6"/>
      <c r="ANF16" s="6"/>
    </row>
    <row r="17" spans="1:1046" x14ac:dyDescent="0.25">
      <c r="A17" t="s">
        <v>196</v>
      </c>
      <c r="D17" t="s">
        <v>362</v>
      </c>
      <c r="J17" s="95"/>
      <c r="K17" s="95"/>
      <c r="L17" s="95"/>
      <c r="M17" s="95"/>
      <c r="O17" s="62"/>
      <c r="P17" s="62"/>
      <c r="Q17" s="75" t="s">
        <v>92</v>
      </c>
      <c r="R17" s="73">
        <f t="shared" si="1"/>
        <v>24</v>
      </c>
      <c r="S17" s="6"/>
      <c r="T17" s="6"/>
      <c r="U17" s="80" t="s">
        <v>166</v>
      </c>
      <c r="V17" s="81">
        <v>16</v>
      </c>
      <c r="W17" s="91" t="s">
        <v>191</v>
      </c>
      <c r="X17" s="150">
        <f t="shared" si="0"/>
        <v>2</v>
      </c>
      <c r="Y17" s="86"/>
      <c r="Z17" s="86"/>
      <c r="AA17" s="63"/>
      <c r="AB17" s="64"/>
      <c r="AC17" s="65"/>
      <c r="AD17" s="64"/>
      <c r="AE17" s="65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  <c r="AMK17" s="6"/>
      <c r="AML17" s="6"/>
      <c r="AMM17" s="6"/>
      <c r="AMN17" s="6"/>
      <c r="AMO17" s="6"/>
      <c r="AMP17" s="6"/>
      <c r="AMQ17" s="6"/>
      <c r="AMR17" s="6"/>
      <c r="AMS17" s="6"/>
      <c r="AMT17" s="6"/>
      <c r="AMU17" s="6"/>
      <c r="AMV17" s="6"/>
      <c r="AMW17" s="6"/>
      <c r="AMX17" s="6"/>
      <c r="AMY17" s="6"/>
      <c r="AMZ17" s="6"/>
      <c r="ANA17" s="6"/>
      <c r="ANB17" s="6"/>
      <c r="ANC17" s="6"/>
      <c r="AND17" s="6"/>
      <c r="ANE17" s="6"/>
      <c r="ANF17" s="6"/>
    </row>
    <row r="18" spans="1:1046" x14ac:dyDescent="0.25">
      <c r="A18" t="s">
        <v>196</v>
      </c>
      <c r="D18" t="s">
        <v>281</v>
      </c>
      <c r="I18" s="95"/>
      <c r="O18" s="62"/>
      <c r="P18" s="62"/>
      <c r="Q18" s="74" t="s">
        <v>49</v>
      </c>
      <c r="R18" s="73">
        <f t="shared" si="1"/>
        <v>25</v>
      </c>
      <c r="S18" s="6"/>
      <c r="T18" s="6"/>
      <c r="U18" s="80" t="s">
        <v>167</v>
      </c>
      <c r="V18" s="81">
        <v>17</v>
      </c>
      <c r="W18" s="91" t="s">
        <v>192</v>
      </c>
      <c r="X18" s="150">
        <f t="shared" si="0"/>
        <v>4</v>
      </c>
      <c r="Y18" s="86"/>
      <c r="Z18" s="86"/>
      <c r="AA18" s="63"/>
      <c r="AB18" s="64"/>
      <c r="AC18" s="65"/>
      <c r="AD18" s="64"/>
      <c r="AE18" s="65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  <c r="AMK18" s="6"/>
      <c r="AML18" s="6"/>
      <c r="AMM18" s="6"/>
      <c r="AMN18" s="6"/>
      <c r="AMO18" s="6"/>
      <c r="AMP18" s="6"/>
      <c r="AMQ18" s="6"/>
      <c r="AMR18" s="6"/>
      <c r="AMS18" s="6"/>
      <c r="AMT18" s="6"/>
      <c r="AMU18" s="6"/>
      <c r="AMV18" s="6"/>
      <c r="AMW18" s="6"/>
      <c r="AMX18" s="6"/>
      <c r="AMY18" s="6"/>
      <c r="AMZ18" s="6"/>
      <c r="ANA18" s="6"/>
      <c r="ANB18" s="6"/>
      <c r="ANC18" s="6"/>
      <c r="AND18" s="6"/>
      <c r="ANE18" s="6"/>
      <c r="ANF18" s="6"/>
    </row>
    <row r="19" spans="1:1046" x14ac:dyDescent="0.25">
      <c r="A19" t="s">
        <v>196</v>
      </c>
      <c r="D19" t="s">
        <v>276</v>
      </c>
      <c r="O19" s="62"/>
      <c r="P19" s="62"/>
      <c r="Q19" s="74" t="s">
        <v>53</v>
      </c>
      <c r="R19" s="73">
        <f t="shared" si="1"/>
        <v>26</v>
      </c>
      <c r="S19" s="6"/>
      <c r="T19" s="6"/>
      <c r="U19" s="80" t="s">
        <v>93</v>
      </c>
      <c r="V19" s="81">
        <v>22</v>
      </c>
      <c r="W19" s="91" t="s">
        <v>190</v>
      </c>
      <c r="X19" s="150">
        <f t="shared" si="0"/>
        <v>1</v>
      </c>
      <c r="Y19" s="86"/>
      <c r="Z19" s="86"/>
      <c r="AA19" s="63"/>
      <c r="AB19" s="64"/>
      <c r="AC19" s="65"/>
      <c r="AD19" s="64"/>
      <c r="AE19" s="65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  <c r="AMK19" s="6"/>
      <c r="AML19" s="6"/>
      <c r="AMM19" s="6"/>
      <c r="AMN19" s="6"/>
      <c r="AMO19" s="6"/>
      <c r="AMP19" s="6"/>
      <c r="AMQ19" s="6"/>
      <c r="AMR19" s="6"/>
      <c r="AMS19" s="6"/>
      <c r="AMT19" s="6"/>
      <c r="AMU19" s="6"/>
      <c r="AMV19" s="6"/>
      <c r="AMW19" s="6"/>
      <c r="AMX19" s="6"/>
      <c r="AMY19" s="6"/>
      <c r="AMZ19" s="6"/>
      <c r="ANA19" s="6"/>
      <c r="ANB19" s="6"/>
      <c r="ANC19" s="6"/>
      <c r="AND19" s="6"/>
      <c r="ANE19" s="6"/>
      <c r="ANF19" s="6"/>
    </row>
    <row r="20" spans="1:1046" x14ac:dyDescent="0.25">
      <c r="A20" t="s">
        <v>196</v>
      </c>
      <c r="D20" t="s">
        <v>266</v>
      </c>
      <c r="H20" s="95"/>
      <c r="O20" s="62"/>
      <c r="P20" s="62"/>
      <c r="Q20" s="102" t="s">
        <v>222</v>
      </c>
      <c r="R20" s="76">
        <v>99</v>
      </c>
      <c r="S20" s="6"/>
      <c r="T20" s="6"/>
      <c r="U20" s="80" t="s">
        <v>224</v>
      </c>
      <c r="V20" s="81">
        <v>38</v>
      </c>
      <c r="W20" s="91" t="s">
        <v>225</v>
      </c>
      <c r="X20" s="150">
        <f t="shared" si="0"/>
        <v>1</v>
      </c>
      <c r="Y20" s="86"/>
      <c r="Z20" s="86"/>
      <c r="AA20" s="63"/>
      <c r="AB20" s="64"/>
      <c r="AC20" s="65"/>
      <c r="AD20" s="64"/>
      <c r="AE20" s="65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</row>
    <row r="21" spans="1:1046" x14ac:dyDescent="0.25">
      <c r="A21" t="s">
        <v>196</v>
      </c>
      <c r="D21" t="s">
        <v>227</v>
      </c>
      <c r="O21" s="62"/>
      <c r="P21" s="62"/>
      <c r="Q21" s="6"/>
      <c r="R21" s="62"/>
      <c r="S21" s="6"/>
      <c r="T21" s="6"/>
      <c r="U21" s="80" t="s">
        <v>273</v>
      </c>
      <c r="V21" s="14">
        <v>39</v>
      </c>
      <c r="W21" s="111" t="s">
        <v>270</v>
      </c>
      <c r="X21" s="150">
        <f t="shared" si="0"/>
        <v>9</v>
      </c>
      <c r="Y21" s="86"/>
      <c r="Z21" s="86"/>
      <c r="AA21" s="63"/>
      <c r="AB21" s="64"/>
      <c r="AC21" s="65"/>
      <c r="AD21" s="64"/>
      <c r="AE21" s="65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  <c r="AAK21" s="6"/>
      <c r="AAL21" s="6"/>
      <c r="AAM21" s="6"/>
      <c r="AAN21" s="6"/>
      <c r="AAO21" s="6"/>
      <c r="AAP21" s="6"/>
      <c r="AAQ21" s="6"/>
      <c r="AAR21" s="6"/>
      <c r="AAS21" s="6"/>
      <c r="AAT21" s="6"/>
      <c r="AAU21" s="6"/>
      <c r="AAV21" s="6"/>
      <c r="AAW21" s="6"/>
      <c r="AAX21" s="6"/>
      <c r="AAY21" s="6"/>
      <c r="AAZ21" s="6"/>
      <c r="ABA21" s="6"/>
      <c r="ABB21" s="6"/>
      <c r="ABC21" s="6"/>
      <c r="ABD21" s="6"/>
      <c r="ABE21" s="6"/>
      <c r="ABF21" s="6"/>
      <c r="ABG21" s="6"/>
      <c r="ABH21" s="6"/>
      <c r="ABI21" s="6"/>
      <c r="ABJ21" s="6"/>
      <c r="ABK21" s="6"/>
      <c r="ABL21" s="6"/>
      <c r="ABM21" s="6"/>
      <c r="ABN21" s="6"/>
      <c r="ABO21" s="6"/>
      <c r="ABP21" s="6"/>
      <c r="ABQ21" s="6"/>
      <c r="ABR21" s="6"/>
      <c r="ABS21" s="6"/>
      <c r="ABT21" s="6"/>
      <c r="ABU21" s="6"/>
      <c r="ABV21" s="6"/>
      <c r="ABW21" s="6"/>
      <c r="ABX21" s="6"/>
      <c r="ABY21" s="6"/>
      <c r="ABZ21" s="6"/>
      <c r="ACA21" s="6"/>
      <c r="ACB21" s="6"/>
      <c r="ACC21" s="6"/>
      <c r="ACD21" s="6"/>
      <c r="ACE21" s="6"/>
      <c r="ACF21" s="6"/>
      <c r="ACG21" s="6"/>
      <c r="ACH21" s="6"/>
      <c r="ACI21" s="6"/>
      <c r="ACJ21" s="6"/>
      <c r="ACK21" s="6"/>
      <c r="ACL21" s="6"/>
      <c r="ACM21" s="6"/>
      <c r="ACN21" s="6"/>
      <c r="ACO21" s="6"/>
      <c r="ACP21" s="6"/>
      <c r="ACQ21" s="6"/>
      <c r="ACR21" s="6"/>
      <c r="ACS21" s="6"/>
      <c r="ACT21" s="6"/>
      <c r="ACU21" s="6"/>
      <c r="ACV21" s="6"/>
      <c r="ACW21" s="6"/>
      <c r="ACX21" s="6"/>
      <c r="ACY21" s="6"/>
      <c r="ACZ21" s="6"/>
      <c r="ADA21" s="6"/>
      <c r="ADB21" s="6"/>
      <c r="ADC21" s="6"/>
      <c r="ADD21" s="6"/>
      <c r="ADE21" s="6"/>
      <c r="ADF21" s="6"/>
      <c r="ADG21" s="6"/>
      <c r="ADH21" s="6"/>
      <c r="ADI21" s="6"/>
      <c r="ADJ21" s="6"/>
      <c r="ADK21" s="6"/>
      <c r="ADL21" s="6"/>
      <c r="ADM21" s="6"/>
      <c r="ADN21" s="6"/>
      <c r="ADO21" s="6"/>
      <c r="ADP21" s="6"/>
      <c r="ADQ21" s="6"/>
      <c r="ADR21" s="6"/>
      <c r="ADS21" s="6"/>
      <c r="ADT21" s="6"/>
      <c r="ADU21" s="6"/>
      <c r="ADV21" s="6"/>
      <c r="ADW21" s="6"/>
      <c r="ADX21" s="6"/>
      <c r="ADY21" s="6"/>
      <c r="ADZ21" s="6"/>
      <c r="AEA21" s="6"/>
      <c r="AEB21" s="6"/>
      <c r="AEC21" s="6"/>
      <c r="AED21" s="6"/>
      <c r="AEE21" s="6"/>
      <c r="AEF21" s="6"/>
      <c r="AEG21" s="6"/>
      <c r="AEH21" s="6"/>
      <c r="AEI21" s="6"/>
      <c r="AEJ21" s="6"/>
      <c r="AEK21" s="6"/>
      <c r="AEL21" s="6"/>
      <c r="AEM21" s="6"/>
      <c r="AEN21" s="6"/>
      <c r="AEO21" s="6"/>
      <c r="AEP21" s="6"/>
      <c r="AEQ21" s="6"/>
      <c r="AER21" s="6"/>
      <c r="AES21" s="6"/>
      <c r="AET21" s="6"/>
      <c r="AEU21" s="6"/>
      <c r="AEV21" s="6"/>
      <c r="AEW21" s="6"/>
      <c r="AEX21" s="6"/>
      <c r="AEY21" s="6"/>
      <c r="AEZ21" s="6"/>
      <c r="AFA21" s="6"/>
      <c r="AFB21" s="6"/>
      <c r="AFC21" s="6"/>
      <c r="AFD21" s="6"/>
      <c r="AFE21" s="6"/>
      <c r="AFF21" s="6"/>
      <c r="AFG21" s="6"/>
      <c r="AFH21" s="6"/>
      <c r="AFI21" s="6"/>
      <c r="AFJ21" s="6"/>
      <c r="AFK21" s="6"/>
      <c r="AFL21" s="6"/>
      <c r="AFM21" s="6"/>
      <c r="AFN21" s="6"/>
      <c r="AFO21" s="6"/>
      <c r="AFP21" s="6"/>
      <c r="AFQ21" s="6"/>
      <c r="AFR21" s="6"/>
      <c r="AFS21" s="6"/>
      <c r="AFT21" s="6"/>
      <c r="AFU21" s="6"/>
      <c r="AFV21" s="6"/>
      <c r="AFW21" s="6"/>
      <c r="AFX21" s="6"/>
      <c r="AFY21" s="6"/>
      <c r="AFZ21" s="6"/>
      <c r="AGA21" s="6"/>
      <c r="AGB21" s="6"/>
      <c r="AGC21" s="6"/>
      <c r="AGD21" s="6"/>
      <c r="AGE21" s="6"/>
      <c r="AGF21" s="6"/>
      <c r="AGG21" s="6"/>
      <c r="AGH21" s="6"/>
      <c r="AGI21" s="6"/>
      <c r="AGJ21" s="6"/>
      <c r="AGK21" s="6"/>
      <c r="AGL21" s="6"/>
      <c r="AGM21" s="6"/>
      <c r="AGN21" s="6"/>
      <c r="AGO21" s="6"/>
      <c r="AGP21" s="6"/>
      <c r="AGQ21" s="6"/>
      <c r="AGR21" s="6"/>
      <c r="AGS21" s="6"/>
      <c r="AGT21" s="6"/>
      <c r="AGU21" s="6"/>
      <c r="AGV21" s="6"/>
      <c r="AGW21" s="6"/>
      <c r="AGX21" s="6"/>
      <c r="AGY21" s="6"/>
      <c r="AGZ21" s="6"/>
      <c r="AHA21" s="6"/>
      <c r="AHB21" s="6"/>
      <c r="AHC21" s="6"/>
      <c r="AHD21" s="6"/>
      <c r="AHE21" s="6"/>
      <c r="AHF21" s="6"/>
      <c r="AHG21" s="6"/>
      <c r="AHH21" s="6"/>
      <c r="AHI21" s="6"/>
      <c r="AHJ21" s="6"/>
      <c r="AHK21" s="6"/>
      <c r="AHL21" s="6"/>
      <c r="AHM21" s="6"/>
      <c r="AHN21" s="6"/>
      <c r="AHO21" s="6"/>
      <c r="AHP21" s="6"/>
      <c r="AHQ21" s="6"/>
      <c r="AHR21" s="6"/>
      <c r="AHS21" s="6"/>
      <c r="AHT21" s="6"/>
      <c r="AHU21" s="6"/>
      <c r="AHV21" s="6"/>
      <c r="AHW21" s="6"/>
      <c r="AHX21" s="6"/>
      <c r="AHY21" s="6"/>
      <c r="AHZ21" s="6"/>
      <c r="AIA21" s="6"/>
      <c r="AIB21" s="6"/>
      <c r="AIC21" s="6"/>
      <c r="AID21" s="6"/>
      <c r="AIE21" s="6"/>
      <c r="AIF21" s="6"/>
      <c r="AIG21" s="6"/>
      <c r="AIH21" s="6"/>
      <c r="AII21" s="6"/>
      <c r="AIJ21" s="6"/>
      <c r="AIK21" s="6"/>
      <c r="AIL21" s="6"/>
      <c r="AIM21" s="6"/>
      <c r="AIN21" s="6"/>
      <c r="AIO21" s="6"/>
      <c r="AIP21" s="6"/>
      <c r="AIQ21" s="6"/>
      <c r="AIR21" s="6"/>
      <c r="AIS21" s="6"/>
      <c r="AIT21" s="6"/>
      <c r="AIU21" s="6"/>
      <c r="AIV21" s="6"/>
      <c r="AIW21" s="6"/>
      <c r="AIX21" s="6"/>
      <c r="AIY21" s="6"/>
      <c r="AIZ21" s="6"/>
      <c r="AJA21" s="6"/>
      <c r="AJB21" s="6"/>
      <c r="AJC21" s="6"/>
      <c r="AJD21" s="6"/>
      <c r="AJE21" s="6"/>
      <c r="AJF21" s="6"/>
      <c r="AJG21" s="6"/>
      <c r="AJH21" s="6"/>
      <c r="AJI21" s="6"/>
      <c r="AJJ21" s="6"/>
      <c r="AJK21" s="6"/>
      <c r="AJL21" s="6"/>
      <c r="AJM21" s="6"/>
      <c r="AJN21" s="6"/>
      <c r="AJO21" s="6"/>
      <c r="AJP21" s="6"/>
      <c r="AJQ21" s="6"/>
      <c r="AJR21" s="6"/>
      <c r="AJS21" s="6"/>
      <c r="AJT21" s="6"/>
      <c r="AJU21" s="6"/>
      <c r="AJV21" s="6"/>
      <c r="AJW21" s="6"/>
      <c r="AJX21" s="6"/>
      <c r="AJY21" s="6"/>
      <c r="AJZ21" s="6"/>
      <c r="AKA21" s="6"/>
      <c r="AKB21" s="6"/>
      <c r="AKC21" s="6"/>
      <c r="AKD21" s="6"/>
      <c r="AKE21" s="6"/>
      <c r="AKF21" s="6"/>
      <c r="AKG21" s="6"/>
      <c r="AKH21" s="6"/>
      <c r="AKI21" s="6"/>
      <c r="AKJ21" s="6"/>
      <c r="AKK21" s="6"/>
      <c r="AKL21" s="6"/>
      <c r="AKM21" s="6"/>
      <c r="AKN21" s="6"/>
      <c r="AKO21" s="6"/>
      <c r="AKP21" s="6"/>
      <c r="AKQ21" s="6"/>
      <c r="AKR21" s="6"/>
      <c r="AKS21" s="6"/>
      <c r="AKT21" s="6"/>
      <c r="AKU21" s="6"/>
      <c r="AKV21" s="6"/>
      <c r="AKW21" s="6"/>
      <c r="AKX21" s="6"/>
      <c r="AKY21" s="6"/>
      <c r="AKZ21" s="6"/>
      <c r="ALA21" s="6"/>
      <c r="ALB21" s="6"/>
      <c r="ALC21" s="6"/>
      <c r="ALD21" s="6"/>
      <c r="ALE21" s="6"/>
      <c r="ALF21" s="6"/>
      <c r="ALG21" s="6"/>
      <c r="ALH21" s="6"/>
      <c r="ALI21" s="6"/>
      <c r="ALJ21" s="6"/>
      <c r="ALK21" s="6"/>
      <c r="ALL21" s="6"/>
      <c r="ALM21" s="6"/>
      <c r="ALN21" s="6"/>
      <c r="ALO21" s="6"/>
      <c r="ALP21" s="6"/>
      <c r="ALQ21" s="6"/>
      <c r="ALR21" s="6"/>
      <c r="ALS21" s="6"/>
      <c r="ALT21" s="6"/>
      <c r="ALU21" s="6"/>
      <c r="ALV21" s="6"/>
      <c r="ALW21" s="6"/>
      <c r="ALX21" s="6"/>
      <c r="ALY21" s="6"/>
      <c r="ALZ21" s="6"/>
      <c r="AMA21" s="6"/>
      <c r="AMB21" s="6"/>
      <c r="AMC21" s="6"/>
      <c r="AMD21" s="6"/>
      <c r="AME21" s="6"/>
      <c r="AMF21" s="6"/>
      <c r="AMG21" s="6"/>
      <c r="AMH21" s="6"/>
      <c r="AMI21" s="6"/>
      <c r="AMJ21" s="6"/>
      <c r="AMK21" s="6"/>
      <c r="AML21" s="6"/>
      <c r="AMM21" s="6"/>
      <c r="AMN21" s="6"/>
      <c r="AMO21" s="6"/>
      <c r="AMP21" s="6"/>
      <c r="AMQ21" s="6"/>
      <c r="AMR21" s="6"/>
      <c r="AMS21" s="6"/>
      <c r="AMT21" s="6"/>
      <c r="AMU21" s="6"/>
      <c r="AMV21" s="6"/>
      <c r="AMW21" s="6"/>
      <c r="AMX21" s="6"/>
      <c r="AMY21" s="6"/>
      <c r="AMZ21" s="6"/>
      <c r="ANA21" s="6"/>
      <c r="ANB21" s="6"/>
      <c r="ANC21" s="6"/>
      <c r="AND21" s="6"/>
      <c r="ANE21" s="6"/>
      <c r="ANF21" s="6"/>
    </row>
    <row r="22" spans="1:1046" x14ac:dyDescent="0.25">
      <c r="A22" t="s">
        <v>196</v>
      </c>
      <c r="D22" t="s">
        <v>221</v>
      </c>
      <c r="O22" s="62"/>
      <c r="P22" s="62"/>
      <c r="Q22" s="6"/>
      <c r="R22" s="62"/>
      <c r="S22" s="6"/>
      <c r="T22" s="6"/>
      <c r="U22" s="80" t="s">
        <v>274</v>
      </c>
      <c r="V22" s="14">
        <v>40</v>
      </c>
      <c r="W22" s="112" t="s">
        <v>271</v>
      </c>
      <c r="X22" s="150">
        <f t="shared" si="0"/>
        <v>9</v>
      </c>
      <c r="Y22" s="86"/>
      <c r="Z22" s="86"/>
      <c r="AA22" s="63"/>
      <c r="AB22" s="64"/>
      <c r="AC22" s="65"/>
      <c r="AD22" s="64"/>
      <c r="AE22" s="65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  <c r="IV22" s="6"/>
      <c r="IW22" s="6"/>
      <c r="IX22" s="6"/>
      <c r="IY22" s="6"/>
      <c r="IZ22" s="6"/>
      <c r="JA22" s="6"/>
      <c r="JB22" s="6"/>
      <c r="JC22" s="6"/>
      <c r="JD22" s="6"/>
      <c r="JE22" s="6"/>
      <c r="JF22" s="6"/>
      <c r="JG22" s="6"/>
      <c r="JH22" s="6"/>
      <c r="JI22" s="6"/>
      <c r="JJ22" s="6"/>
      <c r="JK22" s="6"/>
      <c r="JL22" s="6"/>
      <c r="JM22" s="6"/>
      <c r="JN22" s="6"/>
      <c r="JO22" s="6"/>
      <c r="JP22" s="6"/>
      <c r="JQ22" s="6"/>
      <c r="JR22" s="6"/>
      <c r="JS22" s="6"/>
      <c r="JT22" s="6"/>
      <c r="JU22" s="6"/>
      <c r="JV22" s="6"/>
      <c r="JW22" s="6"/>
      <c r="JX22" s="6"/>
      <c r="JY22" s="6"/>
      <c r="JZ22" s="6"/>
      <c r="KA22" s="6"/>
      <c r="KB22" s="6"/>
      <c r="KC22" s="6"/>
      <c r="KD22" s="6"/>
      <c r="KE22" s="6"/>
      <c r="KF22" s="6"/>
      <c r="KG22" s="6"/>
      <c r="KH22" s="6"/>
      <c r="KI22" s="6"/>
      <c r="KJ22" s="6"/>
      <c r="KK22" s="6"/>
      <c r="KL22" s="6"/>
      <c r="KM22" s="6"/>
      <c r="KN22" s="6"/>
      <c r="KO22" s="6"/>
      <c r="KP22" s="6"/>
      <c r="KQ22" s="6"/>
      <c r="KR22" s="6"/>
      <c r="KS22" s="6"/>
      <c r="KT22" s="6"/>
      <c r="KU22" s="6"/>
      <c r="KV22" s="6"/>
      <c r="KW22" s="6"/>
      <c r="KX22" s="6"/>
      <c r="KY22" s="6"/>
      <c r="KZ22" s="6"/>
      <c r="LA22" s="6"/>
      <c r="LB22" s="6"/>
      <c r="LC22" s="6"/>
      <c r="LD22" s="6"/>
      <c r="LE22" s="6"/>
      <c r="LF22" s="6"/>
      <c r="LG22" s="6"/>
      <c r="LH22" s="6"/>
      <c r="LI22" s="6"/>
      <c r="LJ22" s="6"/>
      <c r="LK22" s="6"/>
      <c r="LL22" s="6"/>
      <c r="LM22" s="6"/>
      <c r="LN22" s="6"/>
      <c r="LO22" s="6"/>
      <c r="LP22" s="6"/>
      <c r="LQ22" s="6"/>
      <c r="LR22" s="6"/>
      <c r="LS22" s="6"/>
      <c r="LT22" s="6"/>
      <c r="LU22" s="6"/>
      <c r="LV22" s="6"/>
      <c r="LW22" s="6"/>
      <c r="LX22" s="6"/>
      <c r="LY22" s="6"/>
      <c r="LZ22" s="6"/>
      <c r="MA22" s="6"/>
      <c r="MB22" s="6"/>
      <c r="MC22" s="6"/>
      <c r="MD22" s="6"/>
      <c r="ME22" s="6"/>
      <c r="MF22" s="6"/>
      <c r="MG22" s="6"/>
      <c r="MH22" s="6"/>
      <c r="MI22" s="6"/>
      <c r="MJ22" s="6"/>
      <c r="MK22" s="6"/>
      <c r="ML22" s="6"/>
      <c r="MM22" s="6"/>
      <c r="MN22" s="6"/>
      <c r="MO22" s="6"/>
      <c r="MP22" s="6"/>
      <c r="MQ22" s="6"/>
      <c r="MR22" s="6"/>
      <c r="MS22" s="6"/>
      <c r="MT22" s="6"/>
      <c r="MU22" s="6"/>
      <c r="MV22" s="6"/>
      <c r="MW22" s="6"/>
      <c r="MX22" s="6"/>
      <c r="MY22" s="6"/>
      <c r="MZ22" s="6"/>
      <c r="NA22" s="6"/>
      <c r="NB22" s="6"/>
      <c r="NC22" s="6"/>
      <c r="ND22" s="6"/>
      <c r="NE22" s="6"/>
      <c r="NF22" s="6"/>
      <c r="NG22" s="6"/>
      <c r="NH22" s="6"/>
      <c r="NI22" s="6"/>
      <c r="NJ22" s="6"/>
      <c r="NK22" s="6"/>
      <c r="NL22" s="6"/>
      <c r="NM22" s="6"/>
      <c r="NN22" s="6"/>
      <c r="NO22" s="6"/>
      <c r="NP22" s="6"/>
      <c r="NQ22" s="6"/>
      <c r="NR22" s="6"/>
      <c r="NS22" s="6"/>
      <c r="NT22" s="6"/>
      <c r="NU22" s="6"/>
      <c r="NV22" s="6"/>
      <c r="NW22" s="6"/>
      <c r="NX22" s="6"/>
      <c r="NY22" s="6"/>
      <c r="NZ22" s="6"/>
      <c r="OA22" s="6"/>
      <c r="OB22" s="6"/>
      <c r="OC22" s="6"/>
      <c r="OD22" s="6"/>
      <c r="OE22" s="6"/>
      <c r="OF22" s="6"/>
      <c r="OG22" s="6"/>
      <c r="OH22" s="6"/>
      <c r="OI22" s="6"/>
      <c r="OJ22" s="6"/>
      <c r="OK22" s="6"/>
      <c r="OL22" s="6"/>
      <c r="OM22" s="6"/>
      <c r="ON22" s="6"/>
      <c r="OO22" s="6"/>
      <c r="OP22" s="6"/>
      <c r="OQ22" s="6"/>
      <c r="OR22" s="6"/>
      <c r="OS22" s="6"/>
      <c r="OT22" s="6"/>
      <c r="OU22" s="6"/>
      <c r="OV22" s="6"/>
      <c r="OW22" s="6"/>
      <c r="OX22" s="6"/>
      <c r="OY22" s="6"/>
      <c r="OZ22" s="6"/>
      <c r="PA22" s="6"/>
      <c r="PB22" s="6"/>
      <c r="PC22" s="6"/>
      <c r="PD22" s="6"/>
      <c r="PE22" s="6"/>
      <c r="PF22" s="6"/>
      <c r="PG22" s="6"/>
      <c r="PH22" s="6"/>
      <c r="PI22" s="6"/>
      <c r="PJ22" s="6"/>
      <c r="PK22" s="6"/>
      <c r="PL22" s="6"/>
      <c r="PM22" s="6"/>
      <c r="PN22" s="6"/>
      <c r="PO22" s="6"/>
      <c r="PP22" s="6"/>
      <c r="PQ22" s="6"/>
      <c r="PR22" s="6"/>
      <c r="PS22" s="6"/>
      <c r="PT22" s="6"/>
      <c r="PU22" s="6"/>
      <c r="PV22" s="6"/>
      <c r="PW22" s="6"/>
      <c r="PX22" s="6"/>
      <c r="PY22" s="6"/>
      <c r="PZ22" s="6"/>
      <c r="QA22" s="6"/>
      <c r="QB22" s="6"/>
      <c r="QC22" s="6"/>
      <c r="QD22" s="6"/>
      <c r="QE22" s="6"/>
      <c r="QF22" s="6"/>
      <c r="QG22" s="6"/>
      <c r="QH22" s="6"/>
      <c r="QI22" s="6"/>
      <c r="QJ22" s="6"/>
      <c r="QK22" s="6"/>
      <c r="QL22" s="6"/>
      <c r="QM22" s="6"/>
      <c r="QN22" s="6"/>
      <c r="QO22" s="6"/>
      <c r="QP22" s="6"/>
      <c r="QQ22" s="6"/>
      <c r="QR22" s="6"/>
      <c r="QS22" s="6"/>
      <c r="QT22" s="6"/>
      <c r="QU22" s="6"/>
      <c r="QV22" s="6"/>
      <c r="QW22" s="6"/>
      <c r="QX22" s="6"/>
      <c r="QY22" s="6"/>
      <c r="QZ22" s="6"/>
      <c r="RA22" s="6"/>
      <c r="RB22" s="6"/>
      <c r="RC22" s="6"/>
      <c r="RD22" s="6"/>
      <c r="RE22" s="6"/>
      <c r="RF22" s="6"/>
      <c r="RG22" s="6"/>
      <c r="RH22" s="6"/>
      <c r="RI22" s="6"/>
      <c r="RJ22" s="6"/>
      <c r="RK22" s="6"/>
      <c r="RL22" s="6"/>
      <c r="RM22" s="6"/>
      <c r="RN22" s="6"/>
      <c r="RO22" s="6"/>
      <c r="RP22" s="6"/>
      <c r="RQ22" s="6"/>
      <c r="RR22" s="6"/>
      <c r="RS22" s="6"/>
      <c r="RT22" s="6"/>
      <c r="RU22" s="6"/>
      <c r="RV22" s="6"/>
      <c r="RW22" s="6"/>
      <c r="RX22" s="6"/>
      <c r="RY22" s="6"/>
      <c r="RZ22" s="6"/>
      <c r="SA22" s="6"/>
      <c r="SB22" s="6"/>
      <c r="SC22" s="6"/>
      <c r="SD22" s="6"/>
      <c r="SE22" s="6"/>
      <c r="SF22" s="6"/>
      <c r="SG22" s="6"/>
      <c r="SH22" s="6"/>
      <c r="SI22" s="6"/>
      <c r="SJ22" s="6"/>
      <c r="SK22" s="6"/>
      <c r="SL22" s="6"/>
      <c r="SM22" s="6"/>
      <c r="SN22" s="6"/>
      <c r="SO22" s="6"/>
      <c r="SP22" s="6"/>
      <c r="SQ22" s="6"/>
      <c r="SR22" s="6"/>
      <c r="SS22" s="6"/>
      <c r="ST22" s="6"/>
      <c r="SU22" s="6"/>
      <c r="SV22" s="6"/>
      <c r="SW22" s="6"/>
      <c r="SX22" s="6"/>
      <c r="SY22" s="6"/>
      <c r="SZ22" s="6"/>
      <c r="TA22" s="6"/>
      <c r="TB22" s="6"/>
      <c r="TC22" s="6"/>
      <c r="TD22" s="6"/>
      <c r="TE22" s="6"/>
      <c r="TF22" s="6"/>
      <c r="TG22" s="6"/>
      <c r="TH22" s="6"/>
      <c r="TI22" s="6"/>
      <c r="TJ22" s="6"/>
      <c r="TK22" s="6"/>
      <c r="TL22" s="6"/>
      <c r="TM22" s="6"/>
      <c r="TN22" s="6"/>
      <c r="TO22" s="6"/>
      <c r="TP22" s="6"/>
      <c r="TQ22" s="6"/>
      <c r="TR22" s="6"/>
      <c r="TS22" s="6"/>
      <c r="TT22" s="6"/>
      <c r="TU22" s="6"/>
      <c r="TV22" s="6"/>
      <c r="TW22" s="6"/>
      <c r="TX22" s="6"/>
      <c r="TY22" s="6"/>
      <c r="TZ22" s="6"/>
      <c r="UA22" s="6"/>
      <c r="UB22" s="6"/>
      <c r="UC22" s="6"/>
      <c r="UD22" s="6"/>
      <c r="UE22" s="6"/>
      <c r="UF22" s="6"/>
      <c r="UG22" s="6"/>
      <c r="UH22" s="6"/>
      <c r="UI22" s="6"/>
      <c r="UJ22" s="6"/>
      <c r="UK22" s="6"/>
      <c r="UL22" s="6"/>
      <c r="UM22" s="6"/>
      <c r="UN22" s="6"/>
      <c r="UO22" s="6"/>
      <c r="UP22" s="6"/>
      <c r="UQ22" s="6"/>
      <c r="UR22" s="6"/>
      <c r="US22" s="6"/>
      <c r="UT22" s="6"/>
      <c r="UU22" s="6"/>
      <c r="UV22" s="6"/>
      <c r="UW22" s="6"/>
      <c r="UX22" s="6"/>
      <c r="UY22" s="6"/>
      <c r="UZ22" s="6"/>
      <c r="VA22" s="6"/>
      <c r="VB22" s="6"/>
      <c r="VC22" s="6"/>
      <c r="VD22" s="6"/>
      <c r="VE22" s="6"/>
      <c r="VF22" s="6"/>
      <c r="VG22" s="6"/>
      <c r="VH22" s="6"/>
      <c r="VI22" s="6"/>
      <c r="VJ22" s="6"/>
      <c r="VK22" s="6"/>
      <c r="VL22" s="6"/>
      <c r="VM22" s="6"/>
      <c r="VN22" s="6"/>
      <c r="VO22" s="6"/>
      <c r="VP22" s="6"/>
      <c r="VQ22" s="6"/>
      <c r="VR22" s="6"/>
      <c r="VS22" s="6"/>
      <c r="VT22" s="6"/>
      <c r="VU22" s="6"/>
      <c r="VV22" s="6"/>
      <c r="VW22" s="6"/>
      <c r="VX22" s="6"/>
      <c r="VY22" s="6"/>
      <c r="VZ22" s="6"/>
      <c r="WA22" s="6"/>
      <c r="WB22" s="6"/>
      <c r="WC22" s="6"/>
      <c r="WD22" s="6"/>
      <c r="WE22" s="6"/>
      <c r="WF22" s="6"/>
      <c r="WG22" s="6"/>
      <c r="WH22" s="6"/>
      <c r="WI22" s="6"/>
      <c r="WJ22" s="6"/>
      <c r="WK22" s="6"/>
      <c r="WL22" s="6"/>
      <c r="WM22" s="6"/>
      <c r="WN22" s="6"/>
      <c r="WO22" s="6"/>
      <c r="WP22" s="6"/>
      <c r="WQ22" s="6"/>
      <c r="WR22" s="6"/>
      <c r="WS22" s="6"/>
      <c r="WT22" s="6"/>
      <c r="WU22" s="6"/>
      <c r="WV22" s="6"/>
      <c r="WW22" s="6"/>
      <c r="WX22" s="6"/>
      <c r="WY22" s="6"/>
      <c r="WZ22" s="6"/>
      <c r="XA22" s="6"/>
      <c r="XB22" s="6"/>
      <c r="XC22" s="6"/>
      <c r="XD22" s="6"/>
      <c r="XE22" s="6"/>
      <c r="XF22" s="6"/>
      <c r="XG22" s="6"/>
      <c r="XH22" s="6"/>
      <c r="XI22" s="6"/>
      <c r="XJ22" s="6"/>
      <c r="XK22" s="6"/>
      <c r="XL22" s="6"/>
      <c r="XM22" s="6"/>
      <c r="XN22" s="6"/>
      <c r="XO22" s="6"/>
      <c r="XP22" s="6"/>
      <c r="XQ22" s="6"/>
      <c r="XR22" s="6"/>
      <c r="XS22" s="6"/>
      <c r="XT22" s="6"/>
      <c r="XU22" s="6"/>
      <c r="XV22" s="6"/>
      <c r="XW22" s="6"/>
      <c r="XX22" s="6"/>
      <c r="XY22" s="6"/>
      <c r="XZ22" s="6"/>
      <c r="YA22" s="6"/>
      <c r="YB22" s="6"/>
      <c r="YC22" s="6"/>
      <c r="YD22" s="6"/>
      <c r="YE22" s="6"/>
      <c r="YF22" s="6"/>
      <c r="YG22" s="6"/>
      <c r="YH22" s="6"/>
      <c r="YI22" s="6"/>
      <c r="YJ22" s="6"/>
      <c r="YK22" s="6"/>
      <c r="YL22" s="6"/>
      <c r="YM22" s="6"/>
      <c r="YN22" s="6"/>
      <c r="YO22" s="6"/>
      <c r="YP22" s="6"/>
      <c r="YQ22" s="6"/>
      <c r="YR22" s="6"/>
      <c r="YS22" s="6"/>
      <c r="YT22" s="6"/>
      <c r="YU22" s="6"/>
      <c r="YV22" s="6"/>
      <c r="YW22" s="6"/>
      <c r="YX22" s="6"/>
      <c r="YY22" s="6"/>
      <c r="YZ22" s="6"/>
      <c r="ZA22" s="6"/>
      <c r="ZB22" s="6"/>
      <c r="ZC22" s="6"/>
      <c r="ZD22" s="6"/>
      <c r="ZE22" s="6"/>
      <c r="ZF22" s="6"/>
      <c r="ZG22" s="6"/>
      <c r="ZH22" s="6"/>
      <c r="ZI22" s="6"/>
      <c r="ZJ22" s="6"/>
      <c r="ZK22" s="6"/>
      <c r="ZL22" s="6"/>
      <c r="ZM22" s="6"/>
      <c r="ZN22" s="6"/>
      <c r="ZO22" s="6"/>
      <c r="ZP22" s="6"/>
      <c r="ZQ22" s="6"/>
      <c r="ZR22" s="6"/>
      <c r="ZS22" s="6"/>
      <c r="ZT22" s="6"/>
      <c r="ZU22" s="6"/>
      <c r="ZV22" s="6"/>
      <c r="ZW22" s="6"/>
      <c r="ZX22" s="6"/>
      <c r="ZY22" s="6"/>
      <c r="ZZ22" s="6"/>
      <c r="AAA22" s="6"/>
      <c r="AAB22" s="6"/>
      <c r="AAC22" s="6"/>
      <c r="AAD22" s="6"/>
      <c r="AAE22" s="6"/>
      <c r="AAF22" s="6"/>
      <c r="AAG22" s="6"/>
      <c r="AAH22" s="6"/>
      <c r="AAI22" s="6"/>
      <c r="AAJ22" s="6"/>
      <c r="AAK22" s="6"/>
      <c r="AAL22" s="6"/>
      <c r="AAM22" s="6"/>
      <c r="AAN22" s="6"/>
      <c r="AAO22" s="6"/>
      <c r="AAP22" s="6"/>
      <c r="AAQ22" s="6"/>
      <c r="AAR22" s="6"/>
      <c r="AAS22" s="6"/>
      <c r="AAT22" s="6"/>
      <c r="AAU22" s="6"/>
      <c r="AAV22" s="6"/>
      <c r="AAW22" s="6"/>
      <c r="AAX22" s="6"/>
      <c r="AAY22" s="6"/>
      <c r="AAZ22" s="6"/>
      <c r="ABA22" s="6"/>
      <c r="ABB22" s="6"/>
      <c r="ABC22" s="6"/>
      <c r="ABD22" s="6"/>
      <c r="ABE22" s="6"/>
      <c r="ABF22" s="6"/>
      <c r="ABG22" s="6"/>
      <c r="ABH22" s="6"/>
      <c r="ABI22" s="6"/>
      <c r="ABJ22" s="6"/>
      <c r="ABK22" s="6"/>
      <c r="ABL22" s="6"/>
      <c r="ABM22" s="6"/>
      <c r="ABN22" s="6"/>
      <c r="ABO22" s="6"/>
      <c r="ABP22" s="6"/>
      <c r="ABQ22" s="6"/>
      <c r="ABR22" s="6"/>
      <c r="ABS22" s="6"/>
      <c r="ABT22" s="6"/>
      <c r="ABU22" s="6"/>
      <c r="ABV22" s="6"/>
      <c r="ABW22" s="6"/>
      <c r="ABX22" s="6"/>
      <c r="ABY22" s="6"/>
      <c r="ABZ22" s="6"/>
      <c r="ACA22" s="6"/>
      <c r="ACB22" s="6"/>
      <c r="ACC22" s="6"/>
      <c r="ACD22" s="6"/>
      <c r="ACE22" s="6"/>
      <c r="ACF22" s="6"/>
      <c r="ACG22" s="6"/>
      <c r="ACH22" s="6"/>
      <c r="ACI22" s="6"/>
      <c r="ACJ22" s="6"/>
      <c r="ACK22" s="6"/>
      <c r="ACL22" s="6"/>
      <c r="ACM22" s="6"/>
      <c r="ACN22" s="6"/>
      <c r="ACO22" s="6"/>
      <c r="ACP22" s="6"/>
      <c r="ACQ22" s="6"/>
      <c r="ACR22" s="6"/>
      <c r="ACS22" s="6"/>
      <c r="ACT22" s="6"/>
      <c r="ACU22" s="6"/>
      <c r="ACV22" s="6"/>
      <c r="ACW22" s="6"/>
      <c r="ACX22" s="6"/>
      <c r="ACY22" s="6"/>
      <c r="ACZ22" s="6"/>
      <c r="ADA22" s="6"/>
      <c r="ADB22" s="6"/>
      <c r="ADC22" s="6"/>
      <c r="ADD22" s="6"/>
      <c r="ADE22" s="6"/>
      <c r="ADF22" s="6"/>
      <c r="ADG22" s="6"/>
      <c r="ADH22" s="6"/>
      <c r="ADI22" s="6"/>
      <c r="ADJ22" s="6"/>
      <c r="ADK22" s="6"/>
      <c r="ADL22" s="6"/>
      <c r="ADM22" s="6"/>
      <c r="ADN22" s="6"/>
      <c r="ADO22" s="6"/>
      <c r="ADP22" s="6"/>
      <c r="ADQ22" s="6"/>
      <c r="ADR22" s="6"/>
      <c r="ADS22" s="6"/>
      <c r="ADT22" s="6"/>
      <c r="ADU22" s="6"/>
      <c r="ADV22" s="6"/>
      <c r="ADW22" s="6"/>
      <c r="ADX22" s="6"/>
      <c r="ADY22" s="6"/>
      <c r="ADZ22" s="6"/>
      <c r="AEA22" s="6"/>
      <c r="AEB22" s="6"/>
      <c r="AEC22" s="6"/>
      <c r="AED22" s="6"/>
      <c r="AEE22" s="6"/>
      <c r="AEF22" s="6"/>
      <c r="AEG22" s="6"/>
      <c r="AEH22" s="6"/>
      <c r="AEI22" s="6"/>
      <c r="AEJ22" s="6"/>
      <c r="AEK22" s="6"/>
      <c r="AEL22" s="6"/>
      <c r="AEM22" s="6"/>
      <c r="AEN22" s="6"/>
      <c r="AEO22" s="6"/>
      <c r="AEP22" s="6"/>
      <c r="AEQ22" s="6"/>
      <c r="AER22" s="6"/>
      <c r="AES22" s="6"/>
      <c r="AET22" s="6"/>
      <c r="AEU22" s="6"/>
      <c r="AEV22" s="6"/>
      <c r="AEW22" s="6"/>
      <c r="AEX22" s="6"/>
      <c r="AEY22" s="6"/>
      <c r="AEZ22" s="6"/>
      <c r="AFA22" s="6"/>
      <c r="AFB22" s="6"/>
      <c r="AFC22" s="6"/>
      <c r="AFD22" s="6"/>
      <c r="AFE22" s="6"/>
      <c r="AFF22" s="6"/>
      <c r="AFG22" s="6"/>
      <c r="AFH22" s="6"/>
      <c r="AFI22" s="6"/>
      <c r="AFJ22" s="6"/>
      <c r="AFK22" s="6"/>
      <c r="AFL22" s="6"/>
      <c r="AFM22" s="6"/>
      <c r="AFN22" s="6"/>
      <c r="AFO22" s="6"/>
      <c r="AFP22" s="6"/>
      <c r="AFQ22" s="6"/>
      <c r="AFR22" s="6"/>
      <c r="AFS22" s="6"/>
      <c r="AFT22" s="6"/>
      <c r="AFU22" s="6"/>
      <c r="AFV22" s="6"/>
      <c r="AFW22" s="6"/>
      <c r="AFX22" s="6"/>
      <c r="AFY22" s="6"/>
      <c r="AFZ22" s="6"/>
      <c r="AGA22" s="6"/>
      <c r="AGB22" s="6"/>
      <c r="AGC22" s="6"/>
      <c r="AGD22" s="6"/>
      <c r="AGE22" s="6"/>
      <c r="AGF22" s="6"/>
      <c r="AGG22" s="6"/>
      <c r="AGH22" s="6"/>
      <c r="AGI22" s="6"/>
      <c r="AGJ22" s="6"/>
      <c r="AGK22" s="6"/>
      <c r="AGL22" s="6"/>
      <c r="AGM22" s="6"/>
      <c r="AGN22" s="6"/>
      <c r="AGO22" s="6"/>
      <c r="AGP22" s="6"/>
      <c r="AGQ22" s="6"/>
      <c r="AGR22" s="6"/>
      <c r="AGS22" s="6"/>
      <c r="AGT22" s="6"/>
      <c r="AGU22" s="6"/>
      <c r="AGV22" s="6"/>
      <c r="AGW22" s="6"/>
      <c r="AGX22" s="6"/>
      <c r="AGY22" s="6"/>
      <c r="AGZ22" s="6"/>
      <c r="AHA22" s="6"/>
      <c r="AHB22" s="6"/>
      <c r="AHC22" s="6"/>
      <c r="AHD22" s="6"/>
      <c r="AHE22" s="6"/>
      <c r="AHF22" s="6"/>
      <c r="AHG22" s="6"/>
      <c r="AHH22" s="6"/>
      <c r="AHI22" s="6"/>
      <c r="AHJ22" s="6"/>
      <c r="AHK22" s="6"/>
      <c r="AHL22" s="6"/>
      <c r="AHM22" s="6"/>
      <c r="AHN22" s="6"/>
      <c r="AHO22" s="6"/>
      <c r="AHP22" s="6"/>
      <c r="AHQ22" s="6"/>
      <c r="AHR22" s="6"/>
      <c r="AHS22" s="6"/>
      <c r="AHT22" s="6"/>
      <c r="AHU22" s="6"/>
      <c r="AHV22" s="6"/>
      <c r="AHW22" s="6"/>
      <c r="AHX22" s="6"/>
      <c r="AHY22" s="6"/>
      <c r="AHZ22" s="6"/>
      <c r="AIA22" s="6"/>
      <c r="AIB22" s="6"/>
      <c r="AIC22" s="6"/>
      <c r="AID22" s="6"/>
      <c r="AIE22" s="6"/>
      <c r="AIF22" s="6"/>
      <c r="AIG22" s="6"/>
      <c r="AIH22" s="6"/>
      <c r="AII22" s="6"/>
      <c r="AIJ22" s="6"/>
      <c r="AIK22" s="6"/>
      <c r="AIL22" s="6"/>
      <c r="AIM22" s="6"/>
      <c r="AIN22" s="6"/>
      <c r="AIO22" s="6"/>
      <c r="AIP22" s="6"/>
      <c r="AIQ22" s="6"/>
      <c r="AIR22" s="6"/>
      <c r="AIS22" s="6"/>
      <c r="AIT22" s="6"/>
      <c r="AIU22" s="6"/>
      <c r="AIV22" s="6"/>
      <c r="AIW22" s="6"/>
      <c r="AIX22" s="6"/>
      <c r="AIY22" s="6"/>
      <c r="AIZ22" s="6"/>
      <c r="AJA22" s="6"/>
      <c r="AJB22" s="6"/>
      <c r="AJC22" s="6"/>
      <c r="AJD22" s="6"/>
      <c r="AJE22" s="6"/>
      <c r="AJF22" s="6"/>
      <c r="AJG22" s="6"/>
      <c r="AJH22" s="6"/>
      <c r="AJI22" s="6"/>
      <c r="AJJ22" s="6"/>
      <c r="AJK22" s="6"/>
      <c r="AJL22" s="6"/>
      <c r="AJM22" s="6"/>
      <c r="AJN22" s="6"/>
      <c r="AJO22" s="6"/>
      <c r="AJP22" s="6"/>
      <c r="AJQ22" s="6"/>
      <c r="AJR22" s="6"/>
      <c r="AJS22" s="6"/>
      <c r="AJT22" s="6"/>
      <c r="AJU22" s="6"/>
      <c r="AJV22" s="6"/>
      <c r="AJW22" s="6"/>
      <c r="AJX22" s="6"/>
      <c r="AJY22" s="6"/>
      <c r="AJZ22" s="6"/>
      <c r="AKA22" s="6"/>
      <c r="AKB22" s="6"/>
      <c r="AKC22" s="6"/>
      <c r="AKD22" s="6"/>
      <c r="AKE22" s="6"/>
      <c r="AKF22" s="6"/>
      <c r="AKG22" s="6"/>
      <c r="AKH22" s="6"/>
      <c r="AKI22" s="6"/>
      <c r="AKJ22" s="6"/>
      <c r="AKK22" s="6"/>
      <c r="AKL22" s="6"/>
      <c r="AKM22" s="6"/>
      <c r="AKN22" s="6"/>
      <c r="AKO22" s="6"/>
      <c r="AKP22" s="6"/>
      <c r="AKQ22" s="6"/>
      <c r="AKR22" s="6"/>
      <c r="AKS22" s="6"/>
      <c r="AKT22" s="6"/>
      <c r="AKU22" s="6"/>
      <c r="AKV22" s="6"/>
      <c r="AKW22" s="6"/>
      <c r="AKX22" s="6"/>
      <c r="AKY22" s="6"/>
      <c r="AKZ22" s="6"/>
      <c r="ALA22" s="6"/>
      <c r="ALB22" s="6"/>
      <c r="ALC22" s="6"/>
      <c r="ALD22" s="6"/>
      <c r="ALE22" s="6"/>
      <c r="ALF22" s="6"/>
      <c r="ALG22" s="6"/>
      <c r="ALH22" s="6"/>
      <c r="ALI22" s="6"/>
      <c r="ALJ22" s="6"/>
      <c r="ALK22" s="6"/>
      <c r="ALL22" s="6"/>
      <c r="ALM22" s="6"/>
      <c r="ALN22" s="6"/>
      <c r="ALO22" s="6"/>
      <c r="ALP22" s="6"/>
      <c r="ALQ22" s="6"/>
      <c r="ALR22" s="6"/>
      <c r="ALS22" s="6"/>
      <c r="ALT22" s="6"/>
      <c r="ALU22" s="6"/>
      <c r="ALV22" s="6"/>
      <c r="ALW22" s="6"/>
      <c r="ALX22" s="6"/>
      <c r="ALY22" s="6"/>
      <c r="ALZ22" s="6"/>
      <c r="AMA22" s="6"/>
      <c r="AMB22" s="6"/>
      <c r="AMC22" s="6"/>
      <c r="AMD22" s="6"/>
      <c r="AME22" s="6"/>
      <c r="AMF22" s="6"/>
      <c r="AMG22" s="6"/>
      <c r="AMH22" s="6"/>
      <c r="AMI22" s="6"/>
      <c r="AMJ22" s="6"/>
      <c r="AMK22" s="6"/>
      <c r="AML22" s="6"/>
      <c r="AMM22" s="6"/>
      <c r="AMN22" s="6"/>
      <c r="AMO22" s="6"/>
      <c r="AMP22" s="6"/>
      <c r="AMQ22" s="6"/>
      <c r="AMR22" s="6"/>
      <c r="AMS22" s="6"/>
      <c r="AMT22" s="6"/>
      <c r="AMU22" s="6"/>
      <c r="AMV22" s="6"/>
      <c r="AMW22" s="6"/>
      <c r="AMX22" s="6"/>
      <c r="AMY22" s="6"/>
      <c r="AMZ22" s="6"/>
      <c r="ANA22" s="6"/>
      <c r="ANB22" s="6"/>
      <c r="ANC22" s="6"/>
      <c r="AND22" s="6"/>
      <c r="ANE22" s="6"/>
      <c r="ANF22" s="6"/>
    </row>
    <row r="23" spans="1:1046" x14ac:dyDescent="0.25">
      <c r="A23" t="s">
        <v>196</v>
      </c>
      <c r="O23" s="62"/>
      <c r="P23" s="62"/>
      <c r="Q23" s="6"/>
      <c r="R23" s="62"/>
      <c r="S23" s="6"/>
      <c r="T23" s="6"/>
      <c r="U23" s="80" t="s">
        <v>275</v>
      </c>
      <c r="V23" s="14">
        <v>41</v>
      </c>
      <c r="W23" s="112" t="s">
        <v>272</v>
      </c>
      <c r="X23" s="150">
        <f t="shared" si="0"/>
        <v>9</v>
      </c>
      <c r="Y23" s="86"/>
      <c r="Z23" s="86"/>
      <c r="AA23" s="63"/>
      <c r="AB23" s="64"/>
      <c r="AC23" s="65"/>
      <c r="AD23" s="64"/>
      <c r="AE23" s="65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  <c r="AMK23" s="6"/>
      <c r="AML23" s="6"/>
      <c r="AMM23" s="6"/>
      <c r="AMN23" s="6"/>
      <c r="AMO23" s="6"/>
      <c r="AMP23" s="6"/>
      <c r="AMQ23" s="6"/>
      <c r="AMR23" s="6"/>
      <c r="AMS23" s="6"/>
      <c r="AMT23" s="6"/>
      <c r="AMU23" s="6"/>
      <c r="AMV23" s="6"/>
      <c r="AMW23" s="6"/>
      <c r="AMX23" s="6"/>
      <c r="AMY23" s="6"/>
      <c r="AMZ23" s="6"/>
      <c r="ANA23" s="6"/>
      <c r="ANB23" s="6"/>
      <c r="ANC23" s="6"/>
      <c r="AND23" s="6"/>
      <c r="ANE23" s="6"/>
      <c r="ANF23" s="6"/>
    </row>
    <row r="24" spans="1:1046" x14ac:dyDescent="0.25">
      <c r="A24" t="s">
        <v>196</v>
      </c>
      <c r="B24" t="s">
        <v>210</v>
      </c>
      <c r="O24" s="62"/>
      <c r="P24" s="62"/>
      <c r="Q24" s="6"/>
      <c r="R24" s="62"/>
      <c r="S24" s="6"/>
      <c r="T24" s="6"/>
      <c r="U24" s="80" t="s">
        <v>228</v>
      </c>
      <c r="V24" s="14">
        <v>42</v>
      </c>
      <c r="W24" s="112" t="s">
        <v>231</v>
      </c>
      <c r="X24" s="150">
        <f t="shared" si="0"/>
        <v>4</v>
      </c>
      <c r="Y24" s="86"/>
      <c r="Z24" s="86"/>
      <c r="AA24" s="63"/>
      <c r="AB24" s="64"/>
      <c r="AC24" s="65"/>
      <c r="AD24" s="64"/>
      <c r="AE24" s="65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  <c r="AMK24" s="6"/>
      <c r="AML24" s="6"/>
      <c r="AMM24" s="6"/>
      <c r="AMN24" s="6"/>
      <c r="AMO24" s="6"/>
      <c r="AMP24" s="6"/>
      <c r="AMQ24" s="6"/>
      <c r="AMR24" s="6"/>
      <c r="AMS24" s="6"/>
      <c r="AMT24" s="6"/>
      <c r="AMU24" s="6"/>
      <c r="AMV24" s="6"/>
      <c r="AMW24" s="6"/>
      <c r="AMX24" s="6"/>
      <c r="AMY24" s="6"/>
      <c r="AMZ24" s="6"/>
      <c r="ANA24" s="6"/>
      <c r="ANB24" s="6"/>
      <c r="ANC24" s="6"/>
      <c r="AND24" s="6"/>
      <c r="ANE24" s="6"/>
      <c r="ANF24" s="6"/>
    </row>
    <row r="25" spans="1:1046" x14ac:dyDescent="0.25">
      <c r="A25" t="s">
        <v>196</v>
      </c>
      <c r="C25">
        <v>1</v>
      </c>
      <c r="D25" t="s">
        <v>205</v>
      </c>
      <c r="O25" s="62"/>
      <c r="P25" s="62"/>
      <c r="Q25" s="6"/>
      <c r="R25" s="62"/>
      <c r="S25" s="6"/>
      <c r="T25" s="6"/>
      <c r="U25" s="80" t="s">
        <v>229</v>
      </c>
      <c r="V25" s="14">
        <v>43</v>
      </c>
      <c r="W25" s="112" t="s">
        <v>232</v>
      </c>
      <c r="X25" s="150">
        <f t="shared" si="0"/>
        <v>4</v>
      </c>
      <c r="Y25" s="86"/>
      <c r="Z25" s="86"/>
      <c r="AA25" s="63"/>
      <c r="AB25" s="64"/>
      <c r="AC25" s="65"/>
      <c r="AD25" s="64"/>
      <c r="AE25" s="65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</row>
    <row r="26" spans="1:1046" x14ac:dyDescent="0.25">
      <c r="A26" t="s">
        <v>196</v>
      </c>
      <c r="E26" s="95"/>
      <c r="O26" s="62"/>
      <c r="P26" s="62"/>
      <c r="Q26" s="6"/>
      <c r="R26" s="62"/>
      <c r="S26" s="6"/>
      <c r="T26" s="6"/>
      <c r="U26" s="82" t="s">
        <v>230</v>
      </c>
      <c r="V26" s="106">
        <v>44</v>
      </c>
      <c r="W26" s="113" t="s">
        <v>233</v>
      </c>
      <c r="X26" s="150">
        <f t="shared" si="0"/>
        <v>4</v>
      </c>
      <c r="Y26" s="86"/>
      <c r="Z26" s="86"/>
      <c r="AA26" s="63"/>
      <c r="AB26" s="64"/>
      <c r="AC26" s="65"/>
      <c r="AD26" s="64"/>
      <c r="AE26" s="65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  <c r="IT26" s="6"/>
      <c r="IU26" s="6"/>
      <c r="IV26" s="6"/>
      <c r="IW26" s="6"/>
      <c r="IX26" s="6"/>
      <c r="IY26" s="6"/>
      <c r="IZ26" s="6"/>
      <c r="JA26" s="6"/>
      <c r="JB26" s="6"/>
      <c r="JC26" s="6"/>
      <c r="JD26" s="6"/>
      <c r="JE26" s="6"/>
      <c r="JF26" s="6"/>
      <c r="JG26" s="6"/>
      <c r="JH26" s="6"/>
      <c r="JI26" s="6"/>
      <c r="JJ26" s="6"/>
      <c r="JK26" s="6"/>
      <c r="JL26" s="6"/>
      <c r="JM26" s="6"/>
      <c r="JN26" s="6"/>
      <c r="JO26" s="6"/>
      <c r="JP26" s="6"/>
      <c r="JQ26" s="6"/>
      <c r="JR26" s="6"/>
      <c r="JS26" s="6"/>
      <c r="JT26" s="6"/>
      <c r="JU26" s="6"/>
      <c r="JV26" s="6"/>
      <c r="JW26" s="6"/>
      <c r="JX26" s="6"/>
      <c r="JY26" s="6"/>
      <c r="JZ26" s="6"/>
      <c r="KA26" s="6"/>
      <c r="KB26" s="6"/>
      <c r="KC26" s="6"/>
      <c r="KD26" s="6"/>
      <c r="KE26" s="6"/>
      <c r="KF26" s="6"/>
      <c r="KG26" s="6"/>
      <c r="KH26" s="6"/>
      <c r="KI26" s="6"/>
      <c r="KJ26" s="6"/>
      <c r="KK26" s="6"/>
      <c r="KL26" s="6"/>
      <c r="KM26" s="6"/>
      <c r="KN26" s="6"/>
      <c r="KO26" s="6"/>
      <c r="KP26" s="6"/>
      <c r="KQ26" s="6"/>
      <c r="KR26" s="6"/>
      <c r="KS26" s="6"/>
      <c r="KT26" s="6"/>
      <c r="KU26" s="6"/>
      <c r="KV26" s="6"/>
      <c r="KW26" s="6"/>
      <c r="KX26" s="6"/>
      <c r="KY26" s="6"/>
      <c r="KZ26" s="6"/>
      <c r="LA26" s="6"/>
      <c r="LB26" s="6"/>
      <c r="LC26" s="6"/>
      <c r="LD26" s="6"/>
      <c r="LE26" s="6"/>
      <c r="LF26" s="6"/>
      <c r="LG26" s="6"/>
      <c r="LH26" s="6"/>
      <c r="LI26" s="6"/>
      <c r="LJ26" s="6"/>
      <c r="LK26" s="6"/>
      <c r="LL26" s="6"/>
      <c r="LM26" s="6"/>
      <c r="LN26" s="6"/>
      <c r="LO26" s="6"/>
      <c r="LP26" s="6"/>
      <c r="LQ26" s="6"/>
      <c r="LR26" s="6"/>
      <c r="LS26" s="6"/>
      <c r="LT26" s="6"/>
      <c r="LU26" s="6"/>
      <c r="LV26" s="6"/>
      <c r="LW26" s="6"/>
      <c r="LX26" s="6"/>
      <c r="LY26" s="6"/>
      <c r="LZ26" s="6"/>
      <c r="MA26" s="6"/>
      <c r="MB26" s="6"/>
      <c r="MC26" s="6"/>
      <c r="MD26" s="6"/>
      <c r="ME26" s="6"/>
      <c r="MF26" s="6"/>
      <c r="MG26" s="6"/>
      <c r="MH26" s="6"/>
      <c r="MI26" s="6"/>
      <c r="MJ26" s="6"/>
      <c r="MK26" s="6"/>
      <c r="ML26" s="6"/>
      <c r="MM26" s="6"/>
      <c r="MN26" s="6"/>
      <c r="MO26" s="6"/>
      <c r="MP26" s="6"/>
      <c r="MQ26" s="6"/>
      <c r="MR26" s="6"/>
      <c r="MS26" s="6"/>
      <c r="MT26" s="6"/>
      <c r="MU26" s="6"/>
      <c r="MV26" s="6"/>
      <c r="MW26" s="6"/>
      <c r="MX26" s="6"/>
      <c r="MY26" s="6"/>
      <c r="MZ26" s="6"/>
      <c r="NA26" s="6"/>
      <c r="NB26" s="6"/>
      <c r="NC26" s="6"/>
      <c r="ND26" s="6"/>
      <c r="NE26" s="6"/>
      <c r="NF26" s="6"/>
      <c r="NG26" s="6"/>
      <c r="NH26" s="6"/>
      <c r="NI26" s="6"/>
      <c r="NJ26" s="6"/>
      <c r="NK26" s="6"/>
      <c r="NL26" s="6"/>
      <c r="NM26" s="6"/>
      <c r="NN26" s="6"/>
      <c r="NO26" s="6"/>
      <c r="NP26" s="6"/>
      <c r="NQ26" s="6"/>
      <c r="NR26" s="6"/>
      <c r="NS26" s="6"/>
      <c r="NT26" s="6"/>
      <c r="NU26" s="6"/>
      <c r="NV26" s="6"/>
      <c r="NW26" s="6"/>
      <c r="NX26" s="6"/>
      <c r="NY26" s="6"/>
      <c r="NZ26" s="6"/>
      <c r="OA26" s="6"/>
      <c r="OB26" s="6"/>
      <c r="OC26" s="6"/>
      <c r="OD26" s="6"/>
      <c r="OE26" s="6"/>
      <c r="OF26" s="6"/>
      <c r="OG26" s="6"/>
      <c r="OH26" s="6"/>
      <c r="OI26" s="6"/>
      <c r="OJ26" s="6"/>
      <c r="OK26" s="6"/>
      <c r="OL26" s="6"/>
      <c r="OM26" s="6"/>
      <c r="ON26" s="6"/>
      <c r="OO26" s="6"/>
      <c r="OP26" s="6"/>
      <c r="OQ26" s="6"/>
      <c r="OR26" s="6"/>
      <c r="OS26" s="6"/>
      <c r="OT26" s="6"/>
      <c r="OU26" s="6"/>
      <c r="OV26" s="6"/>
      <c r="OW26" s="6"/>
      <c r="OX26" s="6"/>
      <c r="OY26" s="6"/>
      <c r="OZ26" s="6"/>
      <c r="PA26" s="6"/>
      <c r="PB26" s="6"/>
      <c r="PC26" s="6"/>
      <c r="PD26" s="6"/>
      <c r="PE26" s="6"/>
      <c r="PF26" s="6"/>
      <c r="PG26" s="6"/>
      <c r="PH26" s="6"/>
      <c r="PI26" s="6"/>
      <c r="PJ26" s="6"/>
      <c r="PK26" s="6"/>
      <c r="PL26" s="6"/>
      <c r="PM26" s="6"/>
      <c r="PN26" s="6"/>
      <c r="PO26" s="6"/>
      <c r="PP26" s="6"/>
      <c r="PQ26" s="6"/>
      <c r="PR26" s="6"/>
      <c r="PS26" s="6"/>
      <c r="PT26" s="6"/>
      <c r="PU26" s="6"/>
      <c r="PV26" s="6"/>
      <c r="PW26" s="6"/>
      <c r="PX26" s="6"/>
      <c r="PY26" s="6"/>
      <c r="PZ26" s="6"/>
      <c r="QA26" s="6"/>
      <c r="QB26" s="6"/>
      <c r="QC26" s="6"/>
      <c r="QD26" s="6"/>
      <c r="QE26" s="6"/>
      <c r="QF26" s="6"/>
      <c r="QG26" s="6"/>
      <c r="QH26" s="6"/>
      <c r="QI26" s="6"/>
      <c r="QJ26" s="6"/>
      <c r="QK26" s="6"/>
      <c r="QL26" s="6"/>
      <c r="QM26" s="6"/>
      <c r="QN26" s="6"/>
      <c r="QO26" s="6"/>
      <c r="QP26" s="6"/>
      <c r="QQ26" s="6"/>
      <c r="QR26" s="6"/>
      <c r="QS26" s="6"/>
      <c r="QT26" s="6"/>
      <c r="QU26" s="6"/>
      <c r="QV26" s="6"/>
      <c r="QW26" s="6"/>
      <c r="QX26" s="6"/>
      <c r="QY26" s="6"/>
      <c r="QZ26" s="6"/>
      <c r="RA26" s="6"/>
      <c r="RB26" s="6"/>
      <c r="RC26" s="6"/>
      <c r="RD26" s="6"/>
      <c r="RE26" s="6"/>
      <c r="RF26" s="6"/>
      <c r="RG26" s="6"/>
      <c r="RH26" s="6"/>
      <c r="RI26" s="6"/>
      <c r="RJ26" s="6"/>
      <c r="RK26" s="6"/>
      <c r="RL26" s="6"/>
      <c r="RM26" s="6"/>
      <c r="RN26" s="6"/>
      <c r="RO26" s="6"/>
      <c r="RP26" s="6"/>
      <c r="RQ26" s="6"/>
      <c r="RR26" s="6"/>
      <c r="RS26" s="6"/>
      <c r="RT26" s="6"/>
      <c r="RU26" s="6"/>
      <c r="RV26" s="6"/>
      <c r="RW26" s="6"/>
      <c r="RX26" s="6"/>
      <c r="RY26" s="6"/>
      <c r="RZ26" s="6"/>
      <c r="SA26" s="6"/>
      <c r="SB26" s="6"/>
      <c r="SC26" s="6"/>
      <c r="SD26" s="6"/>
      <c r="SE26" s="6"/>
      <c r="SF26" s="6"/>
      <c r="SG26" s="6"/>
      <c r="SH26" s="6"/>
      <c r="SI26" s="6"/>
      <c r="SJ26" s="6"/>
      <c r="SK26" s="6"/>
      <c r="SL26" s="6"/>
      <c r="SM26" s="6"/>
      <c r="SN26" s="6"/>
      <c r="SO26" s="6"/>
      <c r="SP26" s="6"/>
      <c r="SQ26" s="6"/>
      <c r="SR26" s="6"/>
      <c r="SS26" s="6"/>
      <c r="ST26" s="6"/>
      <c r="SU26" s="6"/>
      <c r="SV26" s="6"/>
      <c r="SW26" s="6"/>
      <c r="SX26" s="6"/>
      <c r="SY26" s="6"/>
      <c r="SZ26" s="6"/>
      <c r="TA26" s="6"/>
      <c r="TB26" s="6"/>
      <c r="TC26" s="6"/>
      <c r="TD26" s="6"/>
      <c r="TE26" s="6"/>
      <c r="TF26" s="6"/>
      <c r="TG26" s="6"/>
      <c r="TH26" s="6"/>
      <c r="TI26" s="6"/>
      <c r="TJ26" s="6"/>
      <c r="TK26" s="6"/>
      <c r="TL26" s="6"/>
      <c r="TM26" s="6"/>
      <c r="TN26" s="6"/>
      <c r="TO26" s="6"/>
      <c r="TP26" s="6"/>
      <c r="TQ26" s="6"/>
      <c r="TR26" s="6"/>
      <c r="TS26" s="6"/>
      <c r="TT26" s="6"/>
      <c r="TU26" s="6"/>
      <c r="TV26" s="6"/>
      <c r="TW26" s="6"/>
      <c r="TX26" s="6"/>
      <c r="TY26" s="6"/>
      <c r="TZ26" s="6"/>
      <c r="UA26" s="6"/>
      <c r="UB26" s="6"/>
      <c r="UC26" s="6"/>
      <c r="UD26" s="6"/>
      <c r="UE26" s="6"/>
      <c r="UF26" s="6"/>
      <c r="UG26" s="6"/>
      <c r="UH26" s="6"/>
      <c r="UI26" s="6"/>
      <c r="UJ26" s="6"/>
      <c r="UK26" s="6"/>
      <c r="UL26" s="6"/>
      <c r="UM26" s="6"/>
      <c r="UN26" s="6"/>
      <c r="UO26" s="6"/>
      <c r="UP26" s="6"/>
      <c r="UQ26" s="6"/>
      <c r="UR26" s="6"/>
      <c r="US26" s="6"/>
      <c r="UT26" s="6"/>
      <c r="UU26" s="6"/>
      <c r="UV26" s="6"/>
      <c r="UW26" s="6"/>
      <c r="UX26" s="6"/>
      <c r="UY26" s="6"/>
      <c r="UZ26" s="6"/>
      <c r="VA26" s="6"/>
      <c r="VB26" s="6"/>
      <c r="VC26" s="6"/>
      <c r="VD26" s="6"/>
      <c r="VE26" s="6"/>
      <c r="VF26" s="6"/>
      <c r="VG26" s="6"/>
      <c r="VH26" s="6"/>
      <c r="VI26" s="6"/>
      <c r="VJ26" s="6"/>
      <c r="VK26" s="6"/>
      <c r="VL26" s="6"/>
      <c r="VM26" s="6"/>
      <c r="VN26" s="6"/>
      <c r="VO26" s="6"/>
      <c r="VP26" s="6"/>
      <c r="VQ26" s="6"/>
      <c r="VR26" s="6"/>
      <c r="VS26" s="6"/>
      <c r="VT26" s="6"/>
      <c r="VU26" s="6"/>
      <c r="VV26" s="6"/>
      <c r="VW26" s="6"/>
      <c r="VX26" s="6"/>
      <c r="VY26" s="6"/>
      <c r="VZ26" s="6"/>
      <c r="WA26" s="6"/>
      <c r="WB26" s="6"/>
      <c r="WC26" s="6"/>
      <c r="WD26" s="6"/>
      <c r="WE26" s="6"/>
      <c r="WF26" s="6"/>
      <c r="WG26" s="6"/>
      <c r="WH26" s="6"/>
      <c r="WI26" s="6"/>
      <c r="WJ26" s="6"/>
      <c r="WK26" s="6"/>
      <c r="WL26" s="6"/>
      <c r="WM26" s="6"/>
      <c r="WN26" s="6"/>
      <c r="WO26" s="6"/>
      <c r="WP26" s="6"/>
      <c r="WQ26" s="6"/>
      <c r="WR26" s="6"/>
      <c r="WS26" s="6"/>
      <c r="WT26" s="6"/>
      <c r="WU26" s="6"/>
      <c r="WV26" s="6"/>
      <c r="WW26" s="6"/>
      <c r="WX26" s="6"/>
      <c r="WY26" s="6"/>
      <c r="WZ26" s="6"/>
      <c r="XA26" s="6"/>
      <c r="XB26" s="6"/>
      <c r="XC26" s="6"/>
      <c r="XD26" s="6"/>
      <c r="XE26" s="6"/>
      <c r="XF26" s="6"/>
      <c r="XG26" s="6"/>
      <c r="XH26" s="6"/>
      <c r="XI26" s="6"/>
      <c r="XJ26" s="6"/>
      <c r="XK26" s="6"/>
      <c r="XL26" s="6"/>
      <c r="XM26" s="6"/>
      <c r="XN26" s="6"/>
      <c r="XO26" s="6"/>
      <c r="XP26" s="6"/>
      <c r="XQ26" s="6"/>
      <c r="XR26" s="6"/>
      <c r="XS26" s="6"/>
      <c r="XT26" s="6"/>
      <c r="XU26" s="6"/>
      <c r="XV26" s="6"/>
      <c r="XW26" s="6"/>
      <c r="XX26" s="6"/>
      <c r="XY26" s="6"/>
      <c r="XZ26" s="6"/>
      <c r="YA26" s="6"/>
      <c r="YB26" s="6"/>
      <c r="YC26" s="6"/>
      <c r="YD26" s="6"/>
      <c r="YE26" s="6"/>
      <c r="YF26" s="6"/>
      <c r="YG26" s="6"/>
      <c r="YH26" s="6"/>
      <c r="YI26" s="6"/>
      <c r="YJ26" s="6"/>
      <c r="YK26" s="6"/>
      <c r="YL26" s="6"/>
      <c r="YM26" s="6"/>
      <c r="YN26" s="6"/>
      <c r="YO26" s="6"/>
      <c r="YP26" s="6"/>
      <c r="YQ26" s="6"/>
      <c r="YR26" s="6"/>
      <c r="YS26" s="6"/>
      <c r="YT26" s="6"/>
      <c r="YU26" s="6"/>
      <c r="YV26" s="6"/>
      <c r="YW26" s="6"/>
      <c r="YX26" s="6"/>
      <c r="YY26" s="6"/>
      <c r="YZ26" s="6"/>
      <c r="ZA26" s="6"/>
      <c r="ZB26" s="6"/>
      <c r="ZC26" s="6"/>
      <c r="ZD26" s="6"/>
      <c r="ZE26" s="6"/>
      <c r="ZF26" s="6"/>
      <c r="ZG26" s="6"/>
      <c r="ZH26" s="6"/>
      <c r="ZI26" s="6"/>
      <c r="ZJ26" s="6"/>
      <c r="ZK26" s="6"/>
      <c r="ZL26" s="6"/>
      <c r="ZM26" s="6"/>
      <c r="ZN26" s="6"/>
      <c r="ZO26" s="6"/>
      <c r="ZP26" s="6"/>
      <c r="ZQ26" s="6"/>
      <c r="ZR26" s="6"/>
      <c r="ZS26" s="6"/>
      <c r="ZT26" s="6"/>
      <c r="ZU26" s="6"/>
      <c r="ZV26" s="6"/>
      <c r="ZW26" s="6"/>
      <c r="ZX26" s="6"/>
      <c r="ZY26" s="6"/>
      <c r="ZZ26" s="6"/>
      <c r="AAA26" s="6"/>
      <c r="AAB26" s="6"/>
      <c r="AAC26" s="6"/>
      <c r="AAD26" s="6"/>
      <c r="AAE26" s="6"/>
      <c r="AAF26" s="6"/>
      <c r="AAG26" s="6"/>
      <c r="AAH26" s="6"/>
      <c r="AAI26" s="6"/>
      <c r="AAJ26" s="6"/>
      <c r="AAK26" s="6"/>
      <c r="AAL26" s="6"/>
      <c r="AAM26" s="6"/>
      <c r="AAN26" s="6"/>
      <c r="AAO26" s="6"/>
      <c r="AAP26" s="6"/>
      <c r="AAQ26" s="6"/>
      <c r="AAR26" s="6"/>
      <c r="AAS26" s="6"/>
      <c r="AAT26" s="6"/>
      <c r="AAU26" s="6"/>
      <c r="AAV26" s="6"/>
      <c r="AAW26" s="6"/>
      <c r="AAX26" s="6"/>
      <c r="AAY26" s="6"/>
      <c r="AAZ26" s="6"/>
      <c r="ABA26" s="6"/>
      <c r="ABB26" s="6"/>
      <c r="ABC26" s="6"/>
      <c r="ABD26" s="6"/>
      <c r="ABE26" s="6"/>
      <c r="ABF26" s="6"/>
      <c r="ABG26" s="6"/>
      <c r="ABH26" s="6"/>
      <c r="ABI26" s="6"/>
      <c r="ABJ26" s="6"/>
      <c r="ABK26" s="6"/>
      <c r="ABL26" s="6"/>
      <c r="ABM26" s="6"/>
      <c r="ABN26" s="6"/>
      <c r="ABO26" s="6"/>
      <c r="ABP26" s="6"/>
      <c r="ABQ26" s="6"/>
      <c r="ABR26" s="6"/>
      <c r="ABS26" s="6"/>
      <c r="ABT26" s="6"/>
      <c r="ABU26" s="6"/>
      <c r="ABV26" s="6"/>
      <c r="ABW26" s="6"/>
      <c r="ABX26" s="6"/>
      <c r="ABY26" s="6"/>
      <c r="ABZ26" s="6"/>
      <c r="ACA26" s="6"/>
      <c r="ACB26" s="6"/>
      <c r="ACC26" s="6"/>
      <c r="ACD26" s="6"/>
      <c r="ACE26" s="6"/>
      <c r="ACF26" s="6"/>
      <c r="ACG26" s="6"/>
      <c r="ACH26" s="6"/>
      <c r="ACI26" s="6"/>
      <c r="ACJ26" s="6"/>
      <c r="ACK26" s="6"/>
      <c r="ACL26" s="6"/>
      <c r="ACM26" s="6"/>
      <c r="ACN26" s="6"/>
      <c r="ACO26" s="6"/>
      <c r="ACP26" s="6"/>
      <c r="ACQ26" s="6"/>
      <c r="ACR26" s="6"/>
      <c r="ACS26" s="6"/>
      <c r="ACT26" s="6"/>
      <c r="ACU26" s="6"/>
      <c r="ACV26" s="6"/>
      <c r="ACW26" s="6"/>
      <c r="ACX26" s="6"/>
      <c r="ACY26" s="6"/>
      <c r="ACZ26" s="6"/>
      <c r="ADA26" s="6"/>
      <c r="ADB26" s="6"/>
      <c r="ADC26" s="6"/>
      <c r="ADD26" s="6"/>
      <c r="ADE26" s="6"/>
      <c r="ADF26" s="6"/>
      <c r="ADG26" s="6"/>
      <c r="ADH26" s="6"/>
      <c r="ADI26" s="6"/>
      <c r="ADJ26" s="6"/>
      <c r="ADK26" s="6"/>
      <c r="ADL26" s="6"/>
      <c r="ADM26" s="6"/>
      <c r="ADN26" s="6"/>
      <c r="ADO26" s="6"/>
      <c r="ADP26" s="6"/>
      <c r="ADQ26" s="6"/>
      <c r="ADR26" s="6"/>
      <c r="ADS26" s="6"/>
      <c r="ADT26" s="6"/>
      <c r="ADU26" s="6"/>
      <c r="ADV26" s="6"/>
      <c r="ADW26" s="6"/>
      <c r="ADX26" s="6"/>
      <c r="ADY26" s="6"/>
      <c r="ADZ26" s="6"/>
      <c r="AEA26" s="6"/>
      <c r="AEB26" s="6"/>
      <c r="AEC26" s="6"/>
      <c r="AED26" s="6"/>
      <c r="AEE26" s="6"/>
      <c r="AEF26" s="6"/>
      <c r="AEG26" s="6"/>
      <c r="AEH26" s="6"/>
      <c r="AEI26" s="6"/>
      <c r="AEJ26" s="6"/>
      <c r="AEK26" s="6"/>
      <c r="AEL26" s="6"/>
      <c r="AEM26" s="6"/>
      <c r="AEN26" s="6"/>
      <c r="AEO26" s="6"/>
      <c r="AEP26" s="6"/>
      <c r="AEQ26" s="6"/>
      <c r="AER26" s="6"/>
      <c r="AES26" s="6"/>
      <c r="AET26" s="6"/>
      <c r="AEU26" s="6"/>
      <c r="AEV26" s="6"/>
      <c r="AEW26" s="6"/>
      <c r="AEX26" s="6"/>
      <c r="AEY26" s="6"/>
      <c r="AEZ26" s="6"/>
      <c r="AFA26" s="6"/>
      <c r="AFB26" s="6"/>
      <c r="AFC26" s="6"/>
      <c r="AFD26" s="6"/>
      <c r="AFE26" s="6"/>
      <c r="AFF26" s="6"/>
      <c r="AFG26" s="6"/>
      <c r="AFH26" s="6"/>
      <c r="AFI26" s="6"/>
      <c r="AFJ26" s="6"/>
      <c r="AFK26" s="6"/>
      <c r="AFL26" s="6"/>
      <c r="AFM26" s="6"/>
      <c r="AFN26" s="6"/>
      <c r="AFO26" s="6"/>
      <c r="AFP26" s="6"/>
      <c r="AFQ26" s="6"/>
      <c r="AFR26" s="6"/>
      <c r="AFS26" s="6"/>
      <c r="AFT26" s="6"/>
      <c r="AFU26" s="6"/>
      <c r="AFV26" s="6"/>
      <c r="AFW26" s="6"/>
      <c r="AFX26" s="6"/>
      <c r="AFY26" s="6"/>
      <c r="AFZ26" s="6"/>
      <c r="AGA26" s="6"/>
      <c r="AGB26" s="6"/>
      <c r="AGC26" s="6"/>
      <c r="AGD26" s="6"/>
      <c r="AGE26" s="6"/>
      <c r="AGF26" s="6"/>
      <c r="AGG26" s="6"/>
      <c r="AGH26" s="6"/>
      <c r="AGI26" s="6"/>
      <c r="AGJ26" s="6"/>
      <c r="AGK26" s="6"/>
      <c r="AGL26" s="6"/>
      <c r="AGM26" s="6"/>
      <c r="AGN26" s="6"/>
      <c r="AGO26" s="6"/>
      <c r="AGP26" s="6"/>
      <c r="AGQ26" s="6"/>
      <c r="AGR26" s="6"/>
      <c r="AGS26" s="6"/>
      <c r="AGT26" s="6"/>
      <c r="AGU26" s="6"/>
      <c r="AGV26" s="6"/>
      <c r="AGW26" s="6"/>
      <c r="AGX26" s="6"/>
      <c r="AGY26" s="6"/>
      <c r="AGZ26" s="6"/>
      <c r="AHA26" s="6"/>
      <c r="AHB26" s="6"/>
      <c r="AHC26" s="6"/>
      <c r="AHD26" s="6"/>
      <c r="AHE26" s="6"/>
      <c r="AHF26" s="6"/>
      <c r="AHG26" s="6"/>
      <c r="AHH26" s="6"/>
      <c r="AHI26" s="6"/>
      <c r="AHJ26" s="6"/>
      <c r="AHK26" s="6"/>
      <c r="AHL26" s="6"/>
      <c r="AHM26" s="6"/>
      <c r="AHN26" s="6"/>
      <c r="AHO26" s="6"/>
      <c r="AHP26" s="6"/>
      <c r="AHQ26" s="6"/>
      <c r="AHR26" s="6"/>
      <c r="AHS26" s="6"/>
      <c r="AHT26" s="6"/>
      <c r="AHU26" s="6"/>
      <c r="AHV26" s="6"/>
      <c r="AHW26" s="6"/>
      <c r="AHX26" s="6"/>
      <c r="AHY26" s="6"/>
      <c r="AHZ26" s="6"/>
      <c r="AIA26" s="6"/>
      <c r="AIB26" s="6"/>
      <c r="AIC26" s="6"/>
      <c r="AID26" s="6"/>
      <c r="AIE26" s="6"/>
      <c r="AIF26" s="6"/>
      <c r="AIG26" s="6"/>
      <c r="AIH26" s="6"/>
      <c r="AII26" s="6"/>
      <c r="AIJ26" s="6"/>
      <c r="AIK26" s="6"/>
      <c r="AIL26" s="6"/>
      <c r="AIM26" s="6"/>
      <c r="AIN26" s="6"/>
      <c r="AIO26" s="6"/>
      <c r="AIP26" s="6"/>
      <c r="AIQ26" s="6"/>
      <c r="AIR26" s="6"/>
      <c r="AIS26" s="6"/>
      <c r="AIT26" s="6"/>
      <c r="AIU26" s="6"/>
      <c r="AIV26" s="6"/>
      <c r="AIW26" s="6"/>
      <c r="AIX26" s="6"/>
      <c r="AIY26" s="6"/>
      <c r="AIZ26" s="6"/>
      <c r="AJA26" s="6"/>
      <c r="AJB26" s="6"/>
      <c r="AJC26" s="6"/>
      <c r="AJD26" s="6"/>
      <c r="AJE26" s="6"/>
      <c r="AJF26" s="6"/>
      <c r="AJG26" s="6"/>
      <c r="AJH26" s="6"/>
      <c r="AJI26" s="6"/>
      <c r="AJJ26" s="6"/>
      <c r="AJK26" s="6"/>
      <c r="AJL26" s="6"/>
      <c r="AJM26" s="6"/>
      <c r="AJN26" s="6"/>
      <c r="AJO26" s="6"/>
      <c r="AJP26" s="6"/>
      <c r="AJQ26" s="6"/>
      <c r="AJR26" s="6"/>
      <c r="AJS26" s="6"/>
      <c r="AJT26" s="6"/>
      <c r="AJU26" s="6"/>
      <c r="AJV26" s="6"/>
      <c r="AJW26" s="6"/>
      <c r="AJX26" s="6"/>
      <c r="AJY26" s="6"/>
      <c r="AJZ26" s="6"/>
      <c r="AKA26" s="6"/>
      <c r="AKB26" s="6"/>
      <c r="AKC26" s="6"/>
      <c r="AKD26" s="6"/>
      <c r="AKE26" s="6"/>
      <c r="AKF26" s="6"/>
      <c r="AKG26" s="6"/>
      <c r="AKH26" s="6"/>
      <c r="AKI26" s="6"/>
      <c r="AKJ26" s="6"/>
      <c r="AKK26" s="6"/>
      <c r="AKL26" s="6"/>
      <c r="AKM26" s="6"/>
      <c r="AKN26" s="6"/>
      <c r="AKO26" s="6"/>
      <c r="AKP26" s="6"/>
      <c r="AKQ26" s="6"/>
      <c r="AKR26" s="6"/>
      <c r="AKS26" s="6"/>
      <c r="AKT26" s="6"/>
      <c r="AKU26" s="6"/>
      <c r="AKV26" s="6"/>
      <c r="AKW26" s="6"/>
      <c r="AKX26" s="6"/>
      <c r="AKY26" s="6"/>
      <c r="AKZ26" s="6"/>
      <c r="ALA26" s="6"/>
      <c r="ALB26" s="6"/>
      <c r="ALC26" s="6"/>
      <c r="ALD26" s="6"/>
      <c r="ALE26" s="6"/>
      <c r="ALF26" s="6"/>
      <c r="ALG26" s="6"/>
      <c r="ALH26" s="6"/>
      <c r="ALI26" s="6"/>
      <c r="ALJ26" s="6"/>
      <c r="ALK26" s="6"/>
      <c r="ALL26" s="6"/>
      <c r="ALM26" s="6"/>
      <c r="ALN26" s="6"/>
      <c r="ALO26" s="6"/>
      <c r="ALP26" s="6"/>
      <c r="ALQ26" s="6"/>
      <c r="ALR26" s="6"/>
      <c r="ALS26" s="6"/>
      <c r="ALT26" s="6"/>
      <c r="ALU26" s="6"/>
      <c r="ALV26" s="6"/>
      <c r="ALW26" s="6"/>
      <c r="ALX26" s="6"/>
      <c r="ALY26" s="6"/>
      <c r="ALZ26" s="6"/>
      <c r="AMA26" s="6"/>
      <c r="AMB26" s="6"/>
      <c r="AMC26" s="6"/>
      <c r="AMD26" s="6"/>
      <c r="AME26" s="6"/>
      <c r="AMF26" s="6"/>
      <c r="AMG26" s="6"/>
      <c r="AMH26" s="6"/>
      <c r="AMI26" s="6"/>
      <c r="AMJ26" s="6"/>
      <c r="AMK26" s="6"/>
      <c r="AML26" s="6"/>
      <c r="AMM26" s="6"/>
      <c r="AMN26" s="6"/>
      <c r="AMO26" s="6"/>
      <c r="AMP26" s="6"/>
      <c r="AMQ26" s="6"/>
      <c r="AMR26" s="6"/>
      <c r="AMS26" s="6"/>
      <c r="AMT26" s="6"/>
      <c r="AMU26" s="6"/>
      <c r="AMV26" s="6"/>
      <c r="AMW26" s="6"/>
      <c r="AMX26" s="6"/>
      <c r="AMY26" s="6"/>
      <c r="AMZ26" s="6"/>
      <c r="ANA26" s="6"/>
      <c r="ANB26" s="6"/>
      <c r="ANC26" s="6"/>
      <c r="AND26" s="6"/>
      <c r="ANE26" s="6"/>
      <c r="ANF26" s="6"/>
    </row>
    <row r="27" spans="1:1046" x14ac:dyDescent="0.25">
      <c r="A27" t="s">
        <v>196</v>
      </c>
      <c r="B27" t="s">
        <v>209</v>
      </c>
      <c r="D27" s="95"/>
      <c r="O27" s="62"/>
      <c r="P27" s="62"/>
      <c r="Q27" s="6"/>
      <c r="R27" s="62"/>
      <c r="S27" s="6"/>
      <c r="T27" s="6"/>
      <c r="U27" s="80" t="s">
        <v>299</v>
      </c>
      <c r="V27" s="14">
        <v>58</v>
      </c>
      <c r="W27" s="112" t="s">
        <v>282</v>
      </c>
      <c r="X27" s="150">
        <f t="shared" si="0"/>
        <v>2</v>
      </c>
      <c r="Y27" s="148" t="s">
        <v>337</v>
      </c>
      <c r="Z27" s="86"/>
      <c r="AA27" s="63"/>
      <c r="AB27" s="64"/>
      <c r="AC27" s="65"/>
      <c r="AD27" s="64"/>
      <c r="AE27" s="65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  <c r="AMK27" s="6"/>
      <c r="AML27" s="6"/>
      <c r="AMM27" s="6"/>
      <c r="AMN27" s="6"/>
      <c r="AMO27" s="6"/>
      <c r="AMP27" s="6"/>
      <c r="AMQ27" s="6"/>
      <c r="AMR27" s="6"/>
      <c r="AMS27" s="6"/>
      <c r="AMT27" s="6"/>
      <c r="AMU27" s="6"/>
      <c r="AMV27" s="6"/>
      <c r="AMW27" s="6"/>
      <c r="AMX27" s="6"/>
      <c r="AMY27" s="6"/>
      <c r="AMZ27" s="6"/>
      <c r="ANA27" s="6"/>
      <c r="ANB27" s="6"/>
      <c r="ANC27" s="6"/>
      <c r="AND27" s="6"/>
      <c r="ANE27" s="6"/>
      <c r="ANF27" s="6"/>
    </row>
    <row r="28" spans="1:1046" x14ac:dyDescent="0.25">
      <c r="A28" t="s">
        <v>196</v>
      </c>
      <c r="C28">
        <v>1</v>
      </c>
      <c r="D28" t="s">
        <v>206</v>
      </c>
      <c r="O28" s="62"/>
      <c r="P28" s="62"/>
      <c r="Q28" s="6"/>
      <c r="R28" s="62"/>
      <c r="S28" s="6"/>
      <c r="T28" s="6"/>
      <c r="U28" s="80" t="s">
        <v>291</v>
      </c>
      <c r="V28" s="14">
        <v>59</v>
      </c>
      <c r="W28" s="112" t="s">
        <v>283</v>
      </c>
      <c r="X28" s="150">
        <f t="shared" si="0"/>
        <v>23</v>
      </c>
      <c r="Y28" s="86"/>
      <c r="Z28" s="86"/>
      <c r="AA28" s="63"/>
      <c r="AB28" s="64"/>
      <c r="AC28" s="65"/>
      <c r="AD28" s="64"/>
      <c r="AE28" s="65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  <c r="AMK28" s="6"/>
      <c r="AML28" s="6"/>
      <c r="AMM28" s="6"/>
      <c r="AMN28" s="6"/>
      <c r="AMO28" s="6"/>
      <c r="AMP28" s="6"/>
      <c r="AMQ28" s="6"/>
      <c r="AMR28" s="6"/>
      <c r="AMS28" s="6"/>
      <c r="AMT28" s="6"/>
      <c r="AMU28" s="6"/>
      <c r="AMV28" s="6"/>
      <c r="AMW28" s="6"/>
      <c r="AMX28" s="6"/>
      <c r="AMY28" s="6"/>
      <c r="AMZ28" s="6"/>
      <c r="ANA28" s="6"/>
      <c r="ANB28" s="6"/>
      <c r="ANC28" s="6"/>
      <c r="AND28" s="6"/>
      <c r="ANE28" s="6"/>
      <c r="ANF28" s="6"/>
    </row>
    <row r="29" spans="1:1046" x14ac:dyDescent="0.25">
      <c r="A29" t="s">
        <v>196</v>
      </c>
      <c r="O29" s="62"/>
      <c r="P29" s="62"/>
      <c r="Q29" s="6"/>
      <c r="R29" s="62"/>
      <c r="S29" s="6"/>
      <c r="T29" s="6"/>
      <c r="U29" s="80" t="s">
        <v>292</v>
      </c>
      <c r="V29" s="14">
        <v>60</v>
      </c>
      <c r="W29" s="112" t="s">
        <v>284</v>
      </c>
      <c r="X29" s="150">
        <f t="shared" si="0"/>
        <v>23</v>
      </c>
      <c r="Y29" s="86"/>
      <c r="Z29" s="86"/>
      <c r="AA29" s="63"/>
      <c r="AB29" s="64"/>
      <c r="AC29" s="65"/>
      <c r="AD29" s="64"/>
      <c r="AE29" s="65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  <c r="AMK29" s="6"/>
      <c r="AML29" s="6"/>
      <c r="AMM29" s="6"/>
      <c r="AMN29" s="6"/>
      <c r="AMO29" s="6"/>
      <c r="AMP29" s="6"/>
      <c r="AMQ29" s="6"/>
      <c r="AMR29" s="6"/>
      <c r="AMS29" s="6"/>
      <c r="AMT29" s="6"/>
      <c r="AMU29" s="6"/>
      <c r="AMV29" s="6"/>
      <c r="AMW29" s="6"/>
      <c r="AMX29" s="6"/>
      <c r="AMY29" s="6"/>
      <c r="AMZ29" s="6"/>
      <c r="ANA29" s="6"/>
      <c r="ANB29" s="6"/>
      <c r="ANC29" s="6"/>
      <c r="AND29" s="6"/>
      <c r="ANE29" s="6"/>
      <c r="ANF29" s="6"/>
    </row>
    <row r="30" spans="1:1046" x14ac:dyDescent="0.25">
      <c r="A30" t="s">
        <v>196</v>
      </c>
      <c r="O30" s="62"/>
      <c r="P30" s="62"/>
      <c r="Q30" s="6"/>
      <c r="R30" s="62"/>
      <c r="S30" s="6"/>
      <c r="T30" s="6"/>
      <c r="U30" s="80" t="s">
        <v>293</v>
      </c>
      <c r="V30" s="14">
        <v>61</v>
      </c>
      <c r="W30" s="112" t="s">
        <v>285</v>
      </c>
      <c r="X30" s="150">
        <f t="shared" si="0"/>
        <v>23</v>
      </c>
      <c r="Y30" s="86"/>
      <c r="Z30" s="86"/>
      <c r="AA30" s="63"/>
      <c r="AB30" s="64"/>
      <c r="AC30" s="65"/>
      <c r="AD30" s="64"/>
      <c r="AE30" s="65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</row>
    <row r="31" spans="1:1046" x14ac:dyDescent="0.25">
      <c r="A31" t="s">
        <v>196</v>
      </c>
      <c r="O31" s="62"/>
      <c r="P31" s="62"/>
      <c r="Q31" s="6"/>
      <c r="R31" s="62"/>
      <c r="S31" s="6"/>
      <c r="T31" s="6"/>
      <c r="U31" s="80" t="s">
        <v>294</v>
      </c>
      <c r="V31" s="14">
        <v>62</v>
      </c>
      <c r="W31" s="112" t="s">
        <v>286</v>
      </c>
      <c r="X31" s="150">
        <f t="shared" si="0"/>
        <v>23</v>
      </c>
      <c r="Y31" s="86"/>
      <c r="Z31" s="86"/>
      <c r="AA31" s="63"/>
      <c r="AB31" s="64"/>
      <c r="AC31" s="65"/>
      <c r="AD31" s="64"/>
      <c r="AE31" s="65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  <c r="AMK31" s="6"/>
      <c r="AML31" s="6"/>
      <c r="AMM31" s="6"/>
      <c r="AMN31" s="6"/>
      <c r="AMO31" s="6"/>
      <c r="AMP31" s="6"/>
      <c r="AMQ31" s="6"/>
      <c r="AMR31" s="6"/>
      <c r="AMS31" s="6"/>
      <c r="AMT31" s="6"/>
      <c r="AMU31" s="6"/>
      <c r="AMV31" s="6"/>
      <c r="AMW31" s="6"/>
      <c r="AMX31" s="6"/>
      <c r="AMY31" s="6"/>
      <c r="AMZ31" s="6"/>
      <c r="ANA31" s="6"/>
      <c r="ANB31" s="6"/>
      <c r="ANC31" s="6"/>
      <c r="AND31" s="6"/>
      <c r="ANE31" s="6"/>
      <c r="ANF31" s="6"/>
    </row>
    <row r="32" spans="1:1046" x14ac:dyDescent="0.25">
      <c r="A32" t="s">
        <v>196</v>
      </c>
      <c r="O32" s="62"/>
      <c r="P32" s="62"/>
      <c r="Q32" s="6"/>
      <c r="R32" s="62"/>
      <c r="S32" s="6"/>
      <c r="T32" s="6"/>
      <c r="U32" s="80" t="s">
        <v>295</v>
      </c>
      <c r="V32" s="14">
        <v>63</v>
      </c>
      <c r="W32" s="112" t="s">
        <v>287</v>
      </c>
      <c r="X32" s="150">
        <f t="shared" si="0"/>
        <v>6</v>
      </c>
      <c r="Y32" s="86"/>
      <c r="Z32" s="86"/>
      <c r="AA32" s="63"/>
      <c r="AB32" s="64"/>
      <c r="AC32" s="65"/>
      <c r="AD32" s="64"/>
      <c r="AE32" s="65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  <c r="ANE32" s="6"/>
      <c r="ANF32" s="6"/>
    </row>
    <row r="33" spans="1:1046" x14ac:dyDescent="0.25">
      <c r="A33" t="s">
        <v>196</v>
      </c>
      <c r="O33" s="62"/>
      <c r="P33" s="62"/>
      <c r="Q33" s="6"/>
      <c r="R33" s="62"/>
      <c r="S33" s="6"/>
      <c r="T33" s="6"/>
      <c r="U33" s="80" t="s">
        <v>296</v>
      </c>
      <c r="V33" s="14">
        <v>64</v>
      </c>
      <c r="W33" s="112" t="s">
        <v>288</v>
      </c>
      <c r="X33" s="150">
        <f t="shared" si="0"/>
        <v>6</v>
      </c>
      <c r="Y33" s="86"/>
      <c r="Z33" s="86"/>
      <c r="AA33" s="63"/>
      <c r="AB33" s="64"/>
      <c r="AC33" s="65"/>
      <c r="AD33" s="64"/>
      <c r="AE33" s="65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  <c r="AMK33" s="6"/>
      <c r="AML33" s="6"/>
      <c r="AMM33" s="6"/>
      <c r="AMN33" s="6"/>
      <c r="AMO33" s="6"/>
      <c r="AMP33" s="6"/>
      <c r="AMQ33" s="6"/>
      <c r="AMR33" s="6"/>
      <c r="AMS33" s="6"/>
      <c r="AMT33" s="6"/>
      <c r="AMU33" s="6"/>
      <c r="AMV33" s="6"/>
      <c r="AMW33" s="6"/>
      <c r="AMX33" s="6"/>
      <c r="AMY33" s="6"/>
      <c r="AMZ33" s="6"/>
      <c r="ANA33" s="6"/>
      <c r="ANB33" s="6"/>
      <c r="ANC33" s="6"/>
      <c r="AND33" s="6"/>
      <c r="ANE33" s="6"/>
      <c r="ANF33" s="6"/>
    </row>
    <row r="34" spans="1:1046" x14ac:dyDescent="0.25">
      <c r="A34" t="s">
        <v>196</v>
      </c>
      <c r="O34" s="62"/>
      <c r="P34" s="62"/>
      <c r="Q34" s="6"/>
      <c r="R34" s="62"/>
      <c r="S34" s="6"/>
      <c r="T34" s="6"/>
      <c r="U34" s="80" t="s">
        <v>297</v>
      </c>
      <c r="V34" s="14">
        <v>65</v>
      </c>
      <c r="W34" s="112" t="s">
        <v>289</v>
      </c>
      <c r="X34" s="150">
        <f t="shared" si="0"/>
        <v>6</v>
      </c>
      <c r="Y34" s="86"/>
      <c r="Z34" s="86"/>
      <c r="AA34" s="63"/>
      <c r="AB34" s="64"/>
      <c r="AC34" s="65"/>
      <c r="AD34" s="64"/>
      <c r="AE34" s="65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  <c r="HW34" s="6"/>
      <c r="HX34" s="6"/>
      <c r="HY34" s="6"/>
      <c r="HZ34" s="6"/>
      <c r="IA34" s="6"/>
      <c r="IB34" s="6"/>
      <c r="IC34" s="6"/>
      <c r="ID34" s="6"/>
      <c r="IE34" s="6"/>
      <c r="IF34" s="6"/>
      <c r="IG34" s="6"/>
      <c r="IH34" s="6"/>
      <c r="II34" s="6"/>
      <c r="IJ34" s="6"/>
      <c r="IK34" s="6"/>
      <c r="IL34" s="6"/>
      <c r="IM34" s="6"/>
      <c r="IN34" s="6"/>
      <c r="IO34" s="6"/>
      <c r="IP34" s="6"/>
      <c r="IQ34" s="6"/>
      <c r="IR34" s="6"/>
      <c r="IS34" s="6"/>
      <c r="IT34" s="6"/>
      <c r="IU34" s="6"/>
      <c r="IV34" s="6"/>
      <c r="IW34" s="6"/>
      <c r="IX34" s="6"/>
      <c r="IY34" s="6"/>
      <c r="IZ34" s="6"/>
      <c r="JA34" s="6"/>
      <c r="JB34" s="6"/>
      <c r="JC34" s="6"/>
      <c r="JD34" s="6"/>
      <c r="JE34" s="6"/>
      <c r="JF34" s="6"/>
      <c r="JG34" s="6"/>
      <c r="JH34" s="6"/>
      <c r="JI34" s="6"/>
      <c r="JJ34" s="6"/>
      <c r="JK34" s="6"/>
      <c r="JL34" s="6"/>
      <c r="JM34" s="6"/>
      <c r="JN34" s="6"/>
      <c r="JO34" s="6"/>
      <c r="JP34" s="6"/>
      <c r="JQ34" s="6"/>
      <c r="JR34" s="6"/>
      <c r="JS34" s="6"/>
      <c r="JT34" s="6"/>
      <c r="JU34" s="6"/>
      <c r="JV34" s="6"/>
      <c r="JW34" s="6"/>
      <c r="JX34" s="6"/>
      <c r="JY34" s="6"/>
      <c r="JZ34" s="6"/>
      <c r="KA34" s="6"/>
      <c r="KB34" s="6"/>
      <c r="KC34" s="6"/>
      <c r="KD34" s="6"/>
      <c r="KE34" s="6"/>
      <c r="KF34" s="6"/>
      <c r="KG34" s="6"/>
      <c r="KH34" s="6"/>
      <c r="KI34" s="6"/>
      <c r="KJ34" s="6"/>
      <c r="KK34" s="6"/>
      <c r="KL34" s="6"/>
      <c r="KM34" s="6"/>
      <c r="KN34" s="6"/>
      <c r="KO34" s="6"/>
      <c r="KP34" s="6"/>
      <c r="KQ34" s="6"/>
      <c r="KR34" s="6"/>
      <c r="KS34" s="6"/>
      <c r="KT34" s="6"/>
      <c r="KU34" s="6"/>
      <c r="KV34" s="6"/>
      <c r="KW34" s="6"/>
      <c r="KX34" s="6"/>
      <c r="KY34" s="6"/>
      <c r="KZ34" s="6"/>
      <c r="LA34" s="6"/>
      <c r="LB34" s="6"/>
      <c r="LC34" s="6"/>
      <c r="LD34" s="6"/>
      <c r="LE34" s="6"/>
      <c r="LF34" s="6"/>
      <c r="LG34" s="6"/>
      <c r="LH34" s="6"/>
      <c r="LI34" s="6"/>
      <c r="LJ34" s="6"/>
      <c r="LK34" s="6"/>
      <c r="LL34" s="6"/>
      <c r="LM34" s="6"/>
      <c r="LN34" s="6"/>
      <c r="LO34" s="6"/>
      <c r="LP34" s="6"/>
      <c r="LQ34" s="6"/>
      <c r="LR34" s="6"/>
      <c r="LS34" s="6"/>
      <c r="LT34" s="6"/>
      <c r="LU34" s="6"/>
      <c r="LV34" s="6"/>
      <c r="LW34" s="6"/>
      <c r="LX34" s="6"/>
      <c r="LY34" s="6"/>
      <c r="LZ34" s="6"/>
      <c r="MA34" s="6"/>
      <c r="MB34" s="6"/>
      <c r="MC34" s="6"/>
      <c r="MD34" s="6"/>
      <c r="ME34" s="6"/>
      <c r="MF34" s="6"/>
      <c r="MG34" s="6"/>
      <c r="MH34" s="6"/>
      <c r="MI34" s="6"/>
      <c r="MJ34" s="6"/>
      <c r="MK34" s="6"/>
      <c r="ML34" s="6"/>
      <c r="MM34" s="6"/>
      <c r="MN34" s="6"/>
      <c r="MO34" s="6"/>
      <c r="MP34" s="6"/>
      <c r="MQ34" s="6"/>
      <c r="MR34" s="6"/>
      <c r="MS34" s="6"/>
      <c r="MT34" s="6"/>
      <c r="MU34" s="6"/>
      <c r="MV34" s="6"/>
      <c r="MW34" s="6"/>
      <c r="MX34" s="6"/>
      <c r="MY34" s="6"/>
      <c r="MZ34" s="6"/>
      <c r="NA34" s="6"/>
      <c r="NB34" s="6"/>
      <c r="NC34" s="6"/>
      <c r="ND34" s="6"/>
      <c r="NE34" s="6"/>
      <c r="NF34" s="6"/>
      <c r="NG34" s="6"/>
      <c r="NH34" s="6"/>
      <c r="NI34" s="6"/>
      <c r="NJ34" s="6"/>
      <c r="NK34" s="6"/>
      <c r="NL34" s="6"/>
      <c r="NM34" s="6"/>
      <c r="NN34" s="6"/>
      <c r="NO34" s="6"/>
      <c r="NP34" s="6"/>
      <c r="NQ34" s="6"/>
      <c r="NR34" s="6"/>
      <c r="NS34" s="6"/>
      <c r="NT34" s="6"/>
      <c r="NU34" s="6"/>
      <c r="NV34" s="6"/>
      <c r="NW34" s="6"/>
      <c r="NX34" s="6"/>
      <c r="NY34" s="6"/>
      <c r="NZ34" s="6"/>
      <c r="OA34" s="6"/>
      <c r="OB34" s="6"/>
      <c r="OC34" s="6"/>
      <c r="OD34" s="6"/>
      <c r="OE34" s="6"/>
      <c r="OF34" s="6"/>
      <c r="OG34" s="6"/>
      <c r="OH34" s="6"/>
      <c r="OI34" s="6"/>
      <c r="OJ34" s="6"/>
      <c r="OK34" s="6"/>
      <c r="OL34" s="6"/>
      <c r="OM34" s="6"/>
      <c r="ON34" s="6"/>
      <c r="OO34" s="6"/>
      <c r="OP34" s="6"/>
      <c r="OQ34" s="6"/>
      <c r="OR34" s="6"/>
      <c r="OS34" s="6"/>
      <c r="OT34" s="6"/>
      <c r="OU34" s="6"/>
      <c r="OV34" s="6"/>
      <c r="OW34" s="6"/>
      <c r="OX34" s="6"/>
      <c r="OY34" s="6"/>
      <c r="OZ34" s="6"/>
      <c r="PA34" s="6"/>
      <c r="PB34" s="6"/>
      <c r="PC34" s="6"/>
      <c r="PD34" s="6"/>
      <c r="PE34" s="6"/>
      <c r="PF34" s="6"/>
      <c r="PG34" s="6"/>
      <c r="PH34" s="6"/>
      <c r="PI34" s="6"/>
      <c r="PJ34" s="6"/>
      <c r="PK34" s="6"/>
      <c r="PL34" s="6"/>
      <c r="PM34" s="6"/>
      <c r="PN34" s="6"/>
      <c r="PO34" s="6"/>
      <c r="PP34" s="6"/>
      <c r="PQ34" s="6"/>
      <c r="PR34" s="6"/>
      <c r="PS34" s="6"/>
      <c r="PT34" s="6"/>
      <c r="PU34" s="6"/>
      <c r="PV34" s="6"/>
      <c r="PW34" s="6"/>
      <c r="PX34" s="6"/>
      <c r="PY34" s="6"/>
      <c r="PZ34" s="6"/>
      <c r="QA34" s="6"/>
      <c r="QB34" s="6"/>
      <c r="QC34" s="6"/>
      <c r="QD34" s="6"/>
      <c r="QE34" s="6"/>
      <c r="QF34" s="6"/>
      <c r="QG34" s="6"/>
      <c r="QH34" s="6"/>
      <c r="QI34" s="6"/>
      <c r="QJ34" s="6"/>
      <c r="QK34" s="6"/>
      <c r="QL34" s="6"/>
      <c r="QM34" s="6"/>
      <c r="QN34" s="6"/>
      <c r="QO34" s="6"/>
      <c r="QP34" s="6"/>
      <c r="QQ34" s="6"/>
      <c r="QR34" s="6"/>
      <c r="QS34" s="6"/>
      <c r="QT34" s="6"/>
      <c r="QU34" s="6"/>
      <c r="QV34" s="6"/>
      <c r="QW34" s="6"/>
      <c r="QX34" s="6"/>
      <c r="QY34" s="6"/>
      <c r="QZ34" s="6"/>
      <c r="RA34" s="6"/>
      <c r="RB34" s="6"/>
      <c r="RC34" s="6"/>
      <c r="RD34" s="6"/>
      <c r="RE34" s="6"/>
      <c r="RF34" s="6"/>
      <c r="RG34" s="6"/>
      <c r="RH34" s="6"/>
      <c r="RI34" s="6"/>
      <c r="RJ34" s="6"/>
      <c r="RK34" s="6"/>
      <c r="RL34" s="6"/>
      <c r="RM34" s="6"/>
      <c r="RN34" s="6"/>
      <c r="RO34" s="6"/>
      <c r="RP34" s="6"/>
      <c r="RQ34" s="6"/>
      <c r="RR34" s="6"/>
      <c r="RS34" s="6"/>
      <c r="RT34" s="6"/>
      <c r="RU34" s="6"/>
      <c r="RV34" s="6"/>
      <c r="RW34" s="6"/>
      <c r="RX34" s="6"/>
      <c r="RY34" s="6"/>
      <c r="RZ34" s="6"/>
      <c r="SA34" s="6"/>
      <c r="SB34" s="6"/>
      <c r="SC34" s="6"/>
      <c r="SD34" s="6"/>
      <c r="SE34" s="6"/>
      <c r="SF34" s="6"/>
      <c r="SG34" s="6"/>
      <c r="SH34" s="6"/>
      <c r="SI34" s="6"/>
      <c r="SJ34" s="6"/>
      <c r="SK34" s="6"/>
      <c r="SL34" s="6"/>
      <c r="SM34" s="6"/>
      <c r="SN34" s="6"/>
      <c r="SO34" s="6"/>
      <c r="SP34" s="6"/>
      <c r="SQ34" s="6"/>
      <c r="SR34" s="6"/>
      <c r="SS34" s="6"/>
      <c r="ST34" s="6"/>
      <c r="SU34" s="6"/>
      <c r="SV34" s="6"/>
      <c r="SW34" s="6"/>
      <c r="SX34" s="6"/>
      <c r="SY34" s="6"/>
      <c r="SZ34" s="6"/>
      <c r="TA34" s="6"/>
      <c r="TB34" s="6"/>
      <c r="TC34" s="6"/>
      <c r="TD34" s="6"/>
      <c r="TE34" s="6"/>
      <c r="TF34" s="6"/>
      <c r="TG34" s="6"/>
      <c r="TH34" s="6"/>
      <c r="TI34" s="6"/>
      <c r="TJ34" s="6"/>
      <c r="TK34" s="6"/>
      <c r="TL34" s="6"/>
      <c r="TM34" s="6"/>
      <c r="TN34" s="6"/>
      <c r="TO34" s="6"/>
      <c r="TP34" s="6"/>
      <c r="TQ34" s="6"/>
      <c r="TR34" s="6"/>
      <c r="TS34" s="6"/>
      <c r="TT34" s="6"/>
      <c r="TU34" s="6"/>
      <c r="TV34" s="6"/>
      <c r="TW34" s="6"/>
      <c r="TX34" s="6"/>
      <c r="TY34" s="6"/>
      <c r="TZ34" s="6"/>
      <c r="UA34" s="6"/>
      <c r="UB34" s="6"/>
      <c r="UC34" s="6"/>
      <c r="UD34" s="6"/>
      <c r="UE34" s="6"/>
      <c r="UF34" s="6"/>
      <c r="UG34" s="6"/>
      <c r="UH34" s="6"/>
      <c r="UI34" s="6"/>
      <c r="UJ34" s="6"/>
      <c r="UK34" s="6"/>
      <c r="UL34" s="6"/>
      <c r="UM34" s="6"/>
      <c r="UN34" s="6"/>
      <c r="UO34" s="6"/>
      <c r="UP34" s="6"/>
      <c r="UQ34" s="6"/>
      <c r="UR34" s="6"/>
      <c r="US34" s="6"/>
      <c r="UT34" s="6"/>
      <c r="UU34" s="6"/>
      <c r="UV34" s="6"/>
      <c r="UW34" s="6"/>
      <c r="UX34" s="6"/>
      <c r="UY34" s="6"/>
      <c r="UZ34" s="6"/>
      <c r="VA34" s="6"/>
      <c r="VB34" s="6"/>
      <c r="VC34" s="6"/>
      <c r="VD34" s="6"/>
      <c r="VE34" s="6"/>
      <c r="VF34" s="6"/>
      <c r="VG34" s="6"/>
      <c r="VH34" s="6"/>
      <c r="VI34" s="6"/>
      <c r="VJ34" s="6"/>
      <c r="VK34" s="6"/>
      <c r="VL34" s="6"/>
      <c r="VM34" s="6"/>
      <c r="VN34" s="6"/>
      <c r="VO34" s="6"/>
      <c r="VP34" s="6"/>
      <c r="VQ34" s="6"/>
      <c r="VR34" s="6"/>
      <c r="VS34" s="6"/>
      <c r="VT34" s="6"/>
      <c r="VU34" s="6"/>
      <c r="VV34" s="6"/>
      <c r="VW34" s="6"/>
      <c r="VX34" s="6"/>
      <c r="VY34" s="6"/>
      <c r="VZ34" s="6"/>
      <c r="WA34" s="6"/>
      <c r="WB34" s="6"/>
      <c r="WC34" s="6"/>
      <c r="WD34" s="6"/>
      <c r="WE34" s="6"/>
      <c r="WF34" s="6"/>
      <c r="WG34" s="6"/>
      <c r="WH34" s="6"/>
      <c r="WI34" s="6"/>
      <c r="WJ34" s="6"/>
      <c r="WK34" s="6"/>
      <c r="WL34" s="6"/>
      <c r="WM34" s="6"/>
      <c r="WN34" s="6"/>
      <c r="WO34" s="6"/>
      <c r="WP34" s="6"/>
      <c r="WQ34" s="6"/>
      <c r="WR34" s="6"/>
      <c r="WS34" s="6"/>
      <c r="WT34" s="6"/>
      <c r="WU34" s="6"/>
      <c r="WV34" s="6"/>
      <c r="WW34" s="6"/>
      <c r="WX34" s="6"/>
      <c r="WY34" s="6"/>
      <c r="WZ34" s="6"/>
      <c r="XA34" s="6"/>
      <c r="XB34" s="6"/>
      <c r="XC34" s="6"/>
      <c r="XD34" s="6"/>
      <c r="XE34" s="6"/>
      <c r="XF34" s="6"/>
      <c r="XG34" s="6"/>
      <c r="XH34" s="6"/>
      <c r="XI34" s="6"/>
      <c r="XJ34" s="6"/>
      <c r="XK34" s="6"/>
      <c r="XL34" s="6"/>
      <c r="XM34" s="6"/>
      <c r="XN34" s="6"/>
      <c r="XO34" s="6"/>
      <c r="XP34" s="6"/>
      <c r="XQ34" s="6"/>
      <c r="XR34" s="6"/>
      <c r="XS34" s="6"/>
      <c r="XT34" s="6"/>
      <c r="XU34" s="6"/>
      <c r="XV34" s="6"/>
      <c r="XW34" s="6"/>
      <c r="XX34" s="6"/>
      <c r="XY34" s="6"/>
      <c r="XZ34" s="6"/>
      <c r="YA34" s="6"/>
      <c r="YB34" s="6"/>
      <c r="YC34" s="6"/>
      <c r="YD34" s="6"/>
      <c r="YE34" s="6"/>
      <c r="YF34" s="6"/>
      <c r="YG34" s="6"/>
      <c r="YH34" s="6"/>
      <c r="YI34" s="6"/>
      <c r="YJ34" s="6"/>
      <c r="YK34" s="6"/>
      <c r="YL34" s="6"/>
      <c r="YM34" s="6"/>
      <c r="YN34" s="6"/>
      <c r="YO34" s="6"/>
      <c r="YP34" s="6"/>
      <c r="YQ34" s="6"/>
      <c r="YR34" s="6"/>
      <c r="YS34" s="6"/>
      <c r="YT34" s="6"/>
      <c r="YU34" s="6"/>
      <c r="YV34" s="6"/>
      <c r="YW34" s="6"/>
      <c r="YX34" s="6"/>
      <c r="YY34" s="6"/>
      <c r="YZ34" s="6"/>
      <c r="ZA34" s="6"/>
      <c r="ZB34" s="6"/>
      <c r="ZC34" s="6"/>
      <c r="ZD34" s="6"/>
      <c r="ZE34" s="6"/>
      <c r="ZF34" s="6"/>
      <c r="ZG34" s="6"/>
      <c r="ZH34" s="6"/>
      <c r="ZI34" s="6"/>
      <c r="ZJ34" s="6"/>
      <c r="ZK34" s="6"/>
      <c r="ZL34" s="6"/>
      <c r="ZM34" s="6"/>
      <c r="ZN34" s="6"/>
      <c r="ZO34" s="6"/>
      <c r="ZP34" s="6"/>
      <c r="ZQ34" s="6"/>
      <c r="ZR34" s="6"/>
      <c r="ZS34" s="6"/>
      <c r="ZT34" s="6"/>
      <c r="ZU34" s="6"/>
      <c r="ZV34" s="6"/>
      <c r="ZW34" s="6"/>
      <c r="ZX34" s="6"/>
      <c r="ZY34" s="6"/>
      <c r="ZZ34" s="6"/>
      <c r="AAA34" s="6"/>
      <c r="AAB34" s="6"/>
      <c r="AAC34" s="6"/>
      <c r="AAD34" s="6"/>
      <c r="AAE34" s="6"/>
      <c r="AAF34" s="6"/>
      <c r="AAG34" s="6"/>
      <c r="AAH34" s="6"/>
      <c r="AAI34" s="6"/>
      <c r="AAJ34" s="6"/>
      <c r="AAK34" s="6"/>
      <c r="AAL34" s="6"/>
      <c r="AAM34" s="6"/>
      <c r="AAN34" s="6"/>
      <c r="AAO34" s="6"/>
      <c r="AAP34" s="6"/>
      <c r="AAQ34" s="6"/>
      <c r="AAR34" s="6"/>
      <c r="AAS34" s="6"/>
      <c r="AAT34" s="6"/>
      <c r="AAU34" s="6"/>
      <c r="AAV34" s="6"/>
      <c r="AAW34" s="6"/>
      <c r="AAX34" s="6"/>
      <c r="AAY34" s="6"/>
      <c r="AAZ34" s="6"/>
      <c r="ABA34" s="6"/>
      <c r="ABB34" s="6"/>
      <c r="ABC34" s="6"/>
      <c r="ABD34" s="6"/>
      <c r="ABE34" s="6"/>
      <c r="ABF34" s="6"/>
      <c r="ABG34" s="6"/>
      <c r="ABH34" s="6"/>
      <c r="ABI34" s="6"/>
      <c r="ABJ34" s="6"/>
      <c r="ABK34" s="6"/>
      <c r="ABL34" s="6"/>
      <c r="ABM34" s="6"/>
      <c r="ABN34" s="6"/>
      <c r="ABO34" s="6"/>
      <c r="ABP34" s="6"/>
      <c r="ABQ34" s="6"/>
      <c r="ABR34" s="6"/>
      <c r="ABS34" s="6"/>
      <c r="ABT34" s="6"/>
      <c r="ABU34" s="6"/>
      <c r="ABV34" s="6"/>
      <c r="ABW34" s="6"/>
      <c r="ABX34" s="6"/>
      <c r="ABY34" s="6"/>
      <c r="ABZ34" s="6"/>
      <c r="ACA34" s="6"/>
      <c r="ACB34" s="6"/>
      <c r="ACC34" s="6"/>
      <c r="ACD34" s="6"/>
      <c r="ACE34" s="6"/>
      <c r="ACF34" s="6"/>
      <c r="ACG34" s="6"/>
      <c r="ACH34" s="6"/>
      <c r="ACI34" s="6"/>
      <c r="ACJ34" s="6"/>
      <c r="ACK34" s="6"/>
      <c r="ACL34" s="6"/>
      <c r="ACM34" s="6"/>
      <c r="ACN34" s="6"/>
      <c r="ACO34" s="6"/>
      <c r="ACP34" s="6"/>
      <c r="ACQ34" s="6"/>
      <c r="ACR34" s="6"/>
      <c r="ACS34" s="6"/>
      <c r="ACT34" s="6"/>
      <c r="ACU34" s="6"/>
      <c r="ACV34" s="6"/>
      <c r="ACW34" s="6"/>
      <c r="ACX34" s="6"/>
      <c r="ACY34" s="6"/>
      <c r="ACZ34" s="6"/>
      <c r="ADA34" s="6"/>
      <c r="ADB34" s="6"/>
      <c r="ADC34" s="6"/>
      <c r="ADD34" s="6"/>
      <c r="ADE34" s="6"/>
      <c r="ADF34" s="6"/>
      <c r="ADG34" s="6"/>
      <c r="ADH34" s="6"/>
      <c r="ADI34" s="6"/>
      <c r="ADJ34" s="6"/>
      <c r="ADK34" s="6"/>
      <c r="ADL34" s="6"/>
      <c r="ADM34" s="6"/>
      <c r="ADN34" s="6"/>
      <c r="ADO34" s="6"/>
      <c r="ADP34" s="6"/>
      <c r="ADQ34" s="6"/>
      <c r="ADR34" s="6"/>
      <c r="ADS34" s="6"/>
      <c r="ADT34" s="6"/>
      <c r="ADU34" s="6"/>
      <c r="ADV34" s="6"/>
      <c r="ADW34" s="6"/>
      <c r="ADX34" s="6"/>
      <c r="ADY34" s="6"/>
      <c r="ADZ34" s="6"/>
      <c r="AEA34" s="6"/>
      <c r="AEB34" s="6"/>
      <c r="AEC34" s="6"/>
      <c r="AED34" s="6"/>
      <c r="AEE34" s="6"/>
      <c r="AEF34" s="6"/>
      <c r="AEG34" s="6"/>
      <c r="AEH34" s="6"/>
      <c r="AEI34" s="6"/>
      <c r="AEJ34" s="6"/>
      <c r="AEK34" s="6"/>
      <c r="AEL34" s="6"/>
      <c r="AEM34" s="6"/>
      <c r="AEN34" s="6"/>
      <c r="AEO34" s="6"/>
      <c r="AEP34" s="6"/>
      <c r="AEQ34" s="6"/>
      <c r="AER34" s="6"/>
      <c r="AES34" s="6"/>
      <c r="AET34" s="6"/>
      <c r="AEU34" s="6"/>
      <c r="AEV34" s="6"/>
      <c r="AEW34" s="6"/>
      <c r="AEX34" s="6"/>
      <c r="AEY34" s="6"/>
      <c r="AEZ34" s="6"/>
      <c r="AFA34" s="6"/>
      <c r="AFB34" s="6"/>
      <c r="AFC34" s="6"/>
      <c r="AFD34" s="6"/>
      <c r="AFE34" s="6"/>
      <c r="AFF34" s="6"/>
      <c r="AFG34" s="6"/>
      <c r="AFH34" s="6"/>
      <c r="AFI34" s="6"/>
      <c r="AFJ34" s="6"/>
      <c r="AFK34" s="6"/>
      <c r="AFL34" s="6"/>
      <c r="AFM34" s="6"/>
      <c r="AFN34" s="6"/>
      <c r="AFO34" s="6"/>
      <c r="AFP34" s="6"/>
      <c r="AFQ34" s="6"/>
      <c r="AFR34" s="6"/>
      <c r="AFS34" s="6"/>
      <c r="AFT34" s="6"/>
      <c r="AFU34" s="6"/>
      <c r="AFV34" s="6"/>
      <c r="AFW34" s="6"/>
      <c r="AFX34" s="6"/>
      <c r="AFY34" s="6"/>
      <c r="AFZ34" s="6"/>
      <c r="AGA34" s="6"/>
      <c r="AGB34" s="6"/>
      <c r="AGC34" s="6"/>
      <c r="AGD34" s="6"/>
      <c r="AGE34" s="6"/>
      <c r="AGF34" s="6"/>
      <c r="AGG34" s="6"/>
      <c r="AGH34" s="6"/>
      <c r="AGI34" s="6"/>
      <c r="AGJ34" s="6"/>
      <c r="AGK34" s="6"/>
      <c r="AGL34" s="6"/>
      <c r="AGM34" s="6"/>
      <c r="AGN34" s="6"/>
      <c r="AGO34" s="6"/>
      <c r="AGP34" s="6"/>
      <c r="AGQ34" s="6"/>
      <c r="AGR34" s="6"/>
      <c r="AGS34" s="6"/>
      <c r="AGT34" s="6"/>
      <c r="AGU34" s="6"/>
      <c r="AGV34" s="6"/>
      <c r="AGW34" s="6"/>
      <c r="AGX34" s="6"/>
      <c r="AGY34" s="6"/>
      <c r="AGZ34" s="6"/>
      <c r="AHA34" s="6"/>
      <c r="AHB34" s="6"/>
      <c r="AHC34" s="6"/>
      <c r="AHD34" s="6"/>
      <c r="AHE34" s="6"/>
      <c r="AHF34" s="6"/>
      <c r="AHG34" s="6"/>
      <c r="AHH34" s="6"/>
      <c r="AHI34" s="6"/>
      <c r="AHJ34" s="6"/>
      <c r="AHK34" s="6"/>
      <c r="AHL34" s="6"/>
      <c r="AHM34" s="6"/>
      <c r="AHN34" s="6"/>
      <c r="AHO34" s="6"/>
      <c r="AHP34" s="6"/>
      <c r="AHQ34" s="6"/>
      <c r="AHR34" s="6"/>
      <c r="AHS34" s="6"/>
      <c r="AHT34" s="6"/>
      <c r="AHU34" s="6"/>
      <c r="AHV34" s="6"/>
      <c r="AHW34" s="6"/>
      <c r="AHX34" s="6"/>
      <c r="AHY34" s="6"/>
      <c r="AHZ34" s="6"/>
      <c r="AIA34" s="6"/>
      <c r="AIB34" s="6"/>
      <c r="AIC34" s="6"/>
      <c r="AID34" s="6"/>
      <c r="AIE34" s="6"/>
      <c r="AIF34" s="6"/>
      <c r="AIG34" s="6"/>
      <c r="AIH34" s="6"/>
      <c r="AII34" s="6"/>
      <c r="AIJ34" s="6"/>
      <c r="AIK34" s="6"/>
      <c r="AIL34" s="6"/>
      <c r="AIM34" s="6"/>
      <c r="AIN34" s="6"/>
      <c r="AIO34" s="6"/>
      <c r="AIP34" s="6"/>
      <c r="AIQ34" s="6"/>
      <c r="AIR34" s="6"/>
      <c r="AIS34" s="6"/>
      <c r="AIT34" s="6"/>
      <c r="AIU34" s="6"/>
      <c r="AIV34" s="6"/>
      <c r="AIW34" s="6"/>
      <c r="AIX34" s="6"/>
      <c r="AIY34" s="6"/>
      <c r="AIZ34" s="6"/>
      <c r="AJA34" s="6"/>
      <c r="AJB34" s="6"/>
      <c r="AJC34" s="6"/>
      <c r="AJD34" s="6"/>
      <c r="AJE34" s="6"/>
      <c r="AJF34" s="6"/>
      <c r="AJG34" s="6"/>
      <c r="AJH34" s="6"/>
      <c r="AJI34" s="6"/>
      <c r="AJJ34" s="6"/>
      <c r="AJK34" s="6"/>
      <c r="AJL34" s="6"/>
      <c r="AJM34" s="6"/>
      <c r="AJN34" s="6"/>
      <c r="AJO34" s="6"/>
      <c r="AJP34" s="6"/>
      <c r="AJQ34" s="6"/>
      <c r="AJR34" s="6"/>
      <c r="AJS34" s="6"/>
      <c r="AJT34" s="6"/>
      <c r="AJU34" s="6"/>
      <c r="AJV34" s="6"/>
      <c r="AJW34" s="6"/>
      <c r="AJX34" s="6"/>
      <c r="AJY34" s="6"/>
      <c r="AJZ34" s="6"/>
      <c r="AKA34" s="6"/>
      <c r="AKB34" s="6"/>
      <c r="AKC34" s="6"/>
      <c r="AKD34" s="6"/>
      <c r="AKE34" s="6"/>
      <c r="AKF34" s="6"/>
      <c r="AKG34" s="6"/>
      <c r="AKH34" s="6"/>
      <c r="AKI34" s="6"/>
      <c r="AKJ34" s="6"/>
      <c r="AKK34" s="6"/>
      <c r="AKL34" s="6"/>
      <c r="AKM34" s="6"/>
      <c r="AKN34" s="6"/>
      <c r="AKO34" s="6"/>
      <c r="AKP34" s="6"/>
      <c r="AKQ34" s="6"/>
      <c r="AKR34" s="6"/>
      <c r="AKS34" s="6"/>
      <c r="AKT34" s="6"/>
      <c r="AKU34" s="6"/>
      <c r="AKV34" s="6"/>
      <c r="AKW34" s="6"/>
      <c r="AKX34" s="6"/>
      <c r="AKY34" s="6"/>
      <c r="AKZ34" s="6"/>
      <c r="ALA34" s="6"/>
      <c r="ALB34" s="6"/>
      <c r="ALC34" s="6"/>
      <c r="ALD34" s="6"/>
      <c r="ALE34" s="6"/>
      <c r="ALF34" s="6"/>
      <c r="ALG34" s="6"/>
      <c r="ALH34" s="6"/>
      <c r="ALI34" s="6"/>
      <c r="ALJ34" s="6"/>
      <c r="ALK34" s="6"/>
      <c r="ALL34" s="6"/>
      <c r="ALM34" s="6"/>
      <c r="ALN34" s="6"/>
      <c r="ALO34" s="6"/>
      <c r="ALP34" s="6"/>
      <c r="ALQ34" s="6"/>
      <c r="ALR34" s="6"/>
      <c r="ALS34" s="6"/>
      <c r="ALT34" s="6"/>
      <c r="ALU34" s="6"/>
      <c r="ALV34" s="6"/>
      <c r="ALW34" s="6"/>
      <c r="ALX34" s="6"/>
      <c r="ALY34" s="6"/>
      <c r="ALZ34" s="6"/>
      <c r="AMA34" s="6"/>
      <c r="AMB34" s="6"/>
      <c r="AMC34" s="6"/>
      <c r="AMD34" s="6"/>
      <c r="AME34" s="6"/>
      <c r="AMF34" s="6"/>
      <c r="AMG34" s="6"/>
      <c r="AMH34" s="6"/>
      <c r="AMI34" s="6"/>
      <c r="AMJ34" s="6"/>
      <c r="AMK34" s="6"/>
      <c r="AML34" s="6"/>
      <c r="AMM34" s="6"/>
      <c r="AMN34" s="6"/>
      <c r="AMO34" s="6"/>
      <c r="AMP34" s="6"/>
      <c r="AMQ34" s="6"/>
      <c r="AMR34" s="6"/>
      <c r="AMS34" s="6"/>
      <c r="AMT34" s="6"/>
      <c r="AMU34" s="6"/>
      <c r="AMV34" s="6"/>
      <c r="AMW34" s="6"/>
      <c r="AMX34" s="6"/>
      <c r="AMY34" s="6"/>
      <c r="AMZ34" s="6"/>
      <c r="ANA34" s="6"/>
      <c r="ANB34" s="6"/>
      <c r="ANC34" s="6"/>
      <c r="AND34" s="6"/>
      <c r="ANE34" s="6"/>
      <c r="ANF34" s="6"/>
    </row>
    <row r="35" spans="1:1046" x14ac:dyDescent="0.25">
      <c r="A35" t="s">
        <v>196</v>
      </c>
      <c r="O35" s="62"/>
      <c r="P35" s="62"/>
      <c r="Q35" s="6"/>
      <c r="R35" s="62"/>
      <c r="S35" s="6"/>
      <c r="T35" s="6"/>
      <c r="U35" s="82" t="s">
        <v>298</v>
      </c>
      <c r="V35" s="106">
        <v>66</v>
      </c>
      <c r="W35" s="113" t="s">
        <v>290</v>
      </c>
      <c r="X35" s="150">
        <f t="shared" si="0"/>
        <v>6</v>
      </c>
      <c r="Y35" s="86"/>
      <c r="Z35" s="86"/>
      <c r="AA35" s="63"/>
      <c r="AB35" s="64"/>
      <c r="AC35" s="65"/>
      <c r="AD35" s="64"/>
      <c r="AE35" s="65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</row>
    <row r="36" spans="1:1046" x14ac:dyDescent="0.25">
      <c r="A36" t="s">
        <v>196</v>
      </c>
      <c r="O36" s="62"/>
      <c r="P36" s="62"/>
      <c r="Q36" s="6"/>
      <c r="R36" s="62"/>
      <c r="S36" s="6"/>
      <c r="T36" s="6"/>
      <c r="U36" s="80" t="s">
        <v>727</v>
      </c>
      <c r="V36" s="14">
        <v>67</v>
      </c>
      <c r="W36" s="112" t="s">
        <v>734</v>
      </c>
      <c r="X36" s="150">
        <f t="shared" si="0"/>
        <v>0</v>
      </c>
      <c r="Y36" s="148" t="s">
        <v>739</v>
      </c>
      <c r="Z36" s="86"/>
      <c r="AA36" s="63"/>
      <c r="AB36" s="64"/>
      <c r="AC36" s="65"/>
      <c r="AD36" s="64"/>
      <c r="AE36" s="65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</row>
    <row r="37" spans="1:1046" x14ac:dyDescent="0.25">
      <c r="A37" t="s">
        <v>196</v>
      </c>
      <c r="O37" s="62"/>
      <c r="P37" s="62"/>
      <c r="Q37" s="6"/>
      <c r="R37" s="62"/>
      <c r="S37" s="6"/>
      <c r="T37" s="6"/>
      <c r="U37" s="80" t="s">
        <v>728</v>
      </c>
      <c r="V37" s="14">
        <v>68</v>
      </c>
      <c r="W37" s="112" t="s">
        <v>735</v>
      </c>
      <c r="X37" s="150">
        <f t="shared" si="0"/>
        <v>0</v>
      </c>
      <c r="Y37" s="86"/>
      <c r="Z37" s="86"/>
      <c r="AA37" s="63"/>
      <c r="AB37" s="64"/>
      <c r="AC37" s="65"/>
      <c r="AD37" s="64"/>
      <c r="AE37" s="65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</row>
    <row r="38" spans="1:1046" x14ac:dyDescent="0.25">
      <c r="A38" t="s">
        <v>196</v>
      </c>
      <c r="O38" s="62"/>
      <c r="P38" s="62"/>
      <c r="Q38" s="6"/>
      <c r="R38" s="62"/>
      <c r="S38" s="6"/>
      <c r="T38" s="6"/>
      <c r="U38" s="80" t="s">
        <v>729</v>
      </c>
      <c r="V38" s="14">
        <v>69</v>
      </c>
      <c r="W38" s="112" t="s">
        <v>736</v>
      </c>
      <c r="X38" s="150">
        <f t="shared" si="0"/>
        <v>0</v>
      </c>
      <c r="Y38" s="86"/>
      <c r="Z38" s="86"/>
      <c r="AA38" s="63"/>
      <c r="AB38" s="64"/>
      <c r="AC38" s="65"/>
      <c r="AD38" s="64"/>
      <c r="AE38" s="65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</row>
    <row r="39" spans="1:1046" x14ac:dyDescent="0.25">
      <c r="A39" t="s">
        <v>196</v>
      </c>
      <c r="O39" s="62"/>
      <c r="P39" s="62"/>
      <c r="Q39" s="6"/>
      <c r="R39" s="62"/>
      <c r="S39" s="6"/>
      <c r="T39" s="6"/>
      <c r="U39" s="80" t="s">
        <v>730</v>
      </c>
      <c r="V39" s="14">
        <v>70</v>
      </c>
      <c r="W39" s="112" t="s">
        <v>737</v>
      </c>
      <c r="X39" s="150">
        <f t="shared" si="0"/>
        <v>0</v>
      </c>
      <c r="Y39" s="86"/>
      <c r="Z39" s="86"/>
      <c r="AA39" s="63"/>
      <c r="AB39" s="64"/>
      <c r="AC39" s="65"/>
      <c r="AD39" s="64"/>
      <c r="AE39" s="65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  <c r="HW39" s="6"/>
      <c r="HX39" s="6"/>
      <c r="HY39" s="6"/>
      <c r="HZ39" s="6"/>
      <c r="IA39" s="6"/>
      <c r="IB39" s="6"/>
      <c r="IC39" s="6"/>
      <c r="ID39" s="6"/>
      <c r="IE39" s="6"/>
      <c r="IF39" s="6"/>
      <c r="IG39" s="6"/>
      <c r="IH39" s="6"/>
      <c r="II39" s="6"/>
      <c r="IJ39" s="6"/>
      <c r="IK39" s="6"/>
      <c r="IL39" s="6"/>
      <c r="IM39" s="6"/>
      <c r="IN39" s="6"/>
      <c r="IO39" s="6"/>
      <c r="IP39" s="6"/>
      <c r="IQ39" s="6"/>
      <c r="IR39" s="6"/>
      <c r="IS39" s="6"/>
      <c r="IT39" s="6"/>
      <c r="IU39" s="6"/>
      <c r="IV39" s="6"/>
      <c r="IW39" s="6"/>
      <c r="IX39" s="6"/>
      <c r="IY39" s="6"/>
      <c r="IZ39" s="6"/>
      <c r="JA39" s="6"/>
      <c r="JB39" s="6"/>
      <c r="JC39" s="6"/>
      <c r="JD39" s="6"/>
      <c r="JE39" s="6"/>
      <c r="JF39" s="6"/>
      <c r="JG39" s="6"/>
      <c r="JH39" s="6"/>
      <c r="JI39" s="6"/>
      <c r="JJ39" s="6"/>
      <c r="JK39" s="6"/>
      <c r="JL39" s="6"/>
      <c r="JM39" s="6"/>
      <c r="JN39" s="6"/>
      <c r="JO39" s="6"/>
      <c r="JP39" s="6"/>
      <c r="JQ39" s="6"/>
      <c r="JR39" s="6"/>
      <c r="JS39" s="6"/>
      <c r="JT39" s="6"/>
      <c r="JU39" s="6"/>
      <c r="JV39" s="6"/>
      <c r="JW39" s="6"/>
      <c r="JX39" s="6"/>
      <c r="JY39" s="6"/>
      <c r="JZ39" s="6"/>
      <c r="KA39" s="6"/>
      <c r="KB39" s="6"/>
      <c r="KC39" s="6"/>
      <c r="KD39" s="6"/>
      <c r="KE39" s="6"/>
      <c r="KF39" s="6"/>
      <c r="KG39" s="6"/>
      <c r="KH39" s="6"/>
      <c r="KI39" s="6"/>
      <c r="KJ39" s="6"/>
      <c r="KK39" s="6"/>
      <c r="KL39" s="6"/>
      <c r="KM39" s="6"/>
      <c r="KN39" s="6"/>
      <c r="KO39" s="6"/>
      <c r="KP39" s="6"/>
      <c r="KQ39" s="6"/>
      <c r="KR39" s="6"/>
      <c r="KS39" s="6"/>
      <c r="KT39" s="6"/>
      <c r="KU39" s="6"/>
      <c r="KV39" s="6"/>
      <c r="KW39" s="6"/>
      <c r="KX39" s="6"/>
      <c r="KY39" s="6"/>
      <c r="KZ39" s="6"/>
      <c r="LA39" s="6"/>
      <c r="LB39" s="6"/>
      <c r="LC39" s="6"/>
      <c r="LD39" s="6"/>
      <c r="LE39" s="6"/>
      <c r="LF39" s="6"/>
      <c r="LG39" s="6"/>
      <c r="LH39" s="6"/>
      <c r="LI39" s="6"/>
      <c r="LJ39" s="6"/>
      <c r="LK39" s="6"/>
      <c r="LL39" s="6"/>
      <c r="LM39" s="6"/>
      <c r="LN39" s="6"/>
      <c r="LO39" s="6"/>
      <c r="LP39" s="6"/>
      <c r="LQ39" s="6"/>
      <c r="LR39" s="6"/>
      <c r="LS39" s="6"/>
      <c r="LT39" s="6"/>
      <c r="LU39" s="6"/>
      <c r="LV39" s="6"/>
      <c r="LW39" s="6"/>
      <c r="LX39" s="6"/>
      <c r="LY39" s="6"/>
      <c r="LZ39" s="6"/>
      <c r="MA39" s="6"/>
      <c r="MB39" s="6"/>
      <c r="MC39" s="6"/>
      <c r="MD39" s="6"/>
      <c r="ME39" s="6"/>
      <c r="MF39" s="6"/>
      <c r="MG39" s="6"/>
      <c r="MH39" s="6"/>
      <c r="MI39" s="6"/>
      <c r="MJ39" s="6"/>
      <c r="MK39" s="6"/>
      <c r="ML39" s="6"/>
      <c r="MM39" s="6"/>
      <c r="MN39" s="6"/>
      <c r="MO39" s="6"/>
      <c r="MP39" s="6"/>
      <c r="MQ39" s="6"/>
      <c r="MR39" s="6"/>
      <c r="MS39" s="6"/>
      <c r="MT39" s="6"/>
      <c r="MU39" s="6"/>
      <c r="MV39" s="6"/>
      <c r="MW39" s="6"/>
      <c r="MX39" s="6"/>
      <c r="MY39" s="6"/>
      <c r="MZ39" s="6"/>
      <c r="NA39" s="6"/>
      <c r="NB39" s="6"/>
      <c r="NC39" s="6"/>
      <c r="ND39" s="6"/>
      <c r="NE39" s="6"/>
      <c r="NF39" s="6"/>
      <c r="NG39" s="6"/>
      <c r="NH39" s="6"/>
      <c r="NI39" s="6"/>
      <c r="NJ39" s="6"/>
      <c r="NK39" s="6"/>
      <c r="NL39" s="6"/>
      <c r="NM39" s="6"/>
      <c r="NN39" s="6"/>
      <c r="NO39" s="6"/>
      <c r="NP39" s="6"/>
      <c r="NQ39" s="6"/>
      <c r="NR39" s="6"/>
      <c r="NS39" s="6"/>
      <c r="NT39" s="6"/>
      <c r="NU39" s="6"/>
      <c r="NV39" s="6"/>
      <c r="NW39" s="6"/>
      <c r="NX39" s="6"/>
      <c r="NY39" s="6"/>
      <c r="NZ39" s="6"/>
      <c r="OA39" s="6"/>
      <c r="OB39" s="6"/>
      <c r="OC39" s="6"/>
      <c r="OD39" s="6"/>
      <c r="OE39" s="6"/>
      <c r="OF39" s="6"/>
      <c r="OG39" s="6"/>
      <c r="OH39" s="6"/>
      <c r="OI39" s="6"/>
      <c r="OJ39" s="6"/>
      <c r="OK39" s="6"/>
      <c r="OL39" s="6"/>
      <c r="OM39" s="6"/>
      <c r="ON39" s="6"/>
      <c r="OO39" s="6"/>
      <c r="OP39" s="6"/>
      <c r="OQ39" s="6"/>
      <c r="OR39" s="6"/>
      <c r="OS39" s="6"/>
      <c r="OT39" s="6"/>
      <c r="OU39" s="6"/>
      <c r="OV39" s="6"/>
      <c r="OW39" s="6"/>
      <c r="OX39" s="6"/>
      <c r="OY39" s="6"/>
      <c r="OZ39" s="6"/>
      <c r="PA39" s="6"/>
      <c r="PB39" s="6"/>
      <c r="PC39" s="6"/>
      <c r="PD39" s="6"/>
      <c r="PE39" s="6"/>
      <c r="PF39" s="6"/>
      <c r="PG39" s="6"/>
      <c r="PH39" s="6"/>
      <c r="PI39" s="6"/>
      <c r="PJ39" s="6"/>
      <c r="PK39" s="6"/>
      <c r="PL39" s="6"/>
      <c r="PM39" s="6"/>
      <c r="PN39" s="6"/>
      <c r="PO39" s="6"/>
      <c r="PP39" s="6"/>
      <c r="PQ39" s="6"/>
      <c r="PR39" s="6"/>
      <c r="PS39" s="6"/>
      <c r="PT39" s="6"/>
      <c r="PU39" s="6"/>
      <c r="PV39" s="6"/>
      <c r="PW39" s="6"/>
      <c r="PX39" s="6"/>
      <c r="PY39" s="6"/>
      <c r="PZ39" s="6"/>
      <c r="QA39" s="6"/>
      <c r="QB39" s="6"/>
      <c r="QC39" s="6"/>
      <c r="QD39" s="6"/>
      <c r="QE39" s="6"/>
      <c r="QF39" s="6"/>
      <c r="QG39" s="6"/>
      <c r="QH39" s="6"/>
      <c r="QI39" s="6"/>
      <c r="QJ39" s="6"/>
      <c r="QK39" s="6"/>
      <c r="QL39" s="6"/>
      <c r="QM39" s="6"/>
      <c r="QN39" s="6"/>
      <c r="QO39" s="6"/>
      <c r="QP39" s="6"/>
      <c r="QQ39" s="6"/>
      <c r="QR39" s="6"/>
      <c r="QS39" s="6"/>
      <c r="QT39" s="6"/>
      <c r="QU39" s="6"/>
      <c r="QV39" s="6"/>
      <c r="QW39" s="6"/>
      <c r="QX39" s="6"/>
      <c r="QY39" s="6"/>
      <c r="QZ39" s="6"/>
      <c r="RA39" s="6"/>
      <c r="RB39" s="6"/>
      <c r="RC39" s="6"/>
      <c r="RD39" s="6"/>
      <c r="RE39" s="6"/>
      <c r="RF39" s="6"/>
      <c r="RG39" s="6"/>
      <c r="RH39" s="6"/>
      <c r="RI39" s="6"/>
      <c r="RJ39" s="6"/>
      <c r="RK39" s="6"/>
      <c r="RL39" s="6"/>
      <c r="RM39" s="6"/>
      <c r="RN39" s="6"/>
      <c r="RO39" s="6"/>
      <c r="RP39" s="6"/>
      <c r="RQ39" s="6"/>
      <c r="RR39" s="6"/>
      <c r="RS39" s="6"/>
      <c r="RT39" s="6"/>
      <c r="RU39" s="6"/>
      <c r="RV39" s="6"/>
      <c r="RW39" s="6"/>
      <c r="RX39" s="6"/>
      <c r="RY39" s="6"/>
      <c r="RZ39" s="6"/>
      <c r="SA39" s="6"/>
      <c r="SB39" s="6"/>
      <c r="SC39" s="6"/>
      <c r="SD39" s="6"/>
      <c r="SE39" s="6"/>
      <c r="SF39" s="6"/>
      <c r="SG39" s="6"/>
      <c r="SH39" s="6"/>
      <c r="SI39" s="6"/>
      <c r="SJ39" s="6"/>
      <c r="SK39" s="6"/>
      <c r="SL39" s="6"/>
      <c r="SM39" s="6"/>
      <c r="SN39" s="6"/>
      <c r="SO39" s="6"/>
      <c r="SP39" s="6"/>
      <c r="SQ39" s="6"/>
      <c r="SR39" s="6"/>
      <c r="SS39" s="6"/>
      <c r="ST39" s="6"/>
      <c r="SU39" s="6"/>
      <c r="SV39" s="6"/>
      <c r="SW39" s="6"/>
      <c r="SX39" s="6"/>
      <c r="SY39" s="6"/>
      <c r="SZ39" s="6"/>
      <c r="TA39" s="6"/>
      <c r="TB39" s="6"/>
      <c r="TC39" s="6"/>
      <c r="TD39" s="6"/>
      <c r="TE39" s="6"/>
      <c r="TF39" s="6"/>
      <c r="TG39" s="6"/>
      <c r="TH39" s="6"/>
      <c r="TI39" s="6"/>
      <c r="TJ39" s="6"/>
      <c r="TK39" s="6"/>
      <c r="TL39" s="6"/>
      <c r="TM39" s="6"/>
      <c r="TN39" s="6"/>
      <c r="TO39" s="6"/>
      <c r="TP39" s="6"/>
      <c r="TQ39" s="6"/>
      <c r="TR39" s="6"/>
      <c r="TS39" s="6"/>
      <c r="TT39" s="6"/>
      <c r="TU39" s="6"/>
      <c r="TV39" s="6"/>
      <c r="TW39" s="6"/>
      <c r="TX39" s="6"/>
      <c r="TY39" s="6"/>
      <c r="TZ39" s="6"/>
      <c r="UA39" s="6"/>
      <c r="UB39" s="6"/>
      <c r="UC39" s="6"/>
      <c r="UD39" s="6"/>
      <c r="UE39" s="6"/>
      <c r="UF39" s="6"/>
      <c r="UG39" s="6"/>
      <c r="UH39" s="6"/>
      <c r="UI39" s="6"/>
      <c r="UJ39" s="6"/>
      <c r="UK39" s="6"/>
      <c r="UL39" s="6"/>
      <c r="UM39" s="6"/>
      <c r="UN39" s="6"/>
      <c r="UO39" s="6"/>
      <c r="UP39" s="6"/>
      <c r="UQ39" s="6"/>
      <c r="UR39" s="6"/>
      <c r="US39" s="6"/>
      <c r="UT39" s="6"/>
      <c r="UU39" s="6"/>
      <c r="UV39" s="6"/>
      <c r="UW39" s="6"/>
      <c r="UX39" s="6"/>
      <c r="UY39" s="6"/>
      <c r="UZ39" s="6"/>
      <c r="VA39" s="6"/>
      <c r="VB39" s="6"/>
      <c r="VC39" s="6"/>
      <c r="VD39" s="6"/>
      <c r="VE39" s="6"/>
      <c r="VF39" s="6"/>
      <c r="VG39" s="6"/>
      <c r="VH39" s="6"/>
      <c r="VI39" s="6"/>
      <c r="VJ39" s="6"/>
      <c r="VK39" s="6"/>
      <c r="VL39" s="6"/>
      <c r="VM39" s="6"/>
      <c r="VN39" s="6"/>
      <c r="VO39" s="6"/>
      <c r="VP39" s="6"/>
      <c r="VQ39" s="6"/>
      <c r="VR39" s="6"/>
      <c r="VS39" s="6"/>
      <c r="VT39" s="6"/>
      <c r="VU39" s="6"/>
      <c r="VV39" s="6"/>
      <c r="VW39" s="6"/>
      <c r="VX39" s="6"/>
      <c r="VY39" s="6"/>
      <c r="VZ39" s="6"/>
      <c r="WA39" s="6"/>
      <c r="WB39" s="6"/>
      <c r="WC39" s="6"/>
      <c r="WD39" s="6"/>
      <c r="WE39" s="6"/>
      <c r="WF39" s="6"/>
      <c r="WG39" s="6"/>
      <c r="WH39" s="6"/>
      <c r="WI39" s="6"/>
      <c r="WJ39" s="6"/>
      <c r="WK39" s="6"/>
      <c r="WL39" s="6"/>
      <c r="WM39" s="6"/>
      <c r="WN39" s="6"/>
      <c r="WO39" s="6"/>
      <c r="WP39" s="6"/>
      <c r="WQ39" s="6"/>
      <c r="WR39" s="6"/>
      <c r="WS39" s="6"/>
      <c r="WT39" s="6"/>
      <c r="WU39" s="6"/>
      <c r="WV39" s="6"/>
      <c r="WW39" s="6"/>
      <c r="WX39" s="6"/>
      <c r="WY39" s="6"/>
      <c r="WZ39" s="6"/>
      <c r="XA39" s="6"/>
      <c r="XB39" s="6"/>
      <c r="XC39" s="6"/>
      <c r="XD39" s="6"/>
      <c r="XE39" s="6"/>
      <c r="XF39" s="6"/>
      <c r="XG39" s="6"/>
      <c r="XH39" s="6"/>
      <c r="XI39" s="6"/>
      <c r="XJ39" s="6"/>
      <c r="XK39" s="6"/>
      <c r="XL39" s="6"/>
      <c r="XM39" s="6"/>
      <c r="XN39" s="6"/>
      <c r="XO39" s="6"/>
      <c r="XP39" s="6"/>
      <c r="XQ39" s="6"/>
      <c r="XR39" s="6"/>
      <c r="XS39" s="6"/>
      <c r="XT39" s="6"/>
      <c r="XU39" s="6"/>
      <c r="XV39" s="6"/>
      <c r="XW39" s="6"/>
      <c r="XX39" s="6"/>
      <c r="XY39" s="6"/>
      <c r="XZ39" s="6"/>
      <c r="YA39" s="6"/>
      <c r="YB39" s="6"/>
      <c r="YC39" s="6"/>
      <c r="YD39" s="6"/>
      <c r="YE39" s="6"/>
      <c r="YF39" s="6"/>
      <c r="YG39" s="6"/>
      <c r="YH39" s="6"/>
      <c r="YI39" s="6"/>
      <c r="YJ39" s="6"/>
      <c r="YK39" s="6"/>
      <c r="YL39" s="6"/>
      <c r="YM39" s="6"/>
      <c r="YN39" s="6"/>
      <c r="YO39" s="6"/>
      <c r="YP39" s="6"/>
      <c r="YQ39" s="6"/>
      <c r="YR39" s="6"/>
      <c r="YS39" s="6"/>
      <c r="YT39" s="6"/>
      <c r="YU39" s="6"/>
      <c r="YV39" s="6"/>
      <c r="YW39" s="6"/>
      <c r="YX39" s="6"/>
      <c r="YY39" s="6"/>
      <c r="YZ39" s="6"/>
      <c r="ZA39" s="6"/>
      <c r="ZB39" s="6"/>
      <c r="ZC39" s="6"/>
      <c r="ZD39" s="6"/>
      <c r="ZE39" s="6"/>
      <c r="ZF39" s="6"/>
      <c r="ZG39" s="6"/>
      <c r="ZH39" s="6"/>
      <c r="ZI39" s="6"/>
      <c r="ZJ39" s="6"/>
      <c r="ZK39" s="6"/>
      <c r="ZL39" s="6"/>
      <c r="ZM39" s="6"/>
      <c r="ZN39" s="6"/>
      <c r="ZO39" s="6"/>
      <c r="ZP39" s="6"/>
      <c r="ZQ39" s="6"/>
      <c r="ZR39" s="6"/>
      <c r="ZS39" s="6"/>
      <c r="ZT39" s="6"/>
      <c r="ZU39" s="6"/>
      <c r="ZV39" s="6"/>
      <c r="ZW39" s="6"/>
      <c r="ZX39" s="6"/>
      <c r="ZY39" s="6"/>
      <c r="ZZ39" s="6"/>
      <c r="AAA39" s="6"/>
      <c r="AAB39" s="6"/>
      <c r="AAC39" s="6"/>
      <c r="AAD39" s="6"/>
      <c r="AAE39" s="6"/>
      <c r="AAF39" s="6"/>
      <c r="AAG39" s="6"/>
      <c r="AAH39" s="6"/>
      <c r="AAI39" s="6"/>
      <c r="AAJ39" s="6"/>
      <c r="AAK39" s="6"/>
      <c r="AAL39" s="6"/>
      <c r="AAM39" s="6"/>
      <c r="AAN39" s="6"/>
      <c r="AAO39" s="6"/>
      <c r="AAP39" s="6"/>
      <c r="AAQ39" s="6"/>
      <c r="AAR39" s="6"/>
      <c r="AAS39" s="6"/>
      <c r="AAT39" s="6"/>
      <c r="AAU39" s="6"/>
      <c r="AAV39" s="6"/>
      <c r="AAW39" s="6"/>
      <c r="AAX39" s="6"/>
      <c r="AAY39" s="6"/>
      <c r="AAZ39" s="6"/>
      <c r="ABA39" s="6"/>
      <c r="ABB39" s="6"/>
      <c r="ABC39" s="6"/>
      <c r="ABD39" s="6"/>
      <c r="ABE39" s="6"/>
      <c r="ABF39" s="6"/>
      <c r="ABG39" s="6"/>
      <c r="ABH39" s="6"/>
      <c r="ABI39" s="6"/>
      <c r="ABJ39" s="6"/>
      <c r="ABK39" s="6"/>
      <c r="ABL39" s="6"/>
      <c r="ABM39" s="6"/>
      <c r="ABN39" s="6"/>
      <c r="ABO39" s="6"/>
      <c r="ABP39" s="6"/>
      <c r="ABQ39" s="6"/>
      <c r="ABR39" s="6"/>
      <c r="ABS39" s="6"/>
      <c r="ABT39" s="6"/>
      <c r="ABU39" s="6"/>
      <c r="ABV39" s="6"/>
      <c r="ABW39" s="6"/>
      <c r="ABX39" s="6"/>
      <c r="ABY39" s="6"/>
      <c r="ABZ39" s="6"/>
      <c r="ACA39" s="6"/>
      <c r="ACB39" s="6"/>
      <c r="ACC39" s="6"/>
      <c r="ACD39" s="6"/>
      <c r="ACE39" s="6"/>
      <c r="ACF39" s="6"/>
      <c r="ACG39" s="6"/>
      <c r="ACH39" s="6"/>
      <c r="ACI39" s="6"/>
      <c r="ACJ39" s="6"/>
      <c r="ACK39" s="6"/>
      <c r="ACL39" s="6"/>
      <c r="ACM39" s="6"/>
      <c r="ACN39" s="6"/>
      <c r="ACO39" s="6"/>
      <c r="ACP39" s="6"/>
      <c r="ACQ39" s="6"/>
      <c r="ACR39" s="6"/>
      <c r="ACS39" s="6"/>
      <c r="ACT39" s="6"/>
      <c r="ACU39" s="6"/>
      <c r="ACV39" s="6"/>
      <c r="ACW39" s="6"/>
      <c r="ACX39" s="6"/>
      <c r="ACY39" s="6"/>
      <c r="ACZ39" s="6"/>
      <c r="ADA39" s="6"/>
      <c r="ADB39" s="6"/>
      <c r="ADC39" s="6"/>
      <c r="ADD39" s="6"/>
      <c r="ADE39" s="6"/>
      <c r="ADF39" s="6"/>
      <c r="ADG39" s="6"/>
      <c r="ADH39" s="6"/>
      <c r="ADI39" s="6"/>
      <c r="ADJ39" s="6"/>
      <c r="ADK39" s="6"/>
      <c r="ADL39" s="6"/>
      <c r="ADM39" s="6"/>
      <c r="ADN39" s="6"/>
      <c r="ADO39" s="6"/>
      <c r="ADP39" s="6"/>
      <c r="ADQ39" s="6"/>
      <c r="ADR39" s="6"/>
      <c r="ADS39" s="6"/>
      <c r="ADT39" s="6"/>
      <c r="ADU39" s="6"/>
      <c r="ADV39" s="6"/>
      <c r="ADW39" s="6"/>
      <c r="ADX39" s="6"/>
      <c r="ADY39" s="6"/>
      <c r="ADZ39" s="6"/>
      <c r="AEA39" s="6"/>
      <c r="AEB39" s="6"/>
      <c r="AEC39" s="6"/>
      <c r="AED39" s="6"/>
      <c r="AEE39" s="6"/>
      <c r="AEF39" s="6"/>
      <c r="AEG39" s="6"/>
      <c r="AEH39" s="6"/>
      <c r="AEI39" s="6"/>
      <c r="AEJ39" s="6"/>
      <c r="AEK39" s="6"/>
      <c r="AEL39" s="6"/>
      <c r="AEM39" s="6"/>
      <c r="AEN39" s="6"/>
      <c r="AEO39" s="6"/>
      <c r="AEP39" s="6"/>
      <c r="AEQ39" s="6"/>
      <c r="AER39" s="6"/>
      <c r="AES39" s="6"/>
      <c r="AET39" s="6"/>
      <c r="AEU39" s="6"/>
      <c r="AEV39" s="6"/>
      <c r="AEW39" s="6"/>
      <c r="AEX39" s="6"/>
      <c r="AEY39" s="6"/>
      <c r="AEZ39" s="6"/>
      <c r="AFA39" s="6"/>
      <c r="AFB39" s="6"/>
      <c r="AFC39" s="6"/>
      <c r="AFD39" s="6"/>
      <c r="AFE39" s="6"/>
      <c r="AFF39" s="6"/>
      <c r="AFG39" s="6"/>
      <c r="AFH39" s="6"/>
      <c r="AFI39" s="6"/>
      <c r="AFJ39" s="6"/>
      <c r="AFK39" s="6"/>
      <c r="AFL39" s="6"/>
      <c r="AFM39" s="6"/>
      <c r="AFN39" s="6"/>
      <c r="AFO39" s="6"/>
      <c r="AFP39" s="6"/>
      <c r="AFQ39" s="6"/>
      <c r="AFR39" s="6"/>
      <c r="AFS39" s="6"/>
      <c r="AFT39" s="6"/>
      <c r="AFU39" s="6"/>
      <c r="AFV39" s="6"/>
      <c r="AFW39" s="6"/>
      <c r="AFX39" s="6"/>
      <c r="AFY39" s="6"/>
      <c r="AFZ39" s="6"/>
      <c r="AGA39" s="6"/>
      <c r="AGB39" s="6"/>
      <c r="AGC39" s="6"/>
      <c r="AGD39" s="6"/>
      <c r="AGE39" s="6"/>
      <c r="AGF39" s="6"/>
      <c r="AGG39" s="6"/>
      <c r="AGH39" s="6"/>
      <c r="AGI39" s="6"/>
      <c r="AGJ39" s="6"/>
      <c r="AGK39" s="6"/>
      <c r="AGL39" s="6"/>
      <c r="AGM39" s="6"/>
      <c r="AGN39" s="6"/>
      <c r="AGO39" s="6"/>
      <c r="AGP39" s="6"/>
      <c r="AGQ39" s="6"/>
      <c r="AGR39" s="6"/>
      <c r="AGS39" s="6"/>
      <c r="AGT39" s="6"/>
      <c r="AGU39" s="6"/>
      <c r="AGV39" s="6"/>
      <c r="AGW39" s="6"/>
      <c r="AGX39" s="6"/>
      <c r="AGY39" s="6"/>
      <c r="AGZ39" s="6"/>
      <c r="AHA39" s="6"/>
      <c r="AHB39" s="6"/>
      <c r="AHC39" s="6"/>
      <c r="AHD39" s="6"/>
      <c r="AHE39" s="6"/>
      <c r="AHF39" s="6"/>
      <c r="AHG39" s="6"/>
      <c r="AHH39" s="6"/>
      <c r="AHI39" s="6"/>
      <c r="AHJ39" s="6"/>
      <c r="AHK39" s="6"/>
      <c r="AHL39" s="6"/>
      <c r="AHM39" s="6"/>
      <c r="AHN39" s="6"/>
      <c r="AHO39" s="6"/>
      <c r="AHP39" s="6"/>
      <c r="AHQ39" s="6"/>
      <c r="AHR39" s="6"/>
      <c r="AHS39" s="6"/>
      <c r="AHT39" s="6"/>
      <c r="AHU39" s="6"/>
      <c r="AHV39" s="6"/>
      <c r="AHW39" s="6"/>
      <c r="AHX39" s="6"/>
      <c r="AHY39" s="6"/>
      <c r="AHZ39" s="6"/>
      <c r="AIA39" s="6"/>
      <c r="AIB39" s="6"/>
      <c r="AIC39" s="6"/>
      <c r="AID39" s="6"/>
      <c r="AIE39" s="6"/>
      <c r="AIF39" s="6"/>
      <c r="AIG39" s="6"/>
      <c r="AIH39" s="6"/>
      <c r="AII39" s="6"/>
      <c r="AIJ39" s="6"/>
      <c r="AIK39" s="6"/>
      <c r="AIL39" s="6"/>
      <c r="AIM39" s="6"/>
      <c r="AIN39" s="6"/>
      <c r="AIO39" s="6"/>
      <c r="AIP39" s="6"/>
      <c r="AIQ39" s="6"/>
      <c r="AIR39" s="6"/>
      <c r="AIS39" s="6"/>
      <c r="AIT39" s="6"/>
      <c r="AIU39" s="6"/>
      <c r="AIV39" s="6"/>
      <c r="AIW39" s="6"/>
      <c r="AIX39" s="6"/>
      <c r="AIY39" s="6"/>
      <c r="AIZ39" s="6"/>
      <c r="AJA39" s="6"/>
      <c r="AJB39" s="6"/>
      <c r="AJC39" s="6"/>
      <c r="AJD39" s="6"/>
      <c r="AJE39" s="6"/>
      <c r="AJF39" s="6"/>
      <c r="AJG39" s="6"/>
      <c r="AJH39" s="6"/>
      <c r="AJI39" s="6"/>
      <c r="AJJ39" s="6"/>
      <c r="AJK39" s="6"/>
      <c r="AJL39" s="6"/>
      <c r="AJM39" s="6"/>
      <c r="AJN39" s="6"/>
      <c r="AJO39" s="6"/>
      <c r="AJP39" s="6"/>
      <c r="AJQ39" s="6"/>
      <c r="AJR39" s="6"/>
      <c r="AJS39" s="6"/>
      <c r="AJT39" s="6"/>
      <c r="AJU39" s="6"/>
      <c r="AJV39" s="6"/>
      <c r="AJW39" s="6"/>
      <c r="AJX39" s="6"/>
      <c r="AJY39" s="6"/>
      <c r="AJZ39" s="6"/>
      <c r="AKA39" s="6"/>
      <c r="AKB39" s="6"/>
      <c r="AKC39" s="6"/>
      <c r="AKD39" s="6"/>
      <c r="AKE39" s="6"/>
      <c r="AKF39" s="6"/>
      <c r="AKG39" s="6"/>
      <c r="AKH39" s="6"/>
      <c r="AKI39" s="6"/>
      <c r="AKJ39" s="6"/>
      <c r="AKK39" s="6"/>
      <c r="AKL39" s="6"/>
      <c r="AKM39" s="6"/>
      <c r="AKN39" s="6"/>
      <c r="AKO39" s="6"/>
      <c r="AKP39" s="6"/>
      <c r="AKQ39" s="6"/>
      <c r="AKR39" s="6"/>
      <c r="AKS39" s="6"/>
      <c r="AKT39" s="6"/>
      <c r="AKU39" s="6"/>
      <c r="AKV39" s="6"/>
      <c r="AKW39" s="6"/>
      <c r="AKX39" s="6"/>
      <c r="AKY39" s="6"/>
      <c r="AKZ39" s="6"/>
      <c r="ALA39" s="6"/>
      <c r="ALB39" s="6"/>
      <c r="ALC39" s="6"/>
      <c r="ALD39" s="6"/>
      <c r="ALE39" s="6"/>
      <c r="ALF39" s="6"/>
      <c r="ALG39" s="6"/>
      <c r="ALH39" s="6"/>
      <c r="ALI39" s="6"/>
      <c r="ALJ39" s="6"/>
      <c r="ALK39" s="6"/>
      <c r="ALL39" s="6"/>
      <c r="ALM39" s="6"/>
      <c r="ALN39" s="6"/>
      <c r="ALO39" s="6"/>
      <c r="ALP39" s="6"/>
      <c r="ALQ39" s="6"/>
      <c r="ALR39" s="6"/>
      <c r="ALS39" s="6"/>
      <c r="ALT39" s="6"/>
      <c r="ALU39" s="6"/>
      <c r="ALV39" s="6"/>
      <c r="ALW39" s="6"/>
      <c r="ALX39" s="6"/>
      <c r="ALY39" s="6"/>
      <c r="ALZ39" s="6"/>
      <c r="AMA39" s="6"/>
      <c r="AMB39" s="6"/>
      <c r="AMC39" s="6"/>
      <c r="AMD39" s="6"/>
      <c r="AME39" s="6"/>
      <c r="AMF39" s="6"/>
      <c r="AMG39" s="6"/>
      <c r="AMH39" s="6"/>
      <c r="AMI39" s="6"/>
      <c r="AMJ39" s="6"/>
      <c r="AMK39" s="6"/>
      <c r="AML39" s="6"/>
      <c r="AMM39" s="6"/>
      <c r="AMN39" s="6"/>
      <c r="AMO39" s="6"/>
      <c r="AMP39" s="6"/>
      <c r="AMQ39" s="6"/>
      <c r="AMR39" s="6"/>
      <c r="AMS39" s="6"/>
      <c r="AMT39" s="6"/>
      <c r="AMU39" s="6"/>
      <c r="AMV39" s="6"/>
      <c r="AMW39" s="6"/>
      <c r="AMX39" s="6"/>
      <c r="AMY39" s="6"/>
      <c r="AMZ39" s="6"/>
      <c r="ANA39" s="6"/>
      <c r="ANB39" s="6"/>
      <c r="ANC39" s="6"/>
      <c r="AND39" s="6"/>
      <c r="ANE39" s="6"/>
      <c r="ANF39" s="6"/>
    </row>
    <row r="40" spans="1:1046" x14ac:dyDescent="0.25">
      <c r="A40" t="s">
        <v>196</v>
      </c>
      <c r="O40" s="62"/>
      <c r="P40" s="62"/>
      <c r="Q40" s="6"/>
      <c r="R40" s="62"/>
      <c r="S40" s="6"/>
      <c r="T40" s="6"/>
      <c r="U40" s="82" t="s">
        <v>731</v>
      </c>
      <c r="V40" s="106">
        <v>71</v>
      </c>
      <c r="W40" s="113" t="s">
        <v>738</v>
      </c>
      <c r="X40" s="150">
        <f t="shared" si="0"/>
        <v>0</v>
      </c>
      <c r="Y40" s="86"/>
      <c r="Z40" s="86"/>
      <c r="AA40" s="63"/>
      <c r="AB40" s="64"/>
      <c r="AC40" s="65"/>
      <c r="AD40" s="64"/>
      <c r="AE40" s="65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</row>
    <row r="41" spans="1:1046" x14ac:dyDescent="0.25">
      <c r="A41" t="s">
        <v>196</v>
      </c>
      <c r="O41" s="62"/>
      <c r="P41" s="62"/>
      <c r="Q41" s="6"/>
      <c r="R41" s="62"/>
      <c r="S41" s="6"/>
      <c r="T41" s="6"/>
      <c r="U41" s="151" t="s">
        <v>732</v>
      </c>
      <c r="V41" s="152">
        <v>72</v>
      </c>
      <c r="W41" s="153" t="s">
        <v>733</v>
      </c>
      <c r="X41" s="150">
        <f t="shared" si="0"/>
        <v>0</v>
      </c>
      <c r="Y41" s="148" t="s">
        <v>740</v>
      </c>
      <c r="Z41" s="86"/>
      <c r="AA41" s="63"/>
      <c r="AB41" s="64"/>
      <c r="AC41" s="65"/>
      <c r="AD41" s="64"/>
      <c r="AE41" s="65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</row>
    <row r="42" spans="1:1046" x14ac:dyDescent="0.25">
      <c r="A42" t="s">
        <v>196</v>
      </c>
      <c r="O42" s="62"/>
      <c r="P42" s="62"/>
      <c r="Q42" s="6"/>
      <c r="R42" s="62"/>
      <c r="S42" s="6"/>
      <c r="T42" s="6"/>
      <c r="U42" s="80" t="s">
        <v>744</v>
      </c>
      <c r="V42" s="14">
        <v>73</v>
      </c>
      <c r="W42" s="112" t="s">
        <v>744</v>
      </c>
      <c r="X42" s="150">
        <f t="shared" si="0"/>
        <v>1</v>
      </c>
      <c r="Y42" s="148" t="s">
        <v>748</v>
      </c>
      <c r="Z42" s="86"/>
      <c r="AA42" s="63"/>
      <c r="AB42" s="64"/>
      <c r="AC42" s="65"/>
      <c r="AD42" s="64"/>
      <c r="AE42" s="65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</row>
    <row r="43" spans="1:1046" x14ac:dyDescent="0.25">
      <c r="A43" t="s">
        <v>196</v>
      </c>
      <c r="O43" s="62"/>
      <c r="P43" s="62"/>
      <c r="Q43" s="6"/>
      <c r="R43" s="62"/>
      <c r="S43" s="6"/>
      <c r="T43" s="6"/>
      <c r="U43" s="80" t="s">
        <v>745</v>
      </c>
      <c r="V43" s="14">
        <v>74</v>
      </c>
      <c r="W43" s="112" t="s">
        <v>745</v>
      </c>
      <c r="X43" s="150">
        <f t="shared" si="0"/>
        <v>1</v>
      </c>
      <c r="Y43" s="148"/>
      <c r="Z43" s="86"/>
      <c r="AA43" s="63"/>
      <c r="AB43" s="64"/>
      <c r="AC43" s="65"/>
      <c r="AD43" s="64"/>
      <c r="AE43" s="65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</row>
    <row r="44" spans="1:1046" x14ac:dyDescent="0.25">
      <c r="A44" t="s">
        <v>196</v>
      </c>
      <c r="O44" s="62"/>
      <c r="P44" s="62"/>
      <c r="Q44" s="6"/>
      <c r="R44" s="62"/>
      <c r="S44" s="6"/>
      <c r="T44" s="6"/>
      <c r="U44" s="80" t="s">
        <v>746</v>
      </c>
      <c r="V44" s="14">
        <v>75</v>
      </c>
      <c r="W44" s="112" t="s">
        <v>746</v>
      </c>
      <c r="X44" s="150">
        <f t="shared" si="0"/>
        <v>1</v>
      </c>
      <c r="Y44" s="148"/>
      <c r="Z44" s="86"/>
      <c r="AA44" s="63"/>
      <c r="AB44" s="64"/>
      <c r="AC44" s="65"/>
      <c r="AD44" s="64"/>
      <c r="AE44" s="65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</row>
    <row r="45" spans="1:1046" x14ac:dyDescent="0.25">
      <c r="A45" t="s">
        <v>196</v>
      </c>
      <c r="O45" s="62"/>
      <c r="P45" s="62"/>
      <c r="Q45" s="6"/>
      <c r="R45" s="62"/>
      <c r="S45" s="6"/>
      <c r="T45" s="6"/>
      <c r="U45" s="80" t="s">
        <v>747</v>
      </c>
      <c r="V45" s="14">
        <v>76</v>
      </c>
      <c r="W45" s="112" t="s">
        <v>747</v>
      </c>
      <c r="X45" s="150">
        <f t="shared" si="0"/>
        <v>1</v>
      </c>
      <c r="Y45" s="148"/>
      <c r="Z45" s="86"/>
      <c r="AA45" s="63"/>
      <c r="AB45" s="64"/>
      <c r="AC45" s="65"/>
      <c r="AD45" s="64"/>
      <c r="AE45" s="65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</row>
    <row r="46" spans="1:1046" x14ac:dyDescent="0.25">
      <c r="A46" t="s">
        <v>196</v>
      </c>
      <c r="O46" s="62"/>
      <c r="P46" s="62"/>
      <c r="Q46" s="6"/>
      <c r="R46" s="62"/>
      <c r="S46" s="6"/>
      <c r="T46" s="6"/>
      <c r="U46" s="158" t="s">
        <v>759</v>
      </c>
      <c r="V46" s="159">
        <v>77</v>
      </c>
      <c r="W46" s="111" t="s">
        <v>759</v>
      </c>
      <c r="X46" s="150">
        <f t="shared" ref="X46:X51" si="2">COUNTIF($Y$56:$Y$390, W46)</f>
        <v>8</v>
      </c>
      <c r="Y46" s="148" t="s">
        <v>765</v>
      </c>
      <c r="Z46" s="86"/>
      <c r="AA46" s="63"/>
      <c r="AB46" s="64"/>
      <c r="AC46" s="65"/>
      <c r="AD46" s="64"/>
      <c r="AE46" s="65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</row>
    <row r="47" spans="1:1046" x14ac:dyDescent="0.25">
      <c r="A47" t="s">
        <v>196</v>
      </c>
      <c r="O47" s="62"/>
      <c r="P47" s="62"/>
      <c r="Q47" s="6"/>
      <c r="R47" s="62"/>
      <c r="S47" s="6"/>
      <c r="T47" s="6"/>
      <c r="U47" s="80" t="s">
        <v>760</v>
      </c>
      <c r="V47" s="14">
        <v>78</v>
      </c>
      <c r="W47" s="112" t="s">
        <v>760</v>
      </c>
      <c r="X47" s="150">
        <f t="shared" si="2"/>
        <v>8</v>
      </c>
      <c r="Y47" s="148"/>
      <c r="Z47" s="86"/>
      <c r="AA47" s="63"/>
      <c r="AB47" s="64"/>
      <c r="AC47" s="65"/>
      <c r="AD47" s="64"/>
      <c r="AE47" s="65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</row>
    <row r="48" spans="1:1046" x14ac:dyDescent="0.25">
      <c r="A48" t="s">
        <v>196</v>
      </c>
      <c r="O48" s="62"/>
      <c r="P48" s="62"/>
      <c r="Q48" s="6"/>
      <c r="R48" s="62"/>
      <c r="S48" s="6"/>
      <c r="T48" s="6"/>
      <c r="U48" s="80" t="s">
        <v>761</v>
      </c>
      <c r="V48" s="14">
        <v>79</v>
      </c>
      <c r="W48" s="112" t="s">
        <v>761</v>
      </c>
      <c r="X48" s="150">
        <f t="shared" si="2"/>
        <v>8</v>
      </c>
      <c r="Y48" s="148"/>
      <c r="Z48" s="86"/>
      <c r="AA48" s="63"/>
      <c r="AB48" s="64"/>
      <c r="AC48" s="65"/>
      <c r="AD48" s="64"/>
      <c r="AE48" s="65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</row>
    <row r="49" spans="1:1046" x14ac:dyDescent="0.25">
      <c r="A49" t="s">
        <v>196</v>
      </c>
      <c r="O49" s="62"/>
      <c r="P49" s="62"/>
      <c r="Q49" s="6"/>
      <c r="R49" s="62"/>
      <c r="S49" s="6"/>
      <c r="T49" s="6"/>
      <c r="U49" s="80" t="s">
        <v>762</v>
      </c>
      <c r="V49" s="14">
        <v>80</v>
      </c>
      <c r="W49" s="112" t="s">
        <v>762</v>
      </c>
      <c r="X49" s="150">
        <f t="shared" si="2"/>
        <v>8</v>
      </c>
      <c r="Y49" s="148"/>
      <c r="Z49" s="86"/>
      <c r="AA49" s="63"/>
      <c r="AB49" s="64"/>
      <c r="AC49" s="65"/>
      <c r="AD49" s="64"/>
      <c r="AE49" s="65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</row>
    <row r="50" spans="1:1046" x14ac:dyDescent="0.25">
      <c r="A50" t="s">
        <v>196</v>
      </c>
      <c r="O50" s="62"/>
      <c r="P50" s="62"/>
      <c r="Q50" s="6"/>
      <c r="R50" s="62"/>
      <c r="S50" s="6"/>
      <c r="T50" s="6"/>
      <c r="U50" s="80" t="s">
        <v>763</v>
      </c>
      <c r="V50" s="14">
        <v>81</v>
      </c>
      <c r="W50" s="112" t="s">
        <v>763</v>
      </c>
      <c r="X50" s="150">
        <f t="shared" si="2"/>
        <v>4</v>
      </c>
      <c r="Y50" s="148"/>
      <c r="Z50" s="86"/>
      <c r="AA50" s="63"/>
      <c r="AB50" s="64"/>
      <c r="AC50" s="65"/>
      <c r="AD50" s="64"/>
      <c r="AE50" s="65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</row>
    <row r="51" spans="1:1046" x14ac:dyDescent="0.25">
      <c r="A51" t="s">
        <v>196</v>
      </c>
      <c r="O51" s="62"/>
      <c r="P51" s="62"/>
      <c r="Q51" s="6"/>
      <c r="R51" s="62"/>
      <c r="S51" s="6"/>
      <c r="T51" s="6"/>
      <c r="U51" s="80" t="s">
        <v>764</v>
      </c>
      <c r="V51" s="14">
        <v>82</v>
      </c>
      <c r="W51" s="112" t="s">
        <v>764</v>
      </c>
      <c r="X51" s="150">
        <f t="shared" si="2"/>
        <v>4</v>
      </c>
      <c r="Y51" s="148"/>
      <c r="Z51" s="86"/>
      <c r="AA51" s="63"/>
      <c r="AB51" s="64"/>
      <c r="AC51" s="65"/>
      <c r="AD51" s="64"/>
      <c r="AE51" s="65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  <c r="HW51" s="6"/>
      <c r="HX51" s="6"/>
      <c r="HY51" s="6"/>
      <c r="HZ51" s="6"/>
      <c r="IA51" s="6"/>
      <c r="IB51" s="6"/>
      <c r="IC51" s="6"/>
      <c r="ID51" s="6"/>
      <c r="IE51" s="6"/>
      <c r="IF51" s="6"/>
      <c r="IG51" s="6"/>
      <c r="IH51" s="6"/>
      <c r="II51" s="6"/>
      <c r="IJ51" s="6"/>
      <c r="IK51" s="6"/>
      <c r="IL51" s="6"/>
      <c r="IM51" s="6"/>
      <c r="IN51" s="6"/>
      <c r="IO51" s="6"/>
      <c r="IP51" s="6"/>
      <c r="IQ51" s="6"/>
      <c r="IR51" s="6"/>
      <c r="IS51" s="6"/>
      <c r="IT51" s="6"/>
      <c r="IU51" s="6"/>
      <c r="IV51" s="6"/>
      <c r="IW51" s="6"/>
      <c r="IX51" s="6"/>
      <c r="IY51" s="6"/>
      <c r="IZ51" s="6"/>
      <c r="JA51" s="6"/>
      <c r="JB51" s="6"/>
      <c r="JC51" s="6"/>
      <c r="JD51" s="6"/>
      <c r="JE51" s="6"/>
      <c r="JF51" s="6"/>
      <c r="JG51" s="6"/>
      <c r="JH51" s="6"/>
      <c r="JI51" s="6"/>
      <c r="JJ51" s="6"/>
      <c r="JK51" s="6"/>
      <c r="JL51" s="6"/>
      <c r="JM51" s="6"/>
      <c r="JN51" s="6"/>
      <c r="JO51" s="6"/>
      <c r="JP51" s="6"/>
      <c r="JQ51" s="6"/>
      <c r="JR51" s="6"/>
      <c r="JS51" s="6"/>
      <c r="JT51" s="6"/>
      <c r="JU51" s="6"/>
      <c r="JV51" s="6"/>
      <c r="JW51" s="6"/>
      <c r="JX51" s="6"/>
      <c r="JY51" s="6"/>
      <c r="JZ51" s="6"/>
      <c r="KA51" s="6"/>
      <c r="KB51" s="6"/>
      <c r="KC51" s="6"/>
      <c r="KD51" s="6"/>
      <c r="KE51" s="6"/>
      <c r="KF51" s="6"/>
      <c r="KG51" s="6"/>
      <c r="KH51" s="6"/>
      <c r="KI51" s="6"/>
      <c r="KJ51" s="6"/>
      <c r="KK51" s="6"/>
      <c r="KL51" s="6"/>
      <c r="KM51" s="6"/>
      <c r="KN51" s="6"/>
      <c r="KO51" s="6"/>
      <c r="KP51" s="6"/>
      <c r="KQ51" s="6"/>
      <c r="KR51" s="6"/>
      <c r="KS51" s="6"/>
      <c r="KT51" s="6"/>
      <c r="KU51" s="6"/>
      <c r="KV51" s="6"/>
      <c r="KW51" s="6"/>
      <c r="KX51" s="6"/>
      <c r="KY51" s="6"/>
      <c r="KZ51" s="6"/>
      <c r="LA51" s="6"/>
      <c r="LB51" s="6"/>
      <c r="LC51" s="6"/>
      <c r="LD51" s="6"/>
      <c r="LE51" s="6"/>
      <c r="LF51" s="6"/>
      <c r="LG51" s="6"/>
      <c r="LH51" s="6"/>
      <c r="LI51" s="6"/>
      <c r="LJ51" s="6"/>
      <c r="LK51" s="6"/>
      <c r="LL51" s="6"/>
      <c r="LM51" s="6"/>
      <c r="LN51" s="6"/>
      <c r="LO51" s="6"/>
      <c r="LP51" s="6"/>
      <c r="LQ51" s="6"/>
      <c r="LR51" s="6"/>
      <c r="LS51" s="6"/>
      <c r="LT51" s="6"/>
      <c r="LU51" s="6"/>
      <c r="LV51" s="6"/>
      <c r="LW51" s="6"/>
      <c r="LX51" s="6"/>
      <c r="LY51" s="6"/>
      <c r="LZ51" s="6"/>
      <c r="MA51" s="6"/>
      <c r="MB51" s="6"/>
      <c r="MC51" s="6"/>
      <c r="MD51" s="6"/>
      <c r="ME51" s="6"/>
      <c r="MF51" s="6"/>
      <c r="MG51" s="6"/>
      <c r="MH51" s="6"/>
      <c r="MI51" s="6"/>
      <c r="MJ51" s="6"/>
      <c r="MK51" s="6"/>
      <c r="ML51" s="6"/>
      <c r="MM51" s="6"/>
      <c r="MN51" s="6"/>
      <c r="MO51" s="6"/>
      <c r="MP51" s="6"/>
      <c r="MQ51" s="6"/>
      <c r="MR51" s="6"/>
      <c r="MS51" s="6"/>
      <c r="MT51" s="6"/>
      <c r="MU51" s="6"/>
      <c r="MV51" s="6"/>
      <c r="MW51" s="6"/>
      <c r="MX51" s="6"/>
      <c r="MY51" s="6"/>
      <c r="MZ51" s="6"/>
      <c r="NA51" s="6"/>
      <c r="NB51" s="6"/>
      <c r="NC51" s="6"/>
      <c r="ND51" s="6"/>
      <c r="NE51" s="6"/>
      <c r="NF51" s="6"/>
      <c r="NG51" s="6"/>
      <c r="NH51" s="6"/>
      <c r="NI51" s="6"/>
      <c r="NJ51" s="6"/>
      <c r="NK51" s="6"/>
      <c r="NL51" s="6"/>
      <c r="NM51" s="6"/>
      <c r="NN51" s="6"/>
      <c r="NO51" s="6"/>
      <c r="NP51" s="6"/>
      <c r="NQ51" s="6"/>
      <c r="NR51" s="6"/>
      <c r="NS51" s="6"/>
      <c r="NT51" s="6"/>
      <c r="NU51" s="6"/>
      <c r="NV51" s="6"/>
      <c r="NW51" s="6"/>
      <c r="NX51" s="6"/>
      <c r="NY51" s="6"/>
      <c r="NZ51" s="6"/>
      <c r="OA51" s="6"/>
      <c r="OB51" s="6"/>
      <c r="OC51" s="6"/>
      <c r="OD51" s="6"/>
      <c r="OE51" s="6"/>
      <c r="OF51" s="6"/>
      <c r="OG51" s="6"/>
      <c r="OH51" s="6"/>
      <c r="OI51" s="6"/>
      <c r="OJ51" s="6"/>
      <c r="OK51" s="6"/>
      <c r="OL51" s="6"/>
      <c r="OM51" s="6"/>
      <c r="ON51" s="6"/>
      <c r="OO51" s="6"/>
      <c r="OP51" s="6"/>
      <c r="OQ51" s="6"/>
      <c r="OR51" s="6"/>
      <c r="OS51" s="6"/>
      <c r="OT51" s="6"/>
      <c r="OU51" s="6"/>
      <c r="OV51" s="6"/>
      <c r="OW51" s="6"/>
      <c r="OX51" s="6"/>
      <c r="OY51" s="6"/>
      <c r="OZ51" s="6"/>
      <c r="PA51" s="6"/>
      <c r="PB51" s="6"/>
      <c r="PC51" s="6"/>
      <c r="PD51" s="6"/>
      <c r="PE51" s="6"/>
      <c r="PF51" s="6"/>
      <c r="PG51" s="6"/>
      <c r="PH51" s="6"/>
      <c r="PI51" s="6"/>
      <c r="PJ51" s="6"/>
      <c r="PK51" s="6"/>
      <c r="PL51" s="6"/>
      <c r="PM51" s="6"/>
      <c r="PN51" s="6"/>
      <c r="PO51" s="6"/>
      <c r="PP51" s="6"/>
      <c r="PQ51" s="6"/>
      <c r="PR51" s="6"/>
      <c r="PS51" s="6"/>
      <c r="PT51" s="6"/>
      <c r="PU51" s="6"/>
      <c r="PV51" s="6"/>
      <c r="PW51" s="6"/>
      <c r="PX51" s="6"/>
      <c r="PY51" s="6"/>
      <c r="PZ51" s="6"/>
      <c r="QA51" s="6"/>
      <c r="QB51" s="6"/>
      <c r="QC51" s="6"/>
      <c r="QD51" s="6"/>
      <c r="QE51" s="6"/>
      <c r="QF51" s="6"/>
      <c r="QG51" s="6"/>
      <c r="QH51" s="6"/>
      <c r="QI51" s="6"/>
      <c r="QJ51" s="6"/>
      <c r="QK51" s="6"/>
      <c r="QL51" s="6"/>
      <c r="QM51" s="6"/>
      <c r="QN51" s="6"/>
      <c r="QO51" s="6"/>
      <c r="QP51" s="6"/>
      <c r="QQ51" s="6"/>
      <c r="QR51" s="6"/>
      <c r="QS51" s="6"/>
      <c r="QT51" s="6"/>
      <c r="QU51" s="6"/>
      <c r="QV51" s="6"/>
      <c r="QW51" s="6"/>
      <c r="QX51" s="6"/>
      <c r="QY51" s="6"/>
      <c r="QZ51" s="6"/>
      <c r="RA51" s="6"/>
      <c r="RB51" s="6"/>
      <c r="RC51" s="6"/>
      <c r="RD51" s="6"/>
      <c r="RE51" s="6"/>
      <c r="RF51" s="6"/>
      <c r="RG51" s="6"/>
      <c r="RH51" s="6"/>
      <c r="RI51" s="6"/>
      <c r="RJ51" s="6"/>
      <c r="RK51" s="6"/>
      <c r="RL51" s="6"/>
      <c r="RM51" s="6"/>
      <c r="RN51" s="6"/>
      <c r="RO51" s="6"/>
      <c r="RP51" s="6"/>
      <c r="RQ51" s="6"/>
      <c r="RR51" s="6"/>
      <c r="RS51" s="6"/>
      <c r="RT51" s="6"/>
      <c r="RU51" s="6"/>
      <c r="RV51" s="6"/>
      <c r="RW51" s="6"/>
      <c r="RX51" s="6"/>
      <c r="RY51" s="6"/>
      <c r="RZ51" s="6"/>
      <c r="SA51" s="6"/>
      <c r="SB51" s="6"/>
      <c r="SC51" s="6"/>
      <c r="SD51" s="6"/>
      <c r="SE51" s="6"/>
      <c r="SF51" s="6"/>
      <c r="SG51" s="6"/>
      <c r="SH51" s="6"/>
      <c r="SI51" s="6"/>
      <c r="SJ51" s="6"/>
      <c r="SK51" s="6"/>
      <c r="SL51" s="6"/>
      <c r="SM51" s="6"/>
      <c r="SN51" s="6"/>
      <c r="SO51" s="6"/>
      <c r="SP51" s="6"/>
      <c r="SQ51" s="6"/>
      <c r="SR51" s="6"/>
      <c r="SS51" s="6"/>
      <c r="ST51" s="6"/>
      <c r="SU51" s="6"/>
      <c r="SV51" s="6"/>
      <c r="SW51" s="6"/>
      <c r="SX51" s="6"/>
      <c r="SY51" s="6"/>
      <c r="SZ51" s="6"/>
      <c r="TA51" s="6"/>
      <c r="TB51" s="6"/>
      <c r="TC51" s="6"/>
      <c r="TD51" s="6"/>
      <c r="TE51" s="6"/>
      <c r="TF51" s="6"/>
      <c r="TG51" s="6"/>
      <c r="TH51" s="6"/>
      <c r="TI51" s="6"/>
      <c r="TJ51" s="6"/>
      <c r="TK51" s="6"/>
      <c r="TL51" s="6"/>
      <c r="TM51" s="6"/>
      <c r="TN51" s="6"/>
      <c r="TO51" s="6"/>
      <c r="TP51" s="6"/>
      <c r="TQ51" s="6"/>
      <c r="TR51" s="6"/>
      <c r="TS51" s="6"/>
      <c r="TT51" s="6"/>
      <c r="TU51" s="6"/>
      <c r="TV51" s="6"/>
      <c r="TW51" s="6"/>
      <c r="TX51" s="6"/>
      <c r="TY51" s="6"/>
      <c r="TZ51" s="6"/>
      <c r="UA51" s="6"/>
      <c r="UB51" s="6"/>
      <c r="UC51" s="6"/>
      <c r="UD51" s="6"/>
      <c r="UE51" s="6"/>
      <c r="UF51" s="6"/>
      <c r="UG51" s="6"/>
      <c r="UH51" s="6"/>
      <c r="UI51" s="6"/>
      <c r="UJ51" s="6"/>
      <c r="UK51" s="6"/>
      <c r="UL51" s="6"/>
      <c r="UM51" s="6"/>
      <c r="UN51" s="6"/>
      <c r="UO51" s="6"/>
      <c r="UP51" s="6"/>
      <c r="UQ51" s="6"/>
      <c r="UR51" s="6"/>
      <c r="US51" s="6"/>
      <c r="UT51" s="6"/>
      <c r="UU51" s="6"/>
      <c r="UV51" s="6"/>
      <c r="UW51" s="6"/>
      <c r="UX51" s="6"/>
      <c r="UY51" s="6"/>
      <c r="UZ51" s="6"/>
      <c r="VA51" s="6"/>
      <c r="VB51" s="6"/>
      <c r="VC51" s="6"/>
      <c r="VD51" s="6"/>
      <c r="VE51" s="6"/>
      <c r="VF51" s="6"/>
      <c r="VG51" s="6"/>
      <c r="VH51" s="6"/>
      <c r="VI51" s="6"/>
      <c r="VJ51" s="6"/>
      <c r="VK51" s="6"/>
      <c r="VL51" s="6"/>
      <c r="VM51" s="6"/>
      <c r="VN51" s="6"/>
      <c r="VO51" s="6"/>
      <c r="VP51" s="6"/>
      <c r="VQ51" s="6"/>
      <c r="VR51" s="6"/>
      <c r="VS51" s="6"/>
      <c r="VT51" s="6"/>
      <c r="VU51" s="6"/>
      <c r="VV51" s="6"/>
      <c r="VW51" s="6"/>
      <c r="VX51" s="6"/>
      <c r="VY51" s="6"/>
      <c r="VZ51" s="6"/>
      <c r="WA51" s="6"/>
      <c r="WB51" s="6"/>
      <c r="WC51" s="6"/>
      <c r="WD51" s="6"/>
      <c r="WE51" s="6"/>
      <c r="WF51" s="6"/>
      <c r="WG51" s="6"/>
      <c r="WH51" s="6"/>
      <c r="WI51" s="6"/>
      <c r="WJ51" s="6"/>
      <c r="WK51" s="6"/>
      <c r="WL51" s="6"/>
      <c r="WM51" s="6"/>
      <c r="WN51" s="6"/>
      <c r="WO51" s="6"/>
      <c r="WP51" s="6"/>
      <c r="WQ51" s="6"/>
      <c r="WR51" s="6"/>
      <c r="WS51" s="6"/>
      <c r="WT51" s="6"/>
      <c r="WU51" s="6"/>
      <c r="WV51" s="6"/>
      <c r="WW51" s="6"/>
      <c r="WX51" s="6"/>
      <c r="WY51" s="6"/>
      <c r="WZ51" s="6"/>
      <c r="XA51" s="6"/>
      <c r="XB51" s="6"/>
      <c r="XC51" s="6"/>
      <c r="XD51" s="6"/>
      <c r="XE51" s="6"/>
      <c r="XF51" s="6"/>
      <c r="XG51" s="6"/>
      <c r="XH51" s="6"/>
      <c r="XI51" s="6"/>
      <c r="XJ51" s="6"/>
      <c r="XK51" s="6"/>
      <c r="XL51" s="6"/>
      <c r="XM51" s="6"/>
      <c r="XN51" s="6"/>
      <c r="XO51" s="6"/>
      <c r="XP51" s="6"/>
      <c r="XQ51" s="6"/>
      <c r="XR51" s="6"/>
      <c r="XS51" s="6"/>
      <c r="XT51" s="6"/>
      <c r="XU51" s="6"/>
      <c r="XV51" s="6"/>
      <c r="XW51" s="6"/>
      <c r="XX51" s="6"/>
      <c r="XY51" s="6"/>
      <c r="XZ51" s="6"/>
      <c r="YA51" s="6"/>
      <c r="YB51" s="6"/>
      <c r="YC51" s="6"/>
      <c r="YD51" s="6"/>
      <c r="YE51" s="6"/>
      <c r="YF51" s="6"/>
      <c r="YG51" s="6"/>
      <c r="YH51" s="6"/>
      <c r="YI51" s="6"/>
      <c r="YJ51" s="6"/>
      <c r="YK51" s="6"/>
      <c r="YL51" s="6"/>
      <c r="YM51" s="6"/>
      <c r="YN51" s="6"/>
      <c r="YO51" s="6"/>
      <c r="YP51" s="6"/>
      <c r="YQ51" s="6"/>
      <c r="YR51" s="6"/>
      <c r="YS51" s="6"/>
      <c r="YT51" s="6"/>
      <c r="YU51" s="6"/>
      <c r="YV51" s="6"/>
      <c r="YW51" s="6"/>
      <c r="YX51" s="6"/>
      <c r="YY51" s="6"/>
      <c r="YZ51" s="6"/>
      <c r="ZA51" s="6"/>
      <c r="ZB51" s="6"/>
      <c r="ZC51" s="6"/>
      <c r="ZD51" s="6"/>
      <c r="ZE51" s="6"/>
      <c r="ZF51" s="6"/>
      <c r="ZG51" s="6"/>
      <c r="ZH51" s="6"/>
      <c r="ZI51" s="6"/>
      <c r="ZJ51" s="6"/>
      <c r="ZK51" s="6"/>
      <c r="ZL51" s="6"/>
      <c r="ZM51" s="6"/>
      <c r="ZN51" s="6"/>
      <c r="ZO51" s="6"/>
      <c r="ZP51" s="6"/>
      <c r="ZQ51" s="6"/>
      <c r="ZR51" s="6"/>
      <c r="ZS51" s="6"/>
      <c r="ZT51" s="6"/>
      <c r="ZU51" s="6"/>
      <c r="ZV51" s="6"/>
      <c r="ZW51" s="6"/>
      <c r="ZX51" s="6"/>
      <c r="ZY51" s="6"/>
      <c r="ZZ51" s="6"/>
      <c r="AAA51" s="6"/>
      <c r="AAB51" s="6"/>
      <c r="AAC51" s="6"/>
      <c r="AAD51" s="6"/>
      <c r="AAE51" s="6"/>
      <c r="AAF51" s="6"/>
      <c r="AAG51" s="6"/>
      <c r="AAH51" s="6"/>
      <c r="AAI51" s="6"/>
      <c r="AAJ51" s="6"/>
      <c r="AAK51" s="6"/>
      <c r="AAL51" s="6"/>
      <c r="AAM51" s="6"/>
      <c r="AAN51" s="6"/>
      <c r="AAO51" s="6"/>
      <c r="AAP51" s="6"/>
      <c r="AAQ51" s="6"/>
      <c r="AAR51" s="6"/>
      <c r="AAS51" s="6"/>
      <c r="AAT51" s="6"/>
      <c r="AAU51" s="6"/>
      <c r="AAV51" s="6"/>
      <c r="AAW51" s="6"/>
      <c r="AAX51" s="6"/>
      <c r="AAY51" s="6"/>
      <c r="AAZ51" s="6"/>
      <c r="ABA51" s="6"/>
      <c r="ABB51" s="6"/>
      <c r="ABC51" s="6"/>
      <c r="ABD51" s="6"/>
      <c r="ABE51" s="6"/>
      <c r="ABF51" s="6"/>
      <c r="ABG51" s="6"/>
      <c r="ABH51" s="6"/>
      <c r="ABI51" s="6"/>
      <c r="ABJ51" s="6"/>
      <c r="ABK51" s="6"/>
      <c r="ABL51" s="6"/>
      <c r="ABM51" s="6"/>
      <c r="ABN51" s="6"/>
      <c r="ABO51" s="6"/>
      <c r="ABP51" s="6"/>
      <c r="ABQ51" s="6"/>
      <c r="ABR51" s="6"/>
      <c r="ABS51" s="6"/>
      <c r="ABT51" s="6"/>
      <c r="ABU51" s="6"/>
      <c r="ABV51" s="6"/>
      <c r="ABW51" s="6"/>
      <c r="ABX51" s="6"/>
      <c r="ABY51" s="6"/>
      <c r="ABZ51" s="6"/>
      <c r="ACA51" s="6"/>
      <c r="ACB51" s="6"/>
      <c r="ACC51" s="6"/>
      <c r="ACD51" s="6"/>
      <c r="ACE51" s="6"/>
      <c r="ACF51" s="6"/>
      <c r="ACG51" s="6"/>
      <c r="ACH51" s="6"/>
      <c r="ACI51" s="6"/>
      <c r="ACJ51" s="6"/>
      <c r="ACK51" s="6"/>
      <c r="ACL51" s="6"/>
      <c r="ACM51" s="6"/>
      <c r="ACN51" s="6"/>
      <c r="ACO51" s="6"/>
      <c r="ACP51" s="6"/>
      <c r="ACQ51" s="6"/>
      <c r="ACR51" s="6"/>
      <c r="ACS51" s="6"/>
      <c r="ACT51" s="6"/>
      <c r="ACU51" s="6"/>
      <c r="ACV51" s="6"/>
      <c r="ACW51" s="6"/>
      <c r="ACX51" s="6"/>
      <c r="ACY51" s="6"/>
      <c r="ACZ51" s="6"/>
      <c r="ADA51" s="6"/>
      <c r="ADB51" s="6"/>
      <c r="ADC51" s="6"/>
      <c r="ADD51" s="6"/>
      <c r="ADE51" s="6"/>
      <c r="ADF51" s="6"/>
      <c r="ADG51" s="6"/>
      <c r="ADH51" s="6"/>
      <c r="ADI51" s="6"/>
      <c r="ADJ51" s="6"/>
      <c r="ADK51" s="6"/>
      <c r="ADL51" s="6"/>
      <c r="ADM51" s="6"/>
      <c r="ADN51" s="6"/>
      <c r="ADO51" s="6"/>
      <c r="ADP51" s="6"/>
      <c r="ADQ51" s="6"/>
      <c r="ADR51" s="6"/>
      <c r="ADS51" s="6"/>
      <c r="ADT51" s="6"/>
      <c r="ADU51" s="6"/>
      <c r="ADV51" s="6"/>
      <c r="ADW51" s="6"/>
      <c r="ADX51" s="6"/>
      <c r="ADY51" s="6"/>
      <c r="ADZ51" s="6"/>
      <c r="AEA51" s="6"/>
      <c r="AEB51" s="6"/>
      <c r="AEC51" s="6"/>
      <c r="AED51" s="6"/>
      <c r="AEE51" s="6"/>
      <c r="AEF51" s="6"/>
      <c r="AEG51" s="6"/>
      <c r="AEH51" s="6"/>
      <c r="AEI51" s="6"/>
      <c r="AEJ51" s="6"/>
      <c r="AEK51" s="6"/>
      <c r="AEL51" s="6"/>
      <c r="AEM51" s="6"/>
      <c r="AEN51" s="6"/>
      <c r="AEO51" s="6"/>
      <c r="AEP51" s="6"/>
      <c r="AEQ51" s="6"/>
      <c r="AER51" s="6"/>
      <c r="AES51" s="6"/>
      <c r="AET51" s="6"/>
      <c r="AEU51" s="6"/>
      <c r="AEV51" s="6"/>
      <c r="AEW51" s="6"/>
      <c r="AEX51" s="6"/>
      <c r="AEY51" s="6"/>
      <c r="AEZ51" s="6"/>
      <c r="AFA51" s="6"/>
      <c r="AFB51" s="6"/>
      <c r="AFC51" s="6"/>
      <c r="AFD51" s="6"/>
      <c r="AFE51" s="6"/>
      <c r="AFF51" s="6"/>
      <c r="AFG51" s="6"/>
      <c r="AFH51" s="6"/>
      <c r="AFI51" s="6"/>
      <c r="AFJ51" s="6"/>
      <c r="AFK51" s="6"/>
      <c r="AFL51" s="6"/>
      <c r="AFM51" s="6"/>
      <c r="AFN51" s="6"/>
      <c r="AFO51" s="6"/>
      <c r="AFP51" s="6"/>
      <c r="AFQ51" s="6"/>
      <c r="AFR51" s="6"/>
      <c r="AFS51" s="6"/>
      <c r="AFT51" s="6"/>
      <c r="AFU51" s="6"/>
      <c r="AFV51" s="6"/>
      <c r="AFW51" s="6"/>
      <c r="AFX51" s="6"/>
      <c r="AFY51" s="6"/>
      <c r="AFZ51" s="6"/>
      <c r="AGA51" s="6"/>
      <c r="AGB51" s="6"/>
      <c r="AGC51" s="6"/>
      <c r="AGD51" s="6"/>
      <c r="AGE51" s="6"/>
      <c r="AGF51" s="6"/>
      <c r="AGG51" s="6"/>
      <c r="AGH51" s="6"/>
      <c r="AGI51" s="6"/>
      <c r="AGJ51" s="6"/>
      <c r="AGK51" s="6"/>
      <c r="AGL51" s="6"/>
      <c r="AGM51" s="6"/>
      <c r="AGN51" s="6"/>
      <c r="AGO51" s="6"/>
      <c r="AGP51" s="6"/>
      <c r="AGQ51" s="6"/>
      <c r="AGR51" s="6"/>
      <c r="AGS51" s="6"/>
      <c r="AGT51" s="6"/>
      <c r="AGU51" s="6"/>
      <c r="AGV51" s="6"/>
      <c r="AGW51" s="6"/>
      <c r="AGX51" s="6"/>
      <c r="AGY51" s="6"/>
      <c r="AGZ51" s="6"/>
      <c r="AHA51" s="6"/>
      <c r="AHB51" s="6"/>
      <c r="AHC51" s="6"/>
      <c r="AHD51" s="6"/>
      <c r="AHE51" s="6"/>
      <c r="AHF51" s="6"/>
      <c r="AHG51" s="6"/>
      <c r="AHH51" s="6"/>
      <c r="AHI51" s="6"/>
      <c r="AHJ51" s="6"/>
      <c r="AHK51" s="6"/>
      <c r="AHL51" s="6"/>
      <c r="AHM51" s="6"/>
      <c r="AHN51" s="6"/>
      <c r="AHO51" s="6"/>
      <c r="AHP51" s="6"/>
      <c r="AHQ51" s="6"/>
      <c r="AHR51" s="6"/>
      <c r="AHS51" s="6"/>
      <c r="AHT51" s="6"/>
      <c r="AHU51" s="6"/>
      <c r="AHV51" s="6"/>
      <c r="AHW51" s="6"/>
      <c r="AHX51" s="6"/>
      <c r="AHY51" s="6"/>
      <c r="AHZ51" s="6"/>
      <c r="AIA51" s="6"/>
      <c r="AIB51" s="6"/>
      <c r="AIC51" s="6"/>
      <c r="AID51" s="6"/>
      <c r="AIE51" s="6"/>
      <c r="AIF51" s="6"/>
      <c r="AIG51" s="6"/>
      <c r="AIH51" s="6"/>
      <c r="AII51" s="6"/>
      <c r="AIJ51" s="6"/>
      <c r="AIK51" s="6"/>
      <c r="AIL51" s="6"/>
      <c r="AIM51" s="6"/>
      <c r="AIN51" s="6"/>
      <c r="AIO51" s="6"/>
      <c r="AIP51" s="6"/>
      <c r="AIQ51" s="6"/>
      <c r="AIR51" s="6"/>
      <c r="AIS51" s="6"/>
      <c r="AIT51" s="6"/>
      <c r="AIU51" s="6"/>
      <c r="AIV51" s="6"/>
      <c r="AIW51" s="6"/>
      <c r="AIX51" s="6"/>
      <c r="AIY51" s="6"/>
      <c r="AIZ51" s="6"/>
      <c r="AJA51" s="6"/>
      <c r="AJB51" s="6"/>
      <c r="AJC51" s="6"/>
      <c r="AJD51" s="6"/>
      <c r="AJE51" s="6"/>
      <c r="AJF51" s="6"/>
      <c r="AJG51" s="6"/>
      <c r="AJH51" s="6"/>
      <c r="AJI51" s="6"/>
      <c r="AJJ51" s="6"/>
      <c r="AJK51" s="6"/>
      <c r="AJL51" s="6"/>
      <c r="AJM51" s="6"/>
      <c r="AJN51" s="6"/>
      <c r="AJO51" s="6"/>
      <c r="AJP51" s="6"/>
      <c r="AJQ51" s="6"/>
      <c r="AJR51" s="6"/>
      <c r="AJS51" s="6"/>
      <c r="AJT51" s="6"/>
      <c r="AJU51" s="6"/>
      <c r="AJV51" s="6"/>
      <c r="AJW51" s="6"/>
      <c r="AJX51" s="6"/>
      <c r="AJY51" s="6"/>
      <c r="AJZ51" s="6"/>
      <c r="AKA51" s="6"/>
      <c r="AKB51" s="6"/>
      <c r="AKC51" s="6"/>
      <c r="AKD51" s="6"/>
      <c r="AKE51" s="6"/>
      <c r="AKF51" s="6"/>
      <c r="AKG51" s="6"/>
      <c r="AKH51" s="6"/>
      <c r="AKI51" s="6"/>
      <c r="AKJ51" s="6"/>
      <c r="AKK51" s="6"/>
      <c r="AKL51" s="6"/>
      <c r="AKM51" s="6"/>
      <c r="AKN51" s="6"/>
      <c r="AKO51" s="6"/>
      <c r="AKP51" s="6"/>
      <c r="AKQ51" s="6"/>
      <c r="AKR51" s="6"/>
      <c r="AKS51" s="6"/>
      <c r="AKT51" s="6"/>
      <c r="AKU51" s="6"/>
      <c r="AKV51" s="6"/>
      <c r="AKW51" s="6"/>
      <c r="AKX51" s="6"/>
      <c r="AKY51" s="6"/>
      <c r="AKZ51" s="6"/>
      <c r="ALA51" s="6"/>
      <c r="ALB51" s="6"/>
      <c r="ALC51" s="6"/>
      <c r="ALD51" s="6"/>
      <c r="ALE51" s="6"/>
      <c r="ALF51" s="6"/>
      <c r="ALG51" s="6"/>
      <c r="ALH51" s="6"/>
      <c r="ALI51" s="6"/>
      <c r="ALJ51" s="6"/>
      <c r="ALK51" s="6"/>
      <c r="ALL51" s="6"/>
      <c r="ALM51" s="6"/>
      <c r="ALN51" s="6"/>
      <c r="ALO51" s="6"/>
      <c r="ALP51" s="6"/>
      <c r="ALQ51" s="6"/>
      <c r="ALR51" s="6"/>
      <c r="ALS51" s="6"/>
      <c r="ALT51" s="6"/>
      <c r="ALU51" s="6"/>
      <c r="ALV51" s="6"/>
      <c r="ALW51" s="6"/>
      <c r="ALX51" s="6"/>
      <c r="ALY51" s="6"/>
      <c r="ALZ51" s="6"/>
      <c r="AMA51" s="6"/>
      <c r="AMB51" s="6"/>
      <c r="AMC51" s="6"/>
      <c r="AMD51" s="6"/>
      <c r="AME51" s="6"/>
      <c r="AMF51" s="6"/>
      <c r="AMG51" s="6"/>
      <c r="AMH51" s="6"/>
      <c r="AMI51" s="6"/>
      <c r="AMJ51" s="6"/>
      <c r="AMK51" s="6"/>
      <c r="AML51" s="6"/>
      <c r="AMM51" s="6"/>
      <c r="AMN51" s="6"/>
      <c r="AMO51" s="6"/>
      <c r="AMP51" s="6"/>
      <c r="AMQ51" s="6"/>
      <c r="AMR51" s="6"/>
      <c r="AMS51" s="6"/>
      <c r="AMT51" s="6"/>
      <c r="AMU51" s="6"/>
      <c r="AMV51" s="6"/>
      <c r="AMW51" s="6"/>
      <c r="AMX51" s="6"/>
      <c r="AMY51" s="6"/>
      <c r="AMZ51" s="6"/>
      <c r="ANA51" s="6"/>
      <c r="ANB51" s="6"/>
      <c r="ANC51" s="6"/>
      <c r="AND51" s="6"/>
      <c r="ANE51" s="6"/>
      <c r="ANF51" s="6"/>
    </row>
    <row r="52" spans="1:1046" x14ac:dyDescent="0.25">
      <c r="A52" t="s">
        <v>196</v>
      </c>
      <c r="O52" s="62"/>
      <c r="P52" s="62"/>
      <c r="Q52" s="6"/>
      <c r="R52" s="62"/>
      <c r="S52" s="6"/>
      <c r="T52" s="6"/>
      <c r="U52" s="80"/>
      <c r="V52" s="14"/>
      <c r="W52" s="112"/>
      <c r="X52" s="110"/>
      <c r="Y52" s="86"/>
      <c r="Z52" s="86"/>
      <c r="AA52" s="63"/>
      <c r="AB52" s="64"/>
      <c r="AC52" s="65"/>
      <c r="AD52" s="64"/>
      <c r="AE52" s="65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  <c r="HW52" s="6"/>
      <c r="HX52" s="6"/>
      <c r="HY52" s="6"/>
      <c r="HZ52" s="6"/>
      <c r="IA52" s="6"/>
      <c r="IB52" s="6"/>
      <c r="IC52" s="6"/>
      <c r="ID52" s="6"/>
      <c r="IE52" s="6"/>
      <c r="IF52" s="6"/>
      <c r="IG52" s="6"/>
      <c r="IH52" s="6"/>
      <c r="II52" s="6"/>
      <c r="IJ52" s="6"/>
      <c r="IK52" s="6"/>
      <c r="IL52" s="6"/>
      <c r="IM52" s="6"/>
      <c r="IN52" s="6"/>
      <c r="IO52" s="6"/>
      <c r="IP52" s="6"/>
      <c r="IQ52" s="6"/>
      <c r="IR52" s="6"/>
      <c r="IS52" s="6"/>
      <c r="IT52" s="6"/>
      <c r="IU52" s="6"/>
      <c r="IV52" s="6"/>
      <c r="IW52" s="6"/>
      <c r="IX52" s="6"/>
      <c r="IY52" s="6"/>
      <c r="IZ52" s="6"/>
      <c r="JA52" s="6"/>
      <c r="JB52" s="6"/>
      <c r="JC52" s="6"/>
      <c r="JD52" s="6"/>
      <c r="JE52" s="6"/>
      <c r="JF52" s="6"/>
      <c r="JG52" s="6"/>
      <c r="JH52" s="6"/>
      <c r="JI52" s="6"/>
      <c r="JJ52" s="6"/>
      <c r="JK52" s="6"/>
      <c r="JL52" s="6"/>
      <c r="JM52" s="6"/>
      <c r="JN52" s="6"/>
      <c r="JO52" s="6"/>
      <c r="JP52" s="6"/>
      <c r="JQ52" s="6"/>
      <c r="JR52" s="6"/>
      <c r="JS52" s="6"/>
      <c r="JT52" s="6"/>
      <c r="JU52" s="6"/>
      <c r="JV52" s="6"/>
      <c r="JW52" s="6"/>
      <c r="JX52" s="6"/>
      <c r="JY52" s="6"/>
      <c r="JZ52" s="6"/>
      <c r="KA52" s="6"/>
      <c r="KB52" s="6"/>
      <c r="KC52" s="6"/>
      <c r="KD52" s="6"/>
      <c r="KE52" s="6"/>
      <c r="KF52" s="6"/>
      <c r="KG52" s="6"/>
      <c r="KH52" s="6"/>
      <c r="KI52" s="6"/>
      <c r="KJ52" s="6"/>
      <c r="KK52" s="6"/>
      <c r="KL52" s="6"/>
      <c r="KM52" s="6"/>
      <c r="KN52" s="6"/>
      <c r="KO52" s="6"/>
      <c r="KP52" s="6"/>
      <c r="KQ52" s="6"/>
      <c r="KR52" s="6"/>
      <c r="KS52" s="6"/>
      <c r="KT52" s="6"/>
      <c r="KU52" s="6"/>
      <c r="KV52" s="6"/>
      <c r="KW52" s="6"/>
      <c r="KX52" s="6"/>
      <c r="KY52" s="6"/>
      <c r="KZ52" s="6"/>
      <c r="LA52" s="6"/>
      <c r="LB52" s="6"/>
      <c r="LC52" s="6"/>
      <c r="LD52" s="6"/>
      <c r="LE52" s="6"/>
      <c r="LF52" s="6"/>
      <c r="LG52" s="6"/>
      <c r="LH52" s="6"/>
      <c r="LI52" s="6"/>
      <c r="LJ52" s="6"/>
      <c r="LK52" s="6"/>
      <c r="LL52" s="6"/>
      <c r="LM52" s="6"/>
      <c r="LN52" s="6"/>
      <c r="LO52" s="6"/>
      <c r="LP52" s="6"/>
      <c r="LQ52" s="6"/>
      <c r="LR52" s="6"/>
      <c r="LS52" s="6"/>
      <c r="LT52" s="6"/>
      <c r="LU52" s="6"/>
      <c r="LV52" s="6"/>
      <c r="LW52" s="6"/>
      <c r="LX52" s="6"/>
      <c r="LY52" s="6"/>
      <c r="LZ52" s="6"/>
      <c r="MA52" s="6"/>
      <c r="MB52" s="6"/>
      <c r="MC52" s="6"/>
      <c r="MD52" s="6"/>
      <c r="ME52" s="6"/>
      <c r="MF52" s="6"/>
      <c r="MG52" s="6"/>
      <c r="MH52" s="6"/>
      <c r="MI52" s="6"/>
      <c r="MJ52" s="6"/>
      <c r="MK52" s="6"/>
      <c r="ML52" s="6"/>
      <c r="MM52" s="6"/>
      <c r="MN52" s="6"/>
      <c r="MO52" s="6"/>
      <c r="MP52" s="6"/>
      <c r="MQ52" s="6"/>
      <c r="MR52" s="6"/>
      <c r="MS52" s="6"/>
      <c r="MT52" s="6"/>
      <c r="MU52" s="6"/>
      <c r="MV52" s="6"/>
      <c r="MW52" s="6"/>
      <c r="MX52" s="6"/>
      <c r="MY52" s="6"/>
      <c r="MZ52" s="6"/>
      <c r="NA52" s="6"/>
      <c r="NB52" s="6"/>
      <c r="NC52" s="6"/>
      <c r="ND52" s="6"/>
      <c r="NE52" s="6"/>
      <c r="NF52" s="6"/>
      <c r="NG52" s="6"/>
      <c r="NH52" s="6"/>
      <c r="NI52" s="6"/>
      <c r="NJ52" s="6"/>
      <c r="NK52" s="6"/>
      <c r="NL52" s="6"/>
      <c r="NM52" s="6"/>
      <c r="NN52" s="6"/>
      <c r="NO52" s="6"/>
      <c r="NP52" s="6"/>
      <c r="NQ52" s="6"/>
      <c r="NR52" s="6"/>
      <c r="NS52" s="6"/>
      <c r="NT52" s="6"/>
      <c r="NU52" s="6"/>
      <c r="NV52" s="6"/>
      <c r="NW52" s="6"/>
      <c r="NX52" s="6"/>
      <c r="NY52" s="6"/>
      <c r="NZ52" s="6"/>
      <c r="OA52" s="6"/>
      <c r="OB52" s="6"/>
      <c r="OC52" s="6"/>
      <c r="OD52" s="6"/>
      <c r="OE52" s="6"/>
      <c r="OF52" s="6"/>
      <c r="OG52" s="6"/>
      <c r="OH52" s="6"/>
      <c r="OI52" s="6"/>
      <c r="OJ52" s="6"/>
      <c r="OK52" s="6"/>
      <c r="OL52" s="6"/>
      <c r="OM52" s="6"/>
      <c r="ON52" s="6"/>
      <c r="OO52" s="6"/>
      <c r="OP52" s="6"/>
      <c r="OQ52" s="6"/>
      <c r="OR52" s="6"/>
      <c r="OS52" s="6"/>
      <c r="OT52" s="6"/>
      <c r="OU52" s="6"/>
      <c r="OV52" s="6"/>
      <c r="OW52" s="6"/>
      <c r="OX52" s="6"/>
      <c r="OY52" s="6"/>
      <c r="OZ52" s="6"/>
      <c r="PA52" s="6"/>
      <c r="PB52" s="6"/>
      <c r="PC52" s="6"/>
      <c r="PD52" s="6"/>
      <c r="PE52" s="6"/>
      <c r="PF52" s="6"/>
      <c r="PG52" s="6"/>
      <c r="PH52" s="6"/>
      <c r="PI52" s="6"/>
      <c r="PJ52" s="6"/>
      <c r="PK52" s="6"/>
      <c r="PL52" s="6"/>
      <c r="PM52" s="6"/>
      <c r="PN52" s="6"/>
      <c r="PO52" s="6"/>
      <c r="PP52" s="6"/>
      <c r="PQ52" s="6"/>
      <c r="PR52" s="6"/>
      <c r="PS52" s="6"/>
      <c r="PT52" s="6"/>
      <c r="PU52" s="6"/>
      <c r="PV52" s="6"/>
      <c r="PW52" s="6"/>
      <c r="PX52" s="6"/>
      <c r="PY52" s="6"/>
      <c r="PZ52" s="6"/>
      <c r="QA52" s="6"/>
      <c r="QB52" s="6"/>
      <c r="QC52" s="6"/>
      <c r="QD52" s="6"/>
      <c r="QE52" s="6"/>
      <c r="QF52" s="6"/>
      <c r="QG52" s="6"/>
      <c r="QH52" s="6"/>
      <c r="QI52" s="6"/>
      <c r="QJ52" s="6"/>
      <c r="QK52" s="6"/>
      <c r="QL52" s="6"/>
      <c r="QM52" s="6"/>
      <c r="QN52" s="6"/>
      <c r="QO52" s="6"/>
      <c r="QP52" s="6"/>
      <c r="QQ52" s="6"/>
      <c r="QR52" s="6"/>
      <c r="QS52" s="6"/>
      <c r="QT52" s="6"/>
      <c r="QU52" s="6"/>
      <c r="QV52" s="6"/>
      <c r="QW52" s="6"/>
      <c r="QX52" s="6"/>
      <c r="QY52" s="6"/>
      <c r="QZ52" s="6"/>
      <c r="RA52" s="6"/>
      <c r="RB52" s="6"/>
      <c r="RC52" s="6"/>
      <c r="RD52" s="6"/>
      <c r="RE52" s="6"/>
      <c r="RF52" s="6"/>
      <c r="RG52" s="6"/>
      <c r="RH52" s="6"/>
      <c r="RI52" s="6"/>
      <c r="RJ52" s="6"/>
      <c r="RK52" s="6"/>
      <c r="RL52" s="6"/>
      <c r="RM52" s="6"/>
      <c r="RN52" s="6"/>
      <c r="RO52" s="6"/>
      <c r="RP52" s="6"/>
      <c r="RQ52" s="6"/>
      <c r="RR52" s="6"/>
      <c r="RS52" s="6"/>
      <c r="RT52" s="6"/>
      <c r="RU52" s="6"/>
      <c r="RV52" s="6"/>
      <c r="RW52" s="6"/>
      <c r="RX52" s="6"/>
      <c r="RY52" s="6"/>
      <c r="RZ52" s="6"/>
      <c r="SA52" s="6"/>
      <c r="SB52" s="6"/>
      <c r="SC52" s="6"/>
      <c r="SD52" s="6"/>
      <c r="SE52" s="6"/>
      <c r="SF52" s="6"/>
      <c r="SG52" s="6"/>
      <c r="SH52" s="6"/>
      <c r="SI52" s="6"/>
      <c r="SJ52" s="6"/>
      <c r="SK52" s="6"/>
      <c r="SL52" s="6"/>
      <c r="SM52" s="6"/>
      <c r="SN52" s="6"/>
      <c r="SO52" s="6"/>
      <c r="SP52" s="6"/>
      <c r="SQ52" s="6"/>
      <c r="SR52" s="6"/>
      <c r="SS52" s="6"/>
      <c r="ST52" s="6"/>
      <c r="SU52" s="6"/>
      <c r="SV52" s="6"/>
      <c r="SW52" s="6"/>
      <c r="SX52" s="6"/>
      <c r="SY52" s="6"/>
      <c r="SZ52" s="6"/>
      <c r="TA52" s="6"/>
      <c r="TB52" s="6"/>
      <c r="TC52" s="6"/>
      <c r="TD52" s="6"/>
      <c r="TE52" s="6"/>
      <c r="TF52" s="6"/>
      <c r="TG52" s="6"/>
      <c r="TH52" s="6"/>
      <c r="TI52" s="6"/>
      <c r="TJ52" s="6"/>
      <c r="TK52" s="6"/>
      <c r="TL52" s="6"/>
      <c r="TM52" s="6"/>
      <c r="TN52" s="6"/>
      <c r="TO52" s="6"/>
      <c r="TP52" s="6"/>
      <c r="TQ52" s="6"/>
      <c r="TR52" s="6"/>
      <c r="TS52" s="6"/>
      <c r="TT52" s="6"/>
      <c r="TU52" s="6"/>
      <c r="TV52" s="6"/>
      <c r="TW52" s="6"/>
      <c r="TX52" s="6"/>
      <c r="TY52" s="6"/>
      <c r="TZ52" s="6"/>
      <c r="UA52" s="6"/>
      <c r="UB52" s="6"/>
      <c r="UC52" s="6"/>
      <c r="UD52" s="6"/>
      <c r="UE52" s="6"/>
      <c r="UF52" s="6"/>
      <c r="UG52" s="6"/>
      <c r="UH52" s="6"/>
      <c r="UI52" s="6"/>
      <c r="UJ52" s="6"/>
      <c r="UK52" s="6"/>
      <c r="UL52" s="6"/>
      <c r="UM52" s="6"/>
      <c r="UN52" s="6"/>
      <c r="UO52" s="6"/>
      <c r="UP52" s="6"/>
      <c r="UQ52" s="6"/>
      <c r="UR52" s="6"/>
      <c r="US52" s="6"/>
      <c r="UT52" s="6"/>
      <c r="UU52" s="6"/>
      <c r="UV52" s="6"/>
      <c r="UW52" s="6"/>
      <c r="UX52" s="6"/>
      <c r="UY52" s="6"/>
      <c r="UZ52" s="6"/>
      <c r="VA52" s="6"/>
      <c r="VB52" s="6"/>
      <c r="VC52" s="6"/>
      <c r="VD52" s="6"/>
      <c r="VE52" s="6"/>
      <c r="VF52" s="6"/>
      <c r="VG52" s="6"/>
      <c r="VH52" s="6"/>
      <c r="VI52" s="6"/>
      <c r="VJ52" s="6"/>
      <c r="VK52" s="6"/>
      <c r="VL52" s="6"/>
      <c r="VM52" s="6"/>
      <c r="VN52" s="6"/>
      <c r="VO52" s="6"/>
      <c r="VP52" s="6"/>
      <c r="VQ52" s="6"/>
      <c r="VR52" s="6"/>
      <c r="VS52" s="6"/>
      <c r="VT52" s="6"/>
      <c r="VU52" s="6"/>
      <c r="VV52" s="6"/>
      <c r="VW52" s="6"/>
      <c r="VX52" s="6"/>
      <c r="VY52" s="6"/>
      <c r="VZ52" s="6"/>
      <c r="WA52" s="6"/>
      <c r="WB52" s="6"/>
      <c r="WC52" s="6"/>
      <c r="WD52" s="6"/>
      <c r="WE52" s="6"/>
      <c r="WF52" s="6"/>
      <c r="WG52" s="6"/>
      <c r="WH52" s="6"/>
      <c r="WI52" s="6"/>
      <c r="WJ52" s="6"/>
      <c r="WK52" s="6"/>
      <c r="WL52" s="6"/>
      <c r="WM52" s="6"/>
      <c r="WN52" s="6"/>
      <c r="WO52" s="6"/>
      <c r="WP52" s="6"/>
      <c r="WQ52" s="6"/>
      <c r="WR52" s="6"/>
      <c r="WS52" s="6"/>
      <c r="WT52" s="6"/>
      <c r="WU52" s="6"/>
      <c r="WV52" s="6"/>
      <c r="WW52" s="6"/>
      <c r="WX52" s="6"/>
      <c r="WY52" s="6"/>
      <c r="WZ52" s="6"/>
      <c r="XA52" s="6"/>
      <c r="XB52" s="6"/>
      <c r="XC52" s="6"/>
      <c r="XD52" s="6"/>
      <c r="XE52" s="6"/>
      <c r="XF52" s="6"/>
      <c r="XG52" s="6"/>
      <c r="XH52" s="6"/>
      <c r="XI52" s="6"/>
      <c r="XJ52" s="6"/>
      <c r="XK52" s="6"/>
      <c r="XL52" s="6"/>
      <c r="XM52" s="6"/>
      <c r="XN52" s="6"/>
      <c r="XO52" s="6"/>
      <c r="XP52" s="6"/>
      <c r="XQ52" s="6"/>
      <c r="XR52" s="6"/>
      <c r="XS52" s="6"/>
      <c r="XT52" s="6"/>
      <c r="XU52" s="6"/>
      <c r="XV52" s="6"/>
      <c r="XW52" s="6"/>
      <c r="XX52" s="6"/>
      <c r="XY52" s="6"/>
      <c r="XZ52" s="6"/>
      <c r="YA52" s="6"/>
      <c r="YB52" s="6"/>
      <c r="YC52" s="6"/>
      <c r="YD52" s="6"/>
      <c r="YE52" s="6"/>
      <c r="YF52" s="6"/>
      <c r="YG52" s="6"/>
      <c r="YH52" s="6"/>
      <c r="YI52" s="6"/>
      <c r="YJ52" s="6"/>
      <c r="YK52" s="6"/>
      <c r="YL52" s="6"/>
      <c r="YM52" s="6"/>
      <c r="YN52" s="6"/>
      <c r="YO52" s="6"/>
      <c r="YP52" s="6"/>
      <c r="YQ52" s="6"/>
      <c r="YR52" s="6"/>
      <c r="YS52" s="6"/>
      <c r="YT52" s="6"/>
      <c r="YU52" s="6"/>
      <c r="YV52" s="6"/>
      <c r="YW52" s="6"/>
      <c r="YX52" s="6"/>
      <c r="YY52" s="6"/>
      <c r="YZ52" s="6"/>
      <c r="ZA52" s="6"/>
      <c r="ZB52" s="6"/>
      <c r="ZC52" s="6"/>
      <c r="ZD52" s="6"/>
      <c r="ZE52" s="6"/>
      <c r="ZF52" s="6"/>
      <c r="ZG52" s="6"/>
      <c r="ZH52" s="6"/>
      <c r="ZI52" s="6"/>
      <c r="ZJ52" s="6"/>
      <c r="ZK52" s="6"/>
      <c r="ZL52" s="6"/>
      <c r="ZM52" s="6"/>
      <c r="ZN52" s="6"/>
      <c r="ZO52" s="6"/>
      <c r="ZP52" s="6"/>
      <c r="ZQ52" s="6"/>
      <c r="ZR52" s="6"/>
      <c r="ZS52" s="6"/>
      <c r="ZT52" s="6"/>
      <c r="ZU52" s="6"/>
      <c r="ZV52" s="6"/>
      <c r="ZW52" s="6"/>
      <c r="ZX52" s="6"/>
      <c r="ZY52" s="6"/>
      <c r="ZZ52" s="6"/>
      <c r="AAA52" s="6"/>
      <c r="AAB52" s="6"/>
      <c r="AAC52" s="6"/>
      <c r="AAD52" s="6"/>
      <c r="AAE52" s="6"/>
      <c r="AAF52" s="6"/>
      <c r="AAG52" s="6"/>
      <c r="AAH52" s="6"/>
      <c r="AAI52" s="6"/>
      <c r="AAJ52" s="6"/>
      <c r="AAK52" s="6"/>
      <c r="AAL52" s="6"/>
      <c r="AAM52" s="6"/>
      <c r="AAN52" s="6"/>
      <c r="AAO52" s="6"/>
      <c r="AAP52" s="6"/>
      <c r="AAQ52" s="6"/>
      <c r="AAR52" s="6"/>
      <c r="AAS52" s="6"/>
      <c r="AAT52" s="6"/>
      <c r="AAU52" s="6"/>
      <c r="AAV52" s="6"/>
      <c r="AAW52" s="6"/>
      <c r="AAX52" s="6"/>
      <c r="AAY52" s="6"/>
      <c r="AAZ52" s="6"/>
      <c r="ABA52" s="6"/>
      <c r="ABB52" s="6"/>
      <c r="ABC52" s="6"/>
      <c r="ABD52" s="6"/>
      <c r="ABE52" s="6"/>
      <c r="ABF52" s="6"/>
      <c r="ABG52" s="6"/>
      <c r="ABH52" s="6"/>
      <c r="ABI52" s="6"/>
      <c r="ABJ52" s="6"/>
      <c r="ABK52" s="6"/>
      <c r="ABL52" s="6"/>
      <c r="ABM52" s="6"/>
      <c r="ABN52" s="6"/>
      <c r="ABO52" s="6"/>
      <c r="ABP52" s="6"/>
      <c r="ABQ52" s="6"/>
      <c r="ABR52" s="6"/>
      <c r="ABS52" s="6"/>
      <c r="ABT52" s="6"/>
      <c r="ABU52" s="6"/>
      <c r="ABV52" s="6"/>
      <c r="ABW52" s="6"/>
      <c r="ABX52" s="6"/>
      <c r="ABY52" s="6"/>
      <c r="ABZ52" s="6"/>
      <c r="ACA52" s="6"/>
      <c r="ACB52" s="6"/>
      <c r="ACC52" s="6"/>
      <c r="ACD52" s="6"/>
      <c r="ACE52" s="6"/>
      <c r="ACF52" s="6"/>
      <c r="ACG52" s="6"/>
      <c r="ACH52" s="6"/>
      <c r="ACI52" s="6"/>
      <c r="ACJ52" s="6"/>
      <c r="ACK52" s="6"/>
      <c r="ACL52" s="6"/>
      <c r="ACM52" s="6"/>
      <c r="ACN52" s="6"/>
      <c r="ACO52" s="6"/>
      <c r="ACP52" s="6"/>
      <c r="ACQ52" s="6"/>
      <c r="ACR52" s="6"/>
      <c r="ACS52" s="6"/>
      <c r="ACT52" s="6"/>
      <c r="ACU52" s="6"/>
      <c r="ACV52" s="6"/>
      <c r="ACW52" s="6"/>
      <c r="ACX52" s="6"/>
      <c r="ACY52" s="6"/>
      <c r="ACZ52" s="6"/>
      <c r="ADA52" s="6"/>
      <c r="ADB52" s="6"/>
      <c r="ADC52" s="6"/>
      <c r="ADD52" s="6"/>
      <c r="ADE52" s="6"/>
      <c r="ADF52" s="6"/>
      <c r="ADG52" s="6"/>
      <c r="ADH52" s="6"/>
      <c r="ADI52" s="6"/>
      <c r="ADJ52" s="6"/>
      <c r="ADK52" s="6"/>
      <c r="ADL52" s="6"/>
      <c r="ADM52" s="6"/>
      <c r="ADN52" s="6"/>
      <c r="ADO52" s="6"/>
      <c r="ADP52" s="6"/>
      <c r="ADQ52" s="6"/>
      <c r="ADR52" s="6"/>
      <c r="ADS52" s="6"/>
      <c r="ADT52" s="6"/>
      <c r="ADU52" s="6"/>
      <c r="ADV52" s="6"/>
      <c r="ADW52" s="6"/>
      <c r="ADX52" s="6"/>
      <c r="ADY52" s="6"/>
      <c r="ADZ52" s="6"/>
      <c r="AEA52" s="6"/>
      <c r="AEB52" s="6"/>
      <c r="AEC52" s="6"/>
      <c r="AED52" s="6"/>
      <c r="AEE52" s="6"/>
      <c r="AEF52" s="6"/>
      <c r="AEG52" s="6"/>
      <c r="AEH52" s="6"/>
      <c r="AEI52" s="6"/>
      <c r="AEJ52" s="6"/>
      <c r="AEK52" s="6"/>
      <c r="AEL52" s="6"/>
      <c r="AEM52" s="6"/>
      <c r="AEN52" s="6"/>
      <c r="AEO52" s="6"/>
      <c r="AEP52" s="6"/>
      <c r="AEQ52" s="6"/>
      <c r="AER52" s="6"/>
      <c r="AES52" s="6"/>
      <c r="AET52" s="6"/>
      <c r="AEU52" s="6"/>
      <c r="AEV52" s="6"/>
      <c r="AEW52" s="6"/>
      <c r="AEX52" s="6"/>
      <c r="AEY52" s="6"/>
      <c r="AEZ52" s="6"/>
      <c r="AFA52" s="6"/>
      <c r="AFB52" s="6"/>
      <c r="AFC52" s="6"/>
      <c r="AFD52" s="6"/>
      <c r="AFE52" s="6"/>
      <c r="AFF52" s="6"/>
      <c r="AFG52" s="6"/>
      <c r="AFH52" s="6"/>
      <c r="AFI52" s="6"/>
      <c r="AFJ52" s="6"/>
      <c r="AFK52" s="6"/>
      <c r="AFL52" s="6"/>
      <c r="AFM52" s="6"/>
      <c r="AFN52" s="6"/>
      <c r="AFO52" s="6"/>
      <c r="AFP52" s="6"/>
      <c r="AFQ52" s="6"/>
      <c r="AFR52" s="6"/>
      <c r="AFS52" s="6"/>
      <c r="AFT52" s="6"/>
      <c r="AFU52" s="6"/>
      <c r="AFV52" s="6"/>
      <c r="AFW52" s="6"/>
      <c r="AFX52" s="6"/>
      <c r="AFY52" s="6"/>
      <c r="AFZ52" s="6"/>
      <c r="AGA52" s="6"/>
      <c r="AGB52" s="6"/>
      <c r="AGC52" s="6"/>
      <c r="AGD52" s="6"/>
      <c r="AGE52" s="6"/>
      <c r="AGF52" s="6"/>
      <c r="AGG52" s="6"/>
      <c r="AGH52" s="6"/>
      <c r="AGI52" s="6"/>
      <c r="AGJ52" s="6"/>
      <c r="AGK52" s="6"/>
      <c r="AGL52" s="6"/>
      <c r="AGM52" s="6"/>
      <c r="AGN52" s="6"/>
      <c r="AGO52" s="6"/>
      <c r="AGP52" s="6"/>
      <c r="AGQ52" s="6"/>
      <c r="AGR52" s="6"/>
      <c r="AGS52" s="6"/>
      <c r="AGT52" s="6"/>
      <c r="AGU52" s="6"/>
      <c r="AGV52" s="6"/>
      <c r="AGW52" s="6"/>
      <c r="AGX52" s="6"/>
      <c r="AGY52" s="6"/>
      <c r="AGZ52" s="6"/>
      <c r="AHA52" s="6"/>
      <c r="AHB52" s="6"/>
      <c r="AHC52" s="6"/>
      <c r="AHD52" s="6"/>
      <c r="AHE52" s="6"/>
      <c r="AHF52" s="6"/>
      <c r="AHG52" s="6"/>
      <c r="AHH52" s="6"/>
      <c r="AHI52" s="6"/>
      <c r="AHJ52" s="6"/>
      <c r="AHK52" s="6"/>
      <c r="AHL52" s="6"/>
      <c r="AHM52" s="6"/>
      <c r="AHN52" s="6"/>
      <c r="AHO52" s="6"/>
      <c r="AHP52" s="6"/>
      <c r="AHQ52" s="6"/>
      <c r="AHR52" s="6"/>
      <c r="AHS52" s="6"/>
      <c r="AHT52" s="6"/>
      <c r="AHU52" s="6"/>
      <c r="AHV52" s="6"/>
      <c r="AHW52" s="6"/>
      <c r="AHX52" s="6"/>
      <c r="AHY52" s="6"/>
      <c r="AHZ52" s="6"/>
      <c r="AIA52" s="6"/>
      <c r="AIB52" s="6"/>
      <c r="AIC52" s="6"/>
      <c r="AID52" s="6"/>
      <c r="AIE52" s="6"/>
      <c r="AIF52" s="6"/>
      <c r="AIG52" s="6"/>
      <c r="AIH52" s="6"/>
      <c r="AII52" s="6"/>
      <c r="AIJ52" s="6"/>
      <c r="AIK52" s="6"/>
      <c r="AIL52" s="6"/>
      <c r="AIM52" s="6"/>
      <c r="AIN52" s="6"/>
      <c r="AIO52" s="6"/>
      <c r="AIP52" s="6"/>
      <c r="AIQ52" s="6"/>
      <c r="AIR52" s="6"/>
      <c r="AIS52" s="6"/>
      <c r="AIT52" s="6"/>
      <c r="AIU52" s="6"/>
      <c r="AIV52" s="6"/>
      <c r="AIW52" s="6"/>
      <c r="AIX52" s="6"/>
      <c r="AIY52" s="6"/>
      <c r="AIZ52" s="6"/>
      <c r="AJA52" s="6"/>
      <c r="AJB52" s="6"/>
      <c r="AJC52" s="6"/>
      <c r="AJD52" s="6"/>
      <c r="AJE52" s="6"/>
      <c r="AJF52" s="6"/>
      <c r="AJG52" s="6"/>
      <c r="AJH52" s="6"/>
      <c r="AJI52" s="6"/>
      <c r="AJJ52" s="6"/>
      <c r="AJK52" s="6"/>
      <c r="AJL52" s="6"/>
      <c r="AJM52" s="6"/>
      <c r="AJN52" s="6"/>
      <c r="AJO52" s="6"/>
      <c r="AJP52" s="6"/>
      <c r="AJQ52" s="6"/>
      <c r="AJR52" s="6"/>
      <c r="AJS52" s="6"/>
      <c r="AJT52" s="6"/>
      <c r="AJU52" s="6"/>
      <c r="AJV52" s="6"/>
      <c r="AJW52" s="6"/>
      <c r="AJX52" s="6"/>
      <c r="AJY52" s="6"/>
      <c r="AJZ52" s="6"/>
      <c r="AKA52" s="6"/>
      <c r="AKB52" s="6"/>
      <c r="AKC52" s="6"/>
      <c r="AKD52" s="6"/>
      <c r="AKE52" s="6"/>
      <c r="AKF52" s="6"/>
      <c r="AKG52" s="6"/>
      <c r="AKH52" s="6"/>
      <c r="AKI52" s="6"/>
      <c r="AKJ52" s="6"/>
      <c r="AKK52" s="6"/>
      <c r="AKL52" s="6"/>
      <c r="AKM52" s="6"/>
      <c r="AKN52" s="6"/>
      <c r="AKO52" s="6"/>
      <c r="AKP52" s="6"/>
      <c r="AKQ52" s="6"/>
      <c r="AKR52" s="6"/>
      <c r="AKS52" s="6"/>
      <c r="AKT52" s="6"/>
      <c r="AKU52" s="6"/>
      <c r="AKV52" s="6"/>
      <c r="AKW52" s="6"/>
      <c r="AKX52" s="6"/>
      <c r="AKY52" s="6"/>
      <c r="AKZ52" s="6"/>
      <c r="ALA52" s="6"/>
      <c r="ALB52" s="6"/>
      <c r="ALC52" s="6"/>
      <c r="ALD52" s="6"/>
      <c r="ALE52" s="6"/>
      <c r="ALF52" s="6"/>
      <c r="ALG52" s="6"/>
      <c r="ALH52" s="6"/>
      <c r="ALI52" s="6"/>
      <c r="ALJ52" s="6"/>
      <c r="ALK52" s="6"/>
      <c r="ALL52" s="6"/>
      <c r="ALM52" s="6"/>
      <c r="ALN52" s="6"/>
      <c r="ALO52" s="6"/>
      <c r="ALP52" s="6"/>
      <c r="ALQ52" s="6"/>
      <c r="ALR52" s="6"/>
      <c r="ALS52" s="6"/>
      <c r="ALT52" s="6"/>
      <c r="ALU52" s="6"/>
      <c r="ALV52" s="6"/>
      <c r="ALW52" s="6"/>
      <c r="ALX52" s="6"/>
      <c r="ALY52" s="6"/>
      <c r="ALZ52" s="6"/>
      <c r="AMA52" s="6"/>
      <c r="AMB52" s="6"/>
      <c r="AMC52" s="6"/>
      <c r="AMD52" s="6"/>
      <c r="AME52" s="6"/>
      <c r="AMF52" s="6"/>
      <c r="AMG52" s="6"/>
      <c r="AMH52" s="6"/>
      <c r="AMI52" s="6"/>
      <c r="AMJ52" s="6"/>
      <c r="AMK52" s="6"/>
      <c r="AML52" s="6"/>
      <c r="AMM52" s="6"/>
      <c r="AMN52" s="6"/>
      <c r="AMO52" s="6"/>
      <c r="AMP52" s="6"/>
      <c r="AMQ52" s="6"/>
      <c r="AMR52" s="6"/>
      <c r="AMS52" s="6"/>
      <c r="AMT52" s="6"/>
      <c r="AMU52" s="6"/>
      <c r="AMV52" s="6"/>
      <c r="AMW52" s="6"/>
      <c r="AMX52" s="6"/>
      <c r="AMY52" s="6"/>
      <c r="AMZ52" s="6"/>
      <c r="ANA52" s="6"/>
      <c r="ANB52" s="6"/>
      <c r="ANC52" s="6"/>
      <c r="AND52" s="6"/>
      <c r="ANE52" s="6"/>
      <c r="ANF52" s="6"/>
    </row>
    <row r="53" spans="1:1046" x14ac:dyDescent="0.25">
      <c r="A53" t="s">
        <v>196</v>
      </c>
      <c r="O53" s="62"/>
      <c r="P53" s="62"/>
      <c r="Q53" s="6"/>
      <c r="R53" s="62"/>
      <c r="S53" s="6"/>
      <c r="T53" s="6"/>
      <c r="U53" s="82"/>
      <c r="V53" s="106"/>
      <c r="W53" s="113"/>
      <c r="X53" s="110"/>
      <c r="Y53" s="86"/>
      <c r="Z53" s="86"/>
      <c r="AA53" s="63"/>
      <c r="AB53" s="64"/>
      <c r="AC53" s="65"/>
      <c r="AD53" s="64"/>
      <c r="AE53" s="65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  <c r="HW53" s="6"/>
      <c r="HX53" s="6"/>
      <c r="HY53" s="6"/>
      <c r="HZ53" s="6"/>
      <c r="IA53" s="6"/>
      <c r="IB53" s="6"/>
      <c r="IC53" s="6"/>
      <c r="ID53" s="6"/>
      <c r="IE53" s="6"/>
      <c r="IF53" s="6"/>
      <c r="IG53" s="6"/>
      <c r="IH53" s="6"/>
      <c r="II53" s="6"/>
      <c r="IJ53" s="6"/>
      <c r="IK53" s="6"/>
      <c r="IL53" s="6"/>
      <c r="IM53" s="6"/>
      <c r="IN53" s="6"/>
      <c r="IO53" s="6"/>
      <c r="IP53" s="6"/>
      <c r="IQ53" s="6"/>
      <c r="IR53" s="6"/>
      <c r="IS53" s="6"/>
      <c r="IT53" s="6"/>
      <c r="IU53" s="6"/>
      <c r="IV53" s="6"/>
      <c r="IW53" s="6"/>
      <c r="IX53" s="6"/>
      <c r="IY53" s="6"/>
      <c r="IZ53" s="6"/>
      <c r="JA53" s="6"/>
      <c r="JB53" s="6"/>
      <c r="JC53" s="6"/>
      <c r="JD53" s="6"/>
      <c r="JE53" s="6"/>
      <c r="JF53" s="6"/>
      <c r="JG53" s="6"/>
      <c r="JH53" s="6"/>
      <c r="JI53" s="6"/>
      <c r="JJ53" s="6"/>
      <c r="JK53" s="6"/>
      <c r="JL53" s="6"/>
      <c r="JM53" s="6"/>
      <c r="JN53" s="6"/>
      <c r="JO53" s="6"/>
      <c r="JP53" s="6"/>
      <c r="JQ53" s="6"/>
      <c r="JR53" s="6"/>
      <c r="JS53" s="6"/>
      <c r="JT53" s="6"/>
      <c r="JU53" s="6"/>
      <c r="JV53" s="6"/>
      <c r="JW53" s="6"/>
      <c r="JX53" s="6"/>
      <c r="JY53" s="6"/>
      <c r="JZ53" s="6"/>
      <c r="KA53" s="6"/>
      <c r="KB53" s="6"/>
      <c r="KC53" s="6"/>
      <c r="KD53" s="6"/>
      <c r="KE53" s="6"/>
      <c r="KF53" s="6"/>
      <c r="KG53" s="6"/>
      <c r="KH53" s="6"/>
      <c r="KI53" s="6"/>
      <c r="KJ53" s="6"/>
      <c r="KK53" s="6"/>
      <c r="KL53" s="6"/>
      <c r="KM53" s="6"/>
      <c r="KN53" s="6"/>
      <c r="KO53" s="6"/>
      <c r="KP53" s="6"/>
      <c r="KQ53" s="6"/>
      <c r="KR53" s="6"/>
      <c r="KS53" s="6"/>
      <c r="KT53" s="6"/>
      <c r="KU53" s="6"/>
      <c r="KV53" s="6"/>
      <c r="KW53" s="6"/>
      <c r="KX53" s="6"/>
      <c r="KY53" s="6"/>
      <c r="KZ53" s="6"/>
      <c r="LA53" s="6"/>
      <c r="LB53" s="6"/>
      <c r="LC53" s="6"/>
      <c r="LD53" s="6"/>
      <c r="LE53" s="6"/>
      <c r="LF53" s="6"/>
      <c r="LG53" s="6"/>
      <c r="LH53" s="6"/>
      <c r="LI53" s="6"/>
      <c r="LJ53" s="6"/>
      <c r="LK53" s="6"/>
      <c r="LL53" s="6"/>
      <c r="LM53" s="6"/>
      <c r="LN53" s="6"/>
      <c r="LO53" s="6"/>
      <c r="LP53" s="6"/>
      <c r="LQ53" s="6"/>
      <c r="LR53" s="6"/>
      <c r="LS53" s="6"/>
      <c r="LT53" s="6"/>
      <c r="LU53" s="6"/>
      <c r="LV53" s="6"/>
      <c r="LW53" s="6"/>
      <c r="LX53" s="6"/>
      <c r="LY53" s="6"/>
      <c r="LZ53" s="6"/>
      <c r="MA53" s="6"/>
      <c r="MB53" s="6"/>
      <c r="MC53" s="6"/>
      <c r="MD53" s="6"/>
      <c r="ME53" s="6"/>
      <c r="MF53" s="6"/>
      <c r="MG53" s="6"/>
      <c r="MH53" s="6"/>
      <c r="MI53" s="6"/>
      <c r="MJ53" s="6"/>
      <c r="MK53" s="6"/>
      <c r="ML53" s="6"/>
      <c r="MM53" s="6"/>
      <c r="MN53" s="6"/>
      <c r="MO53" s="6"/>
      <c r="MP53" s="6"/>
      <c r="MQ53" s="6"/>
      <c r="MR53" s="6"/>
      <c r="MS53" s="6"/>
      <c r="MT53" s="6"/>
      <c r="MU53" s="6"/>
      <c r="MV53" s="6"/>
      <c r="MW53" s="6"/>
      <c r="MX53" s="6"/>
      <c r="MY53" s="6"/>
      <c r="MZ53" s="6"/>
      <c r="NA53" s="6"/>
      <c r="NB53" s="6"/>
      <c r="NC53" s="6"/>
      <c r="ND53" s="6"/>
      <c r="NE53" s="6"/>
      <c r="NF53" s="6"/>
      <c r="NG53" s="6"/>
      <c r="NH53" s="6"/>
      <c r="NI53" s="6"/>
      <c r="NJ53" s="6"/>
      <c r="NK53" s="6"/>
      <c r="NL53" s="6"/>
      <c r="NM53" s="6"/>
      <c r="NN53" s="6"/>
      <c r="NO53" s="6"/>
      <c r="NP53" s="6"/>
      <c r="NQ53" s="6"/>
      <c r="NR53" s="6"/>
      <c r="NS53" s="6"/>
      <c r="NT53" s="6"/>
      <c r="NU53" s="6"/>
      <c r="NV53" s="6"/>
      <c r="NW53" s="6"/>
      <c r="NX53" s="6"/>
      <c r="NY53" s="6"/>
      <c r="NZ53" s="6"/>
      <c r="OA53" s="6"/>
      <c r="OB53" s="6"/>
      <c r="OC53" s="6"/>
      <c r="OD53" s="6"/>
      <c r="OE53" s="6"/>
      <c r="OF53" s="6"/>
      <c r="OG53" s="6"/>
      <c r="OH53" s="6"/>
      <c r="OI53" s="6"/>
      <c r="OJ53" s="6"/>
      <c r="OK53" s="6"/>
      <c r="OL53" s="6"/>
      <c r="OM53" s="6"/>
      <c r="ON53" s="6"/>
      <c r="OO53" s="6"/>
      <c r="OP53" s="6"/>
      <c r="OQ53" s="6"/>
      <c r="OR53" s="6"/>
      <c r="OS53" s="6"/>
      <c r="OT53" s="6"/>
      <c r="OU53" s="6"/>
      <c r="OV53" s="6"/>
      <c r="OW53" s="6"/>
      <c r="OX53" s="6"/>
      <c r="OY53" s="6"/>
      <c r="OZ53" s="6"/>
      <c r="PA53" s="6"/>
      <c r="PB53" s="6"/>
      <c r="PC53" s="6"/>
      <c r="PD53" s="6"/>
      <c r="PE53" s="6"/>
      <c r="PF53" s="6"/>
      <c r="PG53" s="6"/>
      <c r="PH53" s="6"/>
      <c r="PI53" s="6"/>
      <c r="PJ53" s="6"/>
      <c r="PK53" s="6"/>
      <c r="PL53" s="6"/>
      <c r="PM53" s="6"/>
      <c r="PN53" s="6"/>
      <c r="PO53" s="6"/>
      <c r="PP53" s="6"/>
      <c r="PQ53" s="6"/>
      <c r="PR53" s="6"/>
      <c r="PS53" s="6"/>
      <c r="PT53" s="6"/>
      <c r="PU53" s="6"/>
      <c r="PV53" s="6"/>
      <c r="PW53" s="6"/>
      <c r="PX53" s="6"/>
      <c r="PY53" s="6"/>
      <c r="PZ53" s="6"/>
      <c r="QA53" s="6"/>
      <c r="QB53" s="6"/>
      <c r="QC53" s="6"/>
      <c r="QD53" s="6"/>
      <c r="QE53" s="6"/>
      <c r="QF53" s="6"/>
      <c r="QG53" s="6"/>
      <c r="QH53" s="6"/>
      <c r="QI53" s="6"/>
      <c r="QJ53" s="6"/>
      <c r="QK53" s="6"/>
      <c r="QL53" s="6"/>
      <c r="QM53" s="6"/>
      <c r="QN53" s="6"/>
      <c r="QO53" s="6"/>
      <c r="QP53" s="6"/>
      <c r="QQ53" s="6"/>
      <c r="QR53" s="6"/>
      <c r="QS53" s="6"/>
      <c r="QT53" s="6"/>
      <c r="QU53" s="6"/>
      <c r="QV53" s="6"/>
      <c r="QW53" s="6"/>
      <c r="QX53" s="6"/>
      <c r="QY53" s="6"/>
      <c r="QZ53" s="6"/>
      <c r="RA53" s="6"/>
      <c r="RB53" s="6"/>
      <c r="RC53" s="6"/>
      <c r="RD53" s="6"/>
      <c r="RE53" s="6"/>
      <c r="RF53" s="6"/>
      <c r="RG53" s="6"/>
      <c r="RH53" s="6"/>
      <c r="RI53" s="6"/>
      <c r="RJ53" s="6"/>
      <c r="RK53" s="6"/>
      <c r="RL53" s="6"/>
      <c r="RM53" s="6"/>
      <c r="RN53" s="6"/>
      <c r="RO53" s="6"/>
      <c r="RP53" s="6"/>
      <c r="RQ53" s="6"/>
      <c r="RR53" s="6"/>
      <c r="RS53" s="6"/>
      <c r="RT53" s="6"/>
      <c r="RU53" s="6"/>
      <c r="RV53" s="6"/>
      <c r="RW53" s="6"/>
      <c r="RX53" s="6"/>
      <c r="RY53" s="6"/>
      <c r="RZ53" s="6"/>
      <c r="SA53" s="6"/>
      <c r="SB53" s="6"/>
      <c r="SC53" s="6"/>
      <c r="SD53" s="6"/>
      <c r="SE53" s="6"/>
      <c r="SF53" s="6"/>
      <c r="SG53" s="6"/>
      <c r="SH53" s="6"/>
      <c r="SI53" s="6"/>
      <c r="SJ53" s="6"/>
      <c r="SK53" s="6"/>
      <c r="SL53" s="6"/>
      <c r="SM53" s="6"/>
      <c r="SN53" s="6"/>
      <c r="SO53" s="6"/>
      <c r="SP53" s="6"/>
      <c r="SQ53" s="6"/>
      <c r="SR53" s="6"/>
      <c r="SS53" s="6"/>
      <c r="ST53" s="6"/>
      <c r="SU53" s="6"/>
      <c r="SV53" s="6"/>
      <c r="SW53" s="6"/>
      <c r="SX53" s="6"/>
      <c r="SY53" s="6"/>
      <c r="SZ53" s="6"/>
      <c r="TA53" s="6"/>
      <c r="TB53" s="6"/>
      <c r="TC53" s="6"/>
      <c r="TD53" s="6"/>
      <c r="TE53" s="6"/>
      <c r="TF53" s="6"/>
      <c r="TG53" s="6"/>
      <c r="TH53" s="6"/>
      <c r="TI53" s="6"/>
      <c r="TJ53" s="6"/>
      <c r="TK53" s="6"/>
      <c r="TL53" s="6"/>
      <c r="TM53" s="6"/>
      <c r="TN53" s="6"/>
      <c r="TO53" s="6"/>
      <c r="TP53" s="6"/>
      <c r="TQ53" s="6"/>
      <c r="TR53" s="6"/>
      <c r="TS53" s="6"/>
      <c r="TT53" s="6"/>
      <c r="TU53" s="6"/>
      <c r="TV53" s="6"/>
      <c r="TW53" s="6"/>
      <c r="TX53" s="6"/>
      <c r="TY53" s="6"/>
      <c r="TZ53" s="6"/>
      <c r="UA53" s="6"/>
      <c r="UB53" s="6"/>
      <c r="UC53" s="6"/>
      <c r="UD53" s="6"/>
      <c r="UE53" s="6"/>
      <c r="UF53" s="6"/>
      <c r="UG53" s="6"/>
      <c r="UH53" s="6"/>
      <c r="UI53" s="6"/>
      <c r="UJ53" s="6"/>
      <c r="UK53" s="6"/>
      <c r="UL53" s="6"/>
      <c r="UM53" s="6"/>
      <c r="UN53" s="6"/>
      <c r="UO53" s="6"/>
      <c r="UP53" s="6"/>
      <c r="UQ53" s="6"/>
      <c r="UR53" s="6"/>
      <c r="US53" s="6"/>
      <c r="UT53" s="6"/>
      <c r="UU53" s="6"/>
      <c r="UV53" s="6"/>
      <c r="UW53" s="6"/>
      <c r="UX53" s="6"/>
      <c r="UY53" s="6"/>
      <c r="UZ53" s="6"/>
      <c r="VA53" s="6"/>
      <c r="VB53" s="6"/>
      <c r="VC53" s="6"/>
      <c r="VD53" s="6"/>
      <c r="VE53" s="6"/>
      <c r="VF53" s="6"/>
      <c r="VG53" s="6"/>
      <c r="VH53" s="6"/>
      <c r="VI53" s="6"/>
      <c r="VJ53" s="6"/>
      <c r="VK53" s="6"/>
      <c r="VL53" s="6"/>
      <c r="VM53" s="6"/>
      <c r="VN53" s="6"/>
      <c r="VO53" s="6"/>
      <c r="VP53" s="6"/>
      <c r="VQ53" s="6"/>
      <c r="VR53" s="6"/>
      <c r="VS53" s="6"/>
      <c r="VT53" s="6"/>
      <c r="VU53" s="6"/>
      <c r="VV53" s="6"/>
      <c r="VW53" s="6"/>
      <c r="VX53" s="6"/>
      <c r="VY53" s="6"/>
      <c r="VZ53" s="6"/>
      <c r="WA53" s="6"/>
      <c r="WB53" s="6"/>
      <c r="WC53" s="6"/>
      <c r="WD53" s="6"/>
      <c r="WE53" s="6"/>
      <c r="WF53" s="6"/>
      <c r="WG53" s="6"/>
      <c r="WH53" s="6"/>
      <c r="WI53" s="6"/>
      <c r="WJ53" s="6"/>
      <c r="WK53" s="6"/>
      <c r="WL53" s="6"/>
      <c r="WM53" s="6"/>
      <c r="WN53" s="6"/>
      <c r="WO53" s="6"/>
      <c r="WP53" s="6"/>
      <c r="WQ53" s="6"/>
      <c r="WR53" s="6"/>
      <c r="WS53" s="6"/>
      <c r="WT53" s="6"/>
      <c r="WU53" s="6"/>
      <c r="WV53" s="6"/>
      <c r="WW53" s="6"/>
      <c r="WX53" s="6"/>
      <c r="WY53" s="6"/>
      <c r="WZ53" s="6"/>
      <c r="XA53" s="6"/>
      <c r="XB53" s="6"/>
      <c r="XC53" s="6"/>
      <c r="XD53" s="6"/>
      <c r="XE53" s="6"/>
      <c r="XF53" s="6"/>
      <c r="XG53" s="6"/>
      <c r="XH53" s="6"/>
      <c r="XI53" s="6"/>
      <c r="XJ53" s="6"/>
      <c r="XK53" s="6"/>
      <c r="XL53" s="6"/>
      <c r="XM53" s="6"/>
      <c r="XN53" s="6"/>
      <c r="XO53" s="6"/>
      <c r="XP53" s="6"/>
      <c r="XQ53" s="6"/>
      <c r="XR53" s="6"/>
      <c r="XS53" s="6"/>
      <c r="XT53" s="6"/>
      <c r="XU53" s="6"/>
      <c r="XV53" s="6"/>
      <c r="XW53" s="6"/>
      <c r="XX53" s="6"/>
      <c r="XY53" s="6"/>
      <c r="XZ53" s="6"/>
      <c r="YA53" s="6"/>
      <c r="YB53" s="6"/>
      <c r="YC53" s="6"/>
      <c r="YD53" s="6"/>
      <c r="YE53" s="6"/>
      <c r="YF53" s="6"/>
      <c r="YG53" s="6"/>
      <c r="YH53" s="6"/>
      <c r="YI53" s="6"/>
      <c r="YJ53" s="6"/>
      <c r="YK53" s="6"/>
      <c r="YL53" s="6"/>
      <c r="YM53" s="6"/>
      <c r="YN53" s="6"/>
      <c r="YO53" s="6"/>
      <c r="YP53" s="6"/>
      <c r="YQ53" s="6"/>
      <c r="YR53" s="6"/>
      <c r="YS53" s="6"/>
      <c r="YT53" s="6"/>
      <c r="YU53" s="6"/>
      <c r="YV53" s="6"/>
      <c r="YW53" s="6"/>
      <c r="YX53" s="6"/>
      <c r="YY53" s="6"/>
      <c r="YZ53" s="6"/>
      <c r="ZA53" s="6"/>
      <c r="ZB53" s="6"/>
      <c r="ZC53" s="6"/>
      <c r="ZD53" s="6"/>
      <c r="ZE53" s="6"/>
      <c r="ZF53" s="6"/>
      <c r="ZG53" s="6"/>
      <c r="ZH53" s="6"/>
      <c r="ZI53" s="6"/>
      <c r="ZJ53" s="6"/>
      <c r="ZK53" s="6"/>
      <c r="ZL53" s="6"/>
      <c r="ZM53" s="6"/>
      <c r="ZN53" s="6"/>
      <c r="ZO53" s="6"/>
      <c r="ZP53" s="6"/>
      <c r="ZQ53" s="6"/>
      <c r="ZR53" s="6"/>
      <c r="ZS53" s="6"/>
      <c r="ZT53" s="6"/>
      <c r="ZU53" s="6"/>
      <c r="ZV53" s="6"/>
      <c r="ZW53" s="6"/>
      <c r="ZX53" s="6"/>
      <c r="ZY53" s="6"/>
      <c r="ZZ53" s="6"/>
      <c r="AAA53" s="6"/>
      <c r="AAB53" s="6"/>
      <c r="AAC53" s="6"/>
      <c r="AAD53" s="6"/>
      <c r="AAE53" s="6"/>
      <c r="AAF53" s="6"/>
      <c r="AAG53" s="6"/>
      <c r="AAH53" s="6"/>
      <c r="AAI53" s="6"/>
      <c r="AAJ53" s="6"/>
      <c r="AAK53" s="6"/>
      <c r="AAL53" s="6"/>
      <c r="AAM53" s="6"/>
      <c r="AAN53" s="6"/>
      <c r="AAO53" s="6"/>
      <c r="AAP53" s="6"/>
      <c r="AAQ53" s="6"/>
      <c r="AAR53" s="6"/>
      <c r="AAS53" s="6"/>
      <c r="AAT53" s="6"/>
      <c r="AAU53" s="6"/>
      <c r="AAV53" s="6"/>
      <c r="AAW53" s="6"/>
      <c r="AAX53" s="6"/>
      <c r="AAY53" s="6"/>
      <c r="AAZ53" s="6"/>
      <c r="ABA53" s="6"/>
      <c r="ABB53" s="6"/>
      <c r="ABC53" s="6"/>
      <c r="ABD53" s="6"/>
      <c r="ABE53" s="6"/>
      <c r="ABF53" s="6"/>
      <c r="ABG53" s="6"/>
      <c r="ABH53" s="6"/>
      <c r="ABI53" s="6"/>
      <c r="ABJ53" s="6"/>
      <c r="ABK53" s="6"/>
      <c r="ABL53" s="6"/>
      <c r="ABM53" s="6"/>
      <c r="ABN53" s="6"/>
      <c r="ABO53" s="6"/>
      <c r="ABP53" s="6"/>
      <c r="ABQ53" s="6"/>
      <c r="ABR53" s="6"/>
      <c r="ABS53" s="6"/>
      <c r="ABT53" s="6"/>
      <c r="ABU53" s="6"/>
      <c r="ABV53" s="6"/>
      <c r="ABW53" s="6"/>
      <c r="ABX53" s="6"/>
      <c r="ABY53" s="6"/>
      <c r="ABZ53" s="6"/>
      <c r="ACA53" s="6"/>
      <c r="ACB53" s="6"/>
      <c r="ACC53" s="6"/>
      <c r="ACD53" s="6"/>
      <c r="ACE53" s="6"/>
      <c r="ACF53" s="6"/>
      <c r="ACG53" s="6"/>
      <c r="ACH53" s="6"/>
      <c r="ACI53" s="6"/>
      <c r="ACJ53" s="6"/>
      <c r="ACK53" s="6"/>
      <c r="ACL53" s="6"/>
      <c r="ACM53" s="6"/>
      <c r="ACN53" s="6"/>
      <c r="ACO53" s="6"/>
      <c r="ACP53" s="6"/>
      <c r="ACQ53" s="6"/>
      <c r="ACR53" s="6"/>
      <c r="ACS53" s="6"/>
      <c r="ACT53" s="6"/>
      <c r="ACU53" s="6"/>
      <c r="ACV53" s="6"/>
      <c r="ACW53" s="6"/>
      <c r="ACX53" s="6"/>
      <c r="ACY53" s="6"/>
      <c r="ACZ53" s="6"/>
      <c r="ADA53" s="6"/>
      <c r="ADB53" s="6"/>
      <c r="ADC53" s="6"/>
      <c r="ADD53" s="6"/>
      <c r="ADE53" s="6"/>
      <c r="ADF53" s="6"/>
      <c r="ADG53" s="6"/>
      <c r="ADH53" s="6"/>
      <c r="ADI53" s="6"/>
      <c r="ADJ53" s="6"/>
      <c r="ADK53" s="6"/>
      <c r="ADL53" s="6"/>
      <c r="ADM53" s="6"/>
      <c r="ADN53" s="6"/>
      <c r="ADO53" s="6"/>
      <c r="ADP53" s="6"/>
      <c r="ADQ53" s="6"/>
      <c r="ADR53" s="6"/>
      <c r="ADS53" s="6"/>
      <c r="ADT53" s="6"/>
      <c r="ADU53" s="6"/>
      <c r="ADV53" s="6"/>
      <c r="ADW53" s="6"/>
      <c r="ADX53" s="6"/>
      <c r="ADY53" s="6"/>
      <c r="ADZ53" s="6"/>
      <c r="AEA53" s="6"/>
      <c r="AEB53" s="6"/>
      <c r="AEC53" s="6"/>
      <c r="AED53" s="6"/>
      <c r="AEE53" s="6"/>
      <c r="AEF53" s="6"/>
      <c r="AEG53" s="6"/>
      <c r="AEH53" s="6"/>
      <c r="AEI53" s="6"/>
      <c r="AEJ53" s="6"/>
      <c r="AEK53" s="6"/>
      <c r="AEL53" s="6"/>
      <c r="AEM53" s="6"/>
      <c r="AEN53" s="6"/>
      <c r="AEO53" s="6"/>
      <c r="AEP53" s="6"/>
      <c r="AEQ53" s="6"/>
      <c r="AER53" s="6"/>
      <c r="AES53" s="6"/>
      <c r="AET53" s="6"/>
      <c r="AEU53" s="6"/>
      <c r="AEV53" s="6"/>
      <c r="AEW53" s="6"/>
      <c r="AEX53" s="6"/>
      <c r="AEY53" s="6"/>
      <c r="AEZ53" s="6"/>
      <c r="AFA53" s="6"/>
      <c r="AFB53" s="6"/>
      <c r="AFC53" s="6"/>
      <c r="AFD53" s="6"/>
      <c r="AFE53" s="6"/>
      <c r="AFF53" s="6"/>
      <c r="AFG53" s="6"/>
      <c r="AFH53" s="6"/>
      <c r="AFI53" s="6"/>
      <c r="AFJ53" s="6"/>
      <c r="AFK53" s="6"/>
      <c r="AFL53" s="6"/>
      <c r="AFM53" s="6"/>
      <c r="AFN53" s="6"/>
      <c r="AFO53" s="6"/>
      <c r="AFP53" s="6"/>
      <c r="AFQ53" s="6"/>
      <c r="AFR53" s="6"/>
      <c r="AFS53" s="6"/>
      <c r="AFT53" s="6"/>
      <c r="AFU53" s="6"/>
      <c r="AFV53" s="6"/>
      <c r="AFW53" s="6"/>
      <c r="AFX53" s="6"/>
      <c r="AFY53" s="6"/>
      <c r="AFZ53" s="6"/>
      <c r="AGA53" s="6"/>
      <c r="AGB53" s="6"/>
      <c r="AGC53" s="6"/>
      <c r="AGD53" s="6"/>
      <c r="AGE53" s="6"/>
      <c r="AGF53" s="6"/>
      <c r="AGG53" s="6"/>
      <c r="AGH53" s="6"/>
      <c r="AGI53" s="6"/>
      <c r="AGJ53" s="6"/>
      <c r="AGK53" s="6"/>
      <c r="AGL53" s="6"/>
      <c r="AGM53" s="6"/>
      <c r="AGN53" s="6"/>
      <c r="AGO53" s="6"/>
      <c r="AGP53" s="6"/>
      <c r="AGQ53" s="6"/>
      <c r="AGR53" s="6"/>
      <c r="AGS53" s="6"/>
      <c r="AGT53" s="6"/>
      <c r="AGU53" s="6"/>
      <c r="AGV53" s="6"/>
      <c r="AGW53" s="6"/>
      <c r="AGX53" s="6"/>
      <c r="AGY53" s="6"/>
      <c r="AGZ53" s="6"/>
      <c r="AHA53" s="6"/>
      <c r="AHB53" s="6"/>
      <c r="AHC53" s="6"/>
      <c r="AHD53" s="6"/>
      <c r="AHE53" s="6"/>
      <c r="AHF53" s="6"/>
      <c r="AHG53" s="6"/>
      <c r="AHH53" s="6"/>
      <c r="AHI53" s="6"/>
      <c r="AHJ53" s="6"/>
      <c r="AHK53" s="6"/>
      <c r="AHL53" s="6"/>
      <c r="AHM53" s="6"/>
      <c r="AHN53" s="6"/>
      <c r="AHO53" s="6"/>
      <c r="AHP53" s="6"/>
      <c r="AHQ53" s="6"/>
      <c r="AHR53" s="6"/>
      <c r="AHS53" s="6"/>
      <c r="AHT53" s="6"/>
      <c r="AHU53" s="6"/>
      <c r="AHV53" s="6"/>
      <c r="AHW53" s="6"/>
      <c r="AHX53" s="6"/>
      <c r="AHY53" s="6"/>
      <c r="AHZ53" s="6"/>
      <c r="AIA53" s="6"/>
      <c r="AIB53" s="6"/>
      <c r="AIC53" s="6"/>
      <c r="AID53" s="6"/>
      <c r="AIE53" s="6"/>
      <c r="AIF53" s="6"/>
      <c r="AIG53" s="6"/>
      <c r="AIH53" s="6"/>
      <c r="AII53" s="6"/>
      <c r="AIJ53" s="6"/>
      <c r="AIK53" s="6"/>
      <c r="AIL53" s="6"/>
      <c r="AIM53" s="6"/>
      <c r="AIN53" s="6"/>
      <c r="AIO53" s="6"/>
      <c r="AIP53" s="6"/>
      <c r="AIQ53" s="6"/>
      <c r="AIR53" s="6"/>
      <c r="AIS53" s="6"/>
      <c r="AIT53" s="6"/>
      <c r="AIU53" s="6"/>
      <c r="AIV53" s="6"/>
      <c r="AIW53" s="6"/>
      <c r="AIX53" s="6"/>
      <c r="AIY53" s="6"/>
      <c r="AIZ53" s="6"/>
      <c r="AJA53" s="6"/>
      <c r="AJB53" s="6"/>
      <c r="AJC53" s="6"/>
      <c r="AJD53" s="6"/>
      <c r="AJE53" s="6"/>
      <c r="AJF53" s="6"/>
      <c r="AJG53" s="6"/>
      <c r="AJH53" s="6"/>
      <c r="AJI53" s="6"/>
      <c r="AJJ53" s="6"/>
      <c r="AJK53" s="6"/>
      <c r="AJL53" s="6"/>
      <c r="AJM53" s="6"/>
      <c r="AJN53" s="6"/>
      <c r="AJO53" s="6"/>
      <c r="AJP53" s="6"/>
      <c r="AJQ53" s="6"/>
      <c r="AJR53" s="6"/>
      <c r="AJS53" s="6"/>
      <c r="AJT53" s="6"/>
      <c r="AJU53" s="6"/>
      <c r="AJV53" s="6"/>
      <c r="AJW53" s="6"/>
      <c r="AJX53" s="6"/>
      <c r="AJY53" s="6"/>
      <c r="AJZ53" s="6"/>
      <c r="AKA53" s="6"/>
      <c r="AKB53" s="6"/>
      <c r="AKC53" s="6"/>
      <c r="AKD53" s="6"/>
      <c r="AKE53" s="6"/>
      <c r="AKF53" s="6"/>
      <c r="AKG53" s="6"/>
      <c r="AKH53" s="6"/>
      <c r="AKI53" s="6"/>
      <c r="AKJ53" s="6"/>
      <c r="AKK53" s="6"/>
      <c r="AKL53" s="6"/>
      <c r="AKM53" s="6"/>
      <c r="AKN53" s="6"/>
      <c r="AKO53" s="6"/>
      <c r="AKP53" s="6"/>
      <c r="AKQ53" s="6"/>
      <c r="AKR53" s="6"/>
      <c r="AKS53" s="6"/>
      <c r="AKT53" s="6"/>
      <c r="AKU53" s="6"/>
      <c r="AKV53" s="6"/>
      <c r="AKW53" s="6"/>
      <c r="AKX53" s="6"/>
      <c r="AKY53" s="6"/>
      <c r="AKZ53" s="6"/>
      <c r="ALA53" s="6"/>
      <c r="ALB53" s="6"/>
      <c r="ALC53" s="6"/>
      <c r="ALD53" s="6"/>
      <c r="ALE53" s="6"/>
      <c r="ALF53" s="6"/>
      <c r="ALG53" s="6"/>
      <c r="ALH53" s="6"/>
      <c r="ALI53" s="6"/>
      <c r="ALJ53" s="6"/>
      <c r="ALK53" s="6"/>
      <c r="ALL53" s="6"/>
      <c r="ALM53" s="6"/>
      <c r="ALN53" s="6"/>
      <c r="ALO53" s="6"/>
      <c r="ALP53" s="6"/>
      <c r="ALQ53" s="6"/>
      <c r="ALR53" s="6"/>
      <c r="ALS53" s="6"/>
      <c r="ALT53" s="6"/>
      <c r="ALU53" s="6"/>
      <c r="ALV53" s="6"/>
      <c r="ALW53" s="6"/>
      <c r="ALX53" s="6"/>
      <c r="ALY53" s="6"/>
      <c r="ALZ53" s="6"/>
      <c r="AMA53" s="6"/>
      <c r="AMB53" s="6"/>
      <c r="AMC53" s="6"/>
      <c r="AMD53" s="6"/>
      <c r="AME53" s="6"/>
      <c r="AMF53" s="6"/>
      <c r="AMG53" s="6"/>
      <c r="AMH53" s="6"/>
      <c r="AMI53" s="6"/>
      <c r="AMJ53" s="6"/>
      <c r="AMK53" s="6"/>
      <c r="AML53" s="6"/>
      <c r="AMM53" s="6"/>
      <c r="AMN53" s="6"/>
      <c r="AMO53" s="6"/>
      <c r="AMP53" s="6"/>
      <c r="AMQ53" s="6"/>
      <c r="AMR53" s="6"/>
      <c r="AMS53" s="6"/>
      <c r="AMT53" s="6"/>
      <c r="AMU53" s="6"/>
      <c r="AMV53" s="6"/>
      <c r="AMW53" s="6"/>
      <c r="AMX53" s="6"/>
      <c r="AMY53" s="6"/>
      <c r="AMZ53" s="6"/>
      <c r="ANA53" s="6"/>
      <c r="ANB53" s="6"/>
      <c r="ANC53" s="6"/>
      <c r="AND53" s="6"/>
      <c r="ANE53" s="6"/>
      <c r="ANF53" s="6"/>
    </row>
    <row r="54" spans="1:1046" x14ac:dyDescent="0.25">
      <c r="B54" s="96" t="s">
        <v>214</v>
      </c>
      <c r="C54" s="96"/>
      <c r="D54" s="155"/>
      <c r="E54" s="155"/>
      <c r="N54" s="97" t="s">
        <v>196</v>
      </c>
      <c r="O54" s="31" t="s">
        <v>163</v>
      </c>
      <c r="P54" s="57"/>
      <c r="Z54" s="129"/>
    </row>
    <row r="55" spans="1:1046" s="17" customFormat="1" ht="45" x14ac:dyDescent="0.25">
      <c r="B55"/>
      <c r="C55" s="100" t="s">
        <v>102</v>
      </c>
      <c r="D55" s="100" t="s">
        <v>2</v>
      </c>
      <c r="E55" s="100" t="s">
        <v>846</v>
      </c>
      <c r="F55" s="100" t="s">
        <v>202</v>
      </c>
      <c r="G55" s="156" t="s">
        <v>756</v>
      </c>
      <c r="H55" s="100" t="s">
        <v>279</v>
      </c>
      <c r="I55" s="100" t="s">
        <v>280</v>
      </c>
      <c r="J55" s="100" t="s">
        <v>277</v>
      </c>
      <c r="K55" s="100" t="s">
        <v>278</v>
      </c>
      <c r="L55" s="100" t="s">
        <v>361</v>
      </c>
      <c r="M55" s="100" t="s">
        <v>848</v>
      </c>
      <c r="N55" s="98" t="s">
        <v>196</v>
      </c>
      <c r="O55" s="37" t="s">
        <v>0</v>
      </c>
      <c r="P55" s="89" t="s">
        <v>168</v>
      </c>
      <c r="Q55" s="7" t="s">
        <v>1</v>
      </c>
      <c r="R55" s="58" t="s">
        <v>212</v>
      </c>
      <c r="S55" s="89" t="s">
        <v>170</v>
      </c>
      <c r="T55" s="89" t="s">
        <v>171</v>
      </c>
      <c r="U55" s="16" t="s">
        <v>2</v>
      </c>
      <c r="V55" s="15" t="s">
        <v>3</v>
      </c>
      <c r="W55" s="56" t="s">
        <v>82</v>
      </c>
      <c r="X55" s="90" t="s">
        <v>213</v>
      </c>
      <c r="Y55" s="89" t="s">
        <v>211</v>
      </c>
      <c r="Z55" s="130" t="s">
        <v>363</v>
      </c>
      <c r="AA55" s="38" t="s">
        <v>5</v>
      </c>
      <c r="AB55" s="45" t="s">
        <v>4</v>
      </c>
      <c r="AC55" s="45" t="s">
        <v>118</v>
      </c>
      <c r="AD55" s="45" t="s">
        <v>6</v>
      </c>
      <c r="AE55" s="46" t="s">
        <v>81</v>
      </c>
      <c r="AF55" s="142" t="s">
        <v>384</v>
      </c>
      <c r="AG55" s="142" t="s">
        <v>443</v>
      </c>
      <c r="AH55" s="142" t="s">
        <v>442</v>
      </c>
      <c r="AI55" s="142" t="s">
        <v>485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 spans="1:1046" s="6" customFormat="1" ht="15" customHeight="1" x14ac:dyDescent="0.25">
      <c r="C56" s="6" t="str">
        <f>Q56</f>
        <v>A. O. Smith</v>
      </c>
      <c r="D56" s="6" t="str">
        <f>T56</f>
        <v>FPTU 50 120  (50 gal)</v>
      </c>
      <c r="E56" s="6">
        <f>S56</f>
        <v>110113</v>
      </c>
      <c r="F56" s="62">
        <f>V56</f>
        <v>50</v>
      </c>
      <c r="G56" s="6" t="str">
        <f>Y56</f>
        <v>AOSmithHPTU50</v>
      </c>
      <c r="H56" s="62">
        <v>1</v>
      </c>
      <c r="I56" s="64">
        <v>0</v>
      </c>
      <c r="J56" s="63">
        <f>IF(H56&gt;0,AA56,0)</f>
        <v>2.4</v>
      </c>
      <c r="K56" s="114">
        <f>IF(I56&gt;0,AC56,0)</f>
        <v>0</v>
      </c>
      <c r="L56" s="132">
        <f>Z56</f>
        <v>0</v>
      </c>
      <c r="M56" s="132" t="str">
        <f>AH56</f>
        <v>AOSmithFPTU50</v>
      </c>
      <c r="N56" s="99" t="s">
        <v>196</v>
      </c>
      <c r="O56" s="32">
        <v>1</v>
      </c>
      <c r="P56" s="83">
        <f>VLOOKUP( Q56, $Q$2:$R$21, 2, FALSE )</f>
        <v>11</v>
      </c>
      <c r="Q56" s="9" t="s">
        <v>7</v>
      </c>
      <c r="R56" s="69">
        <v>1</v>
      </c>
      <c r="S56" s="70">
        <f t="shared" ref="S56:S65" si="3" xml:space="preserve"> (P56*10000) + (R56*100) + VLOOKUP( X56, $U$2:$W$53, 2, FALSE )</f>
        <v>110113</v>
      </c>
      <c r="T56" s="67" t="str">
        <f t="shared" ref="T56:T61" si="4">U56 &amp; "  (" &amp; V56 &amp; " gal" &amp; IF(Z56&gt;0, ", JA13)", ")")</f>
        <v>FPTU 50 120  (50 gal)</v>
      </c>
      <c r="U56" s="10" t="s">
        <v>61</v>
      </c>
      <c r="V56" s="11">
        <v>50</v>
      </c>
      <c r="W56" s="30" t="s">
        <v>84</v>
      </c>
      <c r="X56" s="88" t="s">
        <v>109</v>
      </c>
      <c r="Y56" s="93" t="str">
        <f t="shared" ref="Y56:Y65" si="5">VLOOKUP( X56, $U$2:$W$53, 3, FALSE )</f>
        <v>AOSmithHPTU50</v>
      </c>
      <c r="Z56" s="131">
        <v>0</v>
      </c>
      <c r="AA56" s="40">
        <v>2.4</v>
      </c>
      <c r="AB56" s="47" t="s">
        <v>9</v>
      </c>
      <c r="AC56" s="48" t="s">
        <v>10</v>
      </c>
      <c r="AD56" s="49">
        <v>42591</v>
      </c>
      <c r="AE56" s="50" t="s">
        <v>83</v>
      </c>
      <c r="AF56" s="143" t="str">
        <f>"2,     "&amp;C56&amp;",   """&amp;T56&amp;""""</f>
        <v>2,     A. O. Smith,   "FPTU 50 120  (50 gal)"</v>
      </c>
      <c r="AG56" s="144" t="s">
        <v>444</v>
      </c>
      <c r="AH56" s="146" t="s">
        <v>450</v>
      </c>
      <c r="AI56" s="143" t="str">
        <f>"          case  "&amp;C56&amp;"   :   """&amp;AH56&amp;""""</f>
        <v xml:space="preserve">          case  A. O. Smith   :   "AOSmithFPTU50"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 spans="1:1046" s="6" customFormat="1" ht="15" customHeight="1" x14ac:dyDescent="0.25">
      <c r="C57" s="6" t="str">
        <f t="shared" ref="C57:C120" si="6">Q57</f>
        <v>A. O. Smith</v>
      </c>
      <c r="D57" s="6" t="str">
        <f t="shared" ref="D57:D120" si="7">T57</f>
        <v>FPTU 66 120  (66 gal)</v>
      </c>
      <c r="E57" s="6">
        <f t="shared" ref="E57:E120" si="8">S57</f>
        <v>110214</v>
      </c>
      <c r="F57" s="62">
        <f t="shared" ref="F57:F187" si="9">V57</f>
        <v>66</v>
      </c>
      <c r="G57" s="6" t="str">
        <f t="shared" ref="G57:G120" si="10">Y57</f>
        <v>AOSmithHPTU66</v>
      </c>
      <c r="H57" s="62">
        <v>1</v>
      </c>
      <c r="I57" s="64">
        <v>0</v>
      </c>
      <c r="J57" s="63">
        <f t="shared" ref="J57:J71" si="11">IF(H57&gt;0,AA57,0)</f>
        <v>2.56</v>
      </c>
      <c r="K57" s="114">
        <f t="shared" ref="K57:K71" si="12">IF(I57&gt;0,AC57,0)</f>
        <v>0</v>
      </c>
      <c r="L57" s="132">
        <f t="shared" ref="L57:L147" si="13">Z57</f>
        <v>0</v>
      </c>
      <c r="M57" s="132" t="str">
        <f t="shared" ref="M57:M120" si="14">AH57</f>
        <v>AOSmithFPTU66</v>
      </c>
      <c r="N57" s="99" t="s">
        <v>196</v>
      </c>
      <c r="O57" s="32">
        <v>1</v>
      </c>
      <c r="P57" s="83">
        <f t="shared" ref="P57:P147" si="15">VLOOKUP( Q57, $Q$2:$R$21, 2, FALSE )</f>
        <v>11</v>
      </c>
      <c r="Q57" s="9" t="s">
        <v>7</v>
      </c>
      <c r="R57" s="70">
        <f>R56+1</f>
        <v>2</v>
      </c>
      <c r="S57" s="70">
        <f t="shared" si="3"/>
        <v>110214</v>
      </c>
      <c r="T57" s="67" t="str">
        <f t="shared" si="4"/>
        <v>FPTU 66 120  (66 gal)</v>
      </c>
      <c r="U57" s="10" t="s">
        <v>62</v>
      </c>
      <c r="V57" s="11">
        <v>66</v>
      </c>
      <c r="W57" s="30" t="s">
        <v>85</v>
      </c>
      <c r="X57" s="88" t="s">
        <v>105</v>
      </c>
      <c r="Y57" s="93" t="str">
        <f t="shared" si="5"/>
        <v>AOSmithHPTU66</v>
      </c>
      <c r="Z57" s="131">
        <v>0</v>
      </c>
      <c r="AA57" s="40">
        <v>2.56</v>
      </c>
      <c r="AB57" s="47">
        <v>3</v>
      </c>
      <c r="AC57" s="48" t="s">
        <v>10</v>
      </c>
      <c r="AD57" s="49">
        <v>42591</v>
      </c>
      <c r="AE57" s="50" t="s">
        <v>83</v>
      </c>
      <c r="AF57" s="143" t="str">
        <f t="shared" ref="AF57:AF120" si="16">"2,     "&amp;C57&amp;",   """&amp;T57&amp;""""</f>
        <v>2,     A. O. Smith,   "FPTU 66 120  (66 gal)"</v>
      </c>
      <c r="AG57" s="145" t="str">
        <f>AG56</f>
        <v>AOSmith</v>
      </c>
      <c r="AH57" s="146" t="s">
        <v>451</v>
      </c>
      <c r="AI57" s="143" t="str">
        <f t="shared" ref="AI57:AI120" si="17">"          case  "&amp;C57&amp;"   :   """&amp;AH57&amp;""""</f>
        <v xml:space="preserve">          case  A. O. Smith   :   "AOSmithFPTU66"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 spans="1:1046" s="6" customFormat="1" ht="15" customHeight="1" x14ac:dyDescent="0.25">
      <c r="C58" s="6" t="str">
        <f t="shared" si="6"/>
        <v>A. O. Smith</v>
      </c>
      <c r="D58" s="6" t="str">
        <f t="shared" si="7"/>
        <v>FPTU 80 120  (80 gal)</v>
      </c>
      <c r="E58" s="6">
        <f t="shared" si="8"/>
        <v>110315</v>
      </c>
      <c r="F58" s="62">
        <f t="shared" si="9"/>
        <v>80</v>
      </c>
      <c r="G58" s="6" t="str">
        <f t="shared" si="10"/>
        <v>AOSmithHPTU80</v>
      </c>
      <c r="H58" s="62">
        <v>1</v>
      </c>
      <c r="I58" s="64">
        <v>0</v>
      </c>
      <c r="J58" s="63">
        <f t="shared" si="11"/>
        <v>2.7</v>
      </c>
      <c r="K58" s="114">
        <f t="shared" si="12"/>
        <v>0</v>
      </c>
      <c r="L58" s="132">
        <f t="shared" si="13"/>
        <v>0</v>
      </c>
      <c r="M58" s="132" t="str">
        <f t="shared" si="14"/>
        <v>AOSmithFPTU80</v>
      </c>
      <c r="N58" s="99" t="s">
        <v>196</v>
      </c>
      <c r="O58" s="32">
        <v>1</v>
      </c>
      <c r="P58" s="83">
        <f t="shared" si="15"/>
        <v>11</v>
      </c>
      <c r="Q58" s="9" t="s">
        <v>7</v>
      </c>
      <c r="R58" s="70">
        <f t="shared" ref="R58:R74" si="18">R57+1</f>
        <v>3</v>
      </c>
      <c r="S58" s="70">
        <f t="shared" si="3"/>
        <v>110315</v>
      </c>
      <c r="T58" s="67" t="str">
        <f t="shared" si="4"/>
        <v>FPTU 80 120  (80 gal)</v>
      </c>
      <c r="U58" s="10" t="s">
        <v>63</v>
      </c>
      <c r="V58" s="11">
        <v>80</v>
      </c>
      <c r="W58" s="30" t="s">
        <v>86</v>
      </c>
      <c r="X58" s="88" t="s">
        <v>106</v>
      </c>
      <c r="Y58" s="93" t="str">
        <f t="shared" si="5"/>
        <v>AOSmithHPTU80</v>
      </c>
      <c r="Z58" s="131">
        <v>0</v>
      </c>
      <c r="AA58" s="40">
        <v>2.7</v>
      </c>
      <c r="AB58" s="47" t="s">
        <v>15</v>
      </c>
      <c r="AC58" s="48" t="s">
        <v>10</v>
      </c>
      <c r="AD58" s="49">
        <v>42591</v>
      </c>
      <c r="AE58" s="50" t="s">
        <v>83</v>
      </c>
      <c r="AF58" s="143" t="str">
        <f t="shared" si="16"/>
        <v>2,     A. O. Smith,   "FPTU 80 120  (80 gal)"</v>
      </c>
      <c r="AG58" s="145" t="str">
        <f t="shared" ref="AG58:AG74" si="19">AG57</f>
        <v>AOSmith</v>
      </c>
      <c r="AH58" s="146" t="s">
        <v>452</v>
      </c>
      <c r="AI58" s="143" t="str">
        <f t="shared" si="17"/>
        <v xml:space="preserve">          case  A. O. Smith   :   "AOSmithFPTU80"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 spans="1:1046" s="6" customFormat="1" ht="15" customHeight="1" x14ac:dyDescent="0.25">
      <c r="C59" s="6" t="str">
        <f t="shared" si="6"/>
        <v>A. O. Smith</v>
      </c>
      <c r="D59" s="6" t="str">
        <f t="shared" si="7"/>
        <v>HHPT 80 102  (80 gal)</v>
      </c>
      <c r="E59" s="6">
        <f t="shared" si="8"/>
        <v>110412</v>
      </c>
      <c r="F59" s="62">
        <f t="shared" si="9"/>
        <v>80</v>
      </c>
      <c r="G59" s="6" t="str">
        <f t="shared" si="10"/>
        <v>AOSmithPHPT80</v>
      </c>
      <c r="H59" s="62">
        <v>1</v>
      </c>
      <c r="I59" s="64">
        <v>0</v>
      </c>
      <c r="J59" s="63">
        <f t="shared" si="11"/>
        <v>1.8</v>
      </c>
      <c r="K59" s="114">
        <f t="shared" si="12"/>
        <v>0</v>
      </c>
      <c r="L59" s="132">
        <f t="shared" si="13"/>
        <v>0</v>
      </c>
      <c r="M59" s="132" t="str">
        <f t="shared" si="14"/>
        <v>AOSmithHHPT80Res</v>
      </c>
      <c r="N59" s="99" t="s">
        <v>196</v>
      </c>
      <c r="O59" s="32">
        <v>1</v>
      </c>
      <c r="P59" s="83">
        <f t="shared" si="15"/>
        <v>11</v>
      </c>
      <c r="Q59" s="9" t="s">
        <v>7</v>
      </c>
      <c r="R59" s="70">
        <f t="shared" si="18"/>
        <v>4</v>
      </c>
      <c r="S59" s="70">
        <f t="shared" si="3"/>
        <v>110412</v>
      </c>
      <c r="T59" s="67" t="str">
        <f t="shared" si="4"/>
        <v>HHPT 80 102  (80 gal)</v>
      </c>
      <c r="U59" s="10" t="s">
        <v>64</v>
      </c>
      <c r="V59" s="11">
        <v>80</v>
      </c>
      <c r="W59" s="30" t="s">
        <v>90</v>
      </c>
      <c r="X59" s="88" t="s">
        <v>108</v>
      </c>
      <c r="Y59" s="93" t="str">
        <f t="shared" si="5"/>
        <v>AOSmithPHPT80</v>
      </c>
      <c r="Z59" s="131">
        <v>0</v>
      </c>
      <c r="AA59" s="40">
        <v>1.8</v>
      </c>
      <c r="AB59" s="47" t="s">
        <v>15</v>
      </c>
      <c r="AC59" s="48" t="s">
        <v>10</v>
      </c>
      <c r="AD59" s="49">
        <v>40857</v>
      </c>
      <c r="AE59" s="50" t="s">
        <v>83</v>
      </c>
      <c r="AF59" s="143" t="str">
        <f t="shared" si="16"/>
        <v>2,     A. O. Smith,   "HHPT 80 102  (80 gal)"</v>
      </c>
      <c r="AG59" s="145" t="str">
        <f t="shared" si="19"/>
        <v>AOSmith</v>
      </c>
      <c r="AH59" s="146" t="s">
        <v>453</v>
      </c>
      <c r="AI59" s="143" t="str">
        <f t="shared" si="17"/>
        <v xml:space="preserve">          case  A. O. Smith   :   "AOSmithHHPT80Res"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 spans="1:1046" s="6" customFormat="1" ht="15" customHeight="1" x14ac:dyDescent="0.25">
      <c r="C60" s="6" t="str">
        <f t="shared" si="6"/>
        <v>A. O. Smith</v>
      </c>
      <c r="D60" s="6" t="str">
        <f t="shared" si="7"/>
        <v>HP10-50H45DV  (50 gal)</v>
      </c>
      <c r="E60" s="6">
        <f t="shared" si="8"/>
        <v>110513</v>
      </c>
      <c r="F60" s="62">
        <f t="shared" si="9"/>
        <v>50</v>
      </c>
      <c r="G60" s="6" t="str">
        <f t="shared" si="10"/>
        <v>AOSmithHPTU50</v>
      </c>
      <c r="H60" s="64">
        <v>0</v>
      </c>
      <c r="I60" s="62">
        <v>1</v>
      </c>
      <c r="J60" s="63">
        <f t="shared" si="11"/>
        <v>0</v>
      </c>
      <c r="K60" s="114">
        <f t="shared" si="12"/>
        <v>2.9</v>
      </c>
      <c r="L60" s="132">
        <f t="shared" si="13"/>
        <v>0</v>
      </c>
      <c r="M60" s="132" t="str">
        <f t="shared" si="14"/>
        <v>AOSmithHP1050</v>
      </c>
      <c r="N60" s="99" t="s">
        <v>196</v>
      </c>
      <c r="O60" s="32">
        <v>3</v>
      </c>
      <c r="P60" s="83">
        <f t="shared" si="15"/>
        <v>11</v>
      </c>
      <c r="Q60" s="25" t="s">
        <v>7</v>
      </c>
      <c r="R60" s="70">
        <f t="shared" si="18"/>
        <v>5</v>
      </c>
      <c r="S60" s="70">
        <f t="shared" si="3"/>
        <v>110513</v>
      </c>
      <c r="T60" s="67" t="str">
        <f t="shared" si="4"/>
        <v>HP10-50H45DV  (50 gal)</v>
      </c>
      <c r="U60" s="26" t="s">
        <v>17</v>
      </c>
      <c r="V60" s="27">
        <v>50</v>
      </c>
      <c r="W60" s="30" t="s">
        <v>84</v>
      </c>
      <c r="X60" s="88" t="s">
        <v>109</v>
      </c>
      <c r="Y60" s="93" t="str">
        <f t="shared" si="5"/>
        <v>AOSmithHPTU50</v>
      </c>
      <c r="Z60" s="131">
        <v>0</v>
      </c>
      <c r="AA60" s="41" t="s">
        <v>10</v>
      </c>
      <c r="AB60" s="47" t="s">
        <v>9</v>
      </c>
      <c r="AC60" s="48">
        <v>2.9</v>
      </c>
      <c r="AD60" s="49">
        <v>42808</v>
      </c>
      <c r="AE60" s="50" t="s">
        <v>83</v>
      </c>
      <c r="AF60" s="143" t="str">
        <f t="shared" si="16"/>
        <v>2,     A. O. Smith,   "HP10-50H45DV  (50 gal)"</v>
      </c>
      <c r="AG60" s="145" t="str">
        <f t="shared" si="19"/>
        <v>AOSmith</v>
      </c>
      <c r="AH60" s="146" t="s">
        <v>454</v>
      </c>
      <c r="AI60" s="143" t="str">
        <f t="shared" si="17"/>
        <v xml:space="preserve">          case  A. O. Smith   :   "AOSmithHP1050"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</row>
    <row r="61" spans="1:1046" s="6" customFormat="1" ht="15" customHeight="1" x14ac:dyDescent="0.25">
      <c r="C61" s="6" t="str">
        <f t="shared" si="6"/>
        <v>A. O. Smith</v>
      </c>
      <c r="D61" s="6" t="str">
        <f t="shared" si="7"/>
        <v>HP10-80H45DV  (80 gal)</v>
      </c>
      <c r="E61" s="6">
        <f t="shared" si="8"/>
        <v>110615</v>
      </c>
      <c r="F61" s="62">
        <f t="shared" si="9"/>
        <v>80</v>
      </c>
      <c r="G61" s="6" t="str">
        <f t="shared" si="10"/>
        <v>AOSmithHPTU80</v>
      </c>
      <c r="H61" s="64">
        <v>0</v>
      </c>
      <c r="I61" s="62">
        <v>1</v>
      </c>
      <c r="J61" s="63">
        <f t="shared" si="11"/>
        <v>0</v>
      </c>
      <c r="K61" s="114">
        <f t="shared" si="12"/>
        <v>2.9</v>
      </c>
      <c r="L61" s="132">
        <f t="shared" si="13"/>
        <v>0</v>
      </c>
      <c r="M61" s="132" t="str">
        <f t="shared" si="14"/>
        <v>AOSmithHP1080</v>
      </c>
      <c r="N61" s="99" t="s">
        <v>196</v>
      </c>
      <c r="O61" s="32">
        <v>3</v>
      </c>
      <c r="P61" s="83">
        <f t="shared" si="15"/>
        <v>11</v>
      </c>
      <c r="Q61" s="25" t="s">
        <v>7</v>
      </c>
      <c r="R61" s="70">
        <f t="shared" si="18"/>
        <v>6</v>
      </c>
      <c r="S61" s="70">
        <f t="shared" si="3"/>
        <v>110615</v>
      </c>
      <c r="T61" s="67" t="str">
        <f t="shared" si="4"/>
        <v>HP10-80H45DV  (80 gal)</v>
      </c>
      <c r="U61" s="26" t="s">
        <v>18</v>
      </c>
      <c r="V61" s="27">
        <v>80</v>
      </c>
      <c r="W61" s="30" t="s">
        <v>86</v>
      </c>
      <c r="X61" s="88" t="s">
        <v>106</v>
      </c>
      <c r="Y61" s="93" t="str">
        <f t="shared" si="5"/>
        <v>AOSmithHPTU80</v>
      </c>
      <c r="Z61" s="131">
        <v>0</v>
      </c>
      <c r="AA61" s="41" t="s">
        <v>10</v>
      </c>
      <c r="AB61" s="47" t="s">
        <v>15</v>
      </c>
      <c r="AC61" s="48">
        <v>2.9</v>
      </c>
      <c r="AD61" s="49">
        <v>42808</v>
      </c>
      <c r="AE61" s="50" t="s">
        <v>83</v>
      </c>
      <c r="AF61" s="143" t="str">
        <f t="shared" si="16"/>
        <v>2,     A. O. Smith,   "HP10-80H45DV  (80 gal)"</v>
      </c>
      <c r="AG61" s="145" t="str">
        <f t="shared" si="19"/>
        <v>AOSmith</v>
      </c>
      <c r="AH61" s="146" t="s">
        <v>455</v>
      </c>
      <c r="AI61" s="143" t="str">
        <f t="shared" si="17"/>
        <v xml:space="preserve">          case  A. O. Smith   :   "AOSmithHP1080"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</row>
    <row r="62" spans="1:1046" s="6" customFormat="1" ht="15" customHeight="1" x14ac:dyDescent="0.25">
      <c r="C62" s="136" t="str">
        <f t="shared" si="6"/>
        <v>A. O. Smith</v>
      </c>
      <c r="D62" s="136" t="str">
        <f t="shared" si="7"/>
        <v>HP1050H45DVDR 130  (50 gal, JA13)</v>
      </c>
      <c r="E62" s="136">
        <f t="shared" si="8"/>
        <v>111513</v>
      </c>
      <c r="F62" s="62">
        <f t="shared" ref="F62:F63" si="20">V62</f>
        <v>50</v>
      </c>
      <c r="G62" s="6" t="str">
        <f t="shared" si="10"/>
        <v>AOSmithHPTU50</v>
      </c>
      <c r="H62" s="64">
        <v>0</v>
      </c>
      <c r="I62" s="62">
        <v>1</v>
      </c>
      <c r="J62" s="63">
        <f t="shared" ref="J62:J63" si="21">IF(H62&gt;0,AA62,0)</f>
        <v>0</v>
      </c>
      <c r="K62" s="114">
        <f t="shared" ref="K62:K63" si="22">IF(I62&gt;0,AC62,0)</f>
        <v>2.9</v>
      </c>
      <c r="L62" s="132">
        <f t="shared" ref="L62:L63" si="23">Z62</f>
        <v>1</v>
      </c>
      <c r="M62" s="132" t="str">
        <f t="shared" si="14"/>
        <v>AOSmithHP1050DR</v>
      </c>
      <c r="N62" s="99" t="s">
        <v>196</v>
      </c>
      <c r="O62" s="32">
        <v>3</v>
      </c>
      <c r="P62" s="83">
        <f t="shared" ref="P62:P63" si="24">VLOOKUP( Q62, $Q$2:$R$21, 2, FALSE )</f>
        <v>11</v>
      </c>
      <c r="Q62" s="25" t="s">
        <v>7</v>
      </c>
      <c r="R62" s="137">
        <v>15</v>
      </c>
      <c r="S62" s="70">
        <f t="shared" si="3"/>
        <v>111513</v>
      </c>
      <c r="T62" s="67" t="str">
        <f>U62 &amp; "  (" &amp; V62 &amp; " gal" &amp; IF(Z62&gt;0, ", JA13)", ")")</f>
        <v>HP1050H45DVDR 130  (50 gal, JA13)</v>
      </c>
      <c r="U62" s="26" t="s">
        <v>368</v>
      </c>
      <c r="V62" s="27">
        <v>50</v>
      </c>
      <c r="W62" s="30" t="s">
        <v>84</v>
      </c>
      <c r="X62" s="88" t="s">
        <v>109</v>
      </c>
      <c r="Y62" s="93" t="str">
        <f t="shared" si="5"/>
        <v>AOSmithHPTU50</v>
      </c>
      <c r="Z62" s="133">
        <v>1</v>
      </c>
      <c r="AA62" s="41" t="s">
        <v>10</v>
      </c>
      <c r="AB62" s="47" t="s">
        <v>9</v>
      </c>
      <c r="AC62" s="48">
        <v>2.9</v>
      </c>
      <c r="AD62" s="49">
        <v>44118</v>
      </c>
      <c r="AE62" s="50" t="s">
        <v>83</v>
      </c>
      <c r="AF62" s="143" t="str">
        <f t="shared" si="16"/>
        <v>2,     A. O. Smith,   "HP1050H45DVDR 130  (50 gal, JA13)"</v>
      </c>
      <c r="AG62" s="145" t="str">
        <f t="shared" si="19"/>
        <v>AOSmith</v>
      </c>
      <c r="AH62" s="147" t="s">
        <v>459</v>
      </c>
      <c r="AI62" s="143" t="str">
        <f t="shared" si="17"/>
        <v xml:space="preserve">          case  A. O. Smith   :   "AOSmithHP1050DR"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  <c r="AMM62"/>
      <c r="AMN62"/>
      <c r="AMO62"/>
      <c r="AMP62"/>
      <c r="AMQ62"/>
      <c r="AMR62"/>
      <c r="AMS62"/>
      <c r="AMT62"/>
      <c r="AMU62"/>
      <c r="AMV62"/>
      <c r="AMW62"/>
      <c r="AMX62"/>
      <c r="AMY62"/>
      <c r="AMZ62"/>
      <c r="ANA62"/>
      <c r="ANB62"/>
      <c r="ANC62"/>
    </row>
    <row r="63" spans="1:1046" s="6" customFormat="1" ht="15" customHeight="1" x14ac:dyDescent="0.25">
      <c r="C63" s="136" t="str">
        <f t="shared" si="6"/>
        <v>A. O. Smith</v>
      </c>
      <c r="D63" s="136" t="str">
        <f t="shared" si="7"/>
        <v>HP1080H45DVDR 130  (80 gal, JA13)</v>
      </c>
      <c r="E63" s="136">
        <f t="shared" si="8"/>
        <v>111615</v>
      </c>
      <c r="F63" s="62">
        <f t="shared" si="20"/>
        <v>80</v>
      </c>
      <c r="G63" s="6" t="str">
        <f t="shared" si="10"/>
        <v>AOSmithHPTU80</v>
      </c>
      <c r="H63" s="64">
        <v>0</v>
      </c>
      <c r="I63" s="62">
        <v>1</v>
      </c>
      <c r="J63" s="63">
        <f t="shared" si="21"/>
        <v>0</v>
      </c>
      <c r="K63" s="114">
        <f t="shared" si="22"/>
        <v>2.9</v>
      </c>
      <c r="L63" s="132">
        <f t="shared" si="23"/>
        <v>1</v>
      </c>
      <c r="M63" s="132" t="str">
        <f t="shared" si="14"/>
        <v>AOSmithHP1080DR</v>
      </c>
      <c r="N63" s="99" t="s">
        <v>196</v>
      </c>
      <c r="O63" s="32">
        <v>3</v>
      </c>
      <c r="P63" s="83">
        <f t="shared" si="24"/>
        <v>11</v>
      </c>
      <c r="Q63" s="25" t="s">
        <v>7</v>
      </c>
      <c r="R63" s="70">
        <f t="shared" si="18"/>
        <v>16</v>
      </c>
      <c r="S63" s="70">
        <f t="shared" si="3"/>
        <v>111615</v>
      </c>
      <c r="T63" s="67" t="str">
        <f t="shared" ref="T63:T126" si="25">U63 &amp; "  (" &amp; V63 &amp; " gal" &amp; IF(Z63&gt;0, ", JA13)", ")")</f>
        <v>HP1080H45DVDR 130  (80 gal, JA13)</v>
      </c>
      <c r="U63" s="26" t="s">
        <v>369</v>
      </c>
      <c r="V63" s="27">
        <v>80</v>
      </c>
      <c r="W63" s="30" t="s">
        <v>86</v>
      </c>
      <c r="X63" s="88" t="s">
        <v>106</v>
      </c>
      <c r="Y63" s="93" t="str">
        <f t="shared" si="5"/>
        <v>AOSmithHPTU80</v>
      </c>
      <c r="Z63" s="133">
        <v>1</v>
      </c>
      <c r="AA63" s="41" t="s">
        <v>10</v>
      </c>
      <c r="AB63" s="47" t="s">
        <v>15</v>
      </c>
      <c r="AC63" s="48">
        <v>2.9</v>
      </c>
      <c r="AD63" s="49">
        <v>44118</v>
      </c>
      <c r="AE63" s="50" t="s">
        <v>83</v>
      </c>
      <c r="AF63" s="143" t="str">
        <f t="shared" si="16"/>
        <v>2,     A. O. Smith,   "HP1080H45DVDR 130  (80 gal, JA13)"</v>
      </c>
      <c r="AG63" s="145" t="str">
        <f t="shared" si="19"/>
        <v>AOSmith</v>
      </c>
      <c r="AH63" s="147" t="s">
        <v>460</v>
      </c>
      <c r="AI63" s="143" t="str">
        <f t="shared" si="17"/>
        <v xml:space="preserve">          case  A. O. Smith   :   "AOSmithHP1080DR"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  <c r="AMM63"/>
      <c r="AMN63"/>
      <c r="AMO63"/>
      <c r="AMP63"/>
      <c r="AMQ63"/>
      <c r="AMR63"/>
      <c r="AMS63"/>
      <c r="AMT63"/>
      <c r="AMU63"/>
      <c r="AMV63"/>
      <c r="AMW63"/>
      <c r="AMX63"/>
      <c r="AMY63"/>
      <c r="AMZ63"/>
      <c r="ANA63"/>
      <c r="ANB63"/>
      <c r="ANC63"/>
    </row>
    <row r="64" spans="1:1046" s="6" customFormat="1" ht="15" customHeight="1" x14ac:dyDescent="0.25">
      <c r="C64" s="6" t="str">
        <f t="shared" si="6"/>
        <v>A. O. Smith</v>
      </c>
      <c r="D64" s="6" t="str">
        <f t="shared" si="7"/>
        <v>HPTU 50 120  (50 gal)</v>
      </c>
      <c r="E64" s="6">
        <f t="shared" si="8"/>
        <v>110713</v>
      </c>
      <c r="F64" s="62">
        <f t="shared" si="9"/>
        <v>50</v>
      </c>
      <c r="G64" s="6" t="str">
        <f t="shared" si="10"/>
        <v>AOSmithHPTU50</v>
      </c>
      <c r="H64" s="64">
        <v>0</v>
      </c>
      <c r="I64" s="62">
        <v>1</v>
      </c>
      <c r="J64" s="63">
        <f t="shared" si="11"/>
        <v>0</v>
      </c>
      <c r="K64" s="114">
        <f t="shared" si="12"/>
        <v>2.9</v>
      </c>
      <c r="L64" s="132">
        <f t="shared" si="13"/>
        <v>0</v>
      </c>
      <c r="M64" s="132" t="str">
        <f t="shared" si="14"/>
        <v>AOSmithHPTU50</v>
      </c>
      <c r="N64" s="99" t="s">
        <v>196</v>
      </c>
      <c r="O64" s="32">
        <v>3</v>
      </c>
      <c r="P64" s="83">
        <f t="shared" si="15"/>
        <v>11</v>
      </c>
      <c r="Q64" s="9" t="s">
        <v>7</v>
      </c>
      <c r="R64" s="138">
        <f>R61+1</f>
        <v>7</v>
      </c>
      <c r="S64" s="70">
        <f t="shared" si="3"/>
        <v>110713</v>
      </c>
      <c r="T64" s="67" t="str">
        <f t="shared" si="25"/>
        <v>HPTU 50 120  (50 gal)</v>
      </c>
      <c r="U64" s="10" t="s">
        <v>8</v>
      </c>
      <c r="V64" s="11">
        <v>50</v>
      </c>
      <c r="W64" s="30" t="s">
        <v>84</v>
      </c>
      <c r="X64" s="88" t="s">
        <v>109</v>
      </c>
      <c r="Y64" s="93" t="str">
        <f t="shared" si="5"/>
        <v>AOSmithHPTU50</v>
      </c>
      <c r="Z64" s="131">
        <v>0</v>
      </c>
      <c r="AA64" s="40" t="s">
        <v>10</v>
      </c>
      <c r="AB64" s="47" t="s">
        <v>9</v>
      </c>
      <c r="AC64" s="48">
        <v>2.9</v>
      </c>
      <c r="AD64" s="49">
        <v>42545</v>
      </c>
      <c r="AE64" s="50" t="s">
        <v>83</v>
      </c>
      <c r="AF64" s="143" t="str">
        <f t="shared" si="16"/>
        <v>2,     A. O. Smith,   "HPTU 50 120  (50 gal)"</v>
      </c>
      <c r="AG64" s="145" t="str">
        <f t="shared" si="19"/>
        <v>AOSmith</v>
      </c>
      <c r="AH64" s="146" t="s">
        <v>182</v>
      </c>
      <c r="AI64" s="143" t="str">
        <f t="shared" si="17"/>
        <v xml:space="preserve">          case  A. O. Smith   :   "AOSmithHPTU50"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  <c r="AMM64"/>
      <c r="AMN64"/>
      <c r="AMO64"/>
      <c r="AMP64"/>
      <c r="AMQ64"/>
      <c r="AMR64"/>
      <c r="AMS64"/>
      <c r="AMT64"/>
      <c r="AMU64"/>
      <c r="AMV64"/>
      <c r="AMW64"/>
      <c r="AMX64"/>
      <c r="AMY64"/>
      <c r="AMZ64"/>
      <c r="ANA64"/>
      <c r="ANB64"/>
      <c r="ANC64"/>
    </row>
    <row r="65" spans="3:1046" s="6" customFormat="1" ht="15" customHeight="1" x14ac:dyDescent="0.25">
      <c r="C65" s="6" t="str">
        <f t="shared" si="6"/>
        <v>A. O. Smith</v>
      </c>
      <c r="D65" s="6" t="str">
        <f t="shared" si="7"/>
        <v>HPTU 50N 120  (50 gal)</v>
      </c>
      <c r="E65" s="6">
        <f t="shared" si="8"/>
        <v>110813</v>
      </c>
      <c r="F65" s="62">
        <f t="shared" si="9"/>
        <v>50</v>
      </c>
      <c r="G65" s="6" t="str">
        <f t="shared" si="10"/>
        <v>AOSmithHPTU50</v>
      </c>
      <c r="H65" s="64">
        <v>0</v>
      </c>
      <c r="I65" s="62">
        <v>1</v>
      </c>
      <c r="J65" s="63">
        <f t="shared" si="11"/>
        <v>0</v>
      </c>
      <c r="K65" s="114">
        <f t="shared" si="12"/>
        <v>2.9</v>
      </c>
      <c r="L65" s="132">
        <f t="shared" si="13"/>
        <v>0</v>
      </c>
      <c r="M65" s="132" t="str">
        <f t="shared" si="14"/>
        <v>AOSmithHPTU50N</v>
      </c>
      <c r="N65" s="99" t="s">
        <v>196</v>
      </c>
      <c r="O65" s="32">
        <v>3</v>
      </c>
      <c r="P65" s="83">
        <f t="shared" si="15"/>
        <v>11</v>
      </c>
      <c r="Q65" s="9" t="s">
        <v>7</v>
      </c>
      <c r="R65" s="70">
        <f t="shared" si="18"/>
        <v>8</v>
      </c>
      <c r="S65" s="70">
        <f t="shared" si="3"/>
        <v>110813</v>
      </c>
      <c r="T65" s="67" t="str">
        <f t="shared" si="25"/>
        <v>HPTU 50N 120  (50 gal)</v>
      </c>
      <c r="U65" s="10" t="s">
        <v>11</v>
      </c>
      <c r="V65" s="11">
        <v>50</v>
      </c>
      <c r="W65" s="30" t="s">
        <v>84</v>
      </c>
      <c r="X65" s="88" t="s">
        <v>109</v>
      </c>
      <c r="Y65" s="93" t="str">
        <f t="shared" si="5"/>
        <v>AOSmithHPTU50</v>
      </c>
      <c r="Z65" s="131">
        <v>0</v>
      </c>
      <c r="AA65" s="40" t="s">
        <v>10</v>
      </c>
      <c r="AB65" s="47" t="s">
        <v>9</v>
      </c>
      <c r="AC65" s="48">
        <v>2.9</v>
      </c>
      <c r="AD65" s="49">
        <v>42545</v>
      </c>
      <c r="AE65" s="50" t="s">
        <v>83</v>
      </c>
      <c r="AF65" s="143" t="str">
        <f t="shared" si="16"/>
        <v>2,     A. O. Smith,   "HPTU 50N 120  (50 gal)"</v>
      </c>
      <c r="AG65" s="145" t="str">
        <f t="shared" si="19"/>
        <v>AOSmith</v>
      </c>
      <c r="AH65" s="146" t="s">
        <v>456</v>
      </c>
      <c r="AI65" s="143" t="str">
        <f t="shared" si="17"/>
        <v xml:space="preserve">          case  A. O. Smith   :   "AOSmithHPTU50N"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</row>
    <row r="66" spans="3:1046" s="6" customFormat="1" ht="15" customHeight="1" x14ac:dyDescent="0.25">
      <c r="C66" s="136" t="str">
        <f t="shared" si="6"/>
        <v>A. O. Smith</v>
      </c>
      <c r="D66" s="136" t="str">
        <f t="shared" si="7"/>
        <v>HPTU-50DR 130  (50 gal, JA13)</v>
      </c>
      <c r="E66" s="136">
        <f t="shared" si="8"/>
        <v>111713</v>
      </c>
      <c r="F66" s="62">
        <f t="shared" ref="F66" si="26">V66</f>
        <v>50</v>
      </c>
      <c r="G66" s="6" t="str">
        <f t="shared" si="10"/>
        <v>AOSmithHPTU50</v>
      </c>
      <c r="H66" s="64">
        <v>0</v>
      </c>
      <c r="I66" s="62">
        <v>1</v>
      </c>
      <c r="J66" s="63">
        <f t="shared" ref="J66" si="27">IF(H66&gt;0,AA66,0)</f>
        <v>0</v>
      </c>
      <c r="K66" s="114">
        <f t="shared" ref="K66" si="28">IF(I66&gt;0,AC66,0)</f>
        <v>2.9</v>
      </c>
      <c r="L66" s="132">
        <f t="shared" ref="L66" si="29">Z66</f>
        <v>1</v>
      </c>
      <c r="M66" s="132" t="str">
        <f t="shared" si="14"/>
        <v>AOSmithHPTU50DR</v>
      </c>
      <c r="N66" s="99" t="s">
        <v>196</v>
      </c>
      <c r="O66" s="32">
        <v>3</v>
      </c>
      <c r="P66" s="83">
        <f t="shared" ref="P66" si="30">VLOOKUP( Q66, $Q$2:$R$21, 2, FALSE )</f>
        <v>11</v>
      </c>
      <c r="Q66" s="9" t="s">
        <v>7</v>
      </c>
      <c r="R66" s="137">
        <v>17</v>
      </c>
      <c r="S66" s="70">
        <f t="shared" ref="S66" si="31" xml:space="preserve"> (P66*10000) + (R66*100) + VLOOKUP( X66, $U$2:$W$53, 2, FALSE )</f>
        <v>111713</v>
      </c>
      <c r="T66" s="67" t="str">
        <f t="shared" si="25"/>
        <v>HPTU-50DR 130  (50 gal, JA13)</v>
      </c>
      <c r="U66" s="10" t="s">
        <v>370</v>
      </c>
      <c r="V66" s="11">
        <v>50</v>
      </c>
      <c r="W66" s="30" t="s">
        <v>84</v>
      </c>
      <c r="X66" s="88" t="s">
        <v>109</v>
      </c>
      <c r="Y66" s="93" t="str">
        <f t="shared" ref="Y66" si="32">VLOOKUP( X66, $U$2:$W$53, 3, FALSE )</f>
        <v>AOSmithHPTU50</v>
      </c>
      <c r="Z66" s="133">
        <v>1</v>
      </c>
      <c r="AA66" s="40" t="s">
        <v>10</v>
      </c>
      <c r="AB66" s="47" t="s">
        <v>9</v>
      </c>
      <c r="AC66" s="48">
        <v>2.9</v>
      </c>
      <c r="AD66" s="49">
        <v>44118</v>
      </c>
      <c r="AE66" s="50" t="s">
        <v>83</v>
      </c>
      <c r="AF66" s="143" t="str">
        <f t="shared" si="16"/>
        <v>2,     A. O. Smith,   "HPTU-50DR 130  (50 gal, JA13)"</v>
      </c>
      <c r="AG66" s="145" t="str">
        <f t="shared" si="19"/>
        <v>AOSmith</v>
      </c>
      <c r="AH66" s="147" t="s">
        <v>461</v>
      </c>
      <c r="AI66" s="143" t="str">
        <f t="shared" si="17"/>
        <v xml:space="preserve">          case  A. O. Smith   :   "AOSmithHPTU50DR"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  <c r="AMM66"/>
      <c r="AMN66"/>
      <c r="AMO66"/>
      <c r="AMP66"/>
      <c r="AMQ66"/>
      <c r="AMR66"/>
      <c r="AMS66"/>
      <c r="AMT66"/>
      <c r="AMU66"/>
      <c r="AMV66"/>
      <c r="AMW66"/>
      <c r="AMX66"/>
      <c r="AMY66"/>
      <c r="AMZ66"/>
      <c r="ANA66"/>
      <c r="ANB66"/>
      <c r="ANC66"/>
    </row>
    <row r="67" spans="3:1046" s="6" customFormat="1" ht="15" customHeight="1" x14ac:dyDescent="0.25">
      <c r="C67" s="6" t="str">
        <f t="shared" si="6"/>
        <v>A. O. Smith</v>
      </c>
      <c r="D67" s="6" t="str">
        <f t="shared" si="7"/>
        <v>HPTU 66 120  (66 gal)</v>
      </c>
      <c r="E67" s="6">
        <f t="shared" si="8"/>
        <v>110914</v>
      </c>
      <c r="F67" s="62">
        <f t="shared" si="9"/>
        <v>66</v>
      </c>
      <c r="G67" s="6" t="str">
        <f t="shared" si="10"/>
        <v>AOSmithHPTU66</v>
      </c>
      <c r="H67" s="64">
        <v>0</v>
      </c>
      <c r="I67" s="62">
        <v>1</v>
      </c>
      <c r="J67" s="63">
        <f t="shared" si="11"/>
        <v>0</v>
      </c>
      <c r="K67" s="114">
        <f t="shared" si="12"/>
        <v>3.1</v>
      </c>
      <c r="L67" s="132">
        <f t="shared" si="13"/>
        <v>0</v>
      </c>
      <c r="M67" s="132" t="str">
        <f t="shared" si="14"/>
        <v>AOSmithHPTU66</v>
      </c>
      <c r="N67" s="99" t="s">
        <v>196</v>
      </c>
      <c r="O67" s="32">
        <v>3</v>
      </c>
      <c r="P67" s="83">
        <f t="shared" si="15"/>
        <v>11</v>
      </c>
      <c r="Q67" s="9" t="s">
        <v>7</v>
      </c>
      <c r="R67" s="138">
        <f>R65+1</f>
        <v>9</v>
      </c>
      <c r="S67" s="70">
        <f xml:space="preserve"> (P67*10000) + (R67*100) + VLOOKUP( X67, $U$2:$W$53, 2, FALSE )</f>
        <v>110914</v>
      </c>
      <c r="T67" s="67" t="str">
        <f t="shared" si="25"/>
        <v>HPTU 66 120  (66 gal)</v>
      </c>
      <c r="U67" s="10" t="s">
        <v>12</v>
      </c>
      <c r="V67" s="11">
        <v>66</v>
      </c>
      <c r="W67" s="30" t="s">
        <v>85</v>
      </c>
      <c r="X67" s="88" t="s">
        <v>105</v>
      </c>
      <c r="Y67" s="93" t="str">
        <f>VLOOKUP( X67, $U$2:$W$53, 3, FALSE )</f>
        <v>AOSmithHPTU66</v>
      </c>
      <c r="Z67" s="131">
        <v>0</v>
      </c>
      <c r="AA67" s="40" t="s">
        <v>10</v>
      </c>
      <c r="AB67" s="47">
        <v>3</v>
      </c>
      <c r="AC67" s="48">
        <v>3.1</v>
      </c>
      <c r="AD67" s="49">
        <v>42545</v>
      </c>
      <c r="AE67" s="50" t="s">
        <v>83</v>
      </c>
      <c r="AF67" s="143" t="str">
        <f t="shared" si="16"/>
        <v>2,     A. O. Smith,   "HPTU 66 120  (66 gal)"</v>
      </c>
      <c r="AG67" s="145" t="str">
        <f t="shared" si="19"/>
        <v>AOSmith</v>
      </c>
      <c r="AH67" s="146" t="s">
        <v>183</v>
      </c>
      <c r="AI67" s="143" t="str">
        <f t="shared" si="17"/>
        <v xml:space="preserve">          case  A. O. Smith   :   "AOSmithHPTU66"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</row>
    <row r="68" spans="3:1046" s="6" customFormat="1" ht="15" customHeight="1" x14ac:dyDescent="0.25">
      <c r="C68" s="6" t="str">
        <f t="shared" si="6"/>
        <v>A. O. Smith</v>
      </c>
      <c r="D68" s="6" t="str">
        <f t="shared" si="7"/>
        <v>HPTU 66N 120  (66 gal)</v>
      </c>
      <c r="E68" s="6">
        <f t="shared" si="8"/>
        <v>111014</v>
      </c>
      <c r="F68" s="62">
        <f t="shared" si="9"/>
        <v>66</v>
      </c>
      <c r="G68" s="6" t="str">
        <f t="shared" si="10"/>
        <v>AOSmithHPTU66</v>
      </c>
      <c r="H68" s="64">
        <v>0</v>
      </c>
      <c r="I68" s="62">
        <v>1</v>
      </c>
      <c r="J68" s="63">
        <f t="shared" si="11"/>
        <v>0</v>
      </c>
      <c r="K68" s="114">
        <f t="shared" si="12"/>
        <v>3.1</v>
      </c>
      <c r="L68" s="132">
        <f t="shared" si="13"/>
        <v>0</v>
      </c>
      <c r="M68" s="132" t="str">
        <f t="shared" si="14"/>
        <v>AOSmithHPTU66N</v>
      </c>
      <c r="N68" s="99" t="s">
        <v>196</v>
      </c>
      <c r="O68" s="32">
        <v>3</v>
      </c>
      <c r="P68" s="83">
        <f t="shared" si="15"/>
        <v>11</v>
      </c>
      <c r="Q68" s="9" t="s">
        <v>7</v>
      </c>
      <c r="R68" s="70">
        <f t="shared" si="18"/>
        <v>10</v>
      </c>
      <c r="S68" s="70">
        <f xml:space="preserve"> (P68*10000) + (R68*100) + VLOOKUP( X68, $U$2:$W$53, 2, FALSE )</f>
        <v>111014</v>
      </c>
      <c r="T68" s="67" t="str">
        <f t="shared" si="25"/>
        <v>HPTU 66N 120  (66 gal)</v>
      </c>
      <c r="U68" s="10" t="s">
        <v>13</v>
      </c>
      <c r="V68" s="11">
        <v>66</v>
      </c>
      <c r="W68" s="30" t="s">
        <v>85</v>
      </c>
      <c r="X68" s="88" t="s">
        <v>105</v>
      </c>
      <c r="Y68" s="93" t="str">
        <f>VLOOKUP( X68, $U$2:$W$53, 3, FALSE )</f>
        <v>AOSmithHPTU66</v>
      </c>
      <c r="Z68" s="131">
        <v>0</v>
      </c>
      <c r="AA68" s="40" t="s">
        <v>10</v>
      </c>
      <c r="AB68" s="47">
        <v>3</v>
      </c>
      <c r="AC68" s="48">
        <v>3.1</v>
      </c>
      <c r="AD68" s="49">
        <v>42545</v>
      </c>
      <c r="AE68" s="50" t="s">
        <v>83</v>
      </c>
      <c r="AF68" s="143" t="str">
        <f t="shared" si="16"/>
        <v>2,     A. O. Smith,   "HPTU 66N 120  (66 gal)"</v>
      </c>
      <c r="AG68" s="145" t="str">
        <f t="shared" si="19"/>
        <v>AOSmith</v>
      </c>
      <c r="AH68" s="146" t="s">
        <v>457</v>
      </c>
      <c r="AI68" s="143" t="str">
        <f t="shared" si="17"/>
        <v xml:space="preserve">          case  A. O. Smith   :   "AOSmithHPTU66N"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</row>
    <row r="69" spans="3:1046" s="6" customFormat="1" ht="15" customHeight="1" x14ac:dyDescent="0.25">
      <c r="C69" s="136" t="str">
        <f t="shared" si="6"/>
        <v>A. O. Smith</v>
      </c>
      <c r="D69" s="136" t="str">
        <f t="shared" si="7"/>
        <v>HPTU-66DR 130  (66 gal, JA13)</v>
      </c>
      <c r="E69" s="136">
        <f t="shared" si="8"/>
        <v>111814</v>
      </c>
      <c r="F69" s="62">
        <f t="shared" ref="F69" si="33">V69</f>
        <v>66</v>
      </c>
      <c r="G69" s="6" t="str">
        <f t="shared" si="10"/>
        <v>AOSmithHPTU66</v>
      </c>
      <c r="H69" s="64">
        <v>0</v>
      </c>
      <c r="I69" s="62">
        <v>1</v>
      </c>
      <c r="J69" s="63">
        <f t="shared" ref="J69" si="34">IF(H69&gt;0,AA69,0)</f>
        <v>0</v>
      </c>
      <c r="K69" s="114">
        <f t="shared" ref="K69" si="35">IF(I69&gt;0,AC69,0)</f>
        <v>3.1</v>
      </c>
      <c r="L69" s="132">
        <f t="shared" ref="L69" si="36">Z69</f>
        <v>1</v>
      </c>
      <c r="M69" s="132" t="str">
        <f t="shared" si="14"/>
        <v>AOSmithHPTU66DR</v>
      </c>
      <c r="N69" s="99" t="s">
        <v>196</v>
      </c>
      <c r="O69" s="32">
        <v>3</v>
      </c>
      <c r="P69" s="83">
        <f t="shared" ref="P69" si="37">VLOOKUP( Q69, $Q$2:$R$21, 2, FALSE )</f>
        <v>11</v>
      </c>
      <c r="Q69" s="9" t="s">
        <v>7</v>
      </c>
      <c r="R69" s="137">
        <v>18</v>
      </c>
      <c r="S69" s="70">
        <f t="shared" ref="S69" si="38" xml:space="preserve"> (P69*10000) + (R69*100) + VLOOKUP( X69, $U$2:$W$53, 2, FALSE )</f>
        <v>111814</v>
      </c>
      <c r="T69" s="67" t="str">
        <f t="shared" si="25"/>
        <v>HPTU-66DR 130  (66 gal, JA13)</v>
      </c>
      <c r="U69" s="10" t="s">
        <v>371</v>
      </c>
      <c r="V69" s="11">
        <v>66</v>
      </c>
      <c r="W69" s="30" t="s">
        <v>85</v>
      </c>
      <c r="X69" s="88" t="s">
        <v>105</v>
      </c>
      <c r="Y69" s="93" t="str">
        <f t="shared" ref="Y69" si="39">VLOOKUP( X69, $U$2:$W$53, 3, FALSE )</f>
        <v>AOSmithHPTU66</v>
      </c>
      <c r="Z69" s="133">
        <v>1</v>
      </c>
      <c r="AA69" s="40" t="s">
        <v>10</v>
      </c>
      <c r="AB69" s="47">
        <v>3</v>
      </c>
      <c r="AC69" s="48">
        <v>3.1</v>
      </c>
      <c r="AD69" s="49">
        <v>44118</v>
      </c>
      <c r="AE69" s="50" t="s">
        <v>83</v>
      </c>
      <c r="AF69" s="143" t="str">
        <f t="shared" si="16"/>
        <v>2,     A. O. Smith,   "HPTU-66DR 130  (66 gal, JA13)"</v>
      </c>
      <c r="AG69" s="145" t="str">
        <f t="shared" si="19"/>
        <v>AOSmith</v>
      </c>
      <c r="AH69" s="147" t="s">
        <v>462</v>
      </c>
      <c r="AI69" s="143" t="str">
        <f t="shared" si="17"/>
        <v xml:space="preserve">          case  A. O. Smith   :   "AOSmithHPTU66DR"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  <c r="AMM69"/>
      <c r="AMN69"/>
      <c r="AMO69"/>
      <c r="AMP69"/>
      <c r="AMQ69"/>
      <c r="AMR69"/>
      <c r="AMS69"/>
      <c r="AMT69"/>
      <c r="AMU69"/>
      <c r="AMV69"/>
      <c r="AMW69"/>
      <c r="AMX69"/>
      <c r="AMY69"/>
      <c r="AMZ69"/>
      <c r="ANA69"/>
      <c r="ANB69"/>
      <c r="ANC69"/>
    </row>
    <row r="70" spans="3:1046" s="6" customFormat="1" ht="15" customHeight="1" x14ac:dyDescent="0.25">
      <c r="C70" s="6" t="str">
        <f t="shared" si="6"/>
        <v>A. O. Smith</v>
      </c>
      <c r="D70" s="6" t="str">
        <f t="shared" si="7"/>
        <v>HPTU 80 120  (80 gal)</v>
      </c>
      <c r="E70" s="6">
        <f t="shared" si="8"/>
        <v>111115</v>
      </c>
      <c r="F70" s="62">
        <f t="shared" si="9"/>
        <v>80</v>
      </c>
      <c r="G70" s="6" t="str">
        <f t="shared" si="10"/>
        <v>AOSmithHPTU80</v>
      </c>
      <c r="H70" s="64">
        <v>0</v>
      </c>
      <c r="I70" s="62">
        <v>1</v>
      </c>
      <c r="J70" s="63">
        <f t="shared" si="11"/>
        <v>0</v>
      </c>
      <c r="K70" s="114">
        <f t="shared" si="12"/>
        <v>2.9</v>
      </c>
      <c r="L70" s="132">
        <f t="shared" si="13"/>
        <v>0</v>
      </c>
      <c r="M70" s="132" t="str">
        <f t="shared" si="14"/>
        <v>AOSmithHPTU80</v>
      </c>
      <c r="N70" s="99" t="s">
        <v>196</v>
      </c>
      <c r="O70" s="32">
        <v>3</v>
      </c>
      <c r="P70" s="83">
        <f t="shared" si="15"/>
        <v>11</v>
      </c>
      <c r="Q70" s="9" t="s">
        <v>7</v>
      </c>
      <c r="R70" s="138">
        <f>R68+1</f>
        <v>11</v>
      </c>
      <c r="S70" s="70">
        <f xml:space="preserve"> (P70*10000) + (R70*100) + VLOOKUP( X70, $U$2:$W$53, 2, FALSE )</f>
        <v>111115</v>
      </c>
      <c r="T70" s="67" t="str">
        <f t="shared" si="25"/>
        <v>HPTU 80 120  (80 gal)</v>
      </c>
      <c r="U70" s="10" t="s">
        <v>14</v>
      </c>
      <c r="V70" s="11">
        <v>80</v>
      </c>
      <c r="W70" s="30" t="s">
        <v>86</v>
      </c>
      <c r="X70" s="88" t="s">
        <v>106</v>
      </c>
      <c r="Y70" s="93" t="str">
        <f>VLOOKUP( X70, $U$2:$W$53, 3, FALSE )</f>
        <v>AOSmithHPTU80</v>
      </c>
      <c r="Z70" s="131">
        <v>0</v>
      </c>
      <c r="AA70" s="40" t="s">
        <v>10</v>
      </c>
      <c r="AB70" s="47" t="s">
        <v>15</v>
      </c>
      <c r="AC70" s="48">
        <v>2.9</v>
      </c>
      <c r="AD70" s="49">
        <v>42545</v>
      </c>
      <c r="AE70" s="50" t="s">
        <v>83</v>
      </c>
      <c r="AF70" s="143" t="str">
        <f t="shared" si="16"/>
        <v>2,     A. O. Smith,   "HPTU 80 120  (80 gal)"</v>
      </c>
      <c r="AG70" s="145" t="str">
        <f t="shared" si="19"/>
        <v>AOSmith</v>
      </c>
      <c r="AH70" s="146" t="s">
        <v>184</v>
      </c>
      <c r="AI70" s="143" t="str">
        <f t="shared" si="17"/>
        <v xml:space="preserve">          case  A. O. Smith   :   "AOSmithHPTU80"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  <c r="AMM70"/>
      <c r="AMN70"/>
      <c r="AMO70"/>
      <c r="AMP70"/>
      <c r="AMQ70"/>
      <c r="AMR70"/>
      <c r="AMS70"/>
      <c r="AMT70"/>
      <c r="AMU70"/>
      <c r="AMV70"/>
      <c r="AMW70"/>
      <c r="AMX70"/>
      <c r="AMY70"/>
      <c r="AMZ70"/>
      <c r="ANA70"/>
      <c r="ANB70"/>
      <c r="ANC70"/>
    </row>
    <row r="71" spans="3:1046" s="6" customFormat="1" ht="15" customHeight="1" x14ac:dyDescent="0.25">
      <c r="C71" s="6" t="str">
        <f t="shared" si="6"/>
        <v>A. O. Smith</v>
      </c>
      <c r="D71" s="6" t="str">
        <f t="shared" si="7"/>
        <v>HPTU 80N 120  (80 gal)</v>
      </c>
      <c r="E71" s="6">
        <f t="shared" si="8"/>
        <v>111215</v>
      </c>
      <c r="F71" s="62">
        <f t="shared" si="9"/>
        <v>80</v>
      </c>
      <c r="G71" s="6" t="str">
        <f t="shared" si="10"/>
        <v>AOSmithHPTU80</v>
      </c>
      <c r="H71" s="64">
        <v>0</v>
      </c>
      <c r="I71" s="62">
        <v>1</v>
      </c>
      <c r="J71" s="63">
        <f t="shared" si="11"/>
        <v>0</v>
      </c>
      <c r="K71" s="114">
        <f t="shared" si="12"/>
        <v>2.9</v>
      </c>
      <c r="L71" s="132">
        <f t="shared" si="13"/>
        <v>0</v>
      </c>
      <c r="M71" s="132" t="str">
        <f t="shared" si="14"/>
        <v>AOSmithHPTU80N</v>
      </c>
      <c r="N71" s="99" t="s">
        <v>196</v>
      </c>
      <c r="O71" s="32">
        <v>3</v>
      </c>
      <c r="P71" s="83">
        <f t="shared" si="15"/>
        <v>11</v>
      </c>
      <c r="Q71" s="9" t="s">
        <v>7</v>
      </c>
      <c r="R71" s="70">
        <f t="shared" si="18"/>
        <v>12</v>
      </c>
      <c r="S71" s="70">
        <f xml:space="preserve"> (P71*10000) + (R71*100) + VLOOKUP( X71, $U$2:$W$53, 2, FALSE )</f>
        <v>111215</v>
      </c>
      <c r="T71" s="67" t="str">
        <f t="shared" si="25"/>
        <v>HPTU 80N 120  (80 gal)</v>
      </c>
      <c r="U71" s="10" t="s">
        <v>16</v>
      </c>
      <c r="V71" s="11">
        <v>80</v>
      </c>
      <c r="W71" s="30" t="s">
        <v>86</v>
      </c>
      <c r="X71" s="88" t="s">
        <v>106</v>
      </c>
      <c r="Y71" s="93" t="str">
        <f>VLOOKUP( X71, $U$2:$W$53, 3, FALSE )</f>
        <v>AOSmithHPTU80</v>
      </c>
      <c r="Z71" s="131">
        <v>0</v>
      </c>
      <c r="AA71" s="40" t="s">
        <v>10</v>
      </c>
      <c r="AB71" s="47" t="s">
        <v>15</v>
      </c>
      <c r="AC71" s="48">
        <v>2.9</v>
      </c>
      <c r="AD71" s="49">
        <v>42545</v>
      </c>
      <c r="AE71" s="50" t="s">
        <v>83</v>
      </c>
      <c r="AF71" s="143" t="str">
        <f t="shared" si="16"/>
        <v>2,     A. O. Smith,   "HPTU 80N 120  (80 gal)"</v>
      </c>
      <c r="AG71" s="145" t="str">
        <f t="shared" si="19"/>
        <v>AOSmith</v>
      </c>
      <c r="AH71" s="146" t="s">
        <v>458</v>
      </c>
      <c r="AI71" s="143" t="str">
        <f t="shared" si="17"/>
        <v xml:space="preserve">          case  A. O. Smith   :   "AOSmithHPTU80N"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  <c r="AMM71"/>
      <c r="AMN71"/>
      <c r="AMO71"/>
      <c r="AMP71"/>
      <c r="AMQ71"/>
      <c r="AMR71"/>
      <c r="AMS71"/>
      <c r="AMT71"/>
      <c r="AMU71"/>
      <c r="AMV71"/>
      <c r="AMW71"/>
      <c r="AMX71"/>
      <c r="AMY71"/>
      <c r="AMZ71"/>
      <c r="ANA71"/>
      <c r="ANB71"/>
      <c r="ANC71"/>
    </row>
    <row r="72" spans="3:1046" s="6" customFormat="1" ht="15" customHeight="1" x14ac:dyDescent="0.25">
      <c r="C72" s="136" t="str">
        <f t="shared" si="6"/>
        <v>A. O. Smith</v>
      </c>
      <c r="D72" s="136" t="str">
        <f t="shared" si="7"/>
        <v>HPTU-80DR 130  (80 gal, JA13)</v>
      </c>
      <c r="E72" s="136">
        <f t="shared" si="8"/>
        <v>111915</v>
      </c>
      <c r="F72" s="62">
        <f t="shared" ref="F72" si="40">V72</f>
        <v>80</v>
      </c>
      <c r="G72" s="6" t="str">
        <f t="shared" si="10"/>
        <v>AOSmithHPTU80</v>
      </c>
      <c r="H72" s="64">
        <v>0</v>
      </c>
      <c r="I72" s="62">
        <v>1</v>
      </c>
      <c r="J72" s="63">
        <f t="shared" ref="J72" si="41">IF(H72&gt;0,AA72,0)</f>
        <v>0</v>
      </c>
      <c r="K72" s="114">
        <f t="shared" ref="K72" si="42">IF(I72&gt;0,AC72,0)</f>
        <v>2.9</v>
      </c>
      <c r="L72" s="132">
        <f t="shared" ref="L72" si="43">Z72</f>
        <v>1</v>
      </c>
      <c r="M72" s="132" t="str">
        <f t="shared" si="14"/>
        <v>AOSmithHPTU80DR</v>
      </c>
      <c r="N72" s="99" t="s">
        <v>196</v>
      </c>
      <c r="O72" s="32">
        <v>3</v>
      </c>
      <c r="P72" s="83">
        <f t="shared" ref="P72" si="44">VLOOKUP( Q72, $Q$2:$R$21, 2, FALSE )</f>
        <v>11</v>
      </c>
      <c r="Q72" s="9" t="s">
        <v>7</v>
      </c>
      <c r="R72" s="137">
        <v>19</v>
      </c>
      <c r="S72" s="70">
        <f t="shared" ref="S72" si="45" xml:space="preserve"> (P72*10000) + (R72*100) + VLOOKUP( X72, $U$2:$W$53, 2, FALSE )</f>
        <v>111915</v>
      </c>
      <c r="T72" s="67" t="str">
        <f t="shared" si="25"/>
        <v>HPTU-80DR 130  (80 gal, JA13)</v>
      </c>
      <c r="U72" s="10" t="s">
        <v>372</v>
      </c>
      <c r="V72" s="11">
        <v>80</v>
      </c>
      <c r="W72" s="30" t="s">
        <v>86</v>
      </c>
      <c r="X72" s="88" t="s">
        <v>106</v>
      </c>
      <c r="Y72" s="93" t="str">
        <f t="shared" ref="Y72" si="46">VLOOKUP( X72, $U$2:$W$53, 3, FALSE )</f>
        <v>AOSmithHPTU80</v>
      </c>
      <c r="Z72" s="133">
        <v>1</v>
      </c>
      <c r="AA72" s="40" t="s">
        <v>10</v>
      </c>
      <c r="AB72" s="47" t="s">
        <v>15</v>
      </c>
      <c r="AC72" s="48">
        <v>2.9</v>
      </c>
      <c r="AD72" s="49">
        <v>44118</v>
      </c>
      <c r="AE72" s="50" t="s">
        <v>83</v>
      </c>
      <c r="AF72" s="143" t="str">
        <f t="shared" si="16"/>
        <v>2,     A. O. Smith,   "HPTU-80DR 130  (80 gal, JA13)"</v>
      </c>
      <c r="AG72" s="145" t="str">
        <f t="shared" si="19"/>
        <v>AOSmith</v>
      </c>
      <c r="AH72" s="147" t="s">
        <v>185</v>
      </c>
      <c r="AI72" s="143" t="str">
        <f t="shared" si="17"/>
        <v xml:space="preserve">          case  A. O. Smith   :   "AOSmithHPTU80DR"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</row>
    <row r="73" spans="3:1046" s="6" customFormat="1" ht="15" customHeight="1" x14ac:dyDescent="0.25">
      <c r="C73" s="6" t="str">
        <f t="shared" si="6"/>
        <v>A. O. Smith</v>
      </c>
      <c r="D73" s="6" t="str">
        <f t="shared" si="7"/>
        <v>PHPT 60  (60 gal)</v>
      </c>
      <c r="E73" s="6">
        <f t="shared" si="8"/>
        <v>111311</v>
      </c>
      <c r="F73" s="62">
        <f t="shared" si="9"/>
        <v>60</v>
      </c>
      <c r="G73" s="6" t="str">
        <f t="shared" si="10"/>
        <v>AOSmithPHPT60</v>
      </c>
      <c r="H73" s="62">
        <v>1</v>
      </c>
      <c r="I73" s="64">
        <v>0</v>
      </c>
      <c r="J73" s="63">
        <f t="shared" ref="J73:J198" si="47">IF(H73&gt;0,AA73,0)</f>
        <v>2.33</v>
      </c>
      <c r="K73" s="114">
        <f t="shared" ref="K73:K198" si="48">IF(I73&gt;0,AC73,0)</f>
        <v>0</v>
      </c>
      <c r="L73" s="132">
        <f t="shared" si="13"/>
        <v>0</v>
      </c>
      <c r="M73" s="132" t="str">
        <f t="shared" si="14"/>
        <v>AOSmithPHPT60</v>
      </c>
      <c r="N73" s="99" t="s">
        <v>196</v>
      </c>
      <c r="O73" s="33"/>
      <c r="P73" s="83">
        <f t="shared" si="15"/>
        <v>11</v>
      </c>
      <c r="Q73" s="18" t="s">
        <v>7</v>
      </c>
      <c r="R73" s="138">
        <f>R71+1</f>
        <v>13</v>
      </c>
      <c r="S73" s="70">
        <f t="shared" ref="S73:S79" si="49" xml:space="preserve"> (P73*10000) + (R73*100) + VLOOKUP( X73, $U$2:$W$53, 2, FALSE )</f>
        <v>111311</v>
      </c>
      <c r="T73" s="67" t="str">
        <f t="shared" si="25"/>
        <v>PHPT 60  (60 gal)</v>
      </c>
      <c r="U73" s="19" t="s">
        <v>110</v>
      </c>
      <c r="V73" s="20">
        <v>60</v>
      </c>
      <c r="W73" s="31" t="s">
        <v>107</v>
      </c>
      <c r="X73" s="88" t="s">
        <v>107</v>
      </c>
      <c r="Y73" s="93" t="str">
        <f t="shared" ref="Y73:Y79" si="50">VLOOKUP( X73, $U$2:$W$53, 3, FALSE )</f>
        <v>AOSmithPHPT60</v>
      </c>
      <c r="Z73" s="131">
        <v>0</v>
      </c>
      <c r="AA73" s="34">
        <v>2.33</v>
      </c>
      <c r="AB73" s="51"/>
      <c r="AC73" s="50"/>
      <c r="AD73" s="51"/>
      <c r="AE73" s="50"/>
      <c r="AF73" s="143" t="str">
        <f t="shared" si="16"/>
        <v>2,     A. O. Smith,   "PHPT 60  (60 gal)"</v>
      </c>
      <c r="AG73" s="145" t="str">
        <f t="shared" si="19"/>
        <v>AOSmith</v>
      </c>
      <c r="AH73" s="146" t="s">
        <v>180</v>
      </c>
      <c r="AI73" s="143" t="str">
        <f t="shared" si="17"/>
        <v xml:space="preserve">          case  A. O. Smith   :   "AOSmithPHPT60"</v>
      </c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  <c r="CD73" s="28"/>
      <c r="CE73" s="28"/>
      <c r="CF73" s="28"/>
      <c r="CG73" s="28"/>
      <c r="CH73" s="28"/>
      <c r="CI73" s="28"/>
      <c r="CJ73" s="28"/>
      <c r="CK73" s="28"/>
      <c r="CL73" s="28"/>
      <c r="CM73" s="28"/>
      <c r="CN73" s="28"/>
      <c r="CO73" s="28"/>
      <c r="CP73" s="28"/>
      <c r="CQ73" s="28"/>
      <c r="CR73" s="28"/>
      <c r="CS73" s="28"/>
      <c r="CT73" s="28"/>
      <c r="CU73" s="28"/>
      <c r="CV73" s="28"/>
      <c r="CW73" s="28"/>
      <c r="CX73" s="28"/>
      <c r="CY73" s="28"/>
      <c r="CZ73" s="28"/>
      <c r="DA73" s="28"/>
      <c r="DB73" s="28"/>
      <c r="DC73" s="28"/>
      <c r="DD73" s="28"/>
      <c r="DE73" s="28"/>
      <c r="DF73" s="28"/>
      <c r="DG73" s="28"/>
      <c r="DH73" s="28"/>
      <c r="DI73" s="28"/>
      <c r="DJ73" s="28"/>
      <c r="DK73" s="28"/>
      <c r="DL73" s="28"/>
      <c r="DM73" s="28"/>
      <c r="DN73" s="28"/>
      <c r="DO73" s="28"/>
      <c r="DP73" s="28"/>
      <c r="DQ73" s="28"/>
      <c r="DR73" s="28"/>
      <c r="DS73" s="28"/>
      <c r="DT73" s="28"/>
      <c r="DU73" s="28"/>
      <c r="DV73" s="28"/>
      <c r="DW73" s="28"/>
      <c r="DX73" s="28"/>
      <c r="DY73" s="28"/>
      <c r="DZ73" s="28"/>
      <c r="EA73" s="28"/>
      <c r="EB73" s="28"/>
      <c r="EC73" s="28"/>
      <c r="ED73" s="28"/>
      <c r="EE73" s="28"/>
      <c r="EF73" s="28"/>
      <c r="EG73" s="28"/>
      <c r="EH73" s="28"/>
      <c r="EI73" s="28"/>
      <c r="EJ73" s="28"/>
      <c r="EK73" s="28"/>
      <c r="EL73" s="28"/>
      <c r="EM73" s="28"/>
      <c r="EN73" s="28"/>
      <c r="EO73" s="28"/>
      <c r="EP73" s="28"/>
      <c r="EQ73" s="28"/>
      <c r="ER73" s="28"/>
      <c r="ES73" s="28"/>
      <c r="ET73" s="28"/>
      <c r="EU73" s="28"/>
      <c r="EV73" s="28"/>
      <c r="EW73" s="28"/>
      <c r="EX73" s="28"/>
      <c r="EY73" s="28"/>
      <c r="EZ73" s="28"/>
      <c r="FA73" s="28"/>
      <c r="FB73" s="28"/>
      <c r="FC73" s="28"/>
      <c r="FD73" s="28"/>
      <c r="FE73" s="28"/>
      <c r="FF73" s="28"/>
      <c r="FG73" s="28"/>
      <c r="FH73" s="28"/>
      <c r="FI73" s="28"/>
      <c r="FJ73" s="28"/>
      <c r="FK73" s="28"/>
      <c r="FL73" s="28"/>
      <c r="FM73" s="28"/>
      <c r="FN73" s="28"/>
      <c r="FO73" s="28"/>
      <c r="FP73" s="28"/>
      <c r="FQ73" s="28"/>
      <c r="FR73" s="28"/>
      <c r="FS73" s="28"/>
      <c r="FT73" s="28"/>
      <c r="FU73" s="28"/>
      <c r="FV73" s="28"/>
      <c r="FW73" s="28"/>
      <c r="FX73" s="28"/>
      <c r="FY73" s="28"/>
      <c r="FZ73" s="28"/>
      <c r="GA73" s="28"/>
      <c r="GB73" s="28"/>
      <c r="GC73" s="28"/>
      <c r="GD73" s="28"/>
      <c r="GE73" s="28"/>
      <c r="GF73" s="28"/>
      <c r="GG73" s="28"/>
      <c r="GH73" s="28"/>
      <c r="GI73" s="28"/>
      <c r="GJ73" s="28"/>
      <c r="GK73" s="28"/>
      <c r="GL73" s="28"/>
      <c r="GM73" s="28"/>
      <c r="GN73" s="28"/>
      <c r="GO73" s="28"/>
      <c r="GP73" s="28"/>
      <c r="GQ73" s="28"/>
      <c r="GR73" s="28"/>
      <c r="GS73" s="28"/>
      <c r="GT73" s="28"/>
      <c r="GU73" s="28"/>
      <c r="GV73" s="28"/>
      <c r="GW73" s="28"/>
      <c r="GX73" s="28"/>
      <c r="GY73" s="28"/>
      <c r="GZ73" s="28"/>
      <c r="HA73" s="28"/>
      <c r="HB73" s="28"/>
      <c r="HC73" s="28"/>
      <c r="HD73" s="28"/>
      <c r="HE73" s="28"/>
      <c r="HF73" s="28"/>
      <c r="HG73" s="28"/>
      <c r="HH73" s="28"/>
      <c r="HI73" s="28"/>
      <c r="HJ73" s="28"/>
      <c r="HK73" s="28"/>
      <c r="HL73" s="28"/>
      <c r="HM73" s="28"/>
      <c r="HN73" s="28"/>
      <c r="HO73" s="28"/>
      <c r="HP73" s="28"/>
      <c r="HQ73" s="28"/>
      <c r="HR73" s="28"/>
      <c r="HS73" s="28"/>
      <c r="HT73" s="28"/>
      <c r="HU73" s="28"/>
      <c r="HV73" s="28"/>
      <c r="HW73" s="28"/>
      <c r="HX73" s="28"/>
      <c r="HY73" s="28"/>
      <c r="HZ73" s="28"/>
      <c r="IA73" s="28"/>
      <c r="IB73" s="28"/>
      <c r="IC73" s="28"/>
      <c r="ID73" s="28"/>
      <c r="IE73" s="28"/>
      <c r="IF73" s="28"/>
      <c r="IG73" s="28"/>
      <c r="IH73" s="28"/>
      <c r="II73" s="28"/>
      <c r="IJ73" s="28"/>
      <c r="IK73" s="28"/>
      <c r="IL73" s="28"/>
      <c r="IM73" s="28"/>
      <c r="IN73" s="28"/>
      <c r="IO73" s="28"/>
      <c r="IP73" s="28"/>
      <c r="IQ73" s="28"/>
      <c r="IR73" s="28"/>
      <c r="IS73" s="28"/>
      <c r="IT73" s="28"/>
      <c r="IU73" s="28"/>
      <c r="IV73" s="28"/>
      <c r="IW73" s="28"/>
      <c r="IX73" s="28"/>
      <c r="IY73" s="28"/>
      <c r="IZ73" s="28"/>
      <c r="JA73" s="28"/>
      <c r="JB73" s="28"/>
      <c r="JC73" s="28"/>
      <c r="JD73" s="28"/>
      <c r="JE73" s="28"/>
      <c r="JF73" s="28"/>
      <c r="JG73" s="28"/>
      <c r="JH73" s="28"/>
      <c r="JI73" s="28"/>
      <c r="JJ73" s="28"/>
      <c r="JK73" s="28"/>
      <c r="JL73" s="28"/>
      <c r="JM73" s="28"/>
      <c r="JN73" s="28"/>
      <c r="JO73" s="28"/>
      <c r="JP73" s="28"/>
      <c r="JQ73" s="28"/>
      <c r="JR73" s="28"/>
      <c r="JS73" s="28"/>
      <c r="JT73" s="28"/>
      <c r="JU73" s="28"/>
      <c r="JV73" s="28"/>
      <c r="JW73" s="28"/>
      <c r="JX73" s="28"/>
      <c r="JY73" s="28"/>
      <c r="JZ73" s="28"/>
      <c r="KA73" s="28"/>
      <c r="KB73" s="28"/>
      <c r="KC73" s="28"/>
      <c r="KD73" s="28"/>
      <c r="KE73" s="28"/>
      <c r="KF73" s="28"/>
      <c r="KG73" s="28"/>
      <c r="KH73" s="28"/>
      <c r="KI73" s="28"/>
      <c r="KJ73" s="28"/>
      <c r="KK73" s="28"/>
      <c r="KL73" s="28"/>
      <c r="KM73" s="28"/>
      <c r="KN73" s="28"/>
      <c r="KO73" s="28"/>
      <c r="KP73" s="28"/>
      <c r="KQ73" s="28"/>
      <c r="KR73" s="28"/>
      <c r="KS73" s="28"/>
      <c r="KT73" s="28"/>
      <c r="KU73" s="28"/>
      <c r="KV73" s="28"/>
      <c r="KW73" s="28"/>
      <c r="KX73" s="28"/>
      <c r="KY73" s="28"/>
      <c r="KZ73" s="28"/>
      <c r="LA73" s="28"/>
      <c r="LB73" s="28"/>
      <c r="LC73" s="28"/>
      <c r="LD73" s="28"/>
      <c r="LE73" s="28"/>
      <c r="LF73" s="28"/>
      <c r="LG73" s="28"/>
      <c r="LH73" s="28"/>
      <c r="LI73" s="28"/>
      <c r="LJ73" s="28"/>
      <c r="LK73" s="28"/>
      <c r="LL73" s="28"/>
      <c r="LM73" s="28"/>
      <c r="LN73" s="28"/>
      <c r="LO73" s="28"/>
      <c r="LP73" s="28"/>
      <c r="LQ73" s="28"/>
      <c r="LR73" s="28"/>
      <c r="LS73" s="28"/>
      <c r="LT73" s="28"/>
      <c r="LU73" s="28"/>
      <c r="LV73" s="28"/>
      <c r="LW73" s="28"/>
      <c r="LX73" s="28"/>
      <c r="LY73" s="28"/>
      <c r="LZ73" s="28"/>
      <c r="MA73" s="28"/>
      <c r="MB73" s="28"/>
      <c r="MC73" s="28"/>
      <c r="MD73" s="28"/>
      <c r="ME73" s="28"/>
      <c r="MF73" s="28"/>
      <c r="MG73" s="28"/>
      <c r="MH73" s="28"/>
      <c r="MI73" s="28"/>
      <c r="MJ73" s="28"/>
      <c r="MK73" s="28"/>
      <c r="ML73" s="28"/>
      <c r="MM73" s="28"/>
      <c r="MN73" s="28"/>
      <c r="MO73" s="28"/>
      <c r="MP73" s="28"/>
      <c r="MQ73" s="28"/>
      <c r="MR73" s="28"/>
      <c r="MS73" s="28"/>
      <c r="MT73" s="28"/>
      <c r="MU73" s="28"/>
      <c r="MV73" s="28"/>
      <c r="MW73" s="28"/>
      <c r="MX73" s="28"/>
      <c r="MY73" s="28"/>
      <c r="MZ73" s="28"/>
      <c r="NA73" s="28"/>
      <c r="NB73" s="28"/>
      <c r="NC73" s="28"/>
      <c r="ND73" s="28"/>
      <c r="NE73" s="28"/>
      <c r="NF73" s="28"/>
      <c r="NG73" s="28"/>
      <c r="NH73" s="28"/>
      <c r="NI73" s="28"/>
      <c r="NJ73" s="28"/>
      <c r="NK73" s="28"/>
      <c r="NL73" s="28"/>
      <c r="NM73" s="28"/>
      <c r="NN73" s="28"/>
      <c r="NO73" s="28"/>
      <c r="NP73" s="28"/>
      <c r="NQ73" s="28"/>
      <c r="NR73" s="28"/>
      <c r="NS73" s="28"/>
      <c r="NT73" s="28"/>
      <c r="NU73" s="28"/>
      <c r="NV73" s="28"/>
      <c r="NW73" s="28"/>
      <c r="NX73" s="28"/>
      <c r="NY73" s="28"/>
      <c r="NZ73" s="28"/>
      <c r="OA73" s="28"/>
      <c r="OB73" s="28"/>
      <c r="OC73" s="28"/>
      <c r="OD73" s="28"/>
      <c r="OE73" s="28"/>
      <c r="OF73" s="28"/>
      <c r="OG73" s="28"/>
      <c r="OH73" s="28"/>
      <c r="OI73" s="28"/>
      <c r="OJ73" s="28"/>
      <c r="OK73" s="28"/>
      <c r="OL73" s="28"/>
      <c r="OM73" s="28"/>
      <c r="ON73" s="28"/>
      <c r="OO73" s="28"/>
      <c r="OP73" s="28"/>
      <c r="OQ73" s="28"/>
      <c r="OR73" s="28"/>
      <c r="OS73" s="28"/>
      <c r="OT73" s="28"/>
      <c r="OU73" s="28"/>
      <c r="OV73" s="28"/>
      <c r="OW73" s="28"/>
      <c r="OX73" s="28"/>
      <c r="OY73" s="28"/>
      <c r="OZ73" s="28"/>
      <c r="PA73" s="28"/>
      <c r="PB73" s="28"/>
      <c r="PC73" s="28"/>
      <c r="PD73" s="28"/>
      <c r="PE73" s="28"/>
      <c r="PF73" s="28"/>
      <c r="PG73" s="28"/>
      <c r="PH73" s="28"/>
      <c r="PI73" s="28"/>
      <c r="PJ73" s="28"/>
      <c r="PK73" s="28"/>
      <c r="PL73" s="28"/>
      <c r="PM73" s="28"/>
      <c r="PN73" s="28"/>
      <c r="PO73" s="28"/>
      <c r="PP73" s="28"/>
      <c r="PQ73" s="28"/>
      <c r="PR73" s="28"/>
      <c r="PS73" s="28"/>
      <c r="PT73" s="28"/>
      <c r="PU73" s="28"/>
      <c r="PV73" s="28"/>
      <c r="PW73" s="28"/>
      <c r="PX73" s="28"/>
      <c r="PY73" s="28"/>
      <c r="PZ73" s="28"/>
      <c r="QA73" s="28"/>
      <c r="QB73" s="28"/>
      <c r="QC73" s="28"/>
      <c r="QD73" s="28"/>
      <c r="QE73" s="28"/>
      <c r="QF73" s="28"/>
      <c r="QG73" s="28"/>
      <c r="QH73" s="28"/>
      <c r="QI73" s="28"/>
      <c r="QJ73" s="28"/>
      <c r="QK73" s="28"/>
      <c r="QL73" s="28"/>
      <c r="QM73" s="28"/>
      <c r="QN73" s="28"/>
      <c r="QO73" s="28"/>
      <c r="QP73" s="28"/>
      <c r="QQ73" s="28"/>
      <c r="QR73" s="28"/>
      <c r="QS73" s="28"/>
      <c r="QT73" s="28"/>
      <c r="QU73" s="28"/>
      <c r="QV73" s="28"/>
      <c r="QW73" s="28"/>
      <c r="QX73" s="28"/>
      <c r="QY73" s="28"/>
      <c r="QZ73" s="28"/>
      <c r="RA73" s="28"/>
      <c r="RB73" s="28"/>
      <c r="RC73" s="28"/>
      <c r="RD73" s="28"/>
      <c r="RE73" s="28"/>
      <c r="RF73" s="28"/>
      <c r="RG73" s="28"/>
      <c r="RH73" s="28"/>
      <c r="RI73" s="28"/>
      <c r="RJ73" s="28"/>
      <c r="RK73" s="28"/>
      <c r="RL73" s="28"/>
      <c r="RM73" s="28"/>
      <c r="RN73" s="28"/>
      <c r="RO73" s="28"/>
      <c r="RP73" s="28"/>
      <c r="RQ73" s="28"/>
      <c r="RR73" s="28"/>
      <c r="RS73" s="28"/>
      <c r="RT73" s="28"/>
      <c r="RU73" s="28"/>
      <c r="RV73" s="28"/>
      <c r="RW73" s="28"/>
      <c r="RX73" s="28"/>
      <c r="RY73" s="28"/>
      <c r="RZ73" s="28"/>
      <c r="SA73" s="28"/>
      <c r="SB73" s="28"/>
      <c r="SC73" s="28"/>
      <c r="SD73" s="28"/>
      <c r="SE73" s="28"/>
      <c r="SF73" s="28"/>
      <c r="SG73" s="28"/>
      <c r="SH73" s="28"/>
      <c r="SI73" s="28"/>
      <c r="SJ73" s="28"/>
      <c r="SK73" s="28"/>
      <c r="SL73" s="28"/>
      <c r="SM73" s="28"/>
      <c r="SN73" s="28"/>
      <c r="SO73" s="28"/>
      <c r="SP73" s="28"/>
      <c r="SQ73" s="28"/>
      <c r="SR73" s="28"/>
      <c r="SS73" s="28"/>
      <c r="ST73" s="28"/>
      <c r="SU73" s="28"/>
      <c r="SV73" s="28"/>
      <c r="SW73" s="28"/>
      <c r="SX73" s="28"/>
      <c r="SY73" s="28"/>
      <c r="SZ73" s="28"/>
      <c r="TA73" s="28"/>
      <c r="TB73" s="28"/>
      <c r="TC73" s="28"/>
      <c r="TD73" s="28"/>
      <c r="TE73" s="28"/>
      <c r="TF73" s="28"/>
      <c r="TG73" s="28"/>
      <c r="TH73" s="28"/>
      <c r="TI73" s="28"/>
      <c r="TJ73" s="28"/>
      <c r="TK73" s="28"/>
      <c r="TL73" s="28"/>
      <c r="TM73" s="28"/>
      <c r="TN73" s="28"/>
      <c r="TO73" s="28"/>
      <c r="TP73" s="28"/>
      <c r="TQ73" s="28"/>
      <c r="TR73" s="28"/>
      <c r="TS73" s="28"/>
      <c r="TT73" s="28"/>
      <c r="TU73" s="28"/>
      <c r="TV73" s="28"/>
      <c r="TW73" s="28"/>
      <c r="TX73" s="28"/>
      <c r="TY73" s="28"/>
      <c r="TZ73" s="28"/>
      <c r="UA73" s="28"/>
      <c r="UB73" s="28"/>
      <c r="UC73" s="28"/>
      <c r="UD73" s="28"/>
      <c r="UE73" s="28"/>
      <c r="UF73" s="28"/>
      <c r="UG73" s="28"/>
      <c r="UH73" s="28"/>
      <c r="UI73" s="28"/>
      <c r="UJ73" s="28"/>
      <c r="UK73" s="28"/>
      <c r="UL73" s="28"/>
      <c r="UM73" s="28"/>
      <c r="UN73" s="28"/>
      <c r="UO73" s="28"/>
      <c r="UP73" s="28"/>
      <c r="UQ73" s="28"/>
      <c r="UR73" s="28"/>
      <c r="US73" s="28"/>
      <c r="UT73" s="28"/>
      <c r="UU73" s="28"/>
      <c r="UV73" s="28"/>
      <c r="UW73" s="28"/>
      <c r="UX73" s="28"/>
      <c r="UY73" s="28"/>
      <c r="UZ73" s="28"/>
      <c r="VA73" s="28"/>
      <c r="VB73" s="28"/>
      <c r="VC73" s="28"/>
      <c r="VD73" s="28"/>
      <c r="VE73" s="28"/>
      <c r="VF73" s="28"/>
      <c r="VG73" s="28"/>
      <c r="VH73" s="28"/>
      <c r="VI73" s="28"/>
      <c r="VJ73" s="28"/>
      <c r="VK73" s="28"/>
      <c r="VL73" s="28"/>
      <c r="VM73" s="28"/>
      <c r="VN73" s="28"/>
      <c r="VO73" s="28"/>
      <c r="VP73" s="28"/>
      <c r="VQ73" s="28"/>
      <c r="VR73" s="28"/>
      <c r="VS73" s="28"/>
      <c r="VT73" s="28"/>
      <c r="VU73" s="28"/>
      <c r="VV73" s="28"/>
      <c r="VW73" s="28"/>
      <c r="VX73" s="28"/>
      <c r="VY73" s="28"/>
      <c r="VZ73" s="28"/>
      <c r="WA73" s="28"/>
      <c r="WB73" s="28"/>
      <c r="WC73" s="28"/>
      <c r="WD73" s="28"/>
      <c r="WE73" s="28"/>
      <c r="WF73" s="28"/>
      <c r="WG73" s="28"/>
      <c r="WH73" s="28"/>
      <c r="WI73" s="28"/>
      <c r="WJ73" s="28"/>
      <c r="WK73" s="28"/>
      <c r="WL73" s="28"/>
      <c r="WM73" s="28"/>
      <c r="WN73" s="28"/>
      <c r="WO73" s="28"/>
      <c r="WP73" s="28"/>
      <c r="WQ73" s="28"/>
      <c r="WR73" s="28"/>
      <c r="WS73" s="28"/>
      <c r="WT73" s="28"/>
      <c r="WU73" s="28"/>
      <c r="WV73" s="28"/>
      <c r="WW73" s="28"/>
      <c r="WX73" s="28"/>
      <c r="WY73" s="28"/>
      <c r="WZ73" s="28"/>
      <c r="XA73" s="28"/>
      <c r="XB73" s="28"/>
      <c r="XC73" s="28"/>
      <c r="XD73" s="28"/>
      <c r="XE73" s="28"/>
      <c r="XF73" s="28"/>
      <c r="XG73" s="28"/>
      <c r="XH73" s="28"/>
      <c r="XI73" s="28"/>
      <c r="XJ73" s="28"/>
      <c r="XK73" s="28"/>
      <c r="XL73" s="28"/>
      <c r="XM73" s="28"/>
      <c r="XN73" s="28"/>
      <c r="XO73" s="28"/>
      <c r="XP73" s="28"/>
      <c r="XQ73" s="28"/>
      <c r="XR73" s="28"/>
      <c r="XS73" s="28"/>
      <c r="XT73" s="28"/>
      <c r="XU73" s="28"/>
      <c r="XV73" s="28"/>
      <c r="XW73" s="28"/>
      <c r="XX73" s="28"/>
      <c r="XY73" s="28"/>
      <c r="XZ73" s="28"/>
      <c r="YA73" s="28"/>
      <c r="YB73" s="28"/>
      <c r="YC73" s="28"/>
      <c r="YD73" s="28"/>
      <c r="YE73" s="28"/>
      <c r="YF73" s="28"/>
      <c r="YG73" s="28"/>
      <c r="YH73" s="28"/>
      <c r="YI73" s="28"/>
      <c r="YJ73" s="28"/>
      <c r="YK73" s="28"/>
      <c r="YL73" s="28"/>
      <c r="YM73" s="28"/>
      <c r="YN73" s="28"/>
      <c r="YO73" s="28"/>
      <c r="YP73" s="28"/>
      <c r="YQ73" s="28"/>
      <c r="YR73" s="28"/>
      <c r="YS73" s="28"/>
      <c r="YT73" s="28"/>
      <c r="YU73" s="28"/>
      <c r="YV73" s="28"/>
      <c r="YW73" s="28"/>
      <c r="YX73" s="28"/>
      <c r="YY73" s="28"/>
      <c r="YZ73" s="28"/>
      <c r="ZA73" s="28"/>
      <c r="ZB73" s="28"/>
      <c r="ZC73" s="28"/>
      <c r="ZD73" s="28"/>
      <c r="ZE73" s="28"/>
      <c r="ZF73" s="28"/>
      <c r="ZG73" s="28"/>
      <c r="ZH73" s="28"/>
      <c r="ZI73" s="28"/>
      <c r="ZJ73" s="28"/>
      <c r="ZK73" s="28"/>
      <c r="ZL73" s="28"/>
      <c r="ZM73" s="28"/>
      <c r="ZN73" s="28"/>
      <c r="ZO73" s="28"/>
      <c r="ZP73" s="28"/>
      <c r="ZQ73" s="28"/>
      <c r="ZR73" s="28"/>
      <c r="ZS73" s="28"/>
      <c r="ZT73" s="28"/>
      <c r="ZU73" s="28"/>
      <c r="ZV73" s="28"/>
      <c r="ZW73" s="28"/>
      <c r="ZX73" s="28"/>
      <c r="ZY73" s="28"/>
      <c r="ZZ73" s="28"/>
      <c r="AAA73" s="28"/>
      <c r="AAB73" s="28"/>
      <c r="AAC73" s="28"/>
      <c r="AAD73" s="28"/>
      <c r="AAE73" s="28"/>
      <c r="AAF73" s="28"/>
      <c r="AAG73" s="28"/>
      <c r="AAH73" s="28"/>
      <c r="AAI73" s="28"/>
      <c r="AAJ73" s="28"/>
      <c r="AAK73" s="28"/>
      <c r="AAL73" s="28"/>
      <c r="AAM73" s="28"/>
      <c r="AAN73" s="28"/>
      <c r="AAO73" s="28"/>
      <c r="AAP73" s="28"/>
      <c r="AAQ73" s="28"/>
      <c r="AAR73" s="28"/>
      <c r="AAS73" s="28"/>
      <c r="AAT73" s="28"/>
      <c r="AAU73" s="28"/>
      <c r="AAV73" s="28"/>
      <c r="AAW73" s="28"/>
      <c r="AAX73" s="28"/>
      <c r="AAY73" s="28"/>
      <c r="AAZ73" s="28"/>
      <c r="ABA73" s="28"/>
      <c r="ABB73" s="28"/>
      <c r="ABC73" s="28"/>
      <c r="ABD73" s="28"/>
      <c r="ABE73" s="28"/>
      <c r="ABF73" s="28"/>
      <c r="ABG73" s="28"/>
      <c r="ABH73" s="28"/>
      <c r="ABI73" s="28"/>
      <c r="ABJ73" s="28"/>
      <c r="ABK73" s="28"/>
      <c r="ABL73" s="28"/>
      <c r="ABM73" s="28"/>
      <c r="ABN73" s="28"/>
      <c r="ABO73" s="28"/>
      <c r="ABP73" s="28"/>
      <c r="ABQ73" s="28"/>
      <c r="ABR73" s="28"/>
      <c r="ABS73" s="28"/>
      <c r="ABT73" s="28"/>
      <c r="ABU73" s="28"/>
      <c r="ABV73" s="28"/>
      <c r="ABW73" s="28"/>
      <c r="ABX73" s="28"/>
      <c r="ABY73" s="28"/>
      <c r="ABZ73" s="28"/>
      <c r="ACA73" s="28"/>
      <c r="ACB73" s="28"/>
      <c r="ACC73" s="28"/>
      <c r="ACD73" s="28"/>
      <c r="ACE73" s="28"/>
      <c r="ACF73" s="28"/>
      <c r="ACG73" s="28"/>
      <c r="ACH73" s="28"/>
      <c r="ACI73" s="28"/>
      <c r="ACJ73" s="28"/>
      <c r="ACK73" s="28"/>
      <c r="ACL73" s="28"/>
      <c r="ACM73" s="28"/>
      <c r="ACN73" s="28"/>
      <c r="ACO73" s="28"/>
      <c r="ACP73" s="28"/>
      <c r="ACQ73" s="28"/>
      <c r="ACR73" s="28"/>
      <c r="ACS73" s="28"/>
      <c r="ACT73" s="28"/>
      <c r="ACU73" s="28"/>
      <c r="ACV73" s="28"/>
      <c r="ACW73" s="28"/>
      <c r="ACX73" s="28"/>
      <c r="ACY73" s="28"/>
      <c r="ACZ73" s="28"/>
      <c r="ADA73" s="28"/>
      <c r="ADB73" s="28"/>
      <c r="ADC73" s="28"/>
      <c r="ADD73" s="28"/>
      <c r="ADE73" s="28"/>
      <c r="ADF73" s="28"/>
      <c r="ADG73" s="28"/>
      <c r="ADH73" s="28"/>
      <c r="ADI73" s="28"/>
      <c r="ADJ73" s="28"/>
      <c r="ADK73" s="28"/>
      <c r="ADL73" s="28"/>
      <c r="ADM73" s="28"/>
      <c r="ADN73" s="28"/>
      <c r="ADO73" s="28"/>
      <c r="ADP73" s="28"/>
      <c r="ADQ73" s="28"/>
      <c r="ADR73" s="28"/>
      <c r="ADS73" s="28"/>
      <c r="ADT73" s="28"/>
      <c r="ADU73" s="28"/>
      <c r="ADV73" s="28"/>
      <c r="ADW73" s="28"/>
      <c r="ADX73" s="28"/>
      <c r="ADY73" s="28"/>
      <c r="ADZ73" s="28"/>
      <c r="AEA73" s="28"/>
      <c r="AEB73" s="28"/>
      <c r="AEC73" s="28"/>
      <c r="AED73" s="28"/>
      <c r="AEE73" s="28"/>
      <c r="AEF73" s="28"/>
      <c r="AEG73" s="28"/>
      <c r="AEH73" s="28"/>
      <c r="AEI73" s="28"/>
      <c r="AEJ73" s="28"/>
      <c r="AEK73" s="28"/>
      <c r="AEL73" s="28"/>
      <c r="AEM73" s="28"/>
      <c r="AEN73" s="28"/>
      <c r="AEO73" s="28"/>
      <c r="AEP73" s="28"/>
      <c r="AEQ73" s="28"/>
      <c r="AER73" s="28"/>
      <c r="AES73" s="28"/>
      <c r="AET73" s="28"/>
      <c r="AEU73" s="28"/>
      <c r="AEV73" s="28"/>
      <c r="AEW73" s="28"/>
      <c r="AEX73" s="28"/>
      <c r="AEY73" s="28"/>
      <c r="AEZ73" s="28"/>
      <c r="AFA73" s="28"/>
      <c r="AFB73" s="28"/>
      <c r="AFC73" s="28"/>
      <c r="AFD73" s="28"/>
      <c r="AFE73" s="28"/>
      <c r="AFF73" s="28"/>
      <c r="AFG73" s="28"/>
      <c r="AFH73" s="28"/>
      <c r="AFI73" s="28"/>
      <c r="AFJ73" s="28"/>
      <c r="AFK73" s="28"/>
      <c r="AFL73" s="28"/>
      <c r="AFM73" s="28"/>
      <c r="AFN73" s="28"/>
      <c r="AFO73" s="28"/>
      <c r="AFP73" s="28"/>
      <c r="AFQ73" s="28"/>
      <c r="AFR73" s="28"/>
      <c r="AFS73" s="28"/>
      <c r="AFT73" s="28"/>
      <c r="AFU73" s="28"/>
      <c r="AFV73" s="28"/>
      <c r="AFW73" s="28"/>
      <c r="AFX73" s="28"/>
      <c r="AFY73" s="28"/>
      <c r="AFZ73" s="28"/>
      <c r="AGA73" s="28"/>
      <c r="AGB73" s="28"/>
      <c r="AGC73" s="28"/>
      <c r="AGD73" s="28"/>
      <c r="AGE73" s="28"/>
      <c r="AGF73" s="28"/>
      <c r="AGG73" s="28"/>
      <c r="AGH73" s="28"/>
      <c r="AGI73" s="28"/>
      <c r="AGJ73" s="28"/>
      <c r="AGK73" s="28"/>
      <c r="AGL73" s="28"/>
      <c r="AGM73" s="28"/>
      <c r="AGN73" s="28"/>
      <c r="AGO73" s="28"/>
      <c r="AGP73" s="28"/>
      <c r="AGQ73" s="28"/>
      <c r="AGR73" s="28"/>
      <c r="AGS73" s="28"/>
      <c r="AGT73" s="28"/>
      <c r="AGU73" s="28"/>
      <c r="AGV73" s="28"/>
      <c r="AGW73" s="28"/>
      <c r="AGX73" s="28"/>
      <c r="AGY73" s="28"/>
      <c r="AGZ73" s="28"/>
      <c r="AHA73" s="28"/>
      <c r="AHB73" s="28"/>
      <c r="AHC73" s="28"/>
      <c r="AHD73" s="28"/>
      <c r="AHE73" s="28"/>
      <c r="AHF73" s="28"/>
      <c r="AHG73" s="28"/>
      <c r="AHH73" s="28"/>
      <c r="AHI73" s="28"/>
      <c r="AHJ73" s="28"/>
      <c r="AHK73" s="28"/>
      <c r="AHL73" s="28"/>
      <c r="AHM73" s="28"/>
      <c r="AHN73" s="28"/>
      <c r="AHO73" s="28"/>
      <c r="AHP73" s="28"/>
      <c r="AHQ73" s="28"/>
      <c r="AHR73" s="28"/>
      <c r="AHS73" s="28"/>
      <c r="AHT73" s="28"/>
      <c r="AHU73" s="28"/>
      <c r="AHV73" s="28"/>
      <c r="AHW73" s="28"/>
      <c r="AHX73" s="28"/>
      <c r="AHY73" s="28"/>
      <c r="AHZ73" s="28"/>
      <c r="AIA73" s="28"/>
      <c r="AIB73" s="28"/>
      <c r="AIC73" s="28"/>
      <c r="AID73" s="28"/>
      <c r="AIE73" s="28"/>
      <c r="AIF73" s="28"/>
      <c r="AIG73" s="28"/>
      <c r="AIH73" s="28"/>
      <c r="AII73" s="28"/>
      <c r="AIJ73" s="28"/>
      <c r="AIK73" s="28"/>
      <c r="AIL73" s="28"/>
      <c r="AIM73" s="28"/>
      <c r="AIN73" s="28"/>
      <c r="AIO73" s="28"/>
      <c r="AIP73" s="28"/>
      <c r="AIQ73" s="28"/>
      <c r="AIR73" s="28"/>
      <c r="AIS73" s="28"/>
      <c r="AIT73" s="28"/>
      <c r="AIU73" s="28"/>
      <c r="AIV73" s="28"/>
      <c r="AIW73" s="28"/>
      <c r="AIX73" s="28"/>
      <c r="AIY73" s="28"/>
      <c r="AIZ73" s="28"/>
      <c r="AJA73" s="28"/>
      <c r="AJB73" s="28"/>
      <c r="AJC73" s="28"/>
      <c r="AJD73" s="28"/>
      <c r="AJE73" s="28"/>
      <c r="AJF73" s="28"/>
      <c r="AJG73" s="28"/>
      <c r="AJH73" s="28"/>
      <c r="AJI73" s="28"/>
      <c r="AJJ73" s="28"/>
      <c r="AJK73" s="28"/>
      <c r="AJL73" s="28"/>
      <c r="AJM73" s="28"/>
      <c r="AJN73" s="28"/>
      <c r="AJO73" s="28"/>
      <c r="AJP73" s="28"/>
      <c r="AJQ73" s="28"/>
      <c r="AJR73" s="28"/>
      <c r="AJS73" s="28"/>
      <c r="AJT73" s="28"/>
      <c r="AJU73" s="28"/>
      <c r="AJV73" s="28"/>
      <c r="AJW73" s="28"/>
      <c r="AJX73" s="28"/>
      <c r="AJY73" s="28"/>
      <c r="AJZ73" s="28"/>
      <c r="AKA73" s="28"/>
      <c r="AKB73" s="28"/>
      <c r="AKC73" s="28"/>
      <c r="AKD73" s="28"/>
      <c r="AKE73" s="28"/>
      <c r="AKF73" s="28"/>
      <c r="AKG73" s="28"/>
      <c r="AKH73" s="28"/>
      <c r="AKI73" s="28"/>
      <c r="AKJ73" s="28"/>
      <c r="AKK73" s="28"/>
      <c r="AKL73" s="28"/>
      <c r="AKM73" s="28"/>
      <c r="AKN73" s="28"/>
      <c r="AKO73" s="28"/>
      <c r="AKP73" s="28"/>
      <c r="AKQ73" s="28"/>
      <c r="AKR73" s="28"/>
      <c r="AKS73" s="28"/>
      <c r="AKT73" s="28"/>
      <c r="AKU73" s="28"/>
      <c r="AKV73" s="28"/>
      <c r="AKW73" s="28"/>
      <c r="AKX73" s="28"/>
      <c r="AKY73" s="28"/>
      <c r="AKZ73" s="28"/>
      <c r="ALA73" s="28"/>
      <c r="ALB73" s="28"/>
      <c r="ALC73" s="28"/>
      <c r="ALD73" s="28"/>
      <c r="ALE73" s="28"/>
      <c r="ALF73" s="28"/>
      <c r="ALG73" s="28"/>
      <c r="ALH73" s="28"/>
      <c r="ALI73" s="28"/>
      <c r="ALJ73" s="28"/>
      <c r="ALK73" s="28"/>
      <c r="ALL73" s="28"/>
      <c r="ALM73" s="28"/>
      <c r="ALN73" s="28"/>
      <c r="ALO73" s="28"/>
      <c r="ALP73" s="28"/>
      <c r="ALQ73" s="28"/>
      <c r="ALR73" s="28"/>
      <c r="ALS73" s="28"/>
      <c r="ALT73" s="28"/>
      <c r="ALU73" s="28"/>
      <c r="ALV73" s="28"/>
      <c r="ALW73" s="28"/>
      <c r="ALX73" s="28"/>
      <c r="ALY73" s="28"/>
      <c r="ALZ73" s="28"/>
      <c r="AMA73" s="28"/>
      <c r="AMB73" s="28"/>
      <c r="AMC73" s="28"/>
      <c r="AMD73" s="28"/>
      <c r="AME73" s="28"/>
      <c r="AMF73" s="28"/>
      <c r="AMG73" s="28"/>
      <c r="AMH73" s="28"/>
      <c r="AMI73" s="28"/>
      <c r="AMJ73" s="28"/>
      <c r="AMK73" s="28"/>
      <c r="AML73" s="28"/>
      <c r="AMM73" s="28"/>
      <c r="AMN73" s="28"/>
      <c r="AMO73" s="28"/>
      <c r="AMP73" s="28"/>
      <c r="AMQ73" s="28"/>
      <c r="AMR73" s="28"/>
      <c r="AMS73" s="28"/>
      <c r="AMT73" s="28"/>
      <c r="AMU73" s="28"/>
      <c r="AMV73" s="28"/>
      <c r="AMW73" s="28"/>
      <c r="AMX73" s="28"/>
      <c r="AMY73" s="28"/>
      <c r="AMZ73" s="28"/>
      <c r="ANA73" s="28"/>
      <c r="ANB73" s="28"/>
      <c r="ANC73" s="28"/>
      <c r="AND73" s="28"/>
      <c r="ANE73" s="28"/>
      <c r="ANF73" s="28"/>
    </row>
    <row r="74" spans="3:1046" s="6" customFormat="1" ht="15" customHeight="1" x14ac:dyDescent="0.25">
      <c r="C74" s="6" t="str">
        <f t="shared" si="6"/>
        <v>A. O. Smith</v>
      </c>
      <c r="D74" s="6" t="str">
        <f t="shared" si="7"/>
        <v>PHPT 80  (80 gal)</v>
      </c>
      <c r="E74" s="6">
        <f t="shared" si="8"/>
        <v>111412</v>
      </c>
      <c r="F74" s="62">
        <f t="shared" si="9"/>
        <v>80</v>
      </c>
      <c r="G74" s="6" t="str">
        <f t="shared" si="10"/>
        <v>AOSmithPHPT80</v>
      </c>
      <c r="H74" s="62">
        <v>1</v>
      </c>
      <c r="I74" s="64">
        <v>0</v>
      </c>
      <c r="J74" s="63">
        <f t="shared" si="47"/>
        <v>2.33</v>
      </c>
      <c r="K74" s="114">
        <f t="shared" si="48"/>
        <v>0</v>
      </c>
      <c r="L74" s="132">
        <f t="shared" si="13"/>
        <v>0</v>
      </c>
      <c r="M74" s="132" t="str">
        <f t="shared" si="14"/>
        <v>AOSmithPHPT80</v>
      </c>
      <c r="N74" s="99" t="s">
        <v>196</v>
      </c>
      <c r="O74" s="33"/>
      <c r="P74" s="83">
        <f t="shared" si="15"/>
        <v>11</v>
      </c>
      <c r="Q74" s="18" t="s">
        <v>7</v>
      </c>
      <c r="R74" s="70">
        <f t="shared" si="18"/>
        <v>14</v>
      </c>
      <c r="S74" s="70">
        <f t="shared" si="49"/>
        <v>111412</v>
      </c>
      <c r="T74" s="67" t="str">
        <f t="shared" si="25"/>
        <v>PHPT 80  (80 gal)</v>
      </c>
      <c r="U74" s="19" t="s">
        <v>90</v>
      </c>
      <c r="V74" s="20">
        <v>80</v>
      </c>
      <c r="W74" s="31" t="s">
        <v>108</v>
      </c>
      <c r="X74" s="88" t="s">
        <v>108</v>
      </c>
      <c r="Y74" s="93" t="str">
        <f t="shared" si="50"/>
        <v>AOSmithPHPT80</v>
      </c>
      <c r="Z74" s="131">
        <v>0</v>
      </c>
      <c r="AA74" s="34">
        <v>2.33</v>
      </c>
      <c r="AB74" s="51"/>
      <c r="AC74" s="50"/>
      <c r="AD74" s="51"/>
      <c r="AE74" s="50"/>
      <c r="AF74" s="143" t="str">
        <f t="shared" si="16"/>
        <v>2,     A. O. Smith,   "PHPT 80  (80 gal)"</v>
      </c>
      <c r="AG74" s="145" t="str">
        <f t="shared" si="19"/>
        <v>AOSmith</v>
      </c>
      <c r="AH74" s="146" t="s">
        <v>181</v>
      </c>
      <c r="AI74" s="143" t="str">
        <f t="shared" si="17"/>
        <v xml:space="preserve">          case  A. O. Smith   :   "AOSmithPHPT80"</v>
      </c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  <c r="CD74" s="28"/>
      <c r="CE74" s="28"/>
      <c r="CF74" s="28"/>
      <c r="CG74" s="28"/>
      <c r="CH74" s="28"/>
      <c r="CI74" s="28"/>
      <c r="CJ74" s="28"/>
      <c r="CK74" s="28"/>
      <c r="CL74" s="28"/>
      <c r="CM74" s="28"/>
      <c r="CN74" s="28"/>
      <c r="CO74" s="28"/>
      <c r="CP74" s="28"/>
      <c r="CQ74" s="28"/>
      <c r="CR74" s="28"/>
      <c r="CS74" s="28"/>
      <c r="CT74" s="28"/>
      <c r="CU74" s="28"/>
      <c r="CV74" s="28"/>
      <c r="CW74" s="28"/>
      <c r="CX74" s="28"/>
      <c r="CY74" s="28"/>
      <c r="CZ74" s="28"/>
      <c r="DA74" s="28"/>
      <c r="DB74" s="28"/>
      <c r="DC74" s="28"/>
      <c r="DD74" s="28"/>
      <c r="DE74" s="28"/>
      <c r="DF74" s="28"/>
      <c r="DG74" s="28"/>
      <c r="DH74" s="28"/>
      <c r="DI74" s="28"/>
      <c r="DJ74" s="28"/>
      <c r="DK74" s="28"/>
      <c r="DL74" s="28"/>
      <c r="DM74" s="28"/>
      <c r="DN74" s="28"/>
      <c r="DO74" s="28"/>
      <c r="DP74" s="28"/>
      <c r="DQ74" s="28"/>
      <c r="DR74" s="28"/>
      <c r="DS74" s="28"/>
      <c r="DT74" s="28"/>
      <c r="DU74" s="28"/>
      <c r="DV74" s="28"/>
      <c r="DW74" s="28"/>
      <c r="DX74" s="28"/>
      <c r="DY74" s="28"/>
      <c r="DZ74" s="28"/>
      <c r="EA74" s="28"/>
      <c r="EB74" s="28"/>
      <c r="EC74" s="28"/>
      <c r="ED74" s="28"/>
      <c r="EE74" s="28"/>
      <c r="EF74" s="28"/>
      <c r="EG74" s="28"/>
      <c r="EH74" s="28"/>
      <c r="EI74" s="28"/>
      <c r="EJ74" s="28"/>
      <c r="EK74" s="28"/>
      <c r="EL74" s="28"/>
      <c r="EM74" s="28"/>
      <c r="EN74" s="28"/>
      <c r="EO74" s="28"/>
      <c r="EP74" s="28"/>
      <c r="EQ74" s="28"/>
      <c r="ER74" s="28"/>
      <c r="ES74" s="28"/>
      <c r="ET74" s="28"/>
      <c r="EU74" s="28"/>
      <c r="EV74" s="28"/>
      <c r="EW74" s="28"/>
      <c r="EX74" s="28"/>
      <c r="EY74" s="28"/>
      <c r="EZ74" s="28"/>
      <c r="FA74" s="28"/>
      <c r="FB74" s="28"/>
      <c r="FC74" s="28"/>
      <c r="FD74" s="28"/>
      <c r="FE74" s="28"/>
      <c r="FF74" s="28"/>
      <c r="FG74" s="28"/>
      <c r="FH74" s="28"/>
      <c r="FI74" s="28"/>
      <c r="FJ74" s="28"/>
      <c r="FK74" s="28"/>
      <c r="FL74" s="28"/>
      <c r="FM74" s="28"/>
      <c r="FN74" s="28"/>
      <c r="FO74" s="28"/>
      <c r="FP74" s="28"/>
      <c r="FQ74" s="28"/>
      <c r="FR74" s="28"/>
      <c r="FS74" s="28"/>
      <c r="FT74" s="28"/>
      <c r="FU74" s="28"/>
      <c r="FV74" s="28"/>
      <c r="FW74" s="28"/>
      <c r="FX74" s="28"/>
      <c r="FY74" s="28"/>
      <c r="FZ74" s="28"/>
      <c r="GA74" s="28"/>
      <c r="GB74" s="28"/>
      <c r="GC74" s="28"/>
      <c r="GD74" s="28"/>
      <c r="GE74" s="28"/>
      <c r="GF74" s="28"/>
      <c r="GG74" s="28"/>
      <c r="GH74" s="28"/>
      <c r="GI74" s="28"/>
      <c r="GJ74" s="28"/>
      <c r="GK74" s="28"/>
      <c r="GL74" s="28"/>
      <c r="GM74" s="28"/>
      <c r="GN74" s="28"/>
      <c r="GO74" s="28"/>
      <c r="GP74" s="28"/>
      <c r="GQ74" s="28"/>
      <c r="GR74" s="28"/>
      <c r="GS74" s="28"/>
      <c r="GT74" s="28"/>
      <c r="GU74" s="28"/>
      <c r="GV74" s="28"/>
      <c r="GW74" s="28"/>
      <c r="GX74" s="28"/>
      <c r="GY74" s="28"/>
      <c r="GZ74" s="28"/>
      <c r="HA74" s="28"/>
      <c r="HB74" s="28"/>
      <c r="HC74" s="28"/>
      <c r="HD74" s="28"/>
      <c r="HE74" s="28"/>
      <c r="HF74" s="28"/>
      <c r="HG74" s="28"/>
      <c r="HH74" s="28"/>
      <c r="HI74" s="28"/>
      <c r="HJ74" s="28"/>
      <c r="HK74" s="28"/>
      <c r="HL74" s="28"/>
      <c r="HM74" s="28"/>
      <c r="HN74" s="28"/>
      <c r="HO74" s="28"/>
      <c r="HP74" s="28"/>
      <c r="HQ74" s="28"/>
      <c r="HR74" s="28"/>
      <c r="HS74" s="28"/>
      <c r="HT74" s="28"/>
      <c r="HU74" s="28"/>
      <c r="HV74" s="28"/>
      <c r="HW74" s="28"/>
      <c r="HX74" s="28"/>
      <c r="HY74" s="28"/>
      <c r="HZ74" s="28"/>
      <c r="IA74" s="28"/>
      <c r="IB74" s="28"/>
      <c r="IC74" s="28"/>
      <c r="ID74" s="28"/>
      <c r="IE74" s="28"/>
      <c r="IF74" s="28"/>
      <c r="IG74" s="28"/>
      <c r="IH74" s="28"/>
      <c r="II74" s="28"/>
      <c r="IJ74" s="28"/>
      <c r="IK74" s="28"/>
      <c r="IL74" s="28"/>
      <c r="IM74" s="28"/>
      <c r="IN74" s="28"/>
      <c r="IO74" s="28"/>
      <c r="IP74" s="28"/>
      <c r="IQ74" s="28"/>
      <c r="IR74" s="28"/>
      <c r="IS74" s="28"/>
      <c r="IT74" s="28"/>
      <c r="IU74" s="28"/>
      <c r="IV74" s="28"/>
      <c r="IW74" s="28"/>
      <c r="IX74" s="28"/>
      <c r="IY74" s="28"/>
      <c r="IZ74" s="28"/>
      <c r="JA74" s="28"/>
      <c r="JB74" s="28"/>
      <c r="JC74" s="28"/>
      <c r="JD74" s="28"/>
      <c r="JE74" s="28"/>
      <c r="JF74" s="28"/>
      <c r="JG74" s="28"/>
      <c r="JH74" s="28"/>
      <c r="JI74" s="28"/>
      <c r="JJ74" s="28"/>
      <c r="JK74" s="28"/>
      <c r="JL74" s="28"/>
      <c r="JM74" s="28"/>
      <c r="JN74" s="28"/>
      <c r="JO74" s="28"/>
      <c r="JP74" s="28"/>
      <c r="JQ74" s="28"/>
      <c r="JR74" s="28"/>
      <c r="JS74" s="28"/>
      <c r="JT74" s="28"/>
      <c r="JU74" s="28"/>
      <c r="JV74" s="28"/>
      <c r="JW74" s="28"/>
      <c r="JX74" s="28"/>
      <c r="JY74" s="28"/>
      <c r="JZ74" s="28"/>
      <c r="KA74" s="28"/>
      <c r="KB74" s="28"/>
      <c r="KC74" s="28"/>
      <c r="KD74" s="28"/>
      <c r="KE74" s="28"/>
      <c r="KF74" s="28"/>
      <c r="KG74" s="28"/>
      <c r="KH74" s="28"/>
      <c r="KI74" s="28"/>
      <c r="KJ74" s="28"/>
      <c r="KK74" s="28"/>
      <c r="KL74" s="28"/>
      <c r="KM74" s="28"/>
      <c r="KN74" s="28"/>
      <c r="KO74" s="28"/>
      <c r="KP74" s="28"/>
      <c r="KQ74" s="28"/>
      <c r="KR74" s="28"/>
      <c r="KS74" s="28"/>
      <c r="KT74" s="28"/>
      <c r="KU74" s="28"/>
      <c r="KV74" s="28"/>
      <c r="KW74" s="28"/>
      <c r="KX74" s="28"/>
      <c r="KY74" s="28"/>
      <c r="KZ74" s="28"/>
      <c r="LA74" s="28"/>
      <c r="LB74" s="28"/>
      <c r="LC74" s="28"/>
      <c r="LD74" s="28"/>
      <c r="LE74" s="28"/>
      <c r="LF74" s="28"/>
      <c r="LG74" s="28"/>
      <c r="LH74" s="28"/>
      <c r="LI74" s="28"/>
      <c r="LJ74" s="28"/>
      <c r="LK74" s="28"/>
      <c r="LL74" s="28"/>
      <c r="LM74" s="28"/>
      <c r="LN74" s="28"/>
      <c r="LO74" s="28"/>
      <c r="LP74" s="28"/>
      <c r="LQ74" s="28"/>
      <c r="LR74" s="28"/>
      <c r="LS74" s="28"/>
      <c r="LT74" s="28"/>
      <c r="LU74" s="28"/>
      <c r="LV74" s="28"/>
      <c r="LW74" s="28"/>
      <c r="LX74" s="28"/>
      <c r="LY74" s="28"/>
      <c r="LZ74" s="28"/>
      <c r="MA74" s="28"/>
      <c r="MB74" s="28"/>
      <c r="MC74" s="28"/>
      <c r="MD74" s="28"/>
      <c r="ME74" s="28"/>
      <c r="MF74" s="28"/>
      <c r="MG74" s="28"/>
      <c r="MH74" s="28"/>
      <c r="MI74" s="28"/>
      <c r="MJ74" s="28"/>
      <c r="MK74" s="28"/>
      <c r="ML74" s="28"/>
      <c r="MM74" s="28"/>
      <c r="MN74" s="28"/>
      <c r="MO74" s="28"/>
      <c r="MP74" s="28"/>
      <c r="MQ74" s="28"/>
      <c r="MR74" s="28"/>
      <c r="MS74" s="28"/>
      <c r="MT74" s="28"/>
      <c r="MU74" s="28"/>
      <c r="MV74" s="28"/>
      <c r="MW74" s="28"/>
      <c r="MX74" s="28"/>
      <c r="MY74" s="28"/>
      <c r="MZ74" s="28"/>
      <c r="NA74" s="28"/>
      <c r="NB74" s="28"/>
      <c r="NC74" s="28"/>
      <c r="ND74" s="28"/>
      <c r="NE74" s="28"/>
      <c r="NF74" s="28"/>
      <c r="NG74" s="28"/>
      <c r="NH74" s="28"/>
      <c r="NI74" s="28"/>
      <c r="NJ74" s="28"/>
      <c r="NK74" s="28"/>
      <c r="NL74" s="28"/>
      <c r="NM74" s="28"/>
      <c r="NN74" s="28"/>
      <c r="NO74" s="28"/>
      <c r="NP74" s="28"/>
      <c r="NQ74" s="28"/>
      <c r="NR74" s="28"/>
      <c r="NS74" s="28"/>
      <c r="NT74" s="28"/>
      <c r="NU74" s="28"/>
      <c r="NV74" s="28"/>
      <c r="NW74" s="28"/>
      <c r="NX74" s="28"/>
      <c r="NY74" s="28"/>
      <c r="NZ74" s="28"/>
      <c r="OA74" s="28"/>
      <c r="OB74" s="28"/>
      <c r="OC74" s="28"/>
      <c r="OD74" s="28"/>
      <c r="OE74" s="28"/>
      <c r="OF74" s="28"/>
      <c r="OG74" s="28"/>
      <c r="OH74" s="28"/>
      <c r="OI74" s="28"/>
      <c r="OJ74" s="28"/>
      <c r="OK74" s="28"/>
      <c r="OL74" s="28"/>
      <c r="OM74" s="28"/>
      <c r="ON74" s="28"/>
      <c r="OO74" s="28"/>
      <c r="OP74" s="28"/>
      <c r="OQ74" s="28"/>
      <c r="OR74" s="28"/>
      <c r="OS74" s="28"/>
      <c r="OT74" s="28"/>
      <c r="OU74" s="28"/>
      <c r="OV74" s="28"/>
      <c r="OW74" s="28"/>
      <c r="OX74" s="28"/>
      <c r="OY74" s="28"/>
      <c r="OZ74" s="28"/>
      <c r="PA74" s="28"/>
      <c r="PB74" s="28"/>
      <c r="PC74" s="28"/>
      <c r="PD74" s="28"/>
      <c r="PE74" s="28"/>
      <c r="PF74" s="28"/>
      <c r="PG74" s="28"/>
      <c r="PH74" s="28"/>
      <c r="PI74" s="28"/>
      <c r="PJ74" s="28"/>
      <c r="PK74" s="28"/>
      <c r="PL74" s="28"/>
      <c r="PM74" s="28"/>
      <c r="PN74" s="28"/>
      <c r="PO74" s="28"/>
      <c r="PP74" s="28"/>
      <c r="PQ74" s="28"/>
      <c r="PR74" s="28"/>
      <c r="PS74" s="28"/>
      <c r="PT74" s="28"/>
      <c r="PU74" s="28"/>
      <c r="PV74" s="28"/>
      <c r="PW74" s="28"/>
      <c r="PX74" s="28"/>
      <c r="PY74" s="28"/>
      <c r="PZ74" s="28"/>
      <c r="QA74" s="28"/>
      <c r="QB74" s="28"/>
      <c r="QC74" s="28"/>
      <c r="QD74" s="28"/>
      <c r="QE74" s="28"/>
      <c r="QF74" s="28"/>
      <c r="QG74" s="28"/>
      <c r="QH74" s="28"/>
      <c r="QI74" s="28"/>
      <c r="QJ74" s="28"/>
      <c r="QK74" s="28"/>
      <c r="QL74" s="28"/>
      <c r="QM74" s="28"/>
      <c r="QN74" s="28"/>
      <c r="QO74" s="28"/>
      <c r="QP74" s="28"/>
      <c r="QQ74" s="28"/>
      <c r="QR74" s="28"/>
      <c r="QS74" s="28"/>
      <c r="QT74" s="28"/>
      <c r="QU74" s="28"/>
      <c r="QV74" s="28"/>
      <c r="QW74" s="28"/>
      <c r="QX74" s="28"/>
      <c r="QY74" s="28"/>
      <c r="QZ74" s="28"/>
      <c r="RA74" s="28"/>
      <c r="RB74" s="28"/>
      <c r="RC74" s="28"/>
      <c r="RD74" s="28"/>
      <c r="RE74" s="28"/>
      <c r="RF74" s="28"/>
      <c r="RG74" s="28"/>
      <c r="RH74" s="28"/>
      <c r="RI74" s="28"/>
      <c r="RJ74" s="28"/>
      <c r="RK74" s="28"/>
      <c r="RL74" s="28"/>
      <c r="RM74" s="28"/>
      <c r="RN74" s="28"/>
      <c r="RO74" s="28"/>
      <c r="RP74" s="28"/>
      <c r="RQ74" s="28"/>
      <c r="RR74" s="28"/>
      <c r="RS74" s="28"/>
      <c r="RT74" s="28"/>
      <c r="RU74" s="28"/>
      <c r="RV74" s="28"/>
      <c r="RW74" s="28"/>
      <c r="RX74" s="28"/>
      <c r="RY74" s="28"/>
      <c r="RZ74" s="28"/>
      <c r="SA74" s="28"/>
      <c r="SB74" s="28"/>
      <c r="SC74" s="28"/>
      <c r="SD74" s="28"/>
      <c r="SE74" s="28"/>
      <c r="SF74" s="28"/>
      <c r="SG74" s="28"/>
      <c r="SH74" s="28"/>
      <c r="SI74" s="28"/>
      <c r="SJ74" s="28"/>
      <c r="SK74" s="28"/>
      <c r="SL74" s="28"/>
      <c r="SM74" s="28"/>
      <c r="SN74" s="28"/>
      <c r="SO74" s="28"/>
      <c r="SP74" s="28"/>
      <c r="SQ74" s="28"/>
      <c r="SR74" s="28"/>
      <c r="SS74" s="28"/>
      <c r="ST74" s="28"/>
      <c r="SU74" s="28"/>
      <c r="SV74" s="28"/>
      <c r="SW74" s="28"/>
      <c r="SX74" s="28"/>
      <c r="SY74" s="28"/>
      <c r="SZ74" s="28"/>
      <c r="TA74" s="28"/>
      <c r="TB74" s="28"/>
      <c r="TC74" s="28"/>
      <c r="TD74" s="28"/>
      <c r="TE74" s="28"/>
      <c r="TF74" s="28"/>
      <c r="TG74" s="28"/>
      <c r="TH74" s="28"/>
      <c r="TI74" s="28"/>
      <c r="TJ74" s="28"/>
      <c r="TK74" s="28"/>
      <c r="TL74" s="28"/>
      <c r="TM74" s="28"/>
      <c r="TN74" s="28"/>
      <c r="TO74" s="28"/>
      <c r="TP74" s="28"/>
      <c r="TQ74" s="28"/>
      <c r="TR74" s="28"/>
      <c r="TS74" s="28"/>
      <c r="TT74" s="28"/>
      <c r="TU74" s="28"/>
      <c r="TV74" s="28"/>
      <c r="TW74" s="28"/>
      <c r="TX74" s="28"/>
      <c r="TY74" s="28"/>
      <c r="TZ74" s="28"/>
      <c r="UA74" s="28"/>
      <c r="UB74" s="28"/>
      <c r="UC74" s="28"/>
      <c r="UD74" s="28"/>
      <c r="UE74" s="28"/>
      <c r="UF74" s="28"/>
      <c r="UG74" s="28"/>
      <c r="UH74" s="28"/>
      <c r="UI74" s="28"/>
      <c r="UJ74" s="28"/>
      <c r="UK74" s="28"/>
      <c r="UL74" s="28"/>
      <c r="UM74" s="28"/>
      <c r="UN74" s="28"/>
      <c r="UO74" s="28"/>
      <c r="UP74" s="28"/>
      <c r="UQ74" s="28"/>
      <c r="UR74" s="28"/>
      <c r="US74" s="28"/>
      <c r="UT74" s="28"/>
      <c r="UU74" s="28"/>
      <c r="UV74" s="28"/>
      <c r="UW74" s="28"/>
      <c r="UX74" s="28"/>
      <c r="UY74" s="28"/>
      <c r="UZ74" s="28"/>
      <c r="VA74" s="28"/>
      <c r="VB74" s="28"/>
      <c r="VC74" s="28"/>
      <c r="VD74" s="28"/>
      <c r="VE74" s="28"/>
      <c r="VF74" s="28"/>
      <c r="VG74" s="28"/>
      <c r="VH74" s="28"/>
      <c r="VI74" s="28"/>
      <c r="VJ74" s="28"/>
      <c r="VK74" s="28"/>
      <c r="VL74" s="28"/>
      <c r="VM74" s="28"/>
      <c r="VN74" s="28"/>
      <c r="VO74" s="28"/>
      <c r="VP74" s="28"/>
      <c r="VQ74" s="28"/>
      <c r="VR74" s="28"/>
      <c r="VS74" s="28"/>
      <c r="VT74" s="28"/>
      <c r="VU74" s="28"/>
      <c r="VV74" s="28"/>
      <c r="VW74" s="28"/>
      <c r="VX74" s="28"/>
      <c r="VY74" s="28"/>
      <c r="VZ74" s="28"/>
      <c r="WA74" s="28"/>
      <c r="WB74" s="28"/>
      <c r="WC74" s="28"/>
      <c r="WD74" s="28"/>
      <c r="WE74" s="28"/>
      <c r="WF74" s="28"/>
      <c r="WG74" s="28"/>
      <c r="WH74" s="28"/>
      <c r="WI74" s="28"/>
      <c r="WJ74" s="28"/>
      <c r="WK74" s="28"/>
      <c r="WL74" s="28"/>
      <c r="WM74" s="28"/>
      <c r="WN74" s="28"/>
      <c r="WO74" s="28"/>
      <c r="WP74" s="28"/>
      <c r="WQ74" s="28"/>
      <c r="WR74" s="28"/>
      <c r="WS74" s="28"/>
      <c r="WT74" s="28"/>
      <c r="WU74" s="28"/>
      <c r="WV74" s="28"/>
      <c r="WW74" s="28"/>
      <c r="WX74" s="28"/>
      <c r="WY74" s="28"/>
      <c r="WZ74" s="28"/>
      <c r="XA74" s="28"/>
      <c r="XB74" s="28"/>
      <c r="XC74" s="28"/>
      <c r="XD74" s="28"/>
      <c r="XE74" s="28"/>
      <c r="XF74" s="28"/>
      <c r="XG74" s="28"/>
      <c r="XH74" s="28"/>
      <c r="XI74" s="28"/>
      <c r="XJ74" s="28"/>
      <c r="XK74" s="28"/>
      <c r="XL74" s="28"/>
      <c r="XM74" s="28"/>
      <c r="XN74" s="28"/>
      <c r="XO74" s="28"/>
      <c r="XP74" s="28"/>
      <c r="XQ74" s="28"/>
      <c r="XR74" s="28"/>
      <c r="XS74" s="28"/>
      <c r="XT74" s="28"/>
      <c r="XU74" s="28"/>
      <c r="XV74" s="28"/>
      <c r="XW74" s="28"/>
      <c r="XX74" s="28"/>
      <c r="XY74" s="28"/>
      <c r="XZ74" s="28"/>
      <c r="YA74" s="28"/>
      <c r="YB74" s="28"/>
      <c r="YC74" s="28"/>
      <c r="YD74" s="28"/>
      <c r="YE74" s="28"/>
      <c r="YF74" s="28"/>
      <c r="YG74" s="28"/>
      <c r="YH74" s="28"/>
      <c r="YI74" s="28"/>
      <c r="YJ74" s="28"/>
      <c r="YK74" s="28"/>
      <c r="YL74" s="28"/>
      <c r="YM74" s="28"/>
      <c r="YN74" s="28"/>
      <c r="YO74" s="28"/>
      <c r="YP74" s="28"/>
      <c r="YQ74" s="28"/>
      <c r="YR74" s="28"/>
      <c r="YS74" s="28"/>
      <c r="YT74" s="28"/>
      <c r="YU74" s="28"/>
      <c r="YV74" s="28"/>
      <c r="YW74" s="28"/>
      <c r="YX74" s="28"/>
      <c r="YY74" s="28"/>
      <c r="YZ74" s="28"/>
      <c r="ZA74" s="28"/>
      <c r="ZB74" s="28"/>
      <c r="ZC74" s="28"/>
      <c r="ZD74" s="28"/>
      <c r="ZE74" s="28"/>
      <c r="ZF74" s="28"/>
      <c r="ZG74" s="28"/>
      <c r="ZH74" s="28"/>
      <c r="ZI74" s="28"/>
      <c r="ZJ74" s="28"/>
      <c r="ZK74" s="28"/>
      <c r="ZL74" s="28"/>
      <c r="ZM74" s="28"/>
      <c r="ZN74" s="28"/>
      <c r="ZO74" s="28"/>
      <c r="ZP74" s="28"/>
      <c r="ZQ74" s="28"/>
      <c r="ZR74" s="28"/>
      <c r="ZS74" s="28"/>
      <c r="ZT74" s="28"/>
      <c r="ZU74" s="28"/>
      <c r="ZV74" s="28"/>
      <c r="ZW74" s="28"/>
      <c r="ZX74" s="28"/>
      <c r="ZY74" s="28"/>
      <c r="ZZ74" s="28"/>
      <c r="AAA74" s="28"/>
      <c r="AAB74" s="28"/>
      <c r="AAC74" s="28"/>
      <c r="AAD74" s="28"/>
      <c r="AAE74" s="28"/>
      <c r="AAF74" s="28"/>
      <c r="AAG74" s="28"/>
      <c r="AAH74" s="28"/>
      <c r="AAI74" s="28"/>
      <c r="AAJ74" s="28"/>
      <c r="AAK74" s="28"/>
      <c r="AAL74" s="28"/>
      <c r="AAM74" s="28"/>
      <c r="AAN74" s="28"/>
      <c r="AAO74" s="28"/>
      <c r="AAP74" s="28"/>
      <c r="AAQ74" s="28"/>
      <c r="AAR74" s="28"/>
      <c r="AAS74" s="28"/>
      <c r="AAT74" s="28"/>
      <c r="AAU74" s="28"/>
      <c r="AAV74" s="28"/>
      <c r="AAW74" s="28"/>
      <c r="AAX74" s="28"/>
      <c r="AAY74" s="28"/>
      <c r="AAZ74" s="28"/>
      <c r="ABA74" s="28"/>
      <c r="ABB74" s="28"/>
      <c r="ABC74" s="28"/>
      <c r="ABD74" s="28"/>
      <c r="ABE74" s="28"/>
      <c r="ABF74" s="28"/>
      <c r="ABG74" s="28"/>
      <c r="ABH74" s="28"/>
      <c r="ABI74" s="28"/>
      <c r="ABJ74" s="28"/>
      <c r="ABK74" s="28"/>
      <c r="ABL74" s="28"/>
      <c r="ABM74" s="28"/>
      <c r="ABN74" s="28"/>
      <c r="ABO74" s="28"/>
      <c r="ABP74" s="28"/>
      <c r="ABQ74" s="28"/>
      <c r="ABR74" s="28"/>
      <c r="ABS74" s="28"/>
      <c r="ABT74" s="28"/>
      <c r="ABU74" s="28"/>
      <c r="ABV74" s="28"/>
      <c r="ABW74" s="28"/>
      <c r="ABX74" s="28"/>
      <c r="ABY74" s="28"/>
      <c r="ABZ74" s="28"/>
      <c r="ACA74" s="28"/>
      <c r="ACB74" s="28"/>
      <c r="ACC74" s="28"/>
      <c r="ACD74" s="28"/>
      <c r="ACE74" s="28"/>
      <c r="ACF74" s="28"/>
      <c r="ACG74" s="28"/>
      <c r="ACH74" s="28"/>
      <c r="ACI74" s="28"/>
      <c r="ACJ74" s="28"/>
      <c r="ACK74" s="28"/>
      <c r="ACL74" s="28"/>
      <c r="ACM74" s="28"/>
      <c r="ACN74" s="28"/>
      <c r="ACO74" s="28"/>
      <c r="ACP74" s="28"/>
      <c r="ACQ74" s="28"/>
      <c r="ACR74" s="28"/>
      <c r="ACS74" s="28"/>
      <c r="ACT74" s="28"/>
      <c r="ACU74" s="28"/>
      <c r="ACV74" s="28"/>
      <c r="ACW74" s="28"/>
      <c r="ACX74" s="28"/>
      <c r="ACY74" s="28"/>
      <c r="ACZ74" s="28"/>
      <c r="ADA74" s="28"/>
      <c r="ADB74" s="28"/>
      <c r="ADC74" s="28"/>
      <c r="ADD74" s="28"/>
      <c r="ADE74" s="28"/>
      <c r="ADF74" s="28"/>
      <c r="ADG74" s="28"/>
      <c r="ADH74" s="28"/>
      <c r="ADI74" s="28"/>
      <c r="ADJ74" s="28"/>
      <c r="ADK74" s="28"/>
      <c r="ADL74" s="28"/>
      <c r="ADM74" s="28"/>
      <c r="ADN74" s="28"/>
      <c r="ADO74" s="28"/>
      <c r="ADP74" s="28"/>
      <c r="ADQ74" s="28"/>
      <c r="ADR74" s="28"/>
      <c r="ADS74" s="28"/>
      <c r="ADT74" s="28"/>
      <c r="ADU74" s="28"/>
      <c r="ADV74" s="28"/>
      <c r="ADW74" s="28"/>
      <c r="ADX74" s="28"/>
      <c r="ADY74" s="28"/>
      <c r="ADZ74" s="28"/>
      <c r="AEA74" s="28"/>
      <c r="AEB74" s="28"/>
      <c r="AEC74" s="28"/>
      <c r="AED74" s="28"/>
      <c r="AEE74" s="28"/>
      <c r="AEF74" s="28"/>
      <c r="AEG74" s="28"/>
      <c r="AEH74" s="28"/>
      <c r="AEI74" s="28"/>
      <c r="AEJ74" s="28"/>
      <c r="AEK74" s="28"/>
      <c r="AEL74" s="28"/>
      <c r="AEM74" s="28"/>
      <c r="AEN74" s="28"/>
      <c r="AEO74" s="28"/>
      <c r="AEP74" s="28"/>
      <c r="AEQ74" s="28"/>
      <c r="AER74" s="28"/>
      <c r="AES74" s="28"/>
      <c r="AET74" s="28"/>
      <c r="AEU74" s="28"/>
      <c r="AEV74" s="28"/>
      <c r="AEW74" s="28"/>
      <c r="AEX74" s="28"/>
      <c r="AEY74" s="28"/>
      <c r="AEZ74" s="28"/>
      <c r="AFA74" s="28"/>
      <c r="AFB74" s="28"/>
      <c r="AFC74" s="28"/>
      <c r="AFD74" s="28"/>
      <c r="AFE74" s="28"/>
      <c r="AFF74" s="28"/>
      <c r="AFG74" s="28"/>
      <c r="AFH74" s="28"/>
      <c r="AFI74" s="28"/>
      <c r="AFJ74" s="28"/>
      <c r="AFK74" s="28"/>
      <c r="AFL74" s="28"/>
      <c r="AFM74" s="28"/>
      <c r="AFN74" s="28"/>
      <c r="AFO74" s="28"/>
      <c r="AFP74" s="28"/>
      <c r="AFQ74" s="28"/>
      <c r="AFR74" s="28"/>
      <c r="AFS74" s="28"/>
      <c r="AFT74" s="28"/>
      <c r="AFU74" s="28"/>
      <c r="AFV74" s="28"/>
      <c r="AFW74" s="28"/>
      <c r="AFX74" s="28"/>
      <c r="AFY74" s="28"/>
      <c r="AFZ74" s="28"/>
      <c r="AGA74" s="28"/>
      <c r="AGB74" s="28"/>
      <c r="AGC74" s="28"/>
      <c r="AGD74" s="28"/>
      <c r="AGE74" s="28"/>
      <c r="AGF74" s="28"/>
      <c r="AGG74" s="28"/>
      <c r="AGH74" s="28"/>
      <c r="AGI74" s="28"/>
      <c r="AGJ74" s="28"/>
      <c r="AGK74" s="28"/>
      <c r="AGL74" s="28"/>
      <c r="AGM74" s="28"/>
      <c r="AGN74" s="28"/>
      <c r="AGO74" s="28"/>
      <c r="AGP74" s="28"/>
      <c r="AGQ74" s="28"/>
      <c r="AGR74" s="28"/>
      <c r="AGS74" s="28"/>
      <c r="AGT74" s="28"/>
      <c r="AGU74" s="28"/>
      <c r="AGV74" s="28"/>
      <c r="AGW74" s="28"/>
      <c r="AGX74" s="28"/>
      <c r="AGY74" s="28"/>
      <c r="AGZ74" s="28"/>
      <c r="AHA74" s="28"/>
      <c r="AHB74" s="28"/>
      <c r="AHC74" s="28"/>
      <c r="AHD74" s="28"/>
      <c r="AHE74" s="28"/>
      <c r="AHF74" s="28"/>
      <c r="AHG74" s="28"/>
      <c r="AHH74" s="28"/>
      <c r="AHI74" s="28"/>
      <c r="AHJ74" s="28"/>
      <c r="AHK74" s="28"/>
      <c r="AHL74" s="28"/>
      <c r="AHM74" s="28"/>
      <c r="AHN74" s="28"/>
      <c r="AHO74" s="28"/>
      <c r="AHP74" s="28"/>
      <c r="AHQ74" s="28"/>
      <c r="AHR74" s="28"/>
      <c r="AHS74" s="28"/>
      <c r="AHT74" s="28"/>
      <c r="AHU74" s="28"/>
      <c r="AHV74" s="28"/>
      <c r="AHW74" s="28"/>
      <c r="AHX74" s="28"/>
      <c r="AHY74" s="28"/>
      <c r="AHZ74" s="28"/>
      <c r="AIA74" s="28"/>
      <c r="AIB74" s="28"/>
      <c r="AIC74" s="28"/>
      <c r="AID74" s="28"/>
      <c r="AIE74" s="28"/>
      <c r="AIF74" s="28"/>
      <c r="AIG74" s="28"/>
      <c r="AIH74" s="28"/>
      <c r="AII74" s="28"/>
      <c r="AIJ74" s="28"/>
      <c r="AIK74" s="28"/>
      <c r="AIL74" s="28"/>
      <c r="AIM74" s="28"/>
      <c r="AIN74" s="28"/>
      <c r="AIO74" s="28"/>
      <c r="AIP74" s="28"/>
      <c r="AIQ74" s="28"/>
      <c r="AIR74" s="28"/>
      <c r="AIS74" s="28"/>
      <c r="AIT74" s="28"/>
      <c r="AIU74" s="28"/>
      <c r="AIV74" s="28"/>
      <c r="AIW74" s="28"/>
      <c r="AIX74" s="28"/>
      <c r="AIY74" s="28"/>
      <c r="AIZ74" s="28"/>
      <c r="AJA74" s="28"/>
      <c r="AJB74" s="28"/>
      <c r="AJC74" s="28"/>
      <c r="AJD74" s="28"/>
      <c r="AJE74" s="28"/>
      <c r="AJF74" s="28"/>
      <c r="AJG74" s="28"/>
      <c r="AJH74" s="28"/>
      <c r="AJI74" s="28"/>
      <c r="AJJ74" s="28"/>
      <c r="AJK74" s="28"/>
      <c r="AJL74" s="28"/>
      <c r="AJM74" s="28"/>
      <c r="AJN74" s="28"/>
      <c r="AJO74" s="28"/>
      <c r="AJP74" s="28"/>
      <c r="AJQ74" s="28"/>
      <c r="AJR74" s="28"/>
      <c r="AJS74" s="28"/>
      <c r="AJT74" s="28"/>
      <c r="AJU74" s="28"/>
      <c r="AJV74" s="28"/>
      <c r="AJW74" s="28"/>
      <c r="AJX74" s="28"/>
      <c r="AJY74" s="28"/>
      <c r="AJZ74" s="28"/>
      <c r="AKA74" s="28"/>
      <c r="AKB74" s="28"/>
      <c r="AKC74" s="28"/>
      <c r="AKD74" s="28"/>
      <c r="AKE74" s="28"/>
      <c r="AKF74" s="28"/>
      <c r="AKG74" s="28"/>
      <c r="AKH74" s="28"/>
      <c r="AKI74" s="28"/>
      <c r="AKJ74" s="28"/>
      <c r="AKK74" s="28"/>
      <c r="AKL74" s="28"/>
      <c r="AKM74" s="28"/>
      <c r="AKN74" s="28"/>
      <c r="AKO74" s="28"/>
      <c r="AKP74" s="28"/>
      <c r="AKQ74" s="28"/>
      <c r="AKR74" s="28"/>
      <c r="AKS74" s="28"/>
      <c r="AKT74" s="28"/>
      <c r="AKU74" s="28"/>
      <c r="AKV74" s="28"/>
      <c r="AKW74" s="28"/>
      <c r="AKX74" s="28"/>
      <c r="AKY74" s="28"/>
      <c r="AKZ74" s="28"/>
      <c r="ALA74" s="28"/>
      <c r="ALB74" s="28"/>
      <c r="ALC74" s="28"/>
      <c r="ALD74" s="28"/>
      <c r="ALE74" s="28"/>
      <c r="ALF74" s="28"/>
      <c r="ALG74" s="28"/>
      <c r="ALH74" s="28"/>
      <c r="ALI74" s="28"/>
      <c r="ALJ74" s="28"/>
      <c r="ALK74" s="28"/>
      <c r="ALL74" s="28"/>
      <c r="ALM74" s="28"/>
      <c r="ALN74" s="28"/>
      <c r="ALO74" s="28"/>
      <c r="ALP74" s="28"/>
      <c r="ALQ74" s="28"/>
      <c r="ALR74" s="28"/>
      <c r="ALS74" s="28"/>
      <c r="ALT74" s="28"/>
      <c r="ALU74" s="28"/>
      <c r="ALV74" s="28"/>
      <c r="ALW74" s="28"/>
      <c r="ALX74" s="28"/>
      <c r="ALY74" s="28"/>
      <c r="ALZ74" s="28"/>
      <c r="AMA74" s="28"/>
      <c r="AMB74" s="28"/>
      <c r="AMC74" s="28"/>
      <c r="AMD74" s="28"/>
      <c r="AME74" s="28"/>
      <c r="AMF74" s="28"/>
      <c r="AMG74" s="28"/>
      <c r="AMH74" s="28"/>
      <c r="AMI74" s="28"/>
      <c r="AMJ74" s="28"/>
      <c r="AMK74" s="28"/>
      <c r="AML74" s="28"/>
      <c r="AMM74" s="28"/>
      <c r="AMN74" s="28"/>
      <c r="AMO74" s="28"/>
      <c r="AMP74" s="28"/>
      <c r="AMQ74" s="28"/>
      <c r="AMR74" s="28"/>
      <c r="AMS74" s="28"/>
      <c r="AMT74" s="28"/>
      <c r="AMU74" s="28"/>
      <c r="AMV74" s="28"/>
      <c r="AMW74" s="28"/>
      <c r="AMX74" s="28"/>
      <c r="AMY74" s="28"/>
      <c r="AMZ74" s="28"/>
      <c r="ANA74" s="28"/>
      <c r="ANB74" s="28"/>
      <c r="ANC74" s="28"/>
      <c r="AND74" s="28"/>
      <c r="ANE74" s="28"/>
      <c r="ANF74" s="28"/>
    </row>
    <row r="75" spans="3:1046" s="6" customFormat="1" ht="15" customHeight="1" x14ac:dyDescent="0.25">
      <c r="C75" s="6" t="str">
        <f t="shared" si="6"/>
        <v>American</v>
      </c>
      <c r="D75" s="6" t="str">
        <f t="shared" si="7"/>
        <v>HPE10260H045DV  (60 gal)</v>
      </c>
      <c r="E75" s="6">
        <f t="shared" si="8"/>
        <v>120111</v>
      </c>
      <c r="F75" s="62">
        <f t="shared" si="9"/>
        <v>60</v>
      </c>
      <c r="G75" s="6" t="str">
        <f t="shared" si="10"/>
        <v>AOSmithPHPT60</v>
      </c>
      <c r="H75" s="62">
        <v>1</v>
      </c>
      <c r="I75" s="64">
        <v>0</v>
      </c>
      <c r="J75" s="63">
        <f t="shared" si="47"/>
        <v>2.33</v>
      </c>
      <c r="K75" s="114">
        <f t="shared" si="48"/>
        <v>0</v>
      </c>
      <c r="L75" s="132">
        <f t="shared" si="13"/>
        <v>0</v>
      </c>
      <c r="M75" s="132" t="str">
        <f t="shared" si="14"/>
        <v>AmericanHPE10260</v>
      </c>
      <c r="N75" s="99" t="s">
        <v>196</v>
      </c>
      <c r="O75" s="33"/>
      <c r="P75" s="83">
        <f t="shared" si="15"/>
        <v>12</v>
      </c>
      <c r="Q75" s="18" t="s">
        <v>19</v>
      </c>
      <c r="R75" s="69">
        <v>1</v>
      </c>
      <c r="S75" s="70">
        <f t="shared" si="49"/>
        <v>120111</v>
      </c>
      <c r="T75" s="67" t="str">
        <f t="shared" si="25"/>
        <v>HPE10260H045DV  (60 gal)</v>
      </c>
      <c r="U75" s="19" t="s">
        <v>95</v>
      </c>
      <c r="V75" s="20">
        <v>60</v>
      </c>
      <c r="W75" s="31" t="s">
        <v>107</v>
      </c>
      <c r="X75" s="88" t="s">
        <v>107</v>
      </c>
      <c r="Y75" s="93" t="str">
        <f t="shared" si="50"/>
        <v>AOSmithPHPT60</v>
      </c>
      <c r="Z75" s="131">
        <v>0</v>
      </c>
      <c r="AA75" s="34">
        <v>2.33</v>
      </c>
      <c r="AB75" s="51"/>
      <c r="AC75" s="50"/>
      <c r="AD75" s="51"/>
      <c r="AE75" s="50"/>
      <c r="AF75" s="143" t="str">
        <f t="shared" si="16"/>
        <v>2,     American,   "HPE10260H045DV  (60 gal)"</v>
      </c>
      <c r="AG75" s="144" t="s">
        <v>19</v>
      </c>
      <c r="AH75" s="146" t="s">
        <v>463</v>
      </c>
      <c r="AI75" s="143" t="str">
        <f t="shared" si="17"/>
        <v xml:space="preserve">          case  American   :   "AmericanHPE10260"</v>
      </c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  <c r="CD75" s="28"/>
      <c r="CE75" s="28"/>
      <c r="CF75" s="28"/>
      <c r="CG75" s="28"/>
      <c r="CH75" s="28"/>
      <c r="CI75" s="28"/>
      <c r="CJ75" s="28"/>
      <c r="CK75" s="28"/>
      <c r="CL75" s="28"/>
      <c r="CM75" s="28"/>
      <c r="CN75" s="28"/>
      <c r="CO75" s="28"/>
      <c r="CP75" s="28"/>
      <c r="CQ75" s="28"/>
      <c r="CR75" s="28"/>
      <c r="CS75" s="28"/>
      <c r="CT75" s="28"/>
      <c r="CU75" s="28"/>
      <c r="CV75" s="28"/>
      <c r="CW75" s="28"/>
      <c r="CX75" s="28"/>
      <c r="CY75" s="28"/>
      <c r="CZ75" s="28"/>
      <c r="DA75" s="28"/>
      <c r="DB75" s="28"/>
      <c r="DC75" s="28"/>
      <c r="DD75" s="28"/>
      <c r="DE75" s="28"/>
      <c r="DF75" s="28"/>
      <c r="DG75" s="28"/>
      <c r="DH75" s="28"/>
      <c r="DI75" s="28"/>
      <c r="DJ75" s="28"/>
      <c r="DK75" s="28"/>
      <c r="DL75" s="28"/>
      <c r="DM75" s="28"/>
      <c r="DN75" s="28"/>
      <c r="DO75" s="28"/>
      <c r="DP75" s="28"/>
      <c r="DQ75" s="28"/>
      <c r="DR75" s="28"/>
      <c r="DS75" s="28"/>
      <c r="DT75" s="28"/>
      <c r="DU75" s="28"/>
      <c r="DV75" s="28"/>
      <c r="DW75" s="28"/>
      <c r="DX75" s="28"/>
      <c r="DY75" s="28"/>
      <c r="DZ75" s="28"/>
      <c r="EA75" s="28"/>
      <c r="EB75" s="28"/>
      <c r="EC75" s="28"/>
      <c r="ED75" s="28"/>
      <c r="EE75" s="28"/>
      <c r="EF75" s="28"/>
      <c r="EG75" s="28"/>
      <c r="EH75" s="28"/>
      <c r="EI75" s="28"/>
      <c r="EJ75" s="28"/>
      <c r="EK75" s="28"/>
      <c r="EL75" s="28"/>
      <c r="EM75" s="28"/>
      <c r="EN75" s="28"/>
      <c r="EO75" s="28"/>
      <c r="EP75" s="28"/>
      <c r="EQ75" s="28"/>
      <c r="ER75" s="28"/>
      <c r="ES75" s="28"/>
      <c r="ET75" s="28"/>
      <c r="EU75" s="28"/>
      <c r="EV75" s="28"/>
      <c r="EW75" s="28"/>
      <c r="EX75" s="28"/>
      <c r="EY75" s="28"/>
      <c r="EZ75" s="28"/>
      <c r="FA75" s="28"/>
      <c r="FB75" s="28"/>
      <c r="FC75" s="28"/>
      <c r="FD75" s="28"/>
      <c r="FE75" s="28"/>
      <c r="FF75" s="28"/>
      <c r="FG75" s="28"/>
      <c r="FH75" s="28"/>
      <c r="FI75" s="28"/>
      <c r="FJ75" s="28"/>
      <c r="FK75" s="28"/>
      <c r="FL75" s="28"/>
      <c r="FM75" s="28"/>
      <c r="FN75" s="28"/>
      <c r="FO75" s="28"/>
      <c r="FP75" s="28"/>
      <c r="FQ75" s="28"/>
      <c r="FR75" s="28"/>
      <c r="FS75" s="28"/>
      <c r="FT75" s="28"/>
      <c r="FU75" s="28"/>
      <c r="FV75" s="28"/>
      <c r="FW75" s="28"/>
      <c r="FX75" s="28"/>
      <c r="FY75" s="28"/>
      <c r="FZ75" s="28"/>
      <c r="GA75" s="28"/>
      <c r="GB75" s="28"/>
      <c r="GC75" s="28"/>
      <c r="GD75" s="28"/>
      <c r="GE75" s="28"/>
      <c r="GF75" s="28"/>
      <c r="GG75" s="28"/>
      <c r="GH75" s="28"/>
      <c r="GI75" s="28"/>
      <c r="GJ75" s="28"/>
      <c r="GK75" s="28"/>
      <c r="GL75" s="28"/>
      <c r="GM75" s="28"/>
      <c r="GN75" s="28"/>
      <c r="GO75" s="28"/>
      <c r="GP75" s="28"/>
      <c r="GQ75" s="28"/>
      <c r="GR75" s="28"/>
      <c r="GS75" s="28"/>
      <c r="GT75" s="28"/>
      <c r="GU75" s="28"/>
      <c r="GV75" s="28"/>
      <c r="GW75" s="28"/>
      <c r="GX75" s="28"/>
      <c r="GY75" s="28"/>
      <c r="GZ75" s="28"/>
      <c r="HA75" s="28"/>
      <c r="HB75" s="28"/>
      <c r="HC75" s="28"/>
      <c r="HD75" s="28"/>
      <c r="HE75" s="28"/>
      <c r="HF75" s="28"/>
      <c r="HG75" s="28"/>
      <c r="HH75" s="28"/>
      <c r="HI75" s="28"/>
      <c r="HJ75" s="28"/>
      <c r="HK75" s="28"/>
      <c r="HL75" s="28"/>
      <c r="HM75" s="28"/>
      <c r="HN75" s="28"/>
      <c r="HO75" s="28"/>
      <c r="HP75" s="28"/>
      <c r="HQ75" s="28"/>
      <c r="HR75" s="28"/>
      <c r="HS75" s="28"/>
      <c r="HT75" s="28"/>
      <c r="HU75" s="28"/>
      <c r="HV75" s="28"/>
      <c r="HW75" s="28"/>
      <c r="HX75" s="28"/>
      <c r="HY75" s="28"/>
      <c r="HZ75" s="28"/>
      <c r="IA75" s="28"/>
      <c r="IB75" s="28"/>
      <c r="IC75" s="28"/>
      <c r="ID75" s="28"/>
      <c r="IE75" s="28"/>
      <c r="IF75" s="28"/>
      <c r="IG75" s="28"/>
      <c r="IH75" s="28"/>
      <c r="II75" s="28"/>
      <c r="IJ75" s="28"/>
      <c r="IK75" s="28"/>
      <c r="IL75" s="28"/>
      <c r="IM75" s="28"/>
      <c r="IN75" s="28"/>
      <c r="IO75" s="28"/>
      <c r="IP75" s="28"/>
      <c r="IQ75" s="28"/>
      <c r="IR75" s="28"/>
      <c r="IS75" s="28"/>
      <c r="IT75" s="28"/>
      <c r="IU75" s="28"/>
      <c r="IV75" s="28"/>
      <c r="IW75" s="28"/>
      <c r="IX75" s="28"/>
      <c r="IY75" s="28"/>
      <c r="IZ75" s="28"/>
      <c r="JA75" s="28"/>
      <c r="JB75" s="28"/>
      <c r="JC75" s="28"/>
      <c r="JD75" s="28"/>
      <c r="JE75" s="28"/>
      <c r="JF75" s="28"/>
      <c r="JG75" s="28"/>
      <c r="JH75" s="28"/>
      <c r="JI75" s="28"/>
      <c r="JJ75" s="28"/>
      <c r="JK75" s="28"/>
      <c r="JL75" s="28"/>
      <c r="JM75" s="28"/>
      <c r="JN75" s="28"/>
      <c r="JO75" s="28"/>
      <c r="JP75" s="28"/>
      <c r="JQ75" s="28"/>
      <c r="JR75" s="28"/>
      <c r="JS75" s="28"/>
      <c r="JT75" s="28"/>
      <c r="JU75" s="28"/>
      <c r="JV75" s="28"/>
      <c r="JW75" s="28"/>
      <c r="JX75" s="28"/>
      <c r="JY75" s="28"/>
      <c r="JZ75" s="28"/>
      <c r="KA75" s="28"/>
      <c r="KB75" s="28"/>
      <c r="KC75" s="28"/>
      <c r="KD75" s="28"/>
      <c r="KE75" s="28"/>
      <c r="KF75" s="28"/>
      <c r="KG75" s="28"/>
      <c r="KH75" s="28"/>
      <c r="KI75" s="28"/>
      <c r="KJ75" s="28"/>
      <c r="KK75" s="28"/>
      <c r="KL75" s="28"/>
      <c r="KM75" s="28"/>
      <c r="KN75" s="28"/>
      <c r="KO75" s="28"/>
      <c r="KP75" s="28"/>
      <c r="KQ75" s="28"/>
      <c r="KR75" s="28"/>
      <c r="KS75" s="28"/>
      <c r="KT75" s="28"/>
      <c r="KU75" s="28"/>
      <c r="KV75" s="28"/>
      <c r="KW75" s="28"/>
      <c r="KX75" s="28"/>
      <c r="KY75" s="28"/>
      <c r="KZ75" s="28"/>
      <c r="LA75" s="28"/>
      <c r="LB75" s="28"/>
      <c r="LC75" s="28"/>
      <c r="LD75" s="28"/>
      <c r="LE75" s="28"/>
      <c r="LF75" s="28"/>
      <c r="LG75" s="28"/>
      <c r="LH75" s="28"/>
      <c r="LI75" s="28"/>
      <c r="LJ75" s="28"/>
      <c r="LK75" s="28"/>
      <c r="LL75" s="28"/>
      <c r="LM75" s="28"/>
      <c r="LN75" s="28"/>
      <c r="LO75" s="28"/>
      <c r="LP75" s="28"/>
      <c r="LQ75" s="28"/>
      <c r="LR75" s="28"/>
      <c r="LS75" s="28"/>
      <c r="LT75" s="28"/>
      <c r="LU75" s="28"/>
      <c r="LV75" s="28"/>
      <c r="LW75" s="28"/>
      <c r="LX75" s="28"/>
      <c r="LY75" s="28"/>
      <c r="LZ75" s="28"/>
      <c r="MA75" s="28"/>
      <c r="MB75" s="28"/>
      <c r="MC75" s="28"/>
      <c r="MD75" s="28"/>
      <c r="ME75" s="28"/>
      <c r="MF75" s="28"/>
      <c r="MG75" s="28"/>
      <c r="MH75" s="28"/>
      <c r="MI75" s="28"/>
      <c r="MJ75" s="28"/>
      <c r="MK75" s="28"/>
      <c r="ML75" s="28"/>
      <c r="MM75" s="28"/>
      <c r="MN75" s="28"/>
      <c r="MO75" s="28"/>
      <c r="MP75" s="28"/>
      <c r="MQ75" s="28"/>
      <c r="MR75" s="28"/>
      <c r="MS75" s="28"/>
      <c r="MT75" s="28"/>
      <c r="MU75" s="28"/>
      <c r="MV75" s="28"/>
      <c r="MW75" s="28"/>
      <c r="MX75" s="28"/>
      <c r="MY75" s="28"/>
      <c r="MZ75" s="28"/>
      <c r="NA75" s="28"/>
      <c r="NB75" s="28"/>
      <c r="NC75" s="28"/>
      <c r="ND75" s="28"/>
      <c r="NE75" s="28"/>
      <c r="NF75" s="28"/>
      <c r="NG75" s="28"/>
      <c r="NH75" s="28"/>
      <c r="NI75" s="28"/>
      <c r="NJ75" s="28"/>
      <c r="NK75" s="28"/>
      <c r="NL75" s="28"/>
      <c r="NM75" s="28"/>
      <c r="NN75" s="28"/>
      <c r="NO75" s="28"/>
      <c r="NP75" s="28"/>
      <c r="NQ75" s="28"/>
      <c r="NR75" s="28"/>
      <c r="NS75" s="28"/>
      <c r="NT75" s="28"/>
      <c r="NU75" s="28"/>
      <c r="NV75" s="28"/>
      <c r="NW75" s="28"/>
      <c r="NX75" s="28"/>
      <c r="NY75" s="28"/>
      <c r="NZ75" s="28"/>
      <c r="OA75" s="28"/>
      <c r="OB75" s="28"/>
      <c r="OC75" s="28"/>
      <c r="OD75" s="28"/>
      <c r="OE75" s="28"/>
      <c r="OF75" s="28"/>
      <c r="OG75" s="28"/>
      <c r="OH75" s="28"/>
      <c r="OI75" s="28"/>
      <c r="OJ75" s="28"/>
      <c r="OK75" s="28"/>
      <c r="OL75" s="28"/>
      <c r="OM75" s="28"/>
      <c r="ON75" s="28"/>
      <c r="OO75" s="28"/>
      <c r="OP75" s="28"/>
      <c r="OQ75" s="28"/>
      <c r="OR75" s="28"/>
      <c r="OS75" s="28"/>
      <c r="OT75" s="28"/>
      <c r="OU75" s="28"/>
      <c r="OV75" s="28"/>
      <c r="OW75" s="28"/>
      <c r="OX75" s="28"/>
      <c r="OY75" s="28"/>
      <c r="OZ75" s="28"/>
      <c r="PA75" s="28"/>
      <c r="PB75" s="28"/>
      <c r="PC75" s="28"/>
      <c r="PD75" s="28"/>
      <c r="PE75" s="28"/>
      <c r="PF75" s="28"/>
      <c r="PG75" s="28"/>
      <c r="PH75" s="28"/>
      <c r="PI75" s="28"/>
      <c r="PJ75" s="28"/>
      <c r="PK75" s="28"/>
      <c r="PL75" s="28"/>
      <c r="PM75" s="28"/>
      <c r="PN75" s="28"/>
      <c r="PO75" s="28"/>
      <c r="PP75" s="28"/>
      <c r="PQ75" s="28"/>
      <c r="PR75" s="28"/>
      <c r="PS75" s="28"/>
      <c r="PT75" s="28"/>
      <c r="PU75" s="28"/>
      <c r="PV75" s="28"/>
      <c r="PW75" s="28"/>
      <c r="PX75" s="28"/>
      <c r="PY75" s="28"/>
      <c r="PZ75" s="28"/>
      <c r="QA75" s="28"/>
      <c r="QB75" s="28"/>
      <c r="QC75" s="28"/>
      <c r="QD75" s="28"/>
      <c r="QE75" s="28"/>
      <c r="QF75" s="28"/>
      <c r="QG75" s="28"/>
      <c r="QH75" s="28"/>
      <c r="QI75" s="28"/>
      <c r="QJ75" s="28"/>
      <c r="QK75" s="28"/>
      <c r="QL75" s="28"/>
      <c r="QM75" s="28"/>
      <c r="QN75" s="28"/>
      <c r="QO75" s="28"/>
      <c r="QP75" s="28"/>
      <c r="QQ75" s="28"/>
      <c r="QR75" s="28"/>
      <c r="QS75" s="28"/>
      <c r="QT75" s="28"/>
      <c r="QU75" s="28"/>
      <c r="QV75" s="28"/>
      <c r="QW75" s="28"/>
      <c r="QX75" s="28"/>
      <c r="QY75" s="28"/>
      <c r="QZ75" s="28"/>
      <c r="RA75" s="28"/>
      <c r="RB75" s="28"/>
      <c r="RC75" s="28"/>
      <c r="RD75" s="28"/>
      <c r="RE75" s="28"/>
      <c r="RF75" s="28"/>
      <c r="RG75" s="28"/>
      <c r="RH75" s="28"/>
      <c r="RI75" s="28"/>
      <c r="RJ75" s="28"/>
      <c r="RK75" s="28"/>
      <c r="RL75" s="28"/>
      <c r="RM75" s="28"/>
      <c r="RN75" s="28"/>
      <c r="RO75" s="28"/>
      <c r="RP75" s="28"/>
      <c r="RQ75" s="28"/>
      <c r="RR75" s="28"/>
      <c r="RS75" s="28"/>
      <c r="RT75" s="28"/>
      <c r="RU75" s="28"/>
      <c r="RV75" s="28"/>
      <c r="RW75" s="28"/>
      <c r="RX75" s="28"/>
      <c r="RY75" s="28"/>
      <c r="RZ75" s="28"/>
      <c r="SA75" s="28"/>
      <c r="SB75" s="28"/>
      <c r="SC75" s="28"/>
      <c r="SD75" s="28"/>
      <c r="SE75" s="28"/>
      <c r="SF75" s="28"/>
      <c r="SG75" s="28"/>
      <c r="SH75" s="28"/>
      <c r="SI75" s="28"/>
      <c r="SJ75" s="28"/>
      <c r="SK75" s="28"/>
      <c r="SL75" s="28"/>
      <c r="SM75" s="28"/>
      <c r="SN75" s="28"/>
      <c r="SO75" s="28"/>
      <c r="SP75" s="28"/>
      <c r="SQ75" s="28"/>
      <c r="SR75" s="28"/>
      <c r="SS75" s="28"/>
      <c r="ST75" s="28"/>
      <c r="SU75" s="28"/>
      <c r="SV75" s="28"/>
      <c r="SW75" s="28"/>
      <c r="SX75" s="28"/>
      <c r="SY75" s="28"/>
      <c r="SZ75" s="28"/>
      <c r="TA75" s="28"/>
      <c r="TB75" s="28"/>
      <c r="TC75" s="28"/>
      <c r="TD75" s="28"/>
      <c r="TE75" s="28"/>
      <c r="TF75" s="28"/>
      <c r="TG75" s="28"/>
      <c r="TH75" s="28"/>
      <c r="TI75" s="28"/>
      <c r="TJ75" s="28"/>
      <c r="TK75" s="28"/>
      <c r="TL75" s="28"/>
      <c r="TM75" s="28"/>
      <c r="TN75" s="28"/>
      <c r="TO75" s="28"/>
      <c r="TP75" s="28"/>
      <c r="TQ75" s="28"/>
      <c r="TR75" s="28"/>
      <c r="TS75" s="28"/>
      <c r="TT75" s="28"/>
      <c r="TU75" s="28"/>
      <c r="TV75" s="28"/>
      <c r="TW75" s="28"/>
      <c r="TX75" s="28"/>
      <c r="TY75" s="28"/>
      <c r="TZ75" s="28"/>
      <c r="UA75" s="28"/>
      <c r="UB75" s="28"/>
      <c r="UC75" s="28"/>
      <c r="UD75" s="28"/>
      <c r="UE75" s="28"/>
      <c r="UF75" s="28"/>
      <c r="UG75" s="28"/>
      <c r="UH75" s="28"/>
      <c r="UI75" s="28"/>
      <c r="UJ75" s="28"/>
      <c r="UK75" s="28"/>
      <c r="UL75" s="28"/>
      <c r="UM75" s="28"/>
      <c r="UN75" s="28"/>
      <c r="UO75" s="28"/>
      <c r="UP75" s="28"/>
      <c r="UQ75" s="28"/>
      <c r="UR75" s="28"/>
      <c r="US75" s="28"/>
      <c r="UT75" s="28"/>
      <c r="UU75" s="28"/>
      <c r="UV75" s="28"/>
      <c r="UW75" s="28"/>
      <c r="UX75" s="28"/>
      <c r="UY75" s="28"/>
      <c r="UZ75" s="28"/>
      <c r="VA75" s="28"/>
      <c r="VB75" s="28"/>
      <c r="VC75" s="28"/>
      <c r="VD75" s="28"/>
      <c r="VE75" s="28"/>
      <c r="VF75" s="28"/>
      <c r="VG75" s="28"/>
      <c r="VH75" s="28"/>
      <c r="VI75" s="28"/>
      <c r="VJ75" s="28"/>
      <c r="VK75" s="28"/>
      <c r="VL75" s="28"/>
      <c r="VM75" s="28"/>
      <c r="VN75" s="28"/>
      <c r="VO75" s="28"/>
      <c r="VP75" s="28"/>
      <c r="VQ75" s="28"/>
      <c r="VR75" s="28"/>
      <c r="VS75" s="28"/>
      <c r="VT75" s="28"/>
      <c r="VU75" s="28"/>
      <c r="VV75" s="28"/>
      <c r="VW75" s="28"/>
      <c r="VX75" s="28"/>
      <c r="VY75" s="28"/>
      <c r="VZ75" s="28"/>
      <c r="WA75" s="28"/>
      <c r="WB75" s="28"/>
      <c r="WC75" s="28"/>
      <c r="WD75" s="28"/>
      <c r="WE75" s="28"/>
      <c r="WF75" s="28"/>
      <c r="WG75" s="28"/>
      <c r="WH75" s="28"/>
      <c r="WI75" s="28"/>
      <c r="WJ75" s="28"/>
      <c r="WK75" s="28"/>
      <c r="WL75" s="28"/>
      <c r="WM75" s="28"/>
      <c r="WN75" s="28"/>
      <c r="WO75" s="28"/>
      <c r="WP75" s="28"/>
      <c r="WQ75" s="28"/>
      <c r="WR75" s="28"/>
      <c r="WS75" s="28"/>
      <c r="WT75" s="28"/>
      <c r="WU75" s="28"/>
      <c r="WV75" s="28"/>
      <c r="WW75" s="28"/>
      <c r="WX75" s="28"/>
      <c r="WY75" s="28"/>
      <c r="WZ75" s="28"/>
      <c r="XA75" s="28"/>
      <c r="XB75" s="28"/>
      <c r="XC75" s="28"/>
      <c r="XD75" s="28"/>
      <c r="XE75" s="28"/>
      <c r="XF75" s="28"/>
      <c r="XG75" s="28"/>
      <c r="XH75" s="28"/>
      <c r="XI75" s="28"/>
      <c r="XJ75" s="28"/>
      <c r="XK75" s="28"/>
      <c r="XL75" s="28"/>
      <c r="XM75" s="28"/>
      <c r="XN75" s="28"/>
      <c r="XO75" s="28"/>
      <c r="XP75" s="28"/>
      <c r="XQ75" s="28"/>
      <c r="XR75" s="28"/>
      <c r="XS75" s="28"/>
      <c r="XT75" s="28"/>
      <c r="XU75" s="28"/>
      <c r="XV75" s="28"/>
      <c r="XW75" s="28"/>
      <c r="XX75" s="28"/>
      <c r="XY75" s="28"/>
      <c r="XZ75" s="28"/>
      <c r="YA75" s="28"/>
      <c r="YB75" s="28"/>
      <c r="YC75" s="28"/>
      <c r="YD75" s="28"/>
      <c r="YE75" s="28"/>
      <c r="YF75" s="28"/>
      <c r="YG75" s="28"/>
      <c r="YH75" s="28"/>
      <c r="YI75" s="28"/>
      <c r="YJ75" s="28"/>
      <c r="YK75" s="28"/>
      <c r="YL75" s="28"/>
      <c r="YM75" s="28"/>
      <c r="YN75" s="28"/>
      <c r="YO75" s="28"/>
      <c r="YP75" s="28"/>
      <c r="YQ75" s="28"/>
      <c r="YR75" s="28"/>
      <c r="YS75" s="28"/>
      <c r="YT75" s="28"/>
      <c r="YU75" s="28"/>
      <c r="YV75" s="28"/>
      <c r="YW75" s="28"/>
      <c r="YX75" s="28"/>
      <c r="YY75" s="28"/>
      <c r="YZ75" s="28"/>
      <c r="ZA75" s="28"/>
      <c r="ZB75" s="28"/>
      <c r="ZC75" s="28"/>
      <c r="ZD75" s="28"/>
      <c r="ZE75" s="28"/>
      <c r="ZF75" s="28"/>
      <c r="ZG75" s="28"/>
      <c r="ZH75" s="28"/>
      <c r="ZI75" s="28"/>
      <c r="ZJ75" s="28"/>
      <c r="ZK75" s="28"/>
      <c r="ZL75" s="28"/>
      <c r="ZM75" s="28"/>
      <c r="ZN75" s="28"/>
      <c r="ZO75" s="28"/>
      <c r="ZP75" s="28"/>
      <c r="ZQ75" s="28"/>
      <c r="ZR75" s="28"/>
      <c r="ZS75" s="28"/>
      <c r="ZT75" s="28"/>
      <c r="ZU75" s="28"/>
      <c r="ZV75" s="28"/>
      <c r="ZW75" s="28"/>
      <c r="ZX75" s="28"/>
      <c r="ZY75" s="28"/>
      <c r="ZZ75" s="28"/>
      <c r="AAA75" s="28"/>
      <c r="AAB75" s="28"/>
      <c r="AAC75" s="28"/>
      <c r="AAD75" s="28"/>
      <c r="AAE75" s="28"/>
      <c r="AAF75" s="28"/>
      <c r="AAG75" s="28"/>
      <c r="AAH75" s="28"/>
      <c r="AAI75" s="28"/>
      <c r="AAJ75" s="28"/>
      <c r="AAK75" s="28"/>
      <c r="AAL75" s="28"/>
      <c r="AAM75" s="28"/>
      <c r="AAN75" s="28"/>
      <c r="AAO75" s="28"/>
      <c r="AAP75" s="28"/>
      <c r="AAQ75" s="28"/>
      <c r="AAR75" s="28"/>
      <c r="AAS75" s="28"/>
      <c r="AAT75" s="28"/>
      <c r="AAU75" s="28"/>
      <c r="AAV75" s="28"/>
      <c r="AAW75" s="28"/>
      <c r="AAX75" s="28"/>
      <c r="AAY75" s="28"/>
      <c r="AAZ75" s="28"/>
      <c r="ABA75" s="28"/>
      <c r="ABB75" s="28"/>
      <c r="ABC75" s="28"/>
      <c r="ABD75" s="28"/>
      <c r="ABE75" s="28"/>
      <c r="ABF75" s="28"/>
      <c r="ABG75" s="28"/>
      <c r="ABH75" s="28"/>
      <c r="ABI75" s="28"/>
      <c r="ABJ75" s="28"/>
      <c r="ABK75" s="28"/>
      <c r="ABL75" s="28"/>
      <c r="ABM75" s="28"/>
      <c r="ABN75" s="28"/>
      <c r="ABO75" s="28"/>
      <c r="ABP75" s="28"/>
      <c r="ABQ75" s="28"/>
      <c r="ABR75" s="28"/>
      <c r="ABS75" s="28"/>
      <c r="ABT75" s="28"/>
      <c r="ABU75" s="28"/>
      <c r="ABV75" s="28"/>
      <c r="ABW75" s="28"/>
      <c r="ABX75" s="28"/>
      <c r="ABY75" s="28"/>
      <c r="ABZ75" s="28"/>
      <c r="ACA75" s="28"/>
      <c r="ACB75" s="28"/>
      <c r="ACC75" s="28"/>
      <c r="ACD75" s="28"/>
      <c r="ACE75" s="28"/>
      <c r="ACF75" s="28"/>
      <c r="ACG75" s="28"/>
      <c r="ACH75" s="28"/>
      <c r="ACI75" s="28"/>
      <c r="ACJ75" s="28"/>
      <c r="ACK75" s="28"/>
      <c r="ACL75" s="28"/>
      <c r="ACM75" s="28"/>
      <c r="ACN75" s="28"/>
      <c r="ACO75" s="28"/>
      <c r="ACP75" s="28"/>
      <c r="ACQ75" s="28"/>
      <c r="ACR75" s="28"/>
      <c r="ACS75" s="28"/>
      <c r="ACT75" s="28"/>
      <c r="ACU75" s="28"/>
      <c r="ACV75" s="28"/>
      <c r="ACW75" s="28"/>
      <c r="ACX75" s="28"/>
      <c r="ACY75" s="28"/>
      <c r="ACZ75" s="28"/>
      <c r="ADA75" s="28"/>
      <c r="ADB75" s="28"/>
      <c r="ADC75" s="28"/>
      <c r="ADD75" s="28"/>
      <c r="ADE75" s="28"/>
      <c r="ADF75" s="28"/>
      <c r="ADG75" s="28"/>
      <c r="ADH75" s="28"/>
      <c r="ADI75" s="28"/>
      <c r="ADJ75" s="28"/>
      <c r="ADK75" s="28"/>
      <c r="ADL75" s="28"/>
      <c r="ADM75" s="28"/>
      <c r="ADN75" s="28"/>
      <c r="ADO75" s="28"/>
      <c r="ADP75" s="28"/>
      <c r="ADQ75" s="28"/>
      <c r="ADR75" s="28"/>
      <c r="ADS75" s="28"/>
      <c r="ADT75" s="28"/>
      <c r="ADU75" s="28"/>
      <c r="ADV75" s="28"/>
      <c r="ADW75" s="28"/>
      <c r="ADX75" s="28"/>
      <c r="ADY75" s="28"/>
      <c r="ADZ75" s="28"/>
      <c r="AEA75" s="28"/>
      <c r="AEB75" s="28"/>
      <c r="AEC75" s="28"/>
      <c r="AED75" s="28"/>
      <c r="AEE75" s="28"/>
      <c r="AEF75" s="28"/>
      <c r="AEG75" s="28"/>
      <c r="AEH75" s="28"/>
      <c r="AEI75" s="28"/>
      <c r="AEJ75" s="28"/>
      <c r="AEK75" s="28"/>
      <c r="AEL75" s="28"/>
      <c r="AEM75" s="28"/>
      <c r="AEN75" s="28"/>
      <c r="AEO75" s="28"/>
      <c r="AEP75" s="28"/>
      <c r="AEQ75" s="28"/>
      <c r="AER75" s="28"/>
      <c r="AES75" s="28"/>
      <c r="AET75" s="28"/>
      <c r="AEU75" s="28"/>
      <c r="AEV75" s="28"/>
      <c r="AEW75" s="28"/>
      <c r="AEX75" s="28"/>
      <c r="AEY75" s="28"/>
      <c r="AEZ75" s="28"/>
      <c r="AFA75" s="28"/>
      <c r="AFB75" s="28"/>
      <c r="AFC75" s="28"/>
      <c r="AFD75" s="28"/>
      <c r="AFE75" s="28"/>
      <c r="AFF75" s="28"/>
      <c r="AFG75" s="28"/>
      <c r="AFH75" s="28"/>
      <c r="AFI75" s="28"/>
      <c r="AFJ75" s="28"/>
      <c r="AFK75" s="28"/>
      <c r="AFL75" s="28"/>
      <c r="AFM75" s="28"/>
      <c r="AFN75" s="28"/>
      <c r="AFO75" s="28"/>
      <c r="AFP75" s="28"/>
      <c r="AFQ75" s="28"/>
      <c r="AFR75" s="28"/>
      <c r="AFS75" s="28"/>
      <c r="AFT75" s="28"/>
      <c r="AFU75" s="28"/>
      <c r="AFV75" s="28"/>
      <c r="AFW75" s="28"/>
      <c r="AFX75" s="28"/>
      <c r="AFY75" s="28"/>
      <c r="AFZ75" s="28"/>
      <c r="AGA75" s="28"/>
      <c r="AGB75" s="28"/>
      <c r="AGC75" s="28"/>
      <c r="AGD75" s="28"/>
      <c r="AGE75" s="28"/>
      <c r="AGF75" s="28"/>
      <c r="AGG75" s="28"/>
      <c r="AGH75" s="28"/>
      <c r="AGI75" s="28"/>
      <c r="AGJ75" s="28"/>
      <c r="AGK75" s="28"/>
      <c r="AGL75" s="28"/>
      <c r="AGM75" s="28"/>
      <c r="AGN75" s="28"/>
      <c r="AGO75" s="28"/>
      <c r="AGP75" s="28"/>
      <c r="AGQ75" s="28"/>
      <c r="AGR75" s="28"/>
      <c r="AGS75" s="28"/>
      <c r="AGT75" s="28"/>
      <c r="AGU75" s="28"/>
      <c r="AGV75" s="28"/>
      <c r="AGW75" s="28"/>
      <c r="AGX75" s="28"/>
      <c r="AGY75" s="28"/>
      <c r="AGZ75" s="28"/>
      <c r="AHA75" s="28"/>
      <c r="AHB75" s="28"/>
      <c r="AHC75" s="28"/>
      <c r="AHD75" s="28"/>
      <c r="AHE75" s="28"/>
      <c r="AHF75" s="28"/>
      <c r="AHG75" s="28"/>
      <c r="AHH75" s="28"/>
      <c r="AHI75" s="28"/>
      <c r="AHJ75" s="28"/>
      <c r="AHK75" s="28"/>
      <c r="AHL75" s="28"/>
      <c r="AHM75" s="28"/>
      <c r="AHN75" s="28"/>
      <c r="AHO75" s="28"/>
      <c r="AHP75" s="28"/>
      <c r="AHQ75" s="28"/>
      <c r="AHR75" s="28"/>
      <c r="AHS75" s="28"/>
      <c r="AHT75" s="28"/>
      <c r="AHU75" s="28"/>
      <c r="AHV75" s="28"/>
      <c r="AHW75" s="28"/>
      <c r="AHX75" s="28"/>
      <c r="AHY75" s="28"/>
      <c r="AHZ75" s="28"/>
      <c r="AIA75" s="28"/>
      <c r="AIB75" s="28"/>
      <c r="AIC75" s="28"/>
      <c r="AID75" s="28"/>
      <c r="AIE75" s="28"/>
      <c r="AIF75" s="28"/>
      <c r="AIG75" s="28"/>
      <c r="AIH75" s="28"/>
      <c r="AII75" s="28"/>
      <c r="AIJ75" s="28"/>
      <c r="AIK75" s="28"/>
      <c r="AIL75" s="28"/>
      <c r="AIM75" s="28"/>
      <c r="AIN75" s="28"/>
      <c r="AIO75" s="28"/>
      <c r="AIP75" s="28"/>
      <c r="AIQ75" s="28"/>
      <c r="AIR75" s="28"/>
      <c r="AIS75" s="28"/>
      <c r="AIT75" s="28"/>
      <c r="AIU75" s="28"/>
      <c r="AIV75" s="28"/>
      <c r="AIW75" s="28"/>
      <c r="AIX75" s="28"/>
      <c r="AIY75" s="28"/>
      <c r="AIZ75" s="28"/>
      <c r="AJA75" s="28"/>
      <c r="AJB75" s="28"/>
      <c r="AJC75" s="28"/>
      <c r="AJD75" s="28"/>
      <c r="AJE75" s="28"/>
      <c r="AJF75" s="28"/>
      <c r="AJG75" s="28"/>
      <c r="AJH75" s="28"/>
      <c r="AJI75" s="28"/>
      <c r="AJJ75" s="28"/>
      <c r="AJK75" s="28"/>
      <c r="AJL75" s="28"/>
      <c r="AJM75" s="28"/>
      <c r="AJN75" s="28"/>
      <c r="AJO75" s="28"/>
      <c r="AJP75" s="28"/>
      <c r="AJQ75" s="28"/>
      <c r="AJR75" s="28"/>
      <c r="AJS75" s="28"/>
      <c r="AJT75" s="28"/>
      <c r="AJU75" s="28"/>
      <c r="AJV75" s="28"/>
      <c r="AJW75" s="28"/>
      <c r="AJX75" s="28"/>
      <c r="AJY75" s="28"/>
      <c r="AJZ75" s="28"/>
      <c r="AKA75" s="28"/>
      <c r="AKB75" s="28"/>
      <c r="AKC75" s="28"/>
      <c r="AKD75" s="28"/>
      <c r="AKE75" s="28"/>
      <c r="AKF75" s="28"/>
      <c r="AKG75" s="28"/>
      <c r="AKH75" s="28"/>
      <c r="AKI75" s="28"/>
      <c r="AKJ75" s="28"/>
      <c r="AKK75" s="28"/>
      <c r="AKL75" s="28"/>
      <c r="AKM75" s="28"/>
      <c r="AKN75" s="28"/>
      <c r="AKO75" s="28"/>
      <c r="AKP75" s="28"/>
      <c r="AKQ75" s="28"/>
      <c r="AKR75" s="28"/>
      <c r="AKS75" s="28"/>
      <c r="AKT75" s="28"/>
      <c r="AKU75" s="28"/>
      <c r="AKV75" s="28"/>
      <c r="AKW75" s="28"/>
      <c r="AKX75" s="28"/>
      <c r="AKY75" s="28"/>
      <c r="AKZ75" s="28"/>
      <c r="ALA75" s="28"/>
      <c r="ALB75" s="28"/>
      <c r="ALC75" s="28"/>
      <c r="ALD75" s="28"/>
      <c r="ALE75" s="28"/>
      <c r="ALF75" s="28"/>
      <c r="ALG75" s="28"/>
      <c r="ALH75" s="28"/>
      <c r="ALI75" s="28"/>
      <c r="ALJ75" s="28"/>
      <c r="ALK75" s="28"/>
      <c r="ALL75" s="28"/>
      <c r="ALM75" s="28"/>
      <c r="ALN75" s="28"/>
      <c r="ALO75" s="28"/>
      <c r="ALP75" s="28"/>
      <c r="ALQ75" s="28"/>
      <c r="ALR75" s="28"/>
      <c r="ALS75" s="28"/>
      <c r="ALT75" s="28"/>
      <c r="ALU75" s="28"/>
      <c r="ALV75" s="28"/>
      <c r="ALW75" s="28"/>
      <c r="ALX75" s="28"/>
      <c r="ALY75" s="28"/>
      <c r="ALZ75" s="28"/>
      <c r="AMA75" s="28"/>
      <c r="AMB75" s="28"/>
      <c r="AMC75" s="28"/>
      <c r="AMD75" s="28"/>
      <c r="AME75" s="28"/>
      <c r="AMF75" s="28"/>
      <c r="AMG75" s="28"/>
      <c r="AMH75" s="28"/>
      <c r="AMI75" s="28"/>
      <c r="AMJ75" s="28"/>
      <c r="AMK75" s="28"/>
      <c r="AML75" s="28"/>
      <c r="AMM75" s="28"/>
      <c r="AMN75" s="28"/>
      <c r="AMO75" s="28"/>
      <c r="AMP75" s="28"/>
      <c r="AMQ75" s="28"/>
      <c r="AMR75" s="28"/>
      <c r="AMS75" s="28"/>
      <c r="AMT75" s="28"/>
      <c r="AMU75" s="28"/>
      <c r="AMV75" s="28"/>
      <c r="AMW75" s="28"/>
      <c r="AMX75" s="28"/>
      <c r="AMY75" s="28"/>
      <c r="AMZ75" s="28"/>
      <c r="ANA75" s="28"/>
      <c r="ANB75" s="28"/>
      <c r="ANC75" s="28"/>
      <c r="AND75" s="28"/>
      <c r="ANE75" s="28"/>
      <c r="ANF75" s="28"/>
    </row>
    <row r="76" spans="3:1046" s="6" customFormat="1" ht="15" customHeight="1" x14ac:dyDescent="0.25">
      <c r="C76" s="6" t="str">
        <f t="shared" si="6"/>
        <v>American</v>
      </c>
      <c r="D76" s="6" t="str">
        <f t="shared" si="7"/>
        <v>HPE10280H045DV  (80 gal)</v>
      </c>
      <c r="E76" s="6">
        <f t="shared" si="8"/>
        <v>120212</v>
      </c>
      <c r="F76" s="62">
        <f t="shared" si="9"/>
        <v>80</v>
      </c>
      <c r="G76" s="6" t="str">
        <f t="shared" si="10"/>
        <v>AOSmithPHPT80</v>
      </c>
      <c r="H76" s="62">
        <v>1</v>
      </c>
      <c r="I76" s="64">
        <v>0</v>
      </c>
      <c r="J76" s="63">
        <f t="shared" si="47"/>
        <v>2.33</v>
      </c>
      <c r="K76" s="114">
        <f t="shared" si="48"/>
        <v>0</v>
      </c>
      <c r="L76" s="132">
        <f t="shared" si="13"/>
        <v>0</v>
      </c>
      <c r="M76" s="132" t="str">
        <f t="shared" si="14"/>
        <v>AmericanHPE10280</v>
      </c>
      <c r="N76" s="99" t="s">
        <v>196</v>
      </c>
      <c r="O76" s="33"/>
      <c r="P76" s="83">
        <f t="shared" si="15"/>
        <v>12</v>
      </c>
      <c r="Q76" s="18" t="s">
        <v>19</v>
      </c>
      <c r="R76" s="70">
        <f t="shared" ref="R76:R90" si="51">R75+1</f>
        <v>2</v>
      </c>
      <c r="S76" s="70">
        <f t="shared" si="49"/>
        <v>120212</v>
      </c>
      <c r="T76" s="67" t="str">
        <f t="shared" si="25"/>
        <v>HPE10280H045DV  (80 gal)</v>
      </c>
      <c r="U76" s="19" t="s">
        <v>114</v>
      </c>
      <c r="V76" s="20">
        <v>80</v>
      </c>
      <c r="W76" s="31" t="s">
        <v>108</v>
      </c>
      <c r="X76" s="88" t="s">
        <v>108</v>
      </c>
      <c r="Y76" s="93" t="str">
        <f t="shared" si="50"/>
        <v>AOSmithPHPT80</v>
      </c>
      <c r="Z76" s="131">
        <v>0</v>
      </c>
      <c r="AA76" s="34">
        <v>2.33</v>
      </c>
      <c r="AB76" s="51"/>
      <c r="AC76" s="50"/>
      <c r="AD76" s="51"/>
      <c r="AE76" s="50"/>
      <c r="AF76" s="143" t="str">
        <f t="shared" si="16"/>
        <v>2,     American,   "HPE10280H045DV  (80 gal)"</v>
      </c>
      <c r="AG76" s="145" t="str">
        <f>AG75</f>
        <v>American</v>
      </c>
      <c r="AH76" s="146" t="s">
        <v>464</v>
      </c>
      <c r="AI76" s="143" t="str">
        <f t="shared" si="17"/>
        <v xml:space="preserve">          case  American   :   "AmericanHPE10280"</v>
      </c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  <c r="CD76" s="28"/>
      <c r="CE76" s="28"/>
      <c r="CF76" s="28"/>
      <c r="CG76" s="28"/>
      <c r="CH76" s="28"/>
      <c r="CI76" s="28"/>
      <c r="CJ76" s="28"/>
      <c r="CK76" s="28"/>
      <c r="CL76" s="28"/>
      <c r="CM76" s="28"/>
      <c r="CN76" s="28"/>
      <c r="CO76" s="28"/>
      <c r="CP76" s="28"/>
      <c r="CQ76" s="28"/>
      <c r="CR76" s="28"/>
      <c r="CS76" s="28"/>
      <c r="CT76" s="28"/>
      <c r="CU76" s="28"/>
      <c r="CV76" s="28"/>
      <c r="CW76" s="28"/>
      <c r="CX76" s="28"/>
      <c r="CY76" s="28"/>
      <c r="CZ76" s="28"/>
      <c r="DA76" s="28"/>
      <c r="DB76" s="28"/>
      <c r="DC76" s="28"/>
      <c r="DD76" s="28"/>
      <c r="DE76" s="28"/>
      <c r="DF76" s="28"/>
      <c r="DG76" s="28"/>
      <c r="DH76" s="28"/>
      <c r="DI76" s="28"/>
      <c r="DJ76" s="28"/>
      <c r="DK76" s="28"/>
      <c r="DL76" s="28"/>
      <c r="DM76" s="28"/>
      <c r="DN76" s="28"/>
      <c r="DO76" s="28"/>
      <c r="DP76" s="28"/>
      <c r="DQ76" s="28"/>
      <c r="DR76" s="28"/>
      <c r="DS76" s="28"/>
      <c r="DT76" s="28"/>
      <c r="DU76" s="28"/>
      <c r="DV76" s="28"/>
      <c r="DW76" s="28"/>
      <c r="DX76" s="28"/>
      <c r="DY76" s="28"/>
      <c r="DZ76" s="28"/>
      <c r="EA76" s="28"/>
      <c r="EB76" s="28"/>
      <c r="EC76" s="28"/>
      <c r="ED76" s="28"/>
      <c r="EE76" s="28"/>
      <c r="EF76" s="28"/>
      <c r="EG76" s="28"/>
      <c r="EH76" s="28"/>
      <c r="EI76" s="28"/>
      <c r="EJ76" s="28"/>
      <c r="EK76" s="28"/>
      <c r="EL76" s="28"/>
      <c r="EM76" s="28"/>
      <c r="EN76" s="28"/>
      <c r="EO76" s="28"/>
      <c r="EP76" s="28"/>
      <c r="EQ76" s="28"/>
      <c r="ER76" s="28"/>
      <c r="ES76" s="28"/>
      <c r="ET76" s="28"/>
      <c r="EU76" s="28"/>
      <c r="EV76" s="28"/>
      <c r="EW76" s="28"/>
      <c r="EX76" s="28"/>
      <c r="EY76" s="28"/>
      <c r="EZ76" s="28"/>
      <c r="FA76" s="28"/>
      <c r="FB76" s="28"/>
      <c r="FC76" s="28"/>
      <c r="FD76" s="28"/>
      <c r="FE76" s="28"/>
      <c r="FF76" s="28"/>
      <c r="FG76" s="28"/>
      <c r="FH76" s="28"/>
      <c r="FI76" s="28"/>
      <c r="FJ76" s="28"/>
      <c r="FK76" s="28"/>
      <c r="FL76" s="28"/>
      <c r="FM76" s="28"/>
      <c r="FN76" s="28"/>
      <c r="FO76" s="28"/>
      <c r="FP76" s="28"/>
      <c r="FQ76" s="28"/>
      <c r="FR76" s="28"/>
      <c r="FS76" s="28"/>
      <c r="FT76" s="28"/>
      <c r="FU76" s="28"/>
      <c r="FV76" s="28"/>
      <c r="FW76" s="28"/>
      <c r="FX76" s="28"/>
      <c r="FY76" s="28"/>
      <c r="FZ76" s="28"/>
      <c r="GA76" s="28"/>
      <c r="GB76" s="28"/>
      <c r="GC76" s="28"/>
      <c r="GD76" s="28"/>
      <c r="GE76" s="28"/>
      <c r="GF76" s="28"/>
      <c r="GG76" s="28"/>
      <c r="GH76" s="28"/>
      <c r="GI76" s="28"/>
      <c r="GJ76" s="28"/>
      <c r="GK76" s="28"/>
      <c r="GL76" s="28"/>
      <c r="GM76" s="28"/>
      <c r="GN76" s="28"/>
      <c r="GO76" s="28"/>
      <c r="GP76" s="28"/>
      <c r="GQ76" s="28"/>
      <c r="GR76" s="28"/>
      <c r="GS76" s="28"/>
      <c r="GT76" s="28"/>
      <c r="GU76" s="28"/>
      <c r="GV76" s="28"/>
      <c r="GW76" s="28"/>
      <c r="GX76" s="28"/>
      <c r="GY76" s="28"/>
      <c r="GZ76" s="28"/>
      <c r="HA76" s="28"/>
      <c r="HB76" s="28"/>
      <c r="HC76" s="28"/>
      <c r="HD76" s="28"/>
      <c r="HE76" s="28"/>
      <c r="HF76" s="28"/>
      <c r="HG76" s="28"/>
      <c r="HH76" s="28"/>
      <c r="HI76" s="28"/>
      <c r="HJ76" s="28"/>
      <c r="HK76" s="28"/>
      <c r="HL76" s="28"/>
      <c r="HM76" s="28"/>
      <c r="HN76" s="28"/>
      <c r="HO76" s="28"/>
      <c r="HP76" s="28"/>
      <c r="HQ76" s="28"/>
      <c r="HR76" s="28"/>
      <c r="HS76" s="28"/>
      <c r="HT76" s="28"/>
      <c r="HU76" s="28"/>
      <c r="HV76" s="28"/>
      <c r="HW76" s="28"/>
      <c r="HX76" s="28"/>
      <c r="HY76" s="28"/>
      <c r="HZ76" s="28"/>
      <c r="IA76" s="28"/>
      <c r="IB76" s="28"/>
      <c r="IC76" s="28"/>
      <c r="ID76" s="28"/>
      <c r="IE76" s="28"/>
      <c r="IF76" s="28"/>
      <c r="IG76" s="28"/>
      <c r="IH76" s="28"/>
      <c r="II76" s="28"/>
      <c r="IJ76" s="28"/>
      <c r="IK76" s="28"/>
      <c r="IL76" s="28"/>
      <c r="IM76" s="28"/>
      <c r="IN76" s="28"/>
      <c r="IO76" s="28"/>
      <c r="IP76" s="28"/>
      <c r="IQ76" s="28"/>
      <c r="IR76" s="28"/>
      <c r="IS76" s="28"/>
      <c r="IT76" s="28"/>
      <c r="IU76" s="28"/>
      <c r="IV76" s="28"/>
      <c r="IW76" s="28"/>
      <c r="IX76" s="28"/>
      <c r="IY76" s="28"/>
      <c r="IZ76" s="28"/>
      <c r="JA76" s="28"/>
      <c r="JB76" s="28"/>
      <c r="JC76" s="28"/>
      <c r="JD76" s="28"/>
      <c r="JE76" s="28"/>
      <c r="JF76" s="28"/>
      <c r="JG76" s="28"/>
      <c r="JH76" s="28"/>
      <c r="JI76" s="28"/>
      <c r="JJ76" s="28"/>
      <c r="JK76" s="28"/>
      <c r="JL76" s="28"/>
      <c r="JM76" s="28"/>
      <c r="JN76" s="28"/>
      <c r="JO76" s="28"/>
      <c r="JP76" s="28"/>
      <c r="JQ76" s="28"/>
      <c r="JR76" s="28"/>
      <c r="JS76" s="28"/>
      <c r="JT76" s="28"/>
      <c r="JU76" s="28"/>
      <c r="JV76" s="28"/>
      <c r="JW76" s="28"/>
      <c r="JX76" s="28"/>
      <c r="JY76" s="28"/>
      <c r="JZ76" s="28"/>
      <c r="KA76" s="28"/>
      <c r="KB76" s="28"/>
      <c r="KC76" s="28"/>
      <c r="KD76" s="28"/>
      <c r="KE76" s="28"/>
      <c r="KF76" s="28"/>
      <c r="KG76" s="28"/>
      <c r="KH76" s="28"/>
      <c r="KI76" s="28"/>
      <c r="KJ76" s="28"/>
      <c r="KK76" s="28"/>
      <c r="KL76" s="28"/>
      <c r="KM76" s="28"/>
      <c r="KN76" s="28"/>
      <c r="KO76" s="28"/>
      <c r="KP76" s="28"/>
      <c r="KQ76" s="28"/>
      <c r="KR76" s="28"/>
      <c r="KS76" s="28"/>
      <c r="KT76" s="28"/>
      <c r="KU76" s="28"/>
      <c r="KV76" s="28"/>
      <c r="KW76" s="28"/>
      <c r="KX76" s="28"/>
      <c r="KY76" s="28"/>
      <c r="KZ76" s="28"/>
      <c r="LA76" s="28"/>
      <c r="LB76" s="28"/>
      <c r="LC76" s="28"/>
      <c r="LD76" s="28"/>
      <c r="LE76" s="28"/>
      <c r="LF76" s="28"/>
      <c r="LG76" s="28"/>
      <c r="LH76" s="28"/>
      <c r="LI76" s="28"/>
      <c r="LJ76" s="28"/>
      <c r="LK76" s="28"/>
      <c r="LL76" s="28"/>
      <c r="LM76" s="28"/>
      <c r="LN76" s="28"/>
      <c r="LO76" s="28"/>
      <c r="LP76" s="28"/>
      <c r="LQ76" s="28"/>
      <c r="LR76" s="28"/>
      <c r="LS76" s="28"/>
      <c r="LT76" s="28"/>
      <c r="LU76" s="28"/>
      <c r="LV76" s="28"/>
      <c r="LW76" s="28"/>
      <c r="LX76" s="28"/>
      <c r="LY76" s="28"/>
      <c r="LZ76" s="28"/>
      <c r="MA76" s="28"/>
      <c r="MB76" s="28"/>
      <c r="MC76" s="28"/>
      <c r="MD76" s="28"/>
      <c r="ME76" s="28"/>
      <c r="MF76" s="28"/>
      <c r="MG76" s="28"/>
      <c r="MH76" s="28"/>
      <c r="MI76" s="28"/>
      <c r="MJ76" s="28"/>
      <c r="MK76" s="28"/>
      <c r="ML76" s="28"/>
      <c r="MM76" s="28"/>
      <c r="MN76" s="28"/>
      <c r="MO76" s="28"/>
      <c r="MP76" s="28"/>
      <c r="MQ76" s="28"/>
      <c r="MR76" s="28"/>
      <c r="MS76" s="28"/>
      <c r="MT76" s="28"/>
      <c r="MU76" s="28"/>
      <c r="MV76" s="28"/>
      <c r="MW76" s="28"/>
      <c r="MX76" s="28"/>
      <c r="MY76" s="28"/>
      <c r="MZ76" s="28"/>
      <c r="NA76" s="28"/>
      <c r="NB76" s="28"/>
      <c r="NC76" s="28"/>
      <c r="ND76" s="28"/>
      <c r="NE76" s="28"/>
      <c r="NF76" s="28"/>
      <c r="NG76" s="28"/>
      <c r="NH76" s="28"/>
      <c r="NI76" s="28"/>
      <c r="NJ76" s="28"/>
      <c r="NK76" s="28"/>
      <c r="NL76" s="28"/>
      <c r="NM76" s="28"/>
      <c r="NN76" s="28"/>
      <c r="NO76" s="28"/>
      <c r="NP76" s="28"/>
      <c r="NQ76" s="28"/>
      <c r="NR76" s="28"/>
      <c r="NS76" s="28"/>
      <c r="NT76" s="28"/>
      <c r="NU76" s="28"/>
      <c r="NV76" s="28"/>
      <c r="NW76" s="28"/>
      <c r="NX76" s="28"/>
      <c r="NY76" s="28"/>
      <c r="NZ76" s="28"/>
      <c r="OA76" s="28"/>
      <c r="OB76" s="28"/>
      <c r="OC76" s="28"/>
      <c r="OD76" s="28"/>
      <c r="OE76" s="28"/>
      <c r="OF76" s="28"/>
      <c r="OG76" s="28"/>
      <c r="OH76" s="28"/>
      <c r="OI76" s="28"/>
      <c r="OJ76" s="28"/>
      <c r="OK76" s="28"/>
      <c r="OL76" s="28"/>
      <c r="OM76" s="28"/>
      <c r="ON76" s="28"/>
      <c r="OO76" s="28"/>
      <c r="OP76" s="28"/>
      <c r="OQ76" s="28"/>
      <c r="OR76" s="28"/>
      <c r="OS76" s="28"/>
      <c r="OT76" s="28"/>
      <c r="OU76" s="28"/>
      <c r="OV76" s="28"/>
      <c r="OW76" s="28"/>
      <c r="OX76" s="28"/>
      <c r="OY76" s="28"/>
      <c r="OZ76" s="28"/>
      <c r="PA76" s="28"/>
      <c r="PB76" s="28"/>
      <c r="PC76" s="28"/>
      <c r="PD76" s="28"/>
      <c r="PE76" s="28"/>
      <c r="PF76" s="28"/>
      <c r="PG76" s="28"/>
      <c r="PH76" s="28"/>
      <c r="PI76" s="28"/>
      <c r="PJ76" s="28"/>
      <c r="PK76" s="28"/>
      <c r="PL76" s="28"/>
      <c r="PM76" s="28"/>
      <c r="PN76" s="28"/>
      <c r="PO76" s="28"/>
      <c r="PP76" s="28"/>
      <c r="PQ76" s="28"/>
      <c r="PR76" s="28"/>
      <c r="PS76" s="28"/>
      <c r="PT76" s="28"/>
      <c r="PU76" s="28"/>
      <c r="PV76" s="28"/>
      <c r="PW76" s="28"/>
      <c r="PX76" s="28"/>
      <c r="PY76" s="28"/>
      <c r="PZ76" s="28"/>
      <c r="QA76" s="28"/>
      <c r="QB76" s="28"/>
      <c r="QC76" s="28"/>
      <c r="QD76" s="28"/>
      <c r="QE76" s="28"/>
      <c r="QF76" s="28"/>
      <c r="QG76" s="28"/>
      <c r="QH76" s="28"/>
      <c r="QI76" s="28"/>
      <c r="QJ76" s="28"/>
      <c r="QK76" s="28"/>
      <c r="QL76" s="28"/>
      <c r="QM76" s="28"/>
      <c r="QN76" s="28"/>
      <c r="QO76" s="28"/>
      <c r="QP76" s="28"/>
      <c r="QQ76" s="28"/>
      <c r="QR76" s="28"/>
      <c r="QS76" s="28"/>
      <c r="QT76" s="28"/>
      <c r="QU76" s="28"/>
      <c r="QV76" s="28"/>
      <c r="QW76" s="28"/>
      <c r="QX76" s="28"/>
      <c r="QY76" s="28"/>
      <c r="QZ76" s="28"/>
      <c r="RA76" s="28"/>
      <c r="RB76" s="28"/>
      <c r="RC76" s="28"/>
      <c r="RD76" s="28"/>
      <c r="RE76" s="28"/>
      <c r="RF76" s="28"/>
      <c r="RG76" s="28"/>
      <c r="RH76" s="28"/>
      <c r="RI76" s="28"/>
      <c r="RJ76" s="28"/>
      <c r="RK76" s="28"/>
      <c r="RL76" s="28"/>
      <c r="RM76" s="28"/>
      <c r="RN76" s="28"/>
      <c r="RO76" s="28"/>
      <c r="RP76" s="28"/>
      <c r="RQ76" s="28"/>
      <c r="RR76" s="28"/>
      <c r="RS76" s="28"/>
      <c r="RT76" s="28"/>
      <c r="RU76" s="28"/>
      <c r="RV76" s="28"/>
      <c r="RW76" s="28"/>
      <c r="RX76" s="28"/>
      <c r="RY76" s="28"/>
      <c r="RZ76" s="28"/>
      <c r="SA76" s="28"/>
      <c r="SB76" s="28"/>
      <c r="SC76" s="28"/>
      <c r="SD76" s="28"/>
      <c r="SE76" s="28"/>
      <c r="SF76" s="28"/>
      <c r="SG76" s="28"/>
      <c r="SH76" s="28"/>
      <c r="SI76" s="28"/>
      <c r="SJ76" s="28"/>
      <c r="SK76" s="28"/>
      <c r="SL76" s="28"/>
      <c r="SM76" s="28"/>
      <c r="SN76" s="28"/>
      <c r="SO76" s="28"/>
      <c r="SP76" s="28"/>
      <c r="SQ76" s="28"/>
      <c r="SR76" s="28"/>
      <c r="SS76" s="28"/>
      <c r="ST76" s="28"/>
      <c r="SU76" s="28"/>
      <c r="SV76" s="28"/>
      <c r="SW76" s="28"/>
      <c r="SX76" s="28"/>
      <c r="SY76" s="28"/>
      <c r="SZ76" s="28"/>
      <c r="TA76" s="28"/>
      <c r="TB76" s="28"/>
      <c r="TC76" s="28"/>
      <c r="TD76" s="28"/>
      <c r="TE76" s="28"/>
      <c r="TF76" s="28"/>
      <c r="TG76" s="28"/>
      <c r="TH76" s="28"/>
      <c r="TI76" s="28"/>
      <c r="TJ76" s="28"/>
      <c r="TK76" s="28"/>
      <c r="TL76" s="28"/>
      <c r="TM76" s="28"/>
      <c r="TN76" s="28"/>
      <c r="TO76" s="28"/>
      <c r="TP76" s="28"/>
      <c r="TQ76" s="28"/>
      <c r="TR76" s="28"/>
      <c r="TS76" s="28"/>
      <c r="TT76" s="28"/>
      <c r="TU76" s="28"/>
      <c r="TV76" s="28"/>
      <c r="TW76" s="28"/>
      <c r="TX76" s="28"/>
      <c r="TY76" s="28"/>
      <c r="TZ76" s="28"/>
      <c r="UA76" s="28"/>
      <c r="UB76" s="28"/>
      <c r="UC76" s="28"/>
      <c r="UD76" s="28"/>
      <c r="UE76" s="28"/>
      <c r="UF76" s="28"/>
      <c r="UG76" s="28"/>
      <c r="UH76" s="28"/>
      <c r="UI76" s="28"/>
      <c r="UJ76" s="28"/>
      <c r="UK76" s="28"/>
      <c r="UL76" s="28"/>
      <c r="UM76" s="28"/>
      <c r="UN76" s="28"/>
      <c r="UO76" s="28"/>
      <c r="UP76" s="28"/>
      <c r="UQ76" s="28"/>
      <c r="UR76" s="28"/>
      <c r="US76" s="28"/>
      <c r="UT76" s="28"/>
      <c r="UU76" s="28"/>
      <c r="UV76" s="28"/>
      <c r="UW76" s="28"/>
      <c r="UX76" s="28"/>
      <c r="UY76" s="28"/>
      <c r="UZ76" s="28"/>
      <c r="VA76" s="28"/>
      <c r="VB76" s="28"/>
      <c r="VC76" s="28"/>
      <c r="VD76" s="28"/>
      <c r="VE76" s="28"/>
      <c r="VF76" s="28"/>
      <c r="VG76" s="28"/>
      <c r="VH76" s="28"/>
      <c r="VI76" s="28"/>
      <c r="VJ76" s="28"/>
      <c r="VK76" s="28"/>
      <c r="VL76" s="28"/>
      <c r="VM76" s="28"/>
      <c r="VN76" s="28"/>
      <c r="VO76" s="28"/>
      <c r="VP76" s="28"/>
      <c r="VQ76" s="28"/>
      <c r="VR76" s="28"/>
      <c r="VS76" s="28"/>
      <c r="VT76" s="28"/>
      <c r="VU76" s="28"/>
      <c r="VV76" s="28"/>
      <c r="VW76" s="28"/>
      <c r="VX76" s="28"/>
      <c r="VY76" s="28"/>
      <c r="VZ76" s="28"/>
      <c r="WA76" s="28"/>
      <c r="WB76" s="28"/>
      <c r="WC76" s="28"/>
      <c r="WD76" s="28"/>
      <c r="WE76" s="28"/>
      <c r="WF76" s="28"/>
      <c r="WG76" s="28"/>
      <c r="WH76" s="28"/>
      <c r="WI76" s="28"/>
      <c r="WJ76" s="28"/>
      <c r="WK76" s="28"/>
      <c r="WL76" s="28"/>
      <c r="WM76" s="28"/>
      <c r="WN76" s="28"/>
      <c r="WO76" s="28"/>
      <c r="WP76" s="28"/>
      <c r="WQ76" s="28"/>
      <c r="WR76" s="28"/>
      <c r="WS76" s="28"/>
      <c r="WT76" s="28"/>
      <c r="WU76" s="28"/>
      <c r="WV76" s="28"/>
      <c r="WW76" s="28"/>
      <c r="WX76" s="28"/>
      <c r="WY76" s="28"/>
      <c r="WZ76" s="28"/>
      <c r="XA76" s="28"/>
      <c r="XB76" s="28"/>
      <c r="XC76" s="28"/>
      <c r="XD76" s="28"/>
      <c r="XE76" s="28"/>
      <c r="XF76" s="28"/>
      <c r="XG76" s="28"/>
      <c r="XH76" s="28"/>
      <c r="XI76" s="28"/>
      <c r="XJ76" s="28"/>
      <c r="XK76" s="28"/>
      <c r="XL76" s="28"/>
      <c r="XM76" s="28"/>
      <c r="XN76" s="28"/>
      <c r="XO76" s="28"/>
      <c r="XP76" s="28"/>
      <c r="XQ76" s="28"/>
      <c r="XR76" s="28"/>
      <c r="XS76" s="28"/>
      <c r="XT76" s="28"/>
      <c r="XU76" s="28"/>
      <c r="XV76" s="28"/>
      <c r="XW76" s="28"/>
      <c r="XX76" s="28"/>
      <c r="XY76" s="28"/>
      <c r="XZ76" s="28"/>
      <c r="YA76" s="28"/>
      <c r="YB76" s="28"/>
      <c r="YC76" s="28"/>
      <c r="YD76" s="28"/>
      <c r="YE76" s="28"/>
      <c r="YF76" s="28"/>
      <c r="YG76" s="28"/>
      <c r="YH76" s="28"/>
      <c r="YI76" s="28"/>
      <c r="YJ76" s="28"/>
      <c r="YK76" s="28"/>
      <c r="YL76" s="28"/>
      <c r="YM76" s="28"/>
      <c r="YN76" s="28"/>
      <c r="YO76" s="28"/>
      <c r="YP76" s="28"/>
      <c r="YQ76" s="28"/>
      <c r="YR76" s="28"/>
      <c r="YS76" s="28"/>
      <c r="YT76" s="28"/>
      <c r="YU76" s="28"/>
      <c r="YV76" s="28"/>
      <c r="YW76" s="28"/>
      <c r="YX76" s="28"/>
      <c r="YY76" s="28"/>
      <c r="YZ76" s="28"/>
      <c r="ZA76" s="28"/>
      <c r="ZB76" s="28"/>
      <c r="ZC76" s="28"/>
      <c r="ZD76" s="28"/>
      <c r="ZE76" s="28"/>
      <c r="ZF76" s="28"/>
      <c r="ZG76" s="28"/>
      <c r="ZH76" s="28"/>
      <c r="ZI76" s="28"/>
      <c r="ZJ76" s="28"/>
      <c r="ZK76" s="28"/>
      <c r="ZL76" s="28"/>
      <c r="ZM76" s="28"/>
      <c r="ZN76" s="28"/>
      <c r="ZO76" s="28"/>
      <c r="ZP76" s="28"/>
      <c r="ZQ76" s="28"/>
      <c r="ZR76" s="28"/>
      <c r="ZS76" s="28"/>
      <c r="ZT76" s="28"/>
      <c r="ZU76" s="28"/>
      <c r="ZV76" s="28"/>
      <c r="ZW76" s="28"/>
      <c r="ZX76" s="28"/>
      <c r="ZY76" s="28"/>
      <c r="ZZ76" s="28"/>
      <c r="AAA76" s="28"/>
      <c r="AAB76" s="28"/>
      <c r="AAC76" s="28"/>
      <c r="AAD76" s="28"/>
      <c r="AAE76" s="28"/>
      <c r="AAF76" s="28"/>
      <c r="AAG76" s="28"/>
      <c r="AAH76" s="28"/>
      <c r="AAI76" s="28"/>
      <c r="AAJ76" s="28"/>
      <c r="AAK76" s="28"/>
      <c r="AAL76" s="28"/>
      <c r="AAM76" s="28"/>
      <c r="AAN76" s="28"/>
      <c r="AAO76" s="28"/>
      <c r="AAP76" s="28"/>
      <c r="AAQ76" s="28"/>
      <c r="AAR76" s="28"/>
      <c r="AAS76" s="28"/>
      <c r="AAT76" s="28"/>
      <c r="AAU76" s="28"/>
      <c r="AAV76" s="28"/>
      <c r="AAW76" s="28"/>
      <c r="AAX76" s="28"/>
      <c r="AAY76" s="28"/>
      <c r="AAZ76" s="28"/>
      <c r="ABA76" s="28"/>
      <c r="ABB76" s="28"/>
      <c r="ABC76" s="28"/>
      <c r="ABD76" s="28"/>
      <c r="ABE76" s="28"/>
      <c r="ABF76" s="28"/>
      <c r="ABG76" s="28"/>
      <c r="ABH76" s="28"/>
      <c r="ABI76" s="28"/>
      <c r="ABJ76" s="28"/>
      <c r="ABK76" s="28"/>
      <c r="ABL76" s="28"/>
      <c r="ABM76" s="28"/>
      <c r="ABN76" s="28"/>
      <c r="ABO76" s="28"/>
      <c r="ABP76" s="28"/>
      <c r="ABQ76" s="28"/>
      <c r="ABR76" s="28"/>
      <c r="ABS76" s="28"/>
      <c r="ABT76" s="28"/>
      <c r="ABU76" s="28"/>
      <c r="ABV76" s="28"/>
      <c r="ABW76" s="28"/>
      <c r="ABX76" s="28"/>
      <c r="ABY76" s="28"/>
      <c r="ABZ76" s="28"/>
      <c r="ACA76" s="28"/>
      <c r="ACB76" s="28"/>
      <c r="ACC76" s="28"/>
      <c r="ACD76" s="28"/>
      <c r="ACE76" s="28"/>
      <c r="ACF76" s="28"/>
      <c r="ACG76" s="28"/>
      <c r="ACH76" s="28"/>
      <c r="ACI76" s="28"/>
      <c r="ACJ76" s="28"/>
      <c r="ACK76" s="28"/>
      <c r="ACL76" s="28"/>
      <c r="ACM76" s="28"/>
      <c r="ACN76" s="28"/>
      <c r="ACO76" s="28"/>
      <c r="ACP76" s="28"/>
      <c r="ACQ76" s="28"/>
      <c r="ACR76" s="28"/>
      <c r="ACS76" s="28"/>
      <c r="ACT76" s="28"/>
      <c r="ACU76" s="28"/>
      <c r="ACV76" s="28"/>
      <c r="ACW76" s="28"/>
      <c r="ACX76" s="28"/>
      <c r="ACY76" s="28"/>
      <c r="ACZ76" s="28"/>
      <c r="ADA76" s="28"/>
      <c r="ADB76" s="28"/>
      <c r="ADC76" s="28"/>
      <c r="ADD76" s="28"/>
      <c r="ADE76" s="28"/>
      <c r="ADF76" s="28"/>
      <c r="ADG76" s="28"/>
      <c r="ADH76" s="28"/>
      <c r="ADI76" s="28"/>
      <c r="ADJ76" s="28"/>
      <c r="ADK76" s="28"/>
      <c r="ADL76" s="28"/>
      <c r="ADM76" s="28"/>
      <c r="ADN76" s="28"/>
      <c r="ADO76" s="28"/>
      <c r="ADP76" s="28"/>
      <c r="ADQ76" s="28"/>
      <c r="ADR76" s="28"/>
      <c r="ADS76" s="28"/>
      <c r="ADT76" s="28"/>
      <c r="ADU76" s="28"/>
      <c r="ADV76" s="28"/>
      <c r="ADW76" s="28"/>
      <c r="ADX76" s="28"/>
      <c r="ADY76" s="28"/>
      <c r="ADZ76" s="28"/>
      <c r="AEA76" s="28"/>
      <c r="AEB76" s="28"/>
      <c r="AEC76" s="28"/>
      <c r="AED76" s="28"/>
      <c r="AEE76" s="28"/>
      <c r="AEF76" s="28"/>
      <c r="AEG76" s="28"/>
      <c r="AEH76" s="28"/>
      <c r="AEI76" s="28"/>
      <c r="AEJ76" s="28"/>
      <c r="AEK76" s="28"/>
      <c r="AEL76" s="28"/>
      <c r="AEM76" s="28"/>
      <c r="AEN76" s="28"/>
      <c r="AEO76" s="28"/>
      <c r="AEP76" s="28"/>
      <c r="AEQ76" s="28"/>
      <c r="AER76" s="28"/>
      <c r="AES76" s="28"/>
      <c r="AET76" s="28"/>
      <c r="AEU76" s="28"/>
      <c r="AEV76" s="28"/>
      <c r="AEW76" s="28"/>
      <c r="AEX76" s="28"/>
      <c r="AEY76" s="28"/>
      <c r="AEZ76" s="28"/>
      <c r="AFA76" s="28"/>
      <c r="AFB76" s="28"/>
      <c r="AFC76" s="28"/>
      <c r="AFD76" s="28"/>
      <c r="AFE76" s="28"/>
      <c r="AFF76" s="28"/>
      <c r="AFG76" s="28"/>
      <c r="AFH76" s="28"/>
      <c r="AFI76" s="28"/>
      <c r="AFJ76" s="28"/>
      <c r="AFK76" s="28"/>
      <c r="AFL76" s="28"/>
      <c r="AFM76" s="28"/>
      <c r="AFN76" s="28"/>
      <c r="AFO76" s="28"/>
      <c r="AFP76" s="28"/>
      <c r="AFQ76" s="28"/>
      <c r="AFR76" s="28"/>
      <c r="AFS76" s="28"/>
      <c r="AFT76" s="28"/>
      <c r="AFU76" s="28"/>
      <c r="AFV76" s="28"/>
      <c r="AFW76" s="28"/>
      <c r="AFX76" s="28"/>
      <c r="AFY76" s="28"/>
      <c r="AFZ76" s="28"/>
      <c r="AGA76" s="28"/>
      <c r="AGB76" s="28"/>
      <c r="AGC76" s="28"/>
      <c r="AGD76" s="28"/>
      <c r="AGE76" s="28"/>
      <c r="AGF76" s="28"/>
      <c r="AGG76" s="28"/>
      <c r="AGH76" s="28"/>
      <c r="AGI76" s="28"/>
      <c r="AGJ76" s="28"/>
      <c r="AGK76" s="28"/>
      <c r="AGL76" s="28"/>
      <c r="AGM76" s="28"/>
      <c r="AGN76" s="28"/>
      <c r="AGO76" s="28"/>
      <c r="AGP76" s="28"/>
      <c r="AGQ76" s="28"/>
      <c r="AGR76" s="28"/>
      <c r="AGS76" s="28"/>
      <c r="AGT76" s="28"/>
      <c r="AGU76" s="28"/>
      <c r="AGV76" s="28"/>
      <c r="AGW76" s="28"/>
      <c r="AGX76" s="28"/>
      <c r="AGY76" s="28"/>
      <c r="AGZ76" s="28"/>
      <c r="AHA76" s="28"/>
      <c r="AHB76" s="28"/>
      <c r="AHC76" s="28"/>
      <c r="AHD76" s="28"/>
      <c r="AHE76" s="28"/>
      <c r="AHF76" s="28"/>
      <c r="AHG76" s="28"/>
      <c r="AHH76" s="28"/>
      <c r="AHI76" s="28"/>
      <c r="AHJ76" s="28"/>
      <c r="AHK76" s="28"/>
      <c r="AHL76" s="28"/>
      <c r="AHM76" s="28"/>
      <c r="AHN76" s="28"/>
      <c r="AHO76" s="28"/>
      <c r="AHP76" s="28"/>
      <c r="AHQ76" s="28"/>
      <c r="AHR76" s="28"/>
      <c r="AHS76" s="28"/>
      <c r="AHT76" s="28"/>
      <c r="AHU76" s="28"/>
      <c r="AHV76" s="28"/>
      <c r="AHW76" s="28"/>
      <c r="AHX76" s="28"/>
      <c r="AHY76" s="28"/>
      <c r="AHZ76" s="28"/>
      <c r="AIA76" s="28"/>
      <c r="AIB76" s="28"/>
      <c r="AIC76" s="28"/>
      <c r="AID76" s="28"/>
      <c r="AIE76" s="28"/>
      <c r="AIF76" s="28"/>
      <c r="AIG76" s="28"/>
      <c r="AIH76" s="28"/>
      <c r="AII76" s="28"/>
      <c r="AIJ76" s="28"/>
      <c r="AIK76" s="28"/>
      <c r="AIL76" s="28"/>
      <c r="AIM76" s="28"/>
      <c r="AIN76" s="28"/>
      <c r="AIO76" s="28"/>
      <c r="AIP76" s="28"/>
      <c r="AIQ76" s="28"/>
      <c r="AIR76" s="28"/>
      <c r="AIS76" s="28"/>
      <c r="AIT76" s="28"/>
      <c r="AIU76" s="28"/>
      <c r="AIV76" s="28"/>
      <c r="AIW76" s="28"/>
      <c r="AIX76" s="28"/>
      <c r="AIY76" s="28"/>
      <c r="AIZ76" s="28"/>
      <c r="AJA76" s="28"/>
      <c r="AJB76" s="28"/>
      <c r="AJC76" s="28"/>
      <c r="AJD76" s="28"/>
      <c r="AJE76" s="28"/>
      <c r="AJF76" s="28"/>
      <c r="AJG76" s="28"/>
      <c r="AJH76" s="28"/>
      <c r="AJI76" s="28"/>
      <c r="AJJ76" s="28"/>
      <c r="AJK76" s="28"/>
      <c r="AJL76" s="28"/>
      <c r="AJM76" s="28"/>
      <c r="AJN76" s="28"/>
      <c r="AJO76" s="28"/>
      <c r="AJP76" s="28"/>
      <c r="AJQ76" s="28"/>
      <c r="AJR76" s="28"/>
      <c r="AJS76" s="28"/>
      <c r="AJT76" s="28"/>
      <c r="AJU76" s="28"/>
      <c r="AJV76" s="28"/>
      <c r="AJW76" s="28"/>
      <c r="AJX76" s="28"/>
      <c r="AJY76" s="28"/>
      <c r="AJZ76" s="28"/>
      <c r="AKA76" s="28"/>
      <c r="AKB76" s="28"/>
      <c r="AKC76" s="28"/>
      <c r="AKD76" s="28"/>
      <c r="AKE76" s="28"/>
      <c r="AKF76" s="28"/>
      <c r="AKG76" s="28"/>
      <c r="AKH76" s="28"/>
      <c r="AKI76" s="28"/>
      <c r="AKJ76" s="28"/>
      <c r="AKK76" s="28"/>
      <c r="AKL76" s="28"/>
      <c r="AKM76" s="28"/>
      <c r="AKN76" s="28"/>
      <c r="AKO76" s="28"/>
      <c r="AKP76" s="28"/>
      <c r="AKQ76" s="28"/>
      <c r="AKR76" s="28"/>
      <c r="AKS76" s="28"/>
      <c r="AKT76" s="28"/>
      <c r="AKU76" s="28"/>
      <c r="AKV76" s="28"/>
      <c r="AKW76" s="28"/>
      <c r="AKX76" s="28"/>
      <c r="AKY76" s="28"/>
      <c r="AKZ76" s="28"/>
      <c r="ALA76" s="28"/>
      <c r="ALB76" s="28"/>
      <c r="ALC76" s="28"/>
      <c r="ALD76" s="28"/>
      <c r="ALE76" s="28"/>
      <c r="ALF76" s="28"/>
      <c r="ALG76" s="28"/>
      <c r="ALH76" s="28"/>
      <c r="ALI76" s="28"/>
      <c r="ALJ76" s="28"/>
      <c r="ALK76" s="28"/>
      <c r="ALL76" s="28"/>
      <c r="ALM76" s="28"/>
      <c r="ALN76" s="28"/>
      <c r="ALO76" s="28"/>
      <c r="ALP76" s="28"/>
      <c r="ALQ76" s="28"/>
      <c r="ALR76" s="28"/>
      <c r="ALS76" s="28"/>
      <c r="ALT76" s="28"/>
      <c r="ALU76" s="28"/>
      <c r="ALV76" s="28"/>
      <c r="ALW76" s="28"/>
      <c r="ALX76" s="28"/>
      <c r="ALY76" s="28"/>
      <c r="ALZ76" s="28"/>
      <c r="AMA76" s="28"/>
      <c r="AMB76" s="28"/>
      <c r="AMC76" s="28"/>
      <c r="AMD76" s="28"/>
      <c r="AME76" s="28"/>
      <c r="AMF76" s="28"/>
      <c r="AMG76" s="28"/>
      <c r="AMH76" s="28"/>
      <c r="AMI76" s="28"/>
      <c r="AMJ76" s="28"/>
      <c r="AMK76" s="28"/>
      <c r="AML76" s="28"/>
      <c r="AMM76" s="28"/>
      <c r="AMN76" s="28"/>
      <c r="AMO76" s="28"/>
      <c r="AMP76" s="28"/>
      <c r="AMQ76" s="28"/>
      <c r="AMR76" s="28"/>
      <c r="AMS76" s="28"/>
      <c r="AMT76" s="28"/>
      <c r="AMU76" s="28"/>
      <c r="AMV76" s="28"/>
      <c r="AMW76" s="28"/>
      <c r="AMX76" s="28"/>
      <c r="AMY76" s="28"/>
      <c r="AMZ76" s="28"/>
      <c r="ANA76" s="28"/>
      <c r="ANB76" s="28"/>
      <c r="ANC76" s="28"/>
      <c r="AND76" s="28"/>
      <c r="ANE76" s="28"/>
      <c r="ANF76" s="28"/>
    </row>
    <row r="77" spans="3:1046" s="6" customFormat="1" ht="15" customHeight="1" x14ac:dyDescent="0.25">
      <c r="C77" s="6" t="str">
        <f t="shared" si="6"/>
        <v>American</v>
      </c>
      <c r="D77" s="6" t="str">
        <f t="shared" si="7"/>
        <v>HPE6280H045DV 102  (80 gal)</v>
      </c>
      <c r="E77" s="6">
        <f t="shared" si="8"/>
        <v>120312</v>
      </c>
      <c r="F77" s="62">
        <f t="shared" si="9"/>
        <v>80</v>
      </c>
      <c r="G77" s="6" t="str">
        <f t="shared" si="10"/>
        <v>AOSmithPHPT80</v>
      </c>
      <c r="H77" s="62">
        <v>1</v>
      </c>
      <c r="I77" s="64">
        <v>0</v>
      </c>
      <c r="J77" s="63">
        <f t="shared" si="47"/>
        <v>1.8</v>
      </c>
      <c r="K77" s="114">
        <f t="shared" si="48"/>
        <v>0</v>
      </c>
      <c r="L77" s="132">
        <f t="shared" si="13"/>
        <v>0</v>
      </c>
      <c r="M77" s="132" t="str">
        <f t="shared" si="14"/>
        <v>AmericanHPE6280</v>
      </c>
      <c r="N77" s="99" t="s">
        <v>196</v>
      </c>
      <c r="O77" s="32">
        <v>1</v>
      </c>
      <c r="P77" s="83">
        <f t="shared" si="15"/>
        <v>12</v>
      </c>
      <c r="Q77" s="9" t="s">
        <v>19</v>
      </c>
      <c r="R77" s="70">
        <f t="shared" si="51"/>
        <v>3</v>
      </c>
      <c r="S77" s="70">
        <f t="shared" si="49"/>
        <v>120312</v>
      </c>
      <c r="T77" s="67" t="str">
        <f t="shared" si="25"/>
        <v>HPE6280H045DV 102  (80 gal)</v>
      </c>
      <c r="U77" s="10" t="s">
        <v>65</v>
      </c>
      <c r="V77" s="11">
        <v>80</v>
      </c>
      <c r="W77" s="30" t="s">
        <v>90</v>
      </c>
      <c r="X77" s="88" t="s">
        <v>108</v>
      </c>
      <c r="Y77" s="93" t="str">
        <f t="shared" si="50"/>
        <v>AOSmithPHPT80</v>
      </c>
      <c r="Z77" s="131">
        <v>0</v>
      </c>
      <c r="AA77" s="40">
        <v>1.8</v>
      </c>
      <c r="AB77" s="47" t="s">
        <v>15</v>
      </c>
      <c r="AC77" s="48" t="s">
        <v>10</v>
      </c>
      <c r="AD77" s="49">
        <v>42591</v>
      </c>
      <c r="AE77" s="50" t="s">
        <v>83</v>
      </c>
      <c r="AF77" s="143" t="str">
        <f t="shared" si="16"/>
        <v>2,     American,   "HPE6280H045DV 102  (80 gal)"</v>
      </c>
      <c r="AG77" s="145" t="str">
        <f t="shared" ref="AG77:AG90" si="52">AG76</f>
        <v>American</v>
      </c>
      <c r="AH77" s="146" t="s">
        <v>465</v>
      </c>
      <c r="AI77" s="143" t="str">
        <f t="shared" si="17"/>
        <v xml:space="preserve">          case  American   :   "AmericanHPE6280"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 spans="3:1046" s="6" customFormat="1" ht="15" customHeight="1" x14ac:dyDescent="0.25">
      <c r="C78" s="6" t="str">
        <f t="shared" si="6"/>
        <v>American</v>
      </c>
      <c r="D78" s="6" t="str">
        <f t="shared" si="7"/>
        <v>HPHE10250H045DV 120  (50 gal)</v>
      </c>
      <c r="E78" s="6">
        <f t="shared" si="8"/>
        <v>120413</v>
      </c>
      <c r="F78" s="62">
        <f t="shared" si="9"/>
        <v>50</v>
      </c>
      <c r="G78" s="6" t="str">
        <f t="shared" si="10"/>
        <v>AOSmithHPTU50</v>
      </c>
      <c r="H78" s="64">
        <v>0</v>
      </c>
      <c r="I78" s="62">
        <v>1</v>
      </c>
      <c r="J78" s="63">
        <f t="shared" si="47"/>
        <v>0</v>
      </c>
      <c r="K78" s="114">
        <f t="shared" si="48"/>
        <v>2.9</v>
      </c>
      <c r="L78" s="132">
        <f t="shared" si="13"/>
        <v>0</v>
      </c>
      <c r="M78" s="132" t="str">
        <f t="shared" si="14"/>
        <v>AmericanHPHE10250</v>
      </c>
      <c r="N78" s="99" t="s">
        <v>196</v>
      </c>
      <c r="O78" s="32">
        <v>3</v>
      </c>
      <c r="P78" s="83">
        <f t="shared" si="15"/>
        <v>12</v>
      </c>
      <c r="Q78" s="9" t="s">
        <v>19</v>
      </c>
      <c r="R78" s="70">
        <f t="shared" si="51"/>
        <v>4</v>
      </c>
      <c r="S78" s="70">
        <f t="shared" si="49"/>
        <v>120413</v>
      </c>
      <c r="T78" s="67" t="str">
        <f t="shared" si="25"/>
        <v>HPHE10250H045DV 120  (50 gal)</v>
      </c>
      <c r="U78" s="10" t="s">
        <v>20</v>
      </c>
      <c r="V78" s="11">
        <v>50</v>
      </c>
      <c r="W78" s="30" t="s">
        <v>84</v>
      </c>
      <c r="X78" s="88" t="s">
        <v>109</v>
      </c>
      <c r="Y78" s="93" t="str">
        <f t="shared" si="50"/>
        <v>AOSmithHPTU50</v>
      </c>
      <c r="Z78" s="131">
        <v>0</v>
      </c>
      <c r="AA78" s="40" t="s">
        <v>10</v>
      </c>
      <c r="AB78" s="47" t="s">
        <v>9</v>
      </c>
      <c r="AC78" s="48">
        <v>2.9</v>
      </c>
      <c r="AD78" s="49">
        <v>42545</v>
      </c>
      <c r="AE78" s="50" t="s">
        <v>83</v>
      </c>
      <c r="AF78" s="143" t="str">
        <f t="shared" si="16"/>
        <v>2,     American,   "HPHE10250H045DV 120  (50 gal)"</v>
      </c>
      <c r="AG78" s="145" t="str">
        <f t="shared" si="52"/>
        <v>American</v>
      </c>
      <c r="AH78" s="146" t="s">
        <v>466</v>
      </c>
      <c r="AI78" s="143" t="str">
        <f t="shared" si="17"/>
        <v xml:space="preserve">          case  American   :   "AmericanHPHE10250"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</row>
    <row r="79" spans="3:1046" s="6" customFormat="1" ht="15" customHeight="1" x14ac:dyDescent="0.25">
      <c r="C79" s="6" t="str">
        <f t="shared" si="6"/>
        <v>American</v>
      </c>
      <c r="D79" s="6" t="str">
        <f t="shared" si="7"/>
        <v>HPHE10250H045DVN 120  (50 gal)</v>
      </c>
      <c r="E79" s="6">
        <f t="shared" si="8"/>
        <v>120513</v>
      </c>
      <c r="F79" s="62">
        <f t="shared" si="9"/>
        <v>50</v>
      </c>
      <c r="G79" s="6" t="str">
        <f t="shared" si="10"/>
        <v>AOSmithHPTU50</v>
      </c>
      <c r="H79" s="64">
        <v>0</v>
      </c>
      <c r="I79" s="62">
        <v>1</v>
      </c>
      <c r="J79" s="63">
        <f t="shared" si="47"/>
        <v>0</v>
      </c>
      <c r="K79" s="114">
        <f t="shared" si="48"/>
        <v>2.9</v>
      </c>
      <c r="L79" s="132">
        <f t="shared" si="13"/>
        <v>0</v>
      </c>
      <c r="M79" s="132" t="str">
        <f t="shared" si="14"/>
        <v>AmericanHPHE10250N</v>
      </c>
      <c r="N79" s="99" t="s">
        <v>196</v>
      </c>
      <c r="O79" s="32">
        <v>3</v>
      </c>
      <c r="P79" s="83">
        <f t="shared" si="15"/>
        <v>12</v>
      </c>
      <c r="Q79" s="9" t="s">
        <v>19</v>
      </c>
      <c r="R79" s="70">
        <f t="shared" si="51"/>
        <v>5</v>
      </c>
      <c r="S79" s="70">
        <f t="shared" si="49"/>
        <v>120513</v>
      </c>
      <c r="T79" s="67" t="str">
        <f t="shared" si="25"/>
        <v>HPHE10250H045DVN 120  (50 gal)</v>
      </c>
      <c r="U79" s="10" t="s">
        <v>21</v>
      </c>
      <c r="V79" s="11">
        <v>50</v>
      </c>
      <c r="W79" s="30" t="s">
        <v>84</v>
      </c>
      <c r="X79" s="88" t="s">
        <v>109</v>
      </c>
      <c r="Y79" s="93" t="str">
        <f t="shared" si="50"/>
        <v>AOSmithHPTU50</v>
      </c>
      <c r="Z79" s="131">
        <v>0</v>
      </c>
      <c r="AA79" s="40" t="s">
        <v>10</v>
      </c>
      <c r="AB79" s="47" t="s">
        <v>9</v>
      </c>
      <c r="AC79" s="48">
        <v>2.9</v>
      </c>
      <c r="AD79" s="49">
        <v>42545</v>
      </c>
      <c r="AE79" s="50" t="s">
        <v>83</v>
      </c>
      <c r="AF79" s="143" t="str">
        <f t="shared" si="16"/>
        <v>2,     American,   "HPHE10250H045DVN 120  (50 gal)"</v>
      </c>
      <c r="AG79" s="145" t="str">
        <f t="shared" si="52"/>
        <v>American</v>
      </c>
      <c r="AH79" s="146" t="s">
        <v>467</v>
      </c>
      <c r="AI79" s="143" t="str">
        <f t="shared" si="17"/>
        <v xml:space="preserve">          case  American   :   "AmericanHPHE10250N"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  <c r="AMM79"/>
      <c r="AMN79"/>
      <c r="AMO79"/>
      <c r="AMP79"/>
      <c r="AMQ79"/>
      <c r="AMR79"/>
      <c r="AMS79"/>
      <c r="AMT79"/>
      <c r="AMU79"/>
      <c r="AMV79"/>
      <c r="AMW79"/>
      <c r="AMX79"/>
      <c r="AMY79"/>
      <c r="AMZ79"/>
      <c r="ANA79"/>
      <c r="ANB79"/>
      <c r="ANC79"/>
    </row>
    <row r="80" spans="3:1046" s="6" customFormat="1" ht="15" customHeight="1" x14ac:dyDescent="0.25">
      <c r="C80" s="136" t="str">
        <f t="shared" si="6"/>
        <v>American</v>
      </c>
      <c r="D80" s="136" t="str">
        <f t="shared" si="7"/>
        <v>HPHE10250H045DVDR 130  (50 gal, JA13)</v>
      </c>
      <c r="E80" s="136">
        <f t="shared" si="8"/>
        <v>121413</v>
      </c>
      <c r="F80" s="62">
        <f t="shared" ref="F80" si="53">V80</f>
        <v>50</v>
      </c>
      <c r="G80" s="6" t="str">
        <f t="shared" si="10"/>
        <v>AOSmithHPTU50</v>
      </c>
      <c r="H80" s="64">
        <v>0</v>
      </c>
      <c r="I80" s="62">
        <v>1</v>
      </c>
      <c r="J80" s="63">
        <f t="shared" ref="J80" si="54">IF(H80&gt;0,AA80,0)</f>
        <v>0</v>
      </c>
      <c r="K80" s="114">
        <f t="shared" ref="K80" si="55">IF(I80&gt;0,AC80,0)</f>
        <v>2.9</v>
      </c>
      <c r="L80" s="132">
        <f t="shared" ref="L80" si="56">Z80</f>
        <v>1</v>
      </c>
      <c r="M80" s="132" t="str">
        <f t="shared" si="14"/>
        <v>AmericanHPHE10250DR</v>
      </c>
      <c r="N80" s="99" t="s">
        <v>196</v>
      </c>
      <c r="O80" s="32">
        <v>3</v>
      </c>
      <c r="P80" s="83">
        <f t="shared" ref="P80" si="57">VLOOKUP( Q80, $Q$2:$R$21, 2, FALSE )</f>
        <v>12</v>
      </c>
      <c r="Q80" s="9" t="s">
        <v>19</v>
      </c>
      <c r="R80" s="137">
        <v>14</v>
      </c>
      <c r="S80" s="70">
        <f t="shared" ref="S80" si="58" xml:space="preserve"> (P80*10000) + (R80*100) + VLOOKUP( X80, $U$2:$W$53, 2, FALSE )</f>
        <v>121413</v>
      </c>
      <c r="T80" s="67" t="str">
        <f t="shared" si="25"/>
        <v>HPHE10250H045DVDR 130  (50 gal, JA13)</v>
      </c>
      <c r="U80" s="10" t="s">
        <v>439</v>
      </c>
      <c r="V80" s="11">
        <v>50</v>
      </c>
      <c r="W80" s="30" t="s">
        <v>84</v>
      </c>
      <c r="X80" s="88" t="s">
        <v>109</v>
      </c>
      <c r="Y80" s="93" t="str">
        <f t="shared" ref="Y80" si="59">VLOOKUP( X80, $U$2:$W$53, 3, FALSE )</f>
        <v>AOSmithHPTU50</v>
      </c>
      <c r="Z80" s="133">
        <v>1</v>
      </c>
      <c r="AA80" s="40" t="s">
        <v>10</v>
      </c>
      <c r="AB80" s="47" t="s">
        <v>9</v>
      </c>
      <c r="AC80" s="48">
        <v>2.9</v>
      </c>
      <c r="AD80" s="49">
        <v>44118</v>
      </c>
      <c r="AE80" s="50" t="s">
        <v>83</v>
      </c>
      <c r="AF80" s="143" t="str">
        <f t="shared" si="16"/>
        <v>2,     American,   "HPHE10250H045DVDR 130  (50 gal, JA13)"</v>
      </c>
      <c r="AG80" s="145" t="str">
        <f t="shared" si="52"/>
        <v>American</v>
      </c>
      <c r="AH80" s="147" t="s">
        <v>476</v>
      </c>
      <c r="AI80" s="143" t="str">
        <f t="shared" si="17"/>
        <v xml:space="preserve">          case  American   :   "AmericanHPHE10250DR"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  <c r="AMM80"/>
      <c r="AMN80"/>
      <c r="AMO80"/>
      <c r="AMP80"/>
      <c r="AMQ80"/>
      <c r="AMR80"/>
      <c r="AMS80"/>
      <c r="AMT80"/>
      <c r="AMU80"/>
      <c r="AMV80"/>
      <c r="AMW80"/>
      <c r="AMX80"/>
      <c r="AMY80"/>
      <c r="AMZ80"/>
      <c r="ANA80"/>
      <c r="ANB80"/>
      <c r="ANC80"/>
    </row>
    <row r="81" spans="3:1046" s="6" customFormat="1" ht="15" customHeight="1" x14ac:dyDescent="0.25">
      <c r="C81" s="6" t="str">
        <f t="shared" si="6"/>
        <v>American</v>
      </c>
      <c r="D81" s="6" t="str">
        <f t="shared" si="7"/>
        <v>HPHE10266H045DV 120  (66 gal)</v>
      </c>
      <c r="E81" s="6">
        <f t="shared" si="8"/>
        <v>120614</v>
      </c>
      <c r="F81" s="62">
        <f t="shared" si="9"/>
        <v>66</v>
      </c>
      <c r="G81" s="6" t="str">
        <f t="shared" si="10"/>
        <v>AOSmithHPTU66</v>
      </c>
      <c r="H81" s="64">
        <v>0</v>
      </c>
      <c r="I81" s="62">
        <v>1</v>
      </c>
      <c r="J81" s="63">
        <f t="shared" si="47"/>
        <v>0</v>
      </c>
      <c r="K81" s="114">
        <f t="shared" si="48"/>
        <v>3.1</v>
      </c>
      <c r="L81" s="132">
        <f t="shared" si="13"/>
        <v>0</v>
      </c>
      <c r="M81" s="132" t="str">
        <f t="shared" si="14"/>
        <v>AmericanHPHE10266Res</v>
      </c>
      <c r="N81" s="99" t="s">
        <v>196</v>
      </c>
      <c r="O81" s="32">
        <v>3</v>
      </c>
      <c r="P81" s="83">
        <f t="shared" si="15"/>
        <v>12</v>
      </c>
      <c r="Q81" s="9" t="s">
        <v>19</v>
      </c>
      <c r="R81" s="138">
        <f>R79+1</f>
        <v>6</v>
      </c>
      <c r="S81" s="70">
        <f xml:space="preserve"> (P81*10000) + (R81*100) + VLOOKUP( X81, $U$2:$W$53, 2, FALSE )</f>
        <v>120614</v>
      </c>
      <c r="T81" s="67" t="str">
        <f t="shared" si="25"/>
        <v>HPHE10266H045DV 120  (66 gal)</v>
      </c>
      <c r="U81" s="10" t="s">
        <v>22</v>
      </c>
      <c r="V81" s="11">
        <v>66</v>
      </c>
      <c r="W81" s="30" t="s">
        <v>85</v>
      </c>
      <c r="X81" s="88" t="s">
        <v>105</v>
      </c>
      <c r="Y81" s="93" t="str">
        <f>VLOOKUP( X81, $U$2:$W$53, 3, FALSE )</f>
        <v>AOSmithHPTU66</v>
      </c>
      <c r="Z81" s="131">
        <v>0</v>
      </c>
      <c r="AA81" s="40" t="s">
        <v>10</v>
      </c>
      <c r="AB81" s="47">
        <v>3</v>
      </c>
      <c r="AC81" s="48">
        <v>3.1</v>
      </c>
      <c r="AD81" s="49">
        <v>42545</v>
      </c>
      <c r="AE81" s="50" t="s">
        <v>83</v>
      </c>
      <c r="AF81" s="143" t="str">
        <f t="shared" si="16"/>
        <v>2,     American,   "HPHE10266H045DV 120  (66 gal)"</v>
      </c>
      <c r="AG81" s="145" t="str">
        <f t="shared" si="52"/>
        <v>American</v>
      </c>
      <c r="AH81" s="146" t="s">
        <v>468</v>
      </c>
      <c r="AI81" s="143" t="str">
        <f t="shared" si="17"/>
        <v xml:space="preserve">          case  American   :   "AmericanHPHE10266Res"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  <c r="AMM81"/>
      <c r="AMN81"/>
      <c r="AMO81"/>
      <c r="AMP81"/>
      <c r="AMQ81"/>
      <c r="AMR81"/>
      <c r="AMS81"/>
      <c r="AMT81"/>
      <c r="AMU81"/>
      <c r="AMV81"/>
      <c r="AMW81"/>
      <c r="AMX81"/>
      <c r="AMY81"/>
      <c r="AMZ81"/>
      <c r="ANA81"/>
      <c r="ANB81"/>
      <c r="ANC81"/>
    </row>
    <row r="82" spans="3:1046" s="6" customFormat="1" ht="15" customHeight="1" x14ac:dyDescent="0.25">
      <c r="C82" s="6" t="str">
        <f t="shared" si="6"/>
        <v>American</v>
      </c>
      <c r="D82" s="6" t="str">
        <f t="shared" si="7"/>
        <v>HPHE10266H045DVN 120  (66 gal)</v>
      </c>
      <c r="E82" s="6">
        <f t="shared" si="8"/>
        <v>120714</v>
      </c>
      <c r="F82" s="62">
        <f t="shared" si="9"/>
        <v>66</v>
      </c>
      <c r="G82" s="6" t="str">
        <f t="shared" si="10"/>
        <v>AOSmithHPTU66</v>
      </c>
      <c r="H82" s="64">
        <v>0</v>
      </c>
      <c r="I82" s="62">
        <v>1</v>
      </c>
      <c r="J82" s="63">
        <f t="shared" si="47"/>
        <v>0</v>
      </c>
      <c r="K82" s="114">
        <f t="shared" si="48"/>
        <v>3.1</v>
      </c>
      <c r="L82" s="132">
        <f t="shared" si="13"/>
        <v>0</v>
      </c>
      <c r="M82" s="132" t="str">
        <f t="shared" si="14"/>
        <v>AmericanHPHE10266NRes</v>
      </c>
      <c r="N82" s="99" t="s">
        <v>196</v>
      </c>
      <c r="O82" s="32">
        <v>3</v>
      </c>
      <c r="P82" s="83">
        <f t="shared" si="15"/>
        <v>12</v>
      </c>
      <c r="Q82" s="9" t="s">
        <v>19</v>
      </c>
      <c r="R82" s="70">
        <f t="shared" si="51"/>
        <v>7</v>
      </c>
      <c r="S82" s="70">
        <f xml:space="preserve"> (P82*10000) + (R82*100) + VLOOKUP( X82, $U$2:$W$53, 2, FALSE )</f>
        <v>120714</v>
      </c>
      <c r="T82" s="67" t="str">
        <f t="shared" si="25"/>
        <v>HPHE10266H045DVN 120  (66 gal)</v>
      </c>
      <c r="U82" s="10" t="s">
        <v>23</v>
      </c>
      <c r="V82" s="11">
        <v>66</v>
      </c>
      <c r="W82" s="30" t="s">
        <v>85</v>
      </c>
      <c r="X82" s="88" t="s">
        <v>105</v>
      </c>
      <c r="Y82" s="93" t="str">
        <f>VLOOKUP( X82, $U$2:$W$53, 3, FALSE )</f>
        <v>AOSmithHPTU66</v>
      </c>
      <c r="Z82" s="131">
        <v>0</v>
      </c>
      <c r="AA82" s="40" t="s">
        <v>10</v>
      </c>
      <c r="AB82" s="47">
        <v>3</v>
      </c>
      <c r="AC82" s="48">
        <v>3.1</v>
      </c>
      <c r="AD82" s="49">
        <v>42545</v>
      </c>
      <c r="AE82" s="50" t="s">
        <v>83</v>
      </c>
      <c r="AF82" s="143" t="str">
        <f t="shared" si="16"/>
        <v>2,     American,   "HPHE10266H045DVN 120  (66 gal)"</v>
      </c>
      <c r="AG82" s="145" t="str">
        <f t="shared" si="52"/>
        <v>American</v>
      </c>
      <c r="AH82" s="146" t="s">
        <v>469</v>
      </c>
      <c r="AI82" s="143" t="str">
        <f t="shared" si="17"/>
        <v xml:space="preserve">          case  American   :   "AmericanHPHE10266NRes"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</row>
    <row r="83" spans="3:1046" s="6" customFormat="1" ht="15" customHeight="1" x14ac:dyDescent="0.25">
      <c r="C83" s="136" t="str">
        <f t="shared" si="6"/>
        <v>American</v>
      </c>
      <c r="D83" s="136" t="str">
        <f t="shared" si="7"/>
        <v>HPHE10266H045DVDR 130  (66 gal, JA13)</v>
      </c>
      <c r="E83" s="136">
        <f t="shared" si="8"/>
        <v>121514</v>
      </c>
      <c r="F83" s="62">
        <f t="shared" ref="F83" si="60">V83</f>
        <v>66</v>
      </c>
      <c r="G83" s="6" t="str">
        <f t="shared" si="10"/>
        <v>AOSmithHPTU66</v>
      </c>
      <c r="H83" s="64">
        <v>0</v>
      </c>
      <c r="I83" s="62">
        <v>1</v>
      </c>
      <c r="J83" s="63">
        <f t="shared" ref="J83" si="61">IF(H83&gt;0,AA83,0)</f>
        <v>0</v>
      </c>
      <c r="K83" s="114">
        <f t="shared" ref="K83" si="62">IF(I83&gt;0,AC83,0)</f>
        <v>3.1</v>
      </c>
      <c r="L83" s="132">
        <f t="shared" ref="L83" si="63">Z83</f>
        <v>1</v>
      </c>
      <c r="M83" s="132" t="str">
        <f t="shared" si="14"/>
        <v>AmericanHPHE10266DR</v>
      </c>
      <c r="N83" s="99" t="s">
        <v>196</v>
      </c>
      <c r="O83" s="32">
        <v>3</v>
      </c>
      <c r="P83" s="83">
        <f t="shared" ref="P83" si="64">VLOOKUP( Q83, $Q$2:$R$21, 2, FALSE )</f>
        <v>12</v>
      </c>
      <c r="Q83" s="9" t="s">
        <v>19</v>
      </c>
      <c r="R83" s="137">
        <v>15</v>
      </c>
      <c r="S83" s="70">
        <f t="shared" ref="S83" si="65" xml:space="preserve"> (P83*10000) + (R83*100) + VLOOKUP( X83, $U$2:$W$53, 2, FALSE )</f>
        <v>121514</v>
      </c>
      <c r="T83" s="67" t="str">
        <f t="shared" si="25"/>
        <v>HPHE10266H045DVDR 130  (66 gal, JA13)</v>
      </c>
      <c r="U83" s="10" t="s">
        <v>440</v>
      </c>
      <c r="V83" s="11">
        <v>66</v>
      </c>
      <c r="W83" s="30" t="s">
        <v>85</v>
      </c>
      <c r="X83" s="88" t="s">
        <v>105</v>
      </c>
      <c r="Y83" s="93" t="str">
        <f t="shared" ref="Y83" si="66">VLOOKUP( X83, $U$2:$W$53, 3, FALSE )</f>
        <v>AOSmithHPTU66</v>
      </c>
      <c r="Z83" s="133">
        <v>1</v>
      </c>
      <c r="AA83" s="40" t="s">
        <v>10</v>
      </c>
      <c r="AB83" s="47">
        <v>3</v>
      </c>
      <c r="AC83" s="48">
        <v>3.1</v>
      </c>
      <c r="AD83" s="49">
        <v>44118</v>
      </c>
      <c r="AE83" s="50" t="s">
        <v>83</v>
      </c>
      <c r="AF83" s="143" t="str">
        <f t="shared" si="16"/>
        <v>2,     American,   "HPHE10266H045DVDR 130  (66 gal, JA13)"</v>
      </c>
      <c r="AG83" s="145" t="str">
        <f t="shared" si="52"/>
        <v>American</v>
      </c>
      <c r="AH83" s="147" t="s">
        <v>477</v>
      </c>
      <c r="AI83" s="143" t="str">
        <f t="shared" si="17"/>
        <v xml:space="preserve">          case  American   :   "AmericanHPHE10266DR"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  <c r="AMM83"/>
      <c r="AMN83"/>
      <c r="AMO83"/>
      <c r="AMP83"/>
      <c r="AMQ83"/>
      <c r="AMR83"/>
      <c r="AMS83"/>
      <c r="AMT83"/>
      <c r="AMU83"/>
      <c r="AMV83"/>
      <c r="AMW83"/>
      <c r="AMX83"/>
      <c r="AMY83"/>
      <c r="AMZ83"/>
      <c r="ANA83"/>
      <c r="ANB83"/>
      <c r="ANC83"/>
    </row>
    <row r="84" spans="3:1046" s="6" customFormat="1" ht="15" customHeight="1" x14ac:dyDescent="0.25">
      <c r="C84" s="6" t="str">
        <f t="shared" si="6"/>
        <v>American</v>
      </c>
      <c r="D84" s="6" t="str">
        <f t="shared" si="7"/>
        <v>HPHE10280H045DV 120  (80 gal)</v>
      </c>
      <c r="E84" s="6">
        <f t="shared" si="8"/>
        <v>120815</v>
      </c>
      <c r="F84" s="62">
        <f t="shared" si="9"/>
        <v>80</v>
      </c>
      <c r="G84" s="6" t="str">
        <f t="shared" si="10"/>
        <v>AOSmithHPTU80</v>
      </c>
      <c r="H84" s="64">
        <v>0</v>
      </c>
      <c r="I84" s="62">
        <v>1</v>
      </c>
      <c r="J84" s="63">
        <f t="shared" si="47"/>
        <v>0</v>
      </c>
      <c r="K84" s="114">
        <f t="shared" si="48"/>
        <v>2.9</v>
      </c>
      <c r="L84" s="132">
        <f t="shared" si="13"/>
        <v>0</v>
      </c>
      <c r="M84" s="132" t="str">
        <f t="shared" si="14"/>
        <v>AmericanHPHE10280Res</v>
      </c>
      <c r="N84" s="99" t="s">
        <v>196</v>
      </c>
      <c r="O84" s="32">
        <v>3</v>
      </c>
      <c r="P84" s="83">
        <f t="shared" si="15"/>
        <v>12</v>
      </c>
      <c r="Q84" s="9" t="s">
        <v>19</v>
      </c>
      <c r="R84" s="138">
        <f>R82+1</f>
        <v>8</v>
      </c>
      <c r="S84" s="70">
        <f xml:space="preserve"> (P84*10000) + (R84*100) + VLOOKUP( X84, $U$2:$W$53, 2, FALSE )</f>
        <v>120815</v>
      </c>
      <c r="T84" s="67" t="str">
        <f t="shared" si="25"/>
        <v>HPHE10280H045DV 120  (80 gal)</v>
      </c>
      <c r="U84" s="10" t="s">
        <v>24</v>
      </c>
      <c r="V84" s="11">
        <v>80</v>
      </c>
      <c r="W84" s="30" t="s">
        <v>86</v>
      </c>
      <c r="X84" s="88" t="s">
        <v>106</v>
      </c>
      <c r="Y84" s="93" t="str">
        <f>VLOOKUP( X84, $U$2:$W$53, 3, FALSE )</f>
        <v>AOSmithHPTU80</v>
      </c>
      <c r="Z84" s="131">
        <v>0</v>
      </c>
      <c r="AA84" s="40" t="s">
        <v>10</v>
      </c>
      <c r="AB84" s="47" t="s">
        <v>15</v>
      </c>
      <c r="AC84" s="48">
        <v>2.9</v>
      </c>
      <c r="AD84" s="49">
        <v>42545</v>
      </c>
      <c r="AE84" s="50" t="s">
        <v>83</v>
      </c>
      <c r="AF84" s="143" t="str">
        <f t="shared" si="16"/>
        <v>2,     American,   "HPHE10280H045DV 120  (80 gal)"</v>
      </c>
      <c r="AG84" s="145" t="str">
        <f t="shared" si="52"/>
        <v>American</v>
      </c>
      <c r="AH84" s="146" t="s">
        <v>470</v>
      </c>
      <c r="AI84" s="143" t="str">
        <f t="shared" si="17"/>
        <v xml:space="preserve">          case  American   :   "AmericanHPHE10280Res"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  <c r="AMM84"/>
      <c r="AMN84"/>
      <c r="AMO84"/>
      <c r="AMP84"/>
      <c r="AMQ84"/>
      <c r="AMR84"/>
      <c r="AMS84"/>
      <c r="AMT84"/>
      <c r="AMU84"/>
      <c r="AMV84"/>
      <c r="AMW84"/>
      <c r="AMX84"/>
      <c r="AMY84"/>
      <c r="AMZ84"/>
      <c r="ANA84"/>
      <c r="ANB84"/>
      <c r="ANC84"/>
    </row>
    <row r="85" spans="3:1046" s="6" customFormat="1" ht="15" customHeight="1" x14ac:dyDescent="0.25">
      <c r="C85" s="6" t="str">
        <f t="shared" si="6"/>
        <v>American</v>
      </c>
      <c r="D85" s="6" t="str">
        <f t="shared" si="7"/>
        <v>HPHE10280H045DVN 120  (80 gal)</v>
      </c>
      <c r="E85" s="6">
        <f t="shared" si="8"/>
        <v>120915</v>
      </c>
      <c r="F85" s="62">
        <f t="shared" si="9"/>
        <v>80</v>
      </c>
      <c r="G85" s="6" t="str">
        <f t="shared" si="10"/>
        <v>AOSmithHPTU80</v>
      </c>
      <c r="H85" s="64">
        <v>0</v>
      </c>
      <c r="I85" s="62">
        <v>1</v>
      </c>
      <c r="J85" s="63">
        <f t="shared" si="47"/>
        <v>0</v>
      </c>
      <c r="K85" s="114">
        <f t="shared" si="48"/>
        <v>2.9</v>
      </c>
      <c r="L85" s="132">
        <f t="shared" si="13"/>
        <v>0</v>
      </c>
      <c r="M85" s="132" t="str">
        <f t="shared" si="14"/>
        <v>AmericanHPHE10280NRes</v>
      </c>
      <c r="N85" s="99" t="s">
        <v>196</v>
      </c>
      <c r="O85" s="32">
        <v>3</v>
      </c>
      <c r="P85" s="83">
        <f t="shared" si="15"/>
        <v>12</v>
      </c>
      <c r="Q85" s="9" t="s">
        <v>19</v>
      </c>
      <c r="R85" s="70">
        <f t="shared" si="51"/>
        <v>9</v>
      </c>
      <c r="S85" s="70">
        <f xml:space="preserve"> (P85*10000) + (R85*100) + VLOOKUP( X85, $U$2:$W$53, 2, FALSE )</f>
        <v>120915</v>
      </c>
      <c r="T85" s="67" t="str">
        <f t="shared" si="25"/>
        <v>HPHE10280H045DVN 120  (80 gal)</v>
      </c>
      <c r="U85" s="10" t="s">
        <v>25</v>
      </c>
      <c r="V85" s="11">
        <v>80</v>
      </c>
      <c r="W85" s="30" t="s">
        <v>86</v>
      </c>
      <c r="X85" s="88" t="s">
        <v>106</v>
      </c>
      <c r="Y85" s="93" t="str">
        <f>VLOOKUP( X85, $U$2:$W$53, 3, FALSE )</f>
        <v>AOSmithHPTU80</v>
      </c>
      <c r="Z85" s="131">
        <v>0</v>
      </c>
      <c r="AA85" s="40" t="s">
        <v>10</v>
      </c>
      <c r="AB85" s="47" t="s">
        <v>15</v>
      </c>
      <c r="AC85" s="48">
        <v>2.9</v>
      </c>
      <c r="AD85" s="49">
        <v>42545</v>
      </c>
      <c r="AE85" s="50" t="s">
        <v>83</v>
      </c>
      <c r="AF85" s="143" t="str">
        <f t="shared" si="16"/>
        <v>2,     American,   "HPHE10280H045DVN 120  (80 gal)"</v>
      </c>
      <c r="AG85" s="145" t="str">
        <f t="shared" si="52"/>
        <v>American</v>
      </c>
      <c r="AH85" s="146" t="s">
        <v>471</v>
      </c>
      <c r="AI85" s="143" t="str">
        <f t="shared" si="17"/>
        <v xml:space="preserve">          case  American   :   "AmericanHPHE10280NRes"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  <c r="AMM85"/>
      <c r="AMN85"/>
      <c r="AMO85"/>
      <c r="AMP85"/>
      <c r="AMQ85"/>
      <c r="AMR85"/>
      <c r="AMS85"/>
      <c r="AMT85"/>
      <c r="AMU85"/>
      <c r="AMV85"/>
      <c r="AMW85"/>
      <c r="AMX85"/>
      <c r="AMY85"/>
      <c r="AMZ85"/>
      <c r="ANA85"/>
      <c r="ANB85"/>
      <c r="ANC85"/>
    </row>
    <row r="86" spans="3:1046" s="6" customFormat="1" ht="15" customHeight="1" x14ac:dyDescent="0.25">
      <c r="C86" s="136" t="str">
        <f t="shared" si="6"/>
        <v>American</v>
      </c>
      <c r="D86" s="136" t="str">
        <f t="shared" si="7"/>
        <v>HPHE10280H045DVDR 130  (80 gal, JA13)</v>
      </c>
      <c r="E86" s="136">
        <f t="shared" si="8"/>
        <v>121615</v>
      </c>
      <c r="F86" s="62">
        <f t="shared" ref="F86" si="67">V86</f>
        <v>80</v>
      </c>
      <c r="G86" s="6" t="str">
        <f t="shared" si="10"/>
        <v>AOSmithHPTU80</v>
      </c>
      <c r="H86" s="64">
        <v>0</v>
      </c>
      <c r="I86" s="62">
        <v>1</v>
      </c>
      <c r="J86" s="63">
        <f t="shared" ref="J86" si="68">IF(H86&gt;0,AA86,0)</f>
        <v>0</v>
      </c>
      <c r="K86" s="114">
        <f t="shared" ref="K86" si="69">IF(I86&gt;0,AC86,0)</f>
        <v>2.9</v>
      </c>
      <c r="L86" s="132">
        <f t="shared" ref="L86" si="70">Z86</f>
        <v>1</v>
      </c>
      <c r="M86" s="132" t="str">
        <f t="shared" si="14"/>
        <v>AmericanHPHE10280DR</v>
      </c>
      <c r="N86" s="99" t="s">
        <v>196</v>
      </c>
      <c r="O86" s="32">
        <v>3</v>
      </c>
      <c r="P86" s="83">
        <f t="shared" ref="P86" si="71">VLOOKUP( Q86, $Q$2:$R$21, 2, FALSE )</f>
        <v>12</v>
      </c>
      <c r="Q86" s="9" t="s">
        <v>19</v>
      </c>
      <c r="R86" s="137">
        <v>16</v>
      </c>
      <c r="S86" s="70">
        <f t="shared" ref="S86" si="72" xml:space="preserve"> (P86*10000) + (R86*100) + VLOOKUP( X86, $U$2:$W$53, 2, FALSE )</f>
        <v>121615</v>
      </c>
      <c r="T86" s="67" t="str">
        <f t="shared" si="25"/>
        <v>HPHE10280H045DVDR 130  (80 gal, JA13)</v>
      </c>
      <c r="U86" s="10" t="s">
        <v>441</v>
      </c>
      <c r="V86" s="11">
        <v>80</v>
      </c>
      <c r="W86" s="30" t="s">
        <v>86</v>
      </c>
      <c r="X86" s="88" t="s">
        <v>106</v>
      </c>
      <c r="Y86" s="93" t="str">
        <f t="shared" ref="Y86" si="73">VLOOKUP( X86, $U$2:$W$53, 3, FALSE )</f>
        <v>AOSmithHPTU80</v>
      </c>
      <c r="Z86" s="133">
        <v>1</v>
      </c>
      <c r="AA86" s="40" t="s">
        <v>10</v>
      </c>
      <c r="AB86" s="47" t="s">
        <v>15</v>
      </c>
      <c r="AC86" s="48">
        <v>2.9</v>
      </c>
      <c r="AD86" s="49">
        <v>44118</v>
      </c>
      <c r="AE86" s="50" t="s">
        <v>83</v>
      </c>
      <c r="AF86" s="143" t="str">
        <f t="shared" si="16"/>
        <v>2,     American,   "HPHE10280H045DVDR 130  (80 gal, JA13)"</v>
      </c>
      <c r="AG86" s="145" t="str">
        <f t="shared" si="52"/>
        <v>American</v>
      </c>
      <c r="AH86" s="147" t="s">
        <v>478</v>
      </c>
      <c r="AI86" s="143" t="str">
        <f t="shared" si="17"/>
        <v xml:space="preserve">          case  American   :   "AmericanHPHE10280DR"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  <c r="AMM86"/>
      <c r="AMN86"/>
      <c r="AMO86"/>
      <c r="AMP86"/>
      <c r="AMQ86"/>
      <c r="AMR86"/>
      <c r="AMS86"/>
      <c r="AMT86"/>
      <c r="AMU86"/>
      <c r="AMV86"/>
      <c r="AMW86"/>
      <c r="AMX86"/>
      <c r="AMY86"/>
      <c r="AMZ86"/>
      <c r="ANA86"/>
      <c r="ANB86"/>
      <c r="ANC86"/>
    </row>
    <row r="87" spans="3:1046" s="6" customFormat="1" ht="15" customHeight="1" x14ac:dyDescent="0.25">
      <c r="C87" s="6" t="str">
        <f t="shared" si="6"/>
        <v>American</v>
      </c>
      <c r="D87" s="6" t="str">
        <f t="shared" si="7"/>
        <v>HPHE6250H045DV  (50 gal)</v>
      </c>
      <c r="E87" s="6">
        <f t="shared" si="8"/>
        <v>121013</v>
      </c>
      <c r="F87" s="62">
        <f t="shared" si="9"/>
        <v>50</v>
      </c>
      <c r="G87" s="6" t="str">
        <f t="shared" si="10"/>
        <v>AOSmithHPTU50</v>
      </c>
      <c r="H87" s="62">
        <v>1</v>
      </c>
      <c r="I87" s="64">
        <v>0</v>
      </c>
      <c r="J87" s="63">
        <f t="shared" si="47"/>
        <v>3.07</v>
      </c>
      <c r="K87" s="114">
        <f t="shared" si="48"/>
        <v>0</v>
      </c>
      <c r="L87" s="132">
        <f t="shared" si="13"/>
        <v>0</v>
      </c>
      <c r="M87" s="132" t="str">
        <f t="shared" si="14"/>
        <v>AmericanHPHE6250</v>
      </c>
      <c r="N87" s="99" t="s">
        <v>196</v>
      </c>
      <c r="O87" s="34"/>
      <c r="P87" s="83">
        <f t="shared" si="15"/>
        <v>12</v>
      </c>
      <c r="Q87" s="18" t="s">
        <v>19</v>
      </c>
      <c r="R87" s="138">
        <f>R85+1</f>
        <v>10</v>
      </c>
      <c r="S87" s="70">
        <f t="shared" ref="S87:S118" si="74" xml:space="preserve"> (P87*10000) + (R87*100) + VLOOKUP( X87, $U$2:$W$53, 2, FALSE )</f>
        <v>121013</v>
      </c>
      <c r="T87" s="67" t="str">
        <f t="shared" si="25"/>
        <v>HPHE6250H045DV  (50 gal)</v>
      </c>
      <c r="U87" s="19" t="s">
        <v>161</v>
      </c>
      <c r="V87" s="20">
        <v>50</v>
      </c>
      <c r="W87" s="31" t="s">
        <v>109</v>
      </c>
      <c r="X87" s="88" t="s">
        <v>109</v>
      </c>
      <c r="Y87" s="93" t="str">
        <f t="shared" ref="Y87:Y118" si="75">VLOOKUP( X87, $U$2:$W$53, 3, FALSE )</f>
        <v>AOSmithHPTU50</v>
      </c>
      <c r="Z87" s="131">
        <v>0</v>
      </c>
      <c r="AA87" s="34">
        <v>3.07</v>
      </c>
      <c r="AB87" s="51"/>
      <c r="AC87" s="50"/>
      <c r="AD87" s="51"/>
      <c r="AE87" s="50"/>
      <c r="AF87" s="143" t="str">
        <f t="shared" si="16"/>
        <v>2,     American,   "HPHE6250H045DV  (50 gal)"</v>
      </c>
      <c r="AG87" s="145" t="str">
        <f t="shared" si="52"/>
        <v>American</v>
      </c>
      <c r="AH87" s="146" t="s">
        <v>472</v>
      </c>
      <c r="AI87" s="143" t="str">
        <f t="shared" si="17"/>
        <v xml:space="preserve">          case  American   :   "AmericanHPHE6250"</v>
      </c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  <c r="IW87" s="18"/>
      <c r="IX87" s="18"/>
      <c r="IY87" s="18"/>
      <c r="IZ87" s="18"/>
      <c r="JA87" s="18"/>
      <c r="JB87" s="18"/>
      <c r="JC87" s="18"/>
      <c r="JD87" s="18"/>
      <c r="JE87" s="18"/>
      <c r="JF87" s="18"/>
      <c r="JG87" s="18"/>
      <c r="JH87" s="18"/>
      <c r="JI87" s="18"/>
      <c r="JJ87" s="18"/>
      <c r="JK87" s="18"/>
      <c r="JL87" s="18"/>
      <c r="JM87" s="18"/>
      <c r="JN87" s="18"/>
      <c r="JO87" s="18"/>
      <c r="JP87" s="18"/>
      <c r="JQ87" s="18"/>
      <c r="JR87" s="18"/>
      <c r="JS87" s="18"/>
      <c r="JT87" s="18"/>
      <c r="JU87" s="18"/>
      <c r="JV87" s="18"/>
      <c r="JW87" s="18"/>
      <c r="JX87" s="18"/>
      <c r="JY87" s="18"/>
      <c r="JZ87" s="18"/>
      <c r="KA87" s="18"/>
      <c r="KB87" s="18"/>
      <c r="KC87" s="18"/>
      <c r="KD87" s="18"/>
      <c r="KE87" s="18"/>
      <c r="KF87" s="18"/>
      <c r="KG87" s="18"/>
      <c r="KH87" s="18"/>
      <c r="KI87" s="18"/>
      <c r="KJ87" s="18"/>
      <c r="KK87" s="18"/>
      <c r="KL87" s="18"/>
      <c r="KM87" s="18"/>
      <c r="KN87" s="18"/>
      <c r="KO87" s="18"/>
      <c r="KP87" s="18"/>
      <c r="KQ87" s="18"/>
      <c r="KR87" s="18"/>
      <c r="KS87" s="18"/>
      <c r="KT87" s="18"/>
      <c r="KU87" s="18"/>
      <c r="KV87" s="18"/>
      <c r="KW87" s="18"/>
      <c r="KX87" s="18"/>
      <c r="KY87" s="18"/>
      <c r="KZ87" s="18"/>
      <c r="LA87" s="18"/>
      <c r="LB87" s="18"/>
      <c r="LC87" s="18"/>
      <c r="LD87" s="18"/>
      <c r="LE87" s="18"/>
      <c r="LF87" s="18"/>
      <c r="LG87" s="18"/>
      <c r="LH87" s="18"/>
      <c r="LI87" s="18"/>
      <c r="LJ87" s="18"/>
      <c r="LK87" s="18"/>
      <c r="LL87" s="18"/>
      <c r="LM87" s="18"/>
      <c r="LN87" s="18"/>
      <c r="LO87" s="18"/>
      <c r="LP87" s="18"/>
      <c r="LQ87" s="18"/>
      <c r="LR87" s="18"/>
      <c r="LS87" s="18"/>
      <c r="LT87" s="18"/>
      <c r="LU87" s="18"/>
      <c r="LV87" s="18"/>
      <c r="LW87" s="18"/>
      <c r="LX87" s="18"/>
      <c r="LY87" s="18"/>
      <c r="LZ87" s="18"/>
      <c r="MA87" s="18"/>
      <c r="MB87" s="18"/>
      <c r="MC87" s="18"/>
      <c r="MD87" s="18"/>
      <c r="ME87" s="18"/>
      <c r="MF87" s="18"/>
      <c r="MG87" s="18"/>
      <c r="MH87" s="18"/>
      <c r="MI87" s="18"/>
      <c r="MJ87" s="18"/>
      <c r="MK87" s="18"/>
      <c r="ML87" s="18"/>
      <c r="MM87" s="18"/>
      <c r="MN87" s="18"/>
      <c r="MO87" s="18"/>
      <c r="MP87" s="18"/>
      <c r="MQ87" s="18"/>
      <c r="MR87" s="18"/>
      <c r="MS87" s="18"/>
      <c r="MT87" s="18"/>
      <c r="MU87" s="18"/>
      <c r="MV87" s="18"/>
      <c r="MW87" s="18"/>
      <c r="MX87" s="18"/>
      <c r="MY87" s="18"/>
      <c r="MZ87" s="18"/>
      <c r="NA87" s="18"/>
      <c r="NB87" s="18"/>
      <c r="NC87" s="18"/>
      <c r="ND87" s="18"/>
      <c r="NE87" s="18"/>
      <c r="NF87" s="18"/>
      <c r="NG87" s="18"/>
      <c r="NH87" s="18"/>
      <c r="NI87" s="18"/>
      <c r="NJ87" s="18"/>
      <c r="NK87" s="18"/>
      <c r="NL87" s="18"/>
      <c r="NM87" s="18"/>
      <c r="NN87" s="18"/>
      <c r="NO87" s="18"/>
      <c r="NP87" s="18"/>
      <c r="NQ87" s="18"/>
      <c r="NR87" s="18"/>
      <c r="NS87" s="18"/>
      <c r="NT87" s="18"/>
      <c r="NU87" s="18"/>
      <c r="NV87" s="18"/>
      <c r="NW87" s="18"/>
      <c r="NX87" s="18"/>
      <c r="NY87" s="18"/>
      <c r="NZ87" s="18"/>
      <c r="OA87" s="18"/>
      <c r="OB87" s="18"/>
      <c r="OC87" s="18"/>
      <c r="OD87" s="18"/>
      <c r="OE87" s="18"/>
      <c r="OF87" s="18"/>
      <c r="OG87" s="18"/>
      <c r="OH87" s="18"/>
      <c r="OI87" s="18"/>
      <c r="OJ87" s="18"/>
      <c r="OK87" s="18"/>
      <c r="OL87" s="18"/>
      <c r="OM87" s="18"/>
      <c r="ON87" s="18"/>
      <c r="OO87" s="18"/>
      <c r="OP87" s="18"/>
      <c r="OQ87" s="18"/>
      <c r="OR87" s="18"/>
      <c r="OS87" s="18"/>
      <c r="OT87" s="18"/>
      <c r="OU87" s="18"/>
      <c r="OV87" s="18"/>
      <c r="OW87" s="18"/>
      <c r="OX87" s="18"/>
      <c r="OY87" s="18"/>
      <c r="OZ87" s="18"/>
      <c r="PA87" s="18"/>
      <c r="PB87" s="18"/>
      <c r="PC87" s="18"/>
      <c r="PD87" s="18"/>
      <c r="PE87" s="18"/>
      <c r="PF87" s="18"/>
      <c r="PG87" s="18"/>
      <c r="PH87" s="18"/>
      <c r="PI87" s="18"/>
      <c r="PJ87" s="18"/>
      <c r="PK87" s="18"/>
      <c r="PL87" s="18"/>
      <c r="PM87" s="18"/>
      <c r="PN87" s="18"/>
      <c r="PO87" s="18"/>
      <c r="PP87" s="18"/>
      <c r="PQ87" s="18"/>
      <c r="PR87" s="18"/>
      <c r="PS87" s="18"/>
      <c r="PT87" s="18"/>
      <c r="PU87" s="18"/>
      <c r="PV87" s="18"/>
      <c r="PW87" s="18"/>
      <c r="PX87" s="18"/>
      <c r="PY87" s="18"/>
      <c r="PZ87" s="18"/>
      <c r="QA87" s="18"/>
      <c r="QB87" s="18"/>
      <c r="QC87" s="18"/>
      <c r="QD87" s="18"/>
      <c r="QE87" s="18"/>
      <c r="QF87" s="18"/>
      <c r="QG87" s="18"/>
      <c r="QH87" s="18"/>
      <c r="QI87" s="18"/>
      <c r="QJ87" s="18"/>
      <c r="QK87" s="18"/>
      <c r="QL87" s="18"/>
      <c r="QM87" s="18"/>
      <c r="QN87" s="18"/>
      <c r="QO87" s="18"/>
      <c r="QP87" s="18"/>
      <c r="QQ87" s="18"/>
      <c r="QR87" s="18"/>
      <c r="QS87" s="18"/>
      <c r="QT87" s="18"/>
      <c r="QU87" s="18"/>
      <c r="QV87" s="18"/>
      <c r="QW87" s="18"/>
      <c r="QX87" s="18"/>
      <c r="QY87" s="18"/>
      <c r="QZ87" s="18"/>
      <c r="RA87" s="18"/>
      <c r="RB87" s="18"/>
      <c r="RC87" s="18"/>
      <c r="RD87" s="18"/>
      <c r="RE87" s="18"/>
      <c r="RF87" s="18"/>
      <c r="RG87" s="18"/>
      <c r="RH87" s="18"/>
      <c r="RI87" s="18"/>
      <c r="RJ87" s="18"/>
      <c r="RK87" s="18"/>
      <c r="RL87" s="18"/>
      <c r="RM87" s="18"/>
      <c r="RN87" s="18"/>
      <c r="RO87" s="18"/>
      <c r="RP87" s="18"/>
      <c r="RQ87" s="18"/>
      <c r="RR87" s="18"/>
      <c r="RS87" s="18"/>
      <c r="RT87" s="18"/>
      <c r="RU87" s="18"/>
      <c r="RV87" s="18"/>
      <c r="RW87" s="18"/>
      <c r="RX87" s="18"/>
      <c r="RY87" s="18"/>
      <c r="RZ87" s="18"/>
      <c r="SA87" s="18"/>
      <c r="SB87" s="18"/>
      <c r="SC87" s="18"/>
      <c r="SD87" s="18"/>
      <c r="SE87" s="18"/>
      <c r="SF87" s="18"/>
      <c r="SG87" s="18"/>
      <c r="SH87" s="18"/>
      <c r="SI87" s="18"/>
      <c r="SJ87" s="18"/>
      <c r="SK87" s="18"/>
      <c r="SL87" s="18"/>
      <c r="SM87" s="18"/>
      <c r="SN87" s="18"/>
      <c r="SO87" s="18"/>
      <c r="SP87" s="18"/>
      <c r="SQ87" s="18"/>
      <c r="SR87" s="18"/>
      <c r="SS87" s="18"/>
      <c r="ST87" s="18"/>
      <c r="SU87" s="18"/>
      <c r="SV87" s="18"/>
      <c r="SW87" s="18"/>
      <c r="SX87" s="18"/>
      <c r="SY87" s="18"/>
      <c r="SZ87" s="18"/>
      <c r="TA87" s="18"/>
      <c r="TB87" s="18"/>
      <c r="TC87" s="18"/>
      <c r="TD87" s="18"/>
      <c r="TE87" s="18"/>
      <c r="TF87" s="18"/>
      <c r="TG87" s="18"/>
      <c r="TH87" s="18"/>
      <c r="TI87" s="18"/>
      <c r="TJ87" s="18"/>
      <c r="TK87" s="18"/>
      <c r="TL87" s="18"/>
      <c r="TM87" s="18"/>
      <c r="TN87" s="18"/>
      <c r="TO87" s="18"/>
      <c r="TP87" s="18"/>
      <c r="TQ87" s="18"/>
      <c r="TR87" s="18"/>
      <c r="TS87" s="18"/>
      <c r="TT87" s="18"/>
      <c r="TU87" s="18"/>
      <c r="TV87" s="18"/>
      <c r="TW87" s="18"/>
      <c r="TX87" s="18"/>
      <c r="TY87" s="18"/>
      <c r="TZ87" s="18"/>
      <c r="UA87" s="18"/>
      <c r="UB87" s="18"/>
      <c r="UC87" s="18"/>
      <c r="UD87" s="18"/>
      <c r="UE87" s="18"/>
      <c r="UF87" s="18"/>
      <c r="UG87" s="18"/>
      <c r="UH87" s="18"/>
      <c r="UI87" s="18"/>
      <c r="UJ87" s="18"/>
      <c r="UK87" s="18"/>
      <c r="UL87" s="18"/>
      <c r="UM87" s="18"/>
      <c r="UN87" s="18"/>
      <c r="UO87" s="18"/>
      <c r="UP87" s="18"/>
      <c r="UQ87" s="18"/>
      <c r="UR87" s="18"/>
      <c r="US87" s="18"/>
      <c r="UT87" s="18"/>
      <c r="UU87" s="18"/>
      <c r="UV87" s="18"/>
      <c r="UW87" s="18"/>
      <c r="UX87" s="18"/>
      <c r="UY87" s="18"/>
      <c r="UZ87" s="18"/>
      <c r="VA87" s="18"/>
      <c r="VB87" s="18"/>
      <c r="VC87" s="18"/>
      <c r="VD87" s="18"/>
      <c r="VE87" s="18"/>
      <c r="VF87" s="18"/>
      <c r="VG87" s="18"/>
      <c r="VH87" s="18"/>
      <c r="VI87" s="18"/>
      <c r="VJ87" s="18"/>
      <c r="VK87" s="18"/>
      <c r="VL87" s="18"/>
      <c r="VM87" s="18"/>
      <c r="VN87" s="18"/>
      <c r="VO87" s="18"/>
      <c r="VP87" s="18"/>
      <c r="VQ87" s="18"/>
      <c r="VR87" s="18"/>
      <c r="VS87" s="18"/>
      <c r="VT87" s="18"/>
      <c r="VU87" s="18"/>
      <c r="VV87" s="18"/>
      <c r="VW87" s="18"/>
      <c r="VX87" s="18"/>
      <c r="VY87" s="18"/>
      <c r="VZ87" s="18"/>
      <c r="WA87" s="18"/>
      <c r="WB87" s="18"/>
      <c r="WC87" s="18"/>
      <c r="WD87" s="18"/>
      <c r="WE87" s="18"/>
      <c r="WF87" s="18"/>
      <c r="WG87" s="18"/>
      <c r="WH87" s="18"/>
      <c r="WI87" s="18"/>
      <c r="WJ87" s="18"/>
      <c r="WK87" s="18"/>
      <c r="WL87" s="18"/>
      <c r="WM87" s="18"/>
      <c r="WN87" s="18"/>
      <c r="WO87" s="18"/>
      <c r="WP87" s="18"/>
      <c r="WQ87" s="18"/>
      <c r="WR87" s="18"/>
      <c r="WS87" s="18"/>
      <c r="WT87" s="18"/>
      <c r="WU87" s="18"/>
      <c r="WV87" s="18"/>
      <c r="WW87" s="18"/>
      <c r="WX87" s="18"/>
      <c r="WY87" s="18"/>
      <c r="WZ87" s="18"/>
      <c r="XA87" s="18"/>
      <c r="XB87" s="18"/>
      <c r="XC87" s="18"/>
      <c r="XD87" s="18"/>
      <c r="XE87" s="18"/>
      <c r="XF87" s="18"/>
      <c r="XG87" s="18"/>
      <c r="XH87" s="18"/>
      <c r="XI87" s="18"/>
      <c r="XJ87" s="18"/>
      <c r="XK87" s="18"/>
      <c r="XL87" s="18"/>
      <c r="XM87" s="18"/>
      <c r="XN87" s="18"/>
      <c r="XO87" s="18"/>
      <c r="XP87" s="18"/>
      <c r="XQ87" s="18"/>
      <c r="XR87" s="18"/>
      <c r="XS87" s="18"/>
      <c r="XT87" s="18"/>
      <c r="XU87" s="18"/>
      <c r="XV87" s="18"/>
      <c r="XW87" s="18"/>
      <c r="XX87" s="18"/>
      <c r="XY87" s="18"/>
      <c r="XZ87" s="18"/>
      <c r="YA87" s="18"/>
      <c r="YB87" s="18"/>
      <c r="YC87" s="18"/>
      <c r="YD87" s="18"/>
      <c r="YE87" s="18"/>
      <c r="YF87" s="18"/>
      <c r="YG87" s="18"/>
      <c r="YH87" s="18"/>
      <c r="YI87" s="18"/>
      <c r="YJ87" s="18"/>
      <c r="YK87" s="18"/>
      <c r="YL87" s="18"/>
      <c r="YM87" s="18"/>
      <c r="YN87" s="18"/>
      <c r="YO87" s="18"/>
      <c r="YP87" s="18"/>
      <c r="YQ87" s="18"/>
      <c r="YR87" s="18"/>
      <c r="YS87" s="18"/>
      <c r="YT87" s="18"/>
      <c r="YU87" s="18"/>
      <c r="YV87" s="18"/>
      <c r="YW87" s="18"/>
      <c r="YX87" s="18"/>
      <c r="YY87" s="18"/>
      <c r="YZ87" s="18"/>
      <c r="ZA87" s="18"/>
      <c r="ZB87" s="18"/>
      <c r="ZC87" s="18"/>
      <c r="ZD87" s="18"/>
      <c r="ZE87" s="18"/>
      <c r="ZF87" s="18"/>
      <c r="ZG87" s="18"/>
      <c r="ZH87" s="18"/>
      <c r="ZI87" s="18"/>
      <c r="ZJ87" s="18"/>
      <c r="ZK87" s="18"/>
      <c r="ZL87" s="18"/>
      <c r="ZM87" s="18"/>
      <c r="ZN87" s="18"/>
      <c r="ZO87" s="18"/>
      <c r="ZP87" s="18"/>
      <c r="ZQ87" s="18"/>
      <c r="ZR87" s="18"/>
      <c r="ZS87" s="18"/>
      <c r="ZT87" s="18"/>
      <c r="ZU87" s="18"/>
      <c r="ZV87" s="18"/>
      <c r="ZW87" s="18"/>
      <c r="ZX87" s="18"/>
      <c r="ZY87" s="18"/>
      <c r="ZZ87" s="18"/>
      <c r="AAA87" s="18"/>
      <c r="AAB87" s="18"/>
      <c r="AAC87" s="18"/>
      <c r="AAD87" s="18"/>
      <c r="AAE87" s="18"/>
      <c r="AAF87" s="18"/>
      <c r="AAG87" s="18"/>
      <c r="AAH87" s="18"/>
      <c r="AAI87" s="18"/>
      <c r="AAJ87" s="18"/>
      <c r="AAK87" s="18"/>
      <c r="AAL87" s="18"/>
      <c r="AAM87" s="18"/>
      <c r="AAN87" s="18"/>
      <c r="AAO87" s="18"/>
      <c r="AAP87" s="18"/>
      <c r="AAQ87" s="18"/>
      <c r="AAR87" s="18"/>
      <c r="AAS87" s="18"/>
      <c r="AAT87" s="18"/>
      <c r="AAU87" s="18"/>
      <c r="AAV87" s="18"/>
      <c r="AAW87" s="18"/>
      <c r="AAX87" s="18"/>
      <c r="AAY87" s="18"/>
      <c r="AAZ87" s="18"/>
      <c r="ABA87" s="18"/>
      <c r="ABB87" s="18"/>
      <c r="ABC87" s="18"/>
      <c r="ABD87" s="18"/>
      <c r="ABE87" s="18"/>
      <c r="ABF87" s="18"/>
      <c r="ABG87" s="18"/>
      <c r="ABH87" s="18"/>
      <c r="ABI87" s="18"/>
      <c r="ABJ87" s="18"/>
      <c r="ABK87" s="18"/>
      <c r="ABL87" s="18"/>
      <c r="ABM87" s="18"/>
      <c r="ABN87" s="18"/>
      <c r="ABO87" s="18"/>
      <c r="ABP87" s="18"/>
      <c r="ABQ87" s="18"/>
      <c r="ABR87" s="18"/>
      <c r="ABS87" s="18"/>
      <c r="ABT87" s="18"/>
      <c r="ABU87" s="18"/>
      <c r="ABV87" s="18"/>
      <c r="ABW87" s="18"/>
      <c r="ABX87" s="18"/>
      <c r="ABY87" s="18"/>
      <c r="ABZ87" s="18"/>
      <c r="ACA87" s="18"/>
      <c r="ACB87" s="18"/>
      <c r="ACC87" s="18"/>
      <c r="ACD87" s="18"/>
      <c r="ACE87" s="18"/>
      <c r="ACF87" s="18"/>
      <c r="ACG87" s="18"/>
      <c r="ACH87" s="18"/>
      <c r="ACI87" s="18"/>
      <c r="ACJ87" s="18"/>
      <c r="ACK87" s="18"/>
      <c r="ACL87" s="18"/>
      <c r="ACM87" s="18"/>
      <c r="ACN87" s="18"/>
      <c r="ACO87" s="18"/>
      <c r="ACP87" s="18"/>
      <c r="ACQ87" s="18"/>
      <c r="ACR87" s="18"/>
      <c r="ACS87" s="18"/>
      <c r="ACT87" s="18"/>
      <c r="ACU87" s="18"/>
      <c r="ACV87" s="18"/>
      <c r="ACW87" s="18"/>
      <c r="ACX87" s="18"/>
      <c r="ACY87" s="18"/>
      <c r="ACZ87" s="18"/>
      <c r="ADA87" s="18"/>
      <c r="ADB87" s="18"/>
      <c r="ADC87" s="18"/>
      <c r="ADD87" s="18"/>
      <c r="ADE87" s="18"/>
      <c r="ADF87" s="18"/>
      <c r="ADG87" s="18"/>
      <c r="ADH87" s="18"/>
      <c r="ADI87" s="18"/>
      <c r="ADJ87" s="18"/>
      <c r="ADK87" s="18"/>
      <c r="ADL87" s="18"/>
      <c r="ADM87" s="18"/>
      <c r="ADN87" s="18"/>
      <c r="ADO87" s="18"/>
      <c r="ADP87" s="18"/>
      <c r="ADQ87" s="18"/>
      <c r="ADR87" s="18"/>
      <c r="ADS87" s="18"/>
      <c r="ADT87" s="18"/>
      <c r="ADU87" s="18"/>
      <c r="ADV87" s="18"/>
      <c r="ADW87" s="18"/>
      <c r="ADX87" s="18"/>
      <c r="ADY87" s="18"/>
      <c r="ADZ87" s="18"/>
      <c r="AEA87" s="18"/>
      <c r="AEB87" s="18"/>
      <c r="AEC87" s="18"/>
      <c r="AED87" s="18"/>
      <c r="AEE87" s="18"/>
      <c r="AEF87" s="18"/>
      <c r="AEG87" s="18"/>
      <c r="AEH87" s="18"/>
      <c r="AEI87" s="18"/>
      <c r="AEJ87" s="18"/>
      <c r="AEK87" s="18"/>
      <c r="AEL87" s="18"/>
      <c r="AEM87" s="18"/>
      <c r="AEN87" s="18"/>
      <c r="AEO87" s="18"/>
      <c r="AEP87" s="18"/>
      <c r="AEQ87" s="18"/>
      <c r="AER87" s="18"/>
      <c r="AES87" s="18"/>
      <c r="AET87" s="18"/>
      <c r="AEU87" s="18"/>
      <c r="AEV87" s="18"/>
      <c r="AEW87" s="18"/>
      <c r="AEX87" s="18"/>
      <c r="AEY87" s="18"/>
      <c r="AEZ87" s="18"/>
      <c r="AFA87" s="18"/>
      <c r="AFB87" s="18"/>
      <c r="AFC87" s="18"/>
      <c r="AFD87" s="18"/>
      <c r="AFE87" s="18"/>
      <c r="AFF87" s="18"/>
      <c r="AFG87" s="18"/>
      <c r="AFH87" s="18"/>
      <c r="AFI87" s="18"/>
      <c r="AFJ87" s="18"/>
      <c r="AFK87" s="18"/>
      <c r="AFL87" s="18"/>
      <c r="AFM87" s="18"/>
      <c r="AFN87" s="18"/>
      <c r="AFO87" s="18"/>
      <c r="AFP87" s="18"/>
      <c r="AFQ87" s="18"/>
      <c r="AFR87" s="18"/>
      <c r="AFS87" s="18"/>
      <c r="AFT87" s="18"/>
      <c r="AFU87" s="18"/>
      <c r="AFV87" s="18"/>
      <c r="AFW87" s="18"/>
      <c r="AFX87" s="18"/>
      <c r="AFY87" s="18"/>
      <c r="AFZ87" s="18"/>
      <c r="AGA87" s="18"/>
      <c r="AGB87" s="18"/>
      <c r="AGC87" s="18"/>
      <c r="AGD87" s="18"/>
      <c r="AGE87" s="18"/>
      <c r="AGF87" s="18"/>
      <c r="AGG87" s="18"/>
      <c r="AGH87" s="18"/>
      <c r="AGI87" s="18"/>
      <c r="AGJ87" s="18"/>
      <c r="AGK87" s="18"/>
      <c r="AGL87" s="18"/>
      <c r="AGM87" s="18"/>
      <c r="AGN87" s="18"/>
      <c r="AGO87" s="18"/>
      <c r="AGP87" s="18"/>
      <c r="AGQ87" s="18"/>
      <c r="AGR87" s="18"/>
      <c r="AGS87" s="18"/>
      <c r="AGT87" s="18"/>
      <c r="AGU87" s="18"/>
      <c r="AGV87" s="18"/>
      <c r="AGW87" s="18"/>
      <c r="AGX87" s="18"/>
      <c r="AGY87" s="18"/>
      <c r="AGZ87" s="18"/>
      <c r="AHA87" s="18"/>
      <c r="AHB87" s="18"/>
      <c r="AHC87" s="18"/>
      <c r="AHD87" s="18"/>
      <c r="AHE87" s="18"/>
      <c r="AHF87" s="18"/>
      <c r="AHG87" s="18"/>
      <c r="AHH87" s="18"/>
      <c r="AHI87" s="18"/>
      <c r="AHJ87" s="18"/>
      <c r="AHK87" s="18"/>
      <c r="AHL87" s="18"/>
      <c r="AHM87" s="18"/>
      <c r="AHN87" s="18"/>
      <c r="AHO87" s="18"/>
      <c r="AHP87" s="18"/>
      <c r="AHQ87" s="18"/>
      <c r="AHR87" s="18"/>
      <c r="AHS87" s="18"/>
      <c r="AHT87" s="18"/>
      <c r="AHU87" s="18"/>
      <c r="AHV87" s="18"/>
      <c r="AHW87" s="18"/>
      <c r="AHX87" s="18"/>
      <c r="AHY87" s="18"/>
      <c r="AHZ87" s="18"/>
      <c r="AIA87" s="18"/>
      <c r="AIB87" s="18"/>
      <c r="AIC87" s="18"/>
      <c r="AID87" s="18"/>
      <c r="AIE87" s="18"/>
      <c r="AIF87" s="18"/>
      <c r="AIG87" s="18"/>
      <c r="AIH87" s="18"/>
      <c r="AII87" s="18"/>
      <c r="AIJ87" s="18"/>
      <c r="AIK87" s="18"/>
      <c r="AIL87" s="18"/>
      <c r="AIM87" s="18"/>
      <c r="AIN87" s="18"/>
      <c r="AIO87" s="18"/>
      <c r="AIP87" s="18"/>
      <c r="AIQ87" s="18"/>
      <c r="AIR87" s="18"/>
      <c r="AIS87" s="18"/>
      <c r="AIT87" s="18"/>
      <c r="AIU87" s="18"/>
      <c r="AIV87" s="18"/>
      <c r="AIW87" s="18"/>
      <c r="AIX87" s="18"/>
      <c r="AIY87" s="18"/>
      <c r="AIZ87" s="18"/>
      <c r="AJA87" s="18"/>
      <c r="AJB87" s="18"/>
      <c r="AJC87" s="18"/>
      <c r="AJD87" s="18"/>
      <c r="AJE87" s="18"/>
      <c r="AJF87" s="18"/>
      <c r="AJG87" s="18"/>
      <c r="AJH87" s="18"/>
      <c r="AJI87" s="18"/>
      <c r="AJJ87" s="18"/>
      <c r="AJK87" s="18"/>
      <c r="AJL87" s="18"/>
      <c r="AJM87" s="18"/>
      <c r="AJN87" s="18"/>
      <c r="AJO87" s="18"/>
      <c r="AJP87" s="18"/>
      <c r="AJQ87" s="18"/>
      <c r="AJR87" s="18"/>
      <c r="AJS87" s="18"/>
      <c r="AJT87" s="18"/>
      <c r="AJU87" s="18"/>
      <c r="AJV87" s="18"/>
      <c r="AJW87" s="18"/>
      <c r="AJX87" s="18"/>
      <c r="AJY87" s="18"/>
      <c r="AJZ87" s="18"/>
      <c r="AKA87" s="18"/>
      <c r="AKB87" s="18"/>
      <c r="AKC87" s="18"/>
      <c r="AKD87" s="18"/>
      <c r="AKE87" s="18"/>
      <c r="AKF87" s="18"/>
      <c r="AKG87" s="18"/>
      <c r="AKH87" s="18"/>
      <c r="AKI87" s="18"/>
      <c r="AKJ87" s="18"/>
      <c r="AKK87" s="18"/>
      <c r="AKL87" s="18"/>
      <c r="AKM87" s="18"/>
      <c r="AKN87" s="18"/>
      <c r="AKO87" s="18"/>
      <c r="AKP87" s="18"/>
      <c r="AKQ87" s="18"/>
      <c r="AKR87" s="18"/>
      <c r="AKS87" s="18"/>
      <c r="AKT87" s="18"/>
      <c r="AKU87" s="18"/>
      <c r="AKV87" s="18"/>
      <c r="AKW87" s="18"/>
      <c r="AKX87" s="18"/>
      <c r="AKY87" s="18"/>
      <c r="AKZ87" s="18"/>
      <c r="ALA87" s="18"/>
      <c r="ALB87" s="18"/>
      <c r="ALC87" s="18"/>
      <c r="ALD87" s="18"/>
      <c r="ALE87" s="18"/>
      <c r="ALF87" s="18"/>
      <c r="ALG87" s="18"/>
      <c r="ALH87" s="18"/>
      <c r="ALI87" s="18"/>
      <c r="ALJ87" s="18"/>
      <c r="ALK87" s="18"/>
      <c r="ALL87" s="18"/>
      <c r="ALM87" s="18"/>
      <c r="ALN87" s="18"/>
      <c r="ALO87" s="18"/>
      <c r="ALP87" s="18"/>
      <c r="ALQ87" s="18"/>
      <c r="ALR87" s="18"/>
      <c r="ALS87" s="18"/>
      <c r="ALT87" s="18"/>
      <c r="ALU87" s="18"/>
      <c r="ALV87" s="18"/>
      <c r="ALW87" s="18"/>
      <c r="ALX87" s="18"/>
      <c r="ALY87" s="18"/>
      <c r="ALZ87" s="18"/>
      <c r="AMA87" s="18"/>
      <c r="AMB87" s="18"/>
      <c r="AMC87" s="18"/>
      <c r="AMD87" s="18"/>
      <c r="AME87" s="18"/>
      <c r="AMF87" s="18"/>
      <c r="AMG87" s="18"/>
      <c r="AMH87" s="18"/>
      <c r="AMI87" s="18"/>
      <c r="AMJ87" s="18"/>
      <c r="AMK87" s="18"/>
      <c r="AML87" s="18"/>
      <c r="AMM87" s="18"/>
      <c r="AMN87" s="18"/>
      <c r="AMO87" s="18"/>
      <c r="AMP87" s="18"/>
      <c r="AMQ87" s="18"/>
      <c r="AMR87" s="18"/>
      <c r="AMS87" s="18"/>
      <c r="AMT87" s="18"/>
      <c r="AMU87" s="18"/>
      <c r="AMV87" s="18"/>
      <c r="AMW87" s="18"/>
      <c r="AMX87" s="18"/>
      <c r="AMY87" s="18"/>
      <c r="AMZ87" s="18"/>
      <c r="ANA87" s="18"/>
      <c r="ANB87" s="18"/>
      <c r="ANC87" s="18"/>
      <c r="AND87" s="18"/>
      <c r="ANE87" s="18"/>
      <c r="ANF87" s="18"/>
    </row>
    <row r="88" spans="3:1046" s="6" customFormat="1" ht="15" customHeight="1" x14ac:dyDescent="0.25">
      <c r="C88" s="6" t="str">
        <f t="shared" si="6"/>
        <v>American</v>
      </c>
      <c r="D88" s="6" t="str">
        <f t="shared" si="7"/>
        <v>HPHE6266H045DV 120  (66 gal)</v>
      </c>
      <c r="E88" s="6">
        <f t="shared" si="8"/>
        <v>121114</v>
      </c>
      <c r="F88" s="62">
        <f t="shared" si="9"/>
        <v>66</v>
      </c>
      <c r="G88" s="6" t="str">
        <f t="shared" si="10"/>
        <v>AOSmithHPTU66</v>
      </c>
      <c r="H88" s="62">
        <v>1</v>
      </c>
      <c r="I88" s="64">
        <v>0</v>
      </c>
      <c r="J88" s="63">
        <f t="shared" si="47"/>
        <v>2.56</v>
      </c>
      <c r="K88" s="114">
        <f t="shared" si="48"/>
        <v>0</v>
      </c>
      <c r="L88" s="132">
        <f t="shared" si="13"/>
        <v>0</v>
      </c>
      <c r="M88" s="132" t="str">
        <f t="shared" si="14"/>
        <v>AmericanHPHE6266Res</v>
      </c>
      <c r="N88" s="99" t="s">
        <v>196</v>
      </c>
      <c r="O88" s="32">
        <v>1</v>
      </c>
      <c r="P88" s="83">
        <f t="shared" si="15"/>
        <v>12</v>
      </c>
      <c r="Q88" s="9" t="s">
        <v>19</v>
      </c>
      <c r="R88" s="70">
        <f t="shared" si="51"/>
        <v>11</v>
      </c>
      <c r="S88" s="70">
        <f t="shared" si="74"/>
        <v>121114</v>
      </c>
      <c r="T88" s="67" t="str">
        <f t="shared" si="25"/>
        <v>HPHE6266H045DV 120  (66 gal)</v>
      </c>
      <c r="U88" s="10" t="s">
        <v>66</v>
      </c>
      <c r="V88" s="11">
        <v>66</v>
      </c>
      <c r="W88" s="30" t="s">
        <v>85</v>
      </c>
      <c r="X88" s="88" t="s">
        <v>105</v>
      </c>
      <c r="Y88" s="93" t="str">
        <f t="shared" si="75"/>
        <v>AOSmithHPTU66</v>
      </c>
      <c r="Z88" s="131">
        <v>0</v>
      </c>
      <c r="AA88" s="40">
        <v>2.56</v>
      </c>
      <c r="AB88" s="47">
        <v>3</v>
      </c>
      <c r="AC88" s="48" t="s">
        <v>10</v>
      </c>
      <c r="AD88" s="49">
        <v>42591</v>
      </c>
      <c r="AE88" s="50" t="s">
        <v>83</v>
      </c>
      <c r="AF88" s="143" t="str">
        <f t="shared" si="16"/>
        <v>2,     American,   "HPHE6266H045DV 120  (66 gal)"</v>
      </c>
      <c r="AG88" s="145" t="str">
        <f t="shared" si="52"/>
        <v>American</v>
      </c>
      <c r="AH88" s="146" t="s">
        <v>473</v>
      </c>
      <c r="AI88" s="143" t="str">
        <f t="shared" si="17"/>
        <v xml:space="preserve">          case  American   :   "AmericanHPHE6266Res"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</row>
    <row r="89" spans="3:1046" s="6" customFormat="1" ht="15" customHeight="1" x14ac:dyDescent="0.25">
      <c r="C89" s="6" t="str">
        <f t="shared" si="6"/>
        <v>American</v>
      </c>
      <c r="D89" s="6" t="str">
        <f t="shared" si="7"/>
        <v>HPHE6280H045DV 120  (80 gal)</v>
      </c>
      <c r="E89" s="6">
        <f t="shared" si="8"/>
        <v>121215</v>
      </c>
      <c r="F89" s="62">
        <f t="shared" si="9"/>
        <v>80</v>
      </c>
      <c r="G89" s="6" t="str">
        <f t="shared" si="10"/>
        <v>AOSmithHPTU80</v>
      </c>
      <c r="H89" s="62">
        <v>1</v>
      </c>
      <c r="I89" s="64">
        <v>0</v>
      </c>
      <c r="J89" s="63">
        <f t="shared" si="47"/>
        <v>2.7</v>
      </c>
      <c r="K89" s="114">
        <f t="shared" si="48"/>
        <v>0</v>
      </c>
      <c r="L89" s="132">
        <f t="shared" si="13"/>
        <v>0</v>
      </c>
      <c r="M89" s="132" t="str">
        <f t="shared" si="14"/>
        <v>AmericanHPHE6280Res</v>
      </c>
      <c r="N89" s="99" t="s">
        <v>196</v>
      </c>
      <c r="O89" s="32">
        <v>1</v>
      </c>
      <c r="P89" s="83">
        <f t="shared" si="15"/>
        <v>12</v>
      </c>
      <c r="Q89" s="9" t="s">
        <v>19</v>
      </c>
      <c r="R89" s="70">
        <f t="shared" si="51"/>
        <v>12</v>
      </c>
      <c r="S89" s="70">
        <f t="shared" si="74"/>
        <v>121215</v>
      </c>
      <c r="T89" s="67" t="str">
        <f t="shared" si="25"/>
        <v>HPHE6280H045DV 120  (80 gal)</v>
      </c>
      <c r="U89" s="10" t="s">
        <v>67</v>
      </c>
      <c r="V89" s="11">
        <v>80</v>
      </c>
      <c r="W89" s="30" t="s">
        <v>86</v>
      </c>
      <c r="X89" s="88" t="s">
        <v>106</v>
      </c>
      <c r="Y89" s="93" t="str">
        <f t="shared" si="75"/>
        <v>AOSmithHPTU80</v>
      </c>
      <c r="Z89" s="131">
        <v>0</v>
      </c>
      <c r="AA89" s="40">
        <v>2.7</v>
      </c>
      <c r="AB89" s="47" t="s">
        <v>15</v>
      </c>
      <c r="AC89" s="48" t="s">
        <v>10</v>
      </c>
      <c r="AD89" s="49">
        <v>42591</v>
      </c>
      <c r="AE89" s="50" t="s">
        <v>83</v>
      </c>
      <c r="AF89" s="143" t="str">
        <f t="shared" si="16"/>
        <v>2,     American,   "HPHE6280H045DV 120  (80 gal)"</v>
      </c>
      <c r="AG89" s="145" t="str">
        <f t="shared" si="52"/>
        <v>American</v>
      </c>
      <c r="AH89" s="146" t="s">
        <v>474</v>
      </c>
      <c r="AI89" s="143" t="str">
        <f t="shared" si="17"/>
        <v xml:space="preserve">          case  American   :   "AmericanHPHE6280Res"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</row>
    <row r="90" spans="3:1046" s="6" customFormat="1" ht="15" customHeight="1" x14ac:dyDescent="0.25">
      <c r="C90" s="6" t="str">
        <f t="shared" si="6"/>
        <v>American</v>
      </c>
      <c r="D90" s="6" t="str">
        <f t="shared" si="7"/>
        <v>HPHE650H045DV 120  (50 gal)</v>
      </c>
      <c r="E90" s="6">
        <f t="shared" si="8"/>
        <v>121313</v>
      </c>
      <c r="F90" s="62">
        <f t="shared" si="9"/>
        <v>50</v>
      </c>
      <c r="G90" s="6" t="str">
        <f t="shared" si="10"/>
        <v>AOSmithHPTU50</v>
      </c>
      <c r="H90" s="62">
        <v>1</v>
      </c>
      <c r="I90" s="64">
        <v>0</v>
      </c>
      <c r="J90" s="63">
        <f t="shared" si="47"/>
        <v>2.4</v>
      </c>
      <c r="K90" s="114">
        <f t="shared" si="48"/>
        <v>0</v>
      </c>
      <c r="L90" s="132">
        <f t="shared" si="13"/>
        <v>0</v>
      </c>
      <c r="M90" s="132" t="str">
        <f t="shared" si="14"/>
        <v>AmericanHPHE650Res</v>
      </c>
      <c r="N90" s="99" t="s">
        <v>196</v>
      </c>
      <c r="O90" s="32">
        <v>1</v>
      </c>
      <c r="P90" s="83">
        <f t="shared" si="15"/>
        <v>12</v>
      </c>
      <c r="Q90" s="9" t="s">
        <v>19</v>
      </c>
      <c r="R90" s="70">
        <f t="shared" si="51"/>
        <v>13</v>
      </c>
      <c r="S90" s="70">
        <f t="shared" si="74"/>
        <v>121313</v>
      </c>
      <c r="T90" s="67" t="str">
        <f t="shared" si="25"/>
        <v>HPHE650H045DV 120  (50 gal)</v>
      </c>
      <c r="U90" s="10" t="s">
        <v>68</v>
      </c>
      <c r="V90" s="11">
        <v>50</v>
      </c>
      <c r="W90" s="30" t="s">
        <v>84</v>
      </c>
      <c r="X90" s="88" t="s">
        <v>109</v>
      </c>
      <c r="Y90" s="93" t="str">
        <f t="shared" si="75"/>
        <v>AOSmithHPTU50</v>
      </c>
      <c r="Z90" s="131">
        <v>0</v>
      </c>
      <c r="AA90" s="40">
        <v>2.4</v>
      </c>
      <c r="AB90" s="47" t="s">
        <v>9</v>
      </c>
      <c r="AC90" s="48" t="s">
        <v>10</v>
      </c>
      <c r="AD90" s="49">
        <v>42591</v>
      </c>
      <c r="AE90" s="50" t="s">
        <v>83</v>
      </c>
      <c r="AF90" s="143" t="str">
        <f t="shared" si="16"/>
        <v>2,     American,   "HPHE650H045DV 120  (50 gal)"</v>
      </c>
      <c r="AG90" s="145" t="str">
        <f t="shared" si="52"/>
        <v>American</v>
      </c>
      <c r="AH90" s="146" t="s">
        <v>475</v>
      </c>
      <c r="AI90" s="143" t="str">
        <f t="shared" si="17"/>
        <v xml:space="preserve">          case  American   :   "AmericanHPHE650Res"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</row>
    <row r="91" spans="3:1046" s="6" customFormat="1" ht="15" customHeight="1" x14ac:dyDescent="0.25">
      <c r="C91" s="6" t="str">
        <f t="shared" si="6"/>
        <v>Bradford White</v>
      </c>
      <c r="D91" s="6" t="str">
        <f t="shared" si="7"/>
        <v>RE2H50R10B-1NCWT  (50 gal)</v>
      </c>
      <c r="E91" s="6">
        <f t="shared" si="8"/>
        <v>130119</v>
      </c>
      <c r="F91" s="62">
        <f t="shared" si="9"/>
        <v>50</v>
      </c>
      <c r="G91" s="6" t="str">
        <f t="shared" si="10"/>
        <v>GE2014</v>
      </c>
      <c r="H91" s="64">
        <v>0</v>
      </c>
      <c r="I91" s="62">
        <v>1</v>
      </c>
      <c r="J91" s="63">
        <f t="shared" si="47"/>
        <v>0</v>
      </c>
      <c r="K91" s="114">
        <f t="shared" si="48"/>
        <v>2.8</v>
      </c>
      <c r="L91" s="132">
        <f t="shared" si="13"/>
        <v>0</v>
      </c>
      <c r="M91" s="132" t="str">
        <f t="shared" si="14"/>
        <v>BradfordWhiteRE2H50</v>
      </c>
      <c r="N91" s="99" t="s">
        <v>196</v>
      </c>
      <c r="O91" s="32">
        <v>3</v>
      </c>
      <c r="P91" s="83">
        <f t="shared" si="15"/>
        <v>13</v>
      </c>
      <c r="Q91" s="12" t="s">
        <v>96</v>
      </c>
      <c r="R91" s="69">
        <v>1</v>
      </c>
      <c r="S91" s="70">
        <f t="shared" si="74"/>
        <v>130119</v>
      </c>
      <c r="T91" s="67" t="str">
        <f t="shared" si="25"/>
        <v>RE2H50R10B-1NCWT  (50 gal)</v>
      </c>
      <c r="U91" s="13" t="s">
        <v>119</v>
      </c>
      <c r="V91" s="14">
        <v>50</v>
      </c>
      <c r="W91" s="30" t="s">
        <v>236</v>
      </c>
      <c r="X91" s="88" t="s">
        <v>176</v>
      </c>
      <c r="Y91" s="93" t="str">
        <f t="shared" si="75"/>
        <v>GE2014</v>
      </c>
      <c r="Z91" s="131">
        <v>0</v>
      </c>
      <c r="AA91" s="42" t="str">
        <f>[1]ESTAR_to_AWHS!K18</f>
        <v>--</v>
      </c>
      <c r="AB91" s="52" t="str">
        <f>[1]ESTAR_to_AWHS!I18</f>
        <v>2-3</v>
      </c>
      <c r="AC91" s="53">
        <f>[1]ESTAR_to_AWHS!L18</f>
        <v>2.8</v>
      </c>
      <c r="AD91" s="54">
        <f>[1]ESTAR_to_AWHS!J18</f>
        <v>42775</v>
      </c>
      <c r="AE91" s="50" t="s">
        <v>87</v>
      </c>
      <c r="AF91" s="143" t="str">
        <f t="shared" si="16"/>
        <v>2,     Bradford White,   "RE2H50R10B-1NCWT  (50 gal)"</v>
      </c>
      <c r="AG91" s="144" t="s">
        <v>449</v>
      </c>
      <c r="AH91" s="146" t="s">
        <v>479</v>
      </c>
      <c r="AI91" s="143" t="str">
        <f t="shared" si="17"/>
        <v xml:space="preserve">          case  Bradford White   :   "BradfordWhiteRE2H50"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</row>
    <row r="92" spans="3:1046" s="6" customFormat="1" ht="15" customHeight="1" x14ac:dyDescent="0.25">
      <c r="C92" s="119" t="str">
        <f t="shared" si="6"/>
        <v>Bradford White</v>
      </c>
      <c r="D92" s="119" t="str">
        <f t="shared" si="7"/>
        <v>RE2H65T10-1NCWT  (65 gal)</v>
      </c>
      <c r="E92" s="119">
        <f t="shared" si="8"/>
        <v>130358</v>
      </c>
      <c r="F92" s="62">
        <f t="shared" ref="F92" si="76">V92</f>
        <v>65</v>
      </c>
      <c r="G92" s="6" t="str">
        <f t="shared" si="10"/>
        <v>BWC202065</v>
      </c>
      <c r="H92" s="64">
        <v>0</v>
      </c>
      <c r="I92" s="62">
        <v>1</v>
      </c>
      <c r="J92" s="63">
        <f t="shared" ref="J92" si="77">IF(H92&gt;0,AA92,0)</f>
        <v>0</v>
      </c>
      <c r="K92" s="114">
        <f t="shared" ref="K92" si="78">IF(I92&gt;0,AC92,0)</f>
        <v>3</v>
      </c>
      <c r="L92" s="132">
        <f t="shared" si="13"/>
        <v>0</v>
      </c>
      <c r="M92" s="132" t="str">
        <f t="shared" si="14"/>
        <v>BradfordWhiteRE2H65T101NCWT</v>
      </c>
      <c r="N92" s="99" t="s">
        <v>196</v>
      </c>
      <c r="O92" s="32">
        <v>3</v>
      </c>
      <c r="P92" s="83">
        <f t="shared" si="15"/>
        <v>13</v>
      </c>
      <c r="Q92" s="12" t="s">
        <v>96</v>
      </c>
      <c r="R92" s="125">
        <v>3</v>
      </c>
      <c r="S92" s="70">
        <f t="shared" si="74"/>
        <v>130358</v>
      </c>
      <c r="T92" s="67" t="str">
        <f t="shared" si="25"/>
        <v>RE2H65T10-1NCWT  (65 gal)</v>
      </c>
      <c r="U92" s="13" t="s">
        <v>333</v>
      </c>
      <c r="V92" s="14">
        <v>65</v>
      </c>
      <c r="W92" s="30"/>
      <c r="X92" s="88" t="s">
        <v>299</v>
      </c>
      <c r="Y92" s="93" t="str">
        <f t="shared" si="75"/>
        <v>BWC202065</v>
      </c>
      <c r="Z92" s="131">
        <v>0</v>
      </c>
      <c r="AA92" s="42"/>
      <c r="AB92" s="52">
        <v>3</v>
      </c>
      <c r="AC92" s="53">
        <v>3</v>
      </c>
      <c r="AD92" s="54">
        <v>43916</v>
      </c>
      <c r="AE92" s="50"/>
      <c r="AF92" s="143" t="str">
        <f t="shared" si="16"/>
        <v>2,     Bradford White,   "RE2H65T10-1NCWT  (65 gal)"</v>
      </c>
      <c r="AG92" s="145" t="str">
        <f>AG91</f>
        <v>BradfordWhite</v>
      </c>
      <c r="AH92" t="s">
        <v>482</v>
      </c>
      <c r="AI92" s="143" t="str">
        <f t="shared" si="17"/>
        <v xml:space="preserve">          case  Bradford White   :   "BradfordWhiteRE2H65T101NCWT"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</row>
    <row r="93" spans="3:1046" s="6" customFormat="1" ht="15" customHeight="1" x14ac:dyDescent="0.25">
      <c r="C93" s="6" t="str">
        <f t="shared" si="6"/>
        <v>Bradford White</v>
      </c>
      <c r="D93" s="6" t="str">
        <f t="shared" si="7"/>
        <v>RE2H80R10B-1NCWT  (80 gal)</v>
      </c>
      <c r="E93" s="6">
        <f t="shared" si="8"/>
        <v>130223</v>
      </c>
      <c r="F93" s="62">
        <f t="shared" si="9"/>
        <v>80</v>
      </c>
      <c r="G93" s="6" t="str">
        <f t="shared" si="10"/>
        <v>GE2014_80</v>
      </c>
      <c r="H93" s="64">
        <v>0</v>
      </c>
      <c r="I93" s="62">
        <v>1</v>
      </c>
      <c r="J93" s="63">
        <f t="shared" si="47"/>
        <v>0</v>
      </c>
      <c r="K93" s="114">
        <f t="shared" si="48"/>
        <v>3.1</v>
      </c>
      <c r="L93" s="132">
        <f t="shared" si="13"/>
        <v>0</v>
      </c>
      <c r="M93" s="132" t="str">
        <f t="shared" si="14"/>
        <v>BradfordWhiteRE2H80</v>
      </c>
      <c r="N93" s="99" t="s">
        <v>196</v>
      </c>
      <c r="O93" s="32">
        <v>3</v>
      </c>
      <c r="P93" s="83">
        <f t="shared" si="15"/>
        <v>13</v>
      </c>
      <c r="Q93" s="12" t="s">
        <v>96</v>
      </c>
      <c r="R93" s="70">
        <f>R91+1</f>
        <v>2</v>
      </c>
      <c r="S93" s="70">
        <f t="shared" si="74"/>
        <v>130223</v>
      </c>
      <c r="T93" s="67" t="str">
        <f t="shared" si="25"/>
        <v>RE2H80R10B-1NCWT  (80 gal)</v>
      </c>
      <c r="U93" s="13" t="s">
        <v>120</v>
      </c>
      <c r="V93" s="14">
        <v>80</v>
      </c>
      <c r="W93" s="30" t="s">
        <v>237</v>
      </c>
      <c r="X93" s="88" t="s">
        <v>238</v>
      </c>
      <c r="Y93" s="93" t="str">
        <f t="shared" si="75"/>
        <v>GE2014_80</v>
      </c>
      <c r="Z93" s="131">
        <v>0</v>
      </c>
      <c r="AA93" s="42" t="str">
        <f>[1]ESTAR_to_AWHS!K19</f>
        <v>--</v>
      </c>
      <c r="AB93" s="52" t="str">
        <f>[1]ESTAR_to_AWHS!I19</f>
        <v>4+</v>
      </c>
      <c r="AC93" s="53">
        <f>[1]ESTAR_to_AWHS!L19</f>
        <v>3.1</v>
      </c>
      <c r="AD93" s="54">
        <f>[1]ESTAR_to_AWHS!J19</f>
        <v>42775</v>
      </c>
      <c r="AE93" s="50" t="s">
        <v>87</v>
      </c>
      <c r="AF93" s="143" t="str">
        <f t="shared" si="16"/>
        <v>2,     Bradford White,   "RE2H80R10B-1NCWT  (80 gal)"</v>
      </c>
      <c r="AG93" s="145" t="str">
        <f t="shared" ref="AG93:AG156" si="79">AG92</f>
        <v>BradfordWhite</v>
      </c>
      <c r="AH93" s="146" t="s">
        <v>480</v>
      </c>
      <c r="AI93" s="143" t="str">
        <f t="shared" si="17"/>
        <v xml:space="preserve">          case  Bradford White   :   "BradfordWhiteRE2H80"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</row>
    <row r="94" spans="3:1046" s="6" customFormat="1" ht="15" customHeight="1" x14ac:dyDescent="0.25">
      <c r="C94" s="119" t="str">
        <f t="shared" si="6"/>
        <v>Bradford White</v>
      </c>
      <c r="D94" s="119" t="str">
        <f t="shared" si="7"/>
        <v>RE2H50S6-1NCWT  (50 gal)</v>
      </c>
      <c r="E94" s="119">
        <f t="shared" si="8"/>
        <v>130419</v>
      </c>
      <c r="F94" s="62">
        <f t="shared" si="9"/>
        <v>50</v>
      </c>
      <c r="G94" s="6" t="str">
        <f t="shared" si="10"/>
        <v>GE2014</v>
      </c>
      <c r="H94" s="64">
        <v>0</v>
      </c>
      <c r="I94" s="62">
        <v>1</v>
      </c>
      <c r="J94" s="63">
        <f t="shared" si="47"/>
        <v>0</v>
      </c>
      <c r="K94" s="114">
        <f t="shared" si="48"/>
        <v>2.8</v>
      </c>
      <c r="L94" s="132">
        <f t="shared" si="13"/>
        <v>0</v>
      </c>
      <c r="M94" s="132" t="str">
        <f t="shared" si="14"/>
        <v>BradfordWhiteRE2H50S61NCWT</v>
      </c>
      <c r="N94" s="99" t="s">
        <v>196</v>
      </c>
      <c r="O94" s="32">
        <v>1</v>
      </c>
      <c r="P94" s="83">
        <f t="shared" si="15"/>
        <v>13</v>
      </c>
      <c r="Q94" s="12" t="s">
        <v>96</v>
      </c>
      <c r="R94" s="69">
        <v>4</v>
      </c>
      <c r="S94" s="70">
        <f t="shared" si="74"/>
        <v>130419</v>
      </c>
      <c r="T94" s="67" t="str">
        <f t="shared" si="25"/>
        <v>RE2H50S6-1NCWT  (50 gal)</v>
      </c>
      <c r="U94" s="13" t="s">
        <v>334</v>
      </c>
      <c r="V94" s="14">
        <v>50</v>
      </c>
      <c r="W94" s="30"/>
      <c r="X94" s="88" t="s">
        <v>176</v>
      </c>
      <c r="Y94" s="93" t="str">
        <f t="shared" si="75"/>
        <v>GE2014</v>
      </c>
      <c r="Z94" s="131">
        <v>0</v>
      </c>
      <c r="AA94" s="42"/>
      <c r="AB94" s="52" t="s">
        <v>9</v>
      </c>
      <c r="AC94" s="53">
        <v>2.8</v>
      </c>
      <c r="AD94" s="54">
        <v>43944</v>
      </c>
      <c r="AE94" s="50"/>
      <c r="AF94" s="143" t="str">
        <f t="shared" si="16"/>
        <v>2,     Bradford White,   "RE2H50S6-1NCWT  (50 gal)"</v>
      </c>
      <c r="AG94" s="145" t="str">
        <f t="shared" si="79"/>
        <v>BradfordWhite</v>
      </c>
      <c r="AH94" t="s">
        <v>481</v>
      </c>
      <c r="AI94" s="143" t="str">
        <f t="shared" si="17"/>
        <v xml:space="preserve">          case  Bradford White   :   "BradfordWhiteRE2H50S61NCWT"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</row>
    <row r="95" spans="3:1046" s="6" customFormat="1" ht="15" customHeight="1" x14ac:dyDescent="0.25">
      <c r="C95" s="119" t="str">
        <f t="shared" si="6"/>
        <v>Bradford White</v>
      </c>
      <c r="D95" s="119" t="str">
        <f t="shared" si="7"/>
        <v>RE2H65T6-1NCWT  (65 gal)</v>
      </c>
      <c r="E95" s="119">
        <f t="shared" si="8"/>
        <v>130558</v>
      </c>
      <c r="F95" s="62">
        <f t="shared" si="9"/>
        <v>65</v>
      </c>
      <c r="G95" s="6" t="str">
        <f t="shared" si="10"/>
        <v>BWC202065</v>
      </c>
      <c r="H95" s="64">
        <v>0</v>
      </c>
      <c r="I95" s="62">
        <v>1</v>
      </c>
      <c r="J95" s="63">
        <f t="shared" si="47"/>
        <v>0</v>
      </c>
      <c r="K95" s="114">
        <f t="shared" si="48"/>
        <v>3</v>
      </c>
      <c r="L95" s="132">
        <f t="shared" si="13"/>
        <v>0</v>
      </c>
      <c r="M95" s="132" t="str">
        <f t="shared" si="14"/>
        <v>BradfordWhiteRE2H65T61NCWT</v>
      </c>
      <c r="N95" s="99" t="s">
        <v>196</v>
      </c>
      <c r="O95" s="32">
        <v>1</v>
      </c>
      <c r="P95" s="83">
        <f t="shared" si="15"/>
        <v>13</v>
      </c>
      <c r="Q95" s="12" t="s">
        <v>96</v>
      </c>
      <c r="R95" s="70">
        <f t="shared" ref="R95:R96" si="80">R94+1</f>
        <v>5</v>
      </c>
      <c r="S95" s="70">
        <f t="shared" si="74"/>
        <v>130558</v>
      </c>
      <c r="T95" s="67" t="str">
        <f t="shared" si="25"/>
        <v>RE2H65T6-1NCWT  (65 gal)</v>
      </c>
      <c r="U95" s="13" t="s">
        <v>335</v>
      </c>
      <c r="V95" s="14">
        <v>65</v>
      </c>
      <c r="W95" s="30"/>
      <c r="X95" s="88" t="s">
        <v>299</v>
      </c>
      <c r="Y95" s="93" t="str">
        <f t="shared" si="75"/>
        <v>BWC202065</v>
      </c>
      <c r="Z95" s="131">
        <v>0</v>
      </c>
      <c r="AA95" s="42"/>
      <c r="AB95" s="52">
        <v>3</v>
      </c>
      <c r="AC95" s="53">
        <v>3</v>
      </c>
      <c r="AD95" s="54">
        <v>43944</v>
      </c>
      <c r="AE95" s="50"/>
      <c r="AF95" s="143" t="str">
        <f t="shared" si="16"/>
        <v>2,     Bradford White,   "RE2H65T6-1NCWT  (65 gal)"</v>
      </c>
      <c r="AG95" s="145" t="str">
        <f t="shared" si="79"/>
        <v>BradfordWhite</v>
      </c>
      <c r="AH95" t="s">
        <v>483</v>
      </c>
      <c r="AI95" s="143" t="str">
        <f t="shared" si="17"/>
        <v xml:space="preserve">          case  Bradford White   :   "BradfordWhiteRE2H65T61NCWT"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</row>
    <row r="96" spans="3:1046" s="6" customFormat="1" ht="15" customHeight="1" x14ac:dyDescent="0.25">
      <c r="C96" s="119" t="str">
        <f t="shared" si="6"/>
        <v>Bradford White</v>
      </c>
      <c r="D96" s="119" t="str">
        <f t="shared" si="7"/>
        <v>RE2H80T6-1NCWT  (80 gal)</v>
      </c>
      <c r="E96" s="119">
        <f t="shared" si="8"/>
        <v>130623</v>
      </c>
      <c r="F96" s="62">
        <f t="shared" ref="F96:F112" si="81">V96</f>
        <v>80</v>
      </c>
      <c r="G96" s="6" t="str">
        <f t="shared" si="10"/>
        <v>GE2014_80</v>
      </c>
      <c r="H96" s="64">
        <v>0</v>
      </c>
      <c r="I96" s="62">
        <v>1</v>
      </c>
      <c r="J96" s="63">
        <f t="shared" ref="J96:J112" si="82">IF(H96&gt;0,AA96,0)</f>
        <v>0</v>
      </c>
      <c r="K96" s="114">
        <f t="shared" ref="K96:K112" si="83">IF(I96&gt;0,AC96,0)</f>
        <v>3.1</v>
      </c>
      <c r="L96" s="132">
        <f t="shared" si="13"/>
        <v>0</v>
      </c>
      <c r="M96" s="132" t="str">
        <f t="shared" si="14"/>
        <v>BradfordWhiteRE2H80T61NCWT</v>
      </c>
      <c r="N96" s="99" t="s">
        <v>196</v>
      </c>
      <c r="O96" s="32">
        <v>1</v>
      </c>
      <c r="P96" s="83">
        <f t="shared" si="15"/>
        <v>13</v>
      </c>
      <c r="Q96" s="12" t="s">
        <v>96</v>
      </c>
      <c r="R96" s="70">
        <f t="shared" si="80"/>
        <v>6</v>
      </c>
      <c r="S96" s="70">
        <f t="shared" si="74"/>
        <v>130623</v>
      </c>
      <c r="T96" s="67" t="str">
        <f t="shared" si="25"/>
        <v>RE2H80T6-1NCWT  (80 gal)</v>
      </c>
      <c r="U96" s="13" t="s">
        <v>336</v>
      </c>
      <c r="V96" s="14">
        <v>80</v>
      </c>
      <c r="W96" s="30"/>
      <c r="X96" s="88" t="s">
        <v>178</v>
      </c>
      <c r="Y96" s="93" t="str">
        <f t="shared" si="75"/>
        <v>GE2014_80</v>
      </c>
      <c r="Z96" s="131">
        <v>0</v>
      </c>
      <c r="AA96" s="42"/>
      <c r="AB96" s="52" t="s">
        <v>15</v>
      </c>
      <c r="AC96" s="53">
        <v>3.1</v>
      </c>
      <c r="AD96" s="54">
        <v>43944</v>
      </c>
      <c r="AE96" s="50"/>
      <c r="AF96" s="143" t="str">
        <f t="shared" si="16"/>
        <v>2,     Bradford White,   "RE2H80T6-1NCWT  (80 gal)"</v>
      </c>
      <c r="AG96" s="145" t="str">
        <f t="shared" si="79"/>
        <v>BradfordWhite</v>
      </c>
      <c r="AH96" t="s">
        <v>484</v>
      </c>
      <c r="AI96" s="143" t="str">
        <f t="shared" si="17"/>
        <v xml:space="preserve">          case  Bradford White   :   "BradfordWhiteRE2H80T61NCWT"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</row>
    <row r="97" spans="3:52" s="6" customFormat="1" ht="15" customHeight="1" x14ac:dyDescent="0.25">
      <c r="C97" s="136" t="str">
        <f t="shared" si="6"/>
        <v>Direct Energy</v>
      </c>
      <c r="D97" s="136" t="str">
        <f t="shared" si="7"/>
        <v>ECEPH40 T2 RH375-15  (40 gal)</v>
      </c>
      <c r="E97" s="136">
        <f t="shared" si="8"/>
        <v>270159</v>
      </c>
      <c r="F97" s="62">
        <f t="shared" si="81"/>
        <v>40</v>
      </c>
      <c r="G97" s="6" t="str">
        <f t="shared" si="10"/>
        <v>Rheem2020Prem40</v>
      </c>
      <c r="H97" s="64">
        <v>0</v>
      </c>
      <c r="I97" s="62">
        <v>1</v>
      </c>
      <c r="J97" s="63">
        <f t="shared" si="82"/>
        <v>0</v>
      </c>
      <c r="K97" s="114">
        <f t="shared" si="83"/>
        <v>3.1</v>
      </c>
      <c r="L97" s="132">
        <f t="shared" si="13"/>
        <v>0</v>
      </c>
      <c r="M97" s="132" t="str">
        <f t="shared" si="14"/>
        <v>DirectEnergyECEPH4015</v>
      </c>
      <c r="N97" s="99" t="s">
        <v>196</v>
      </c>
      <c r="O97" s="32">
        <v>4</v>
      </c>
      <c r="P97" s="83">
        <f t="shared" si="15"/>
        <v>27</v>
      </c>
      <c r="Q97" s="12" t="s">
        <v>364</v>
      </c>
      <c r="R97" s="69">
        <v>1</v>
      </c>
      <c r="S97" s="70">
        <f t="shared" si="74"/>
        <v>270159</v>
      </c>
      <c r="T97" s="67" t="str">
        <f t="shared" si="25"/>
        <v>ECEPH40 T2 RH375-15  (40 gal)</v>
      </c>
      <c r="U97" s="13" t="s">
        <v>417</v>
      </c>
      <c r="V97" s="14">
        <v>40</v>
      </c>
      <c r="W97" s="107"/>
      <c r="X97" s="88" t="s">
        <v>291</v>
      </c>
      <c r="Y97" s="93" t="str">
        <f t="shared" si="75"/>
        <v>Rheem2020Prem40</v>
      </c>
      <c r="Z97" s="131">
        <v>0</v>
      </c>
      <c r="AA97" s="120"/>
      <c r="AB97" s="121">
        <v>2</v>
      </c>
      <c r="AC97" s="122">
        <v>3.1</v>
      </c>
      <c r="AD97" s="123">
        <v>44127</v>
      </c>
      <c r="AE97" s="124"/>
      <c r="AF97" s="143" t="str">
        <f t="shared" si="16"/>
        <v>2,     Direct Energy,   "ECEPH40 T2 RH375-15  (40 gal)"</v>
      </c>
      <c r="AG97" s="144" t="s">
        <v>448</v>
      </c>
      <c r="AH97" s="147" t="s">
        <v>486</v>
      </c>
      <c r="AI97" s="143" t="str">
        <f t="shared" si="17"/>
        <v xml:space="preserve">          case  Direct Energy   :   "DirectEnergyECEPH4015"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 spans="3:52" s="6" customFormat="1" ht="15" customHeight="1" x14ac:dyDescent="0.25">
      <c r="C98" s="136" t="str">
        <f t="shared" si="6"/>
        <v>Direct Energy</v>
      </c>
      <c r="D98" s="136" t="str">
        <f t="shared" si="7"/>
        <v>ECEPH50 T2 RH375-15  (50 gal)</v>
      </c>
      <c r="E98" s="136">
        <f t="shared" si="8"/>
        <v>270260</v>
      </c>
      <c r="F98" s="62">
        <f t="shared" si="81"/>
        <v>50</v>
      </c>
      <c r="G98" s="6" t="str">
        <f t="shared" si="10"/>
        <v>Rheem2020Prem50</v>
      </c>
      <c r="H98" s="64">
        <v>0</v>
      </c>
      <c r="I98" s="62">
        <v>1</v>
      </c>
      <c r="J98" s="63">
        <f t="shared" si="82"/>
        <v>0</v>
      </c>
      <c r="K98" s="114">
        <f t="shared" si="83"/>
        <v>3.2</v>
      </c>
      <c r="L98" s="132">
        <f t="shared" si="13"/>
        <v>0</v>
      </c>
      <c r="M98" s="132" t="str">
        <f t="shared" si="14"/>
        <v>DirectEnergyECEPH5015</v>
      </c>
      <c r="N98" s="99" t="s">
        <v>196</v>
      </c>
      <c r="O98" s="32">
        <v>4</v>
      </c>
      <c r="P98" s="83">
        <f t="shared" si="15"/>
        <v>27</v>
      </c>
      <c r="Q98" s="12" t="s">
        <v>364</v>
      </c>
      <c r="R98" s="70">
        <f t="shared" ref="R98:R112" si="84">R97+1</f>
        <v>2</v>
      </c>
      <c r="S98" s="70">
        <f t="shared" si="74"/>
        <v>270260</v>
      </c>
      <c r="T98" s="67" t="str">
        <f t="shared" si="25"/>
        <v>ECEPH50 T2 RH375-15  (50 gal)</v>
      </c>
      <c r="U98" s="13" t="s">
        <v>418</v>
      </c>
      <c r="V98" s="14">
        <v>50</v>
      </c>
      <c r="W98" s="107"/>
      <c r="X98" s="88" t="s">
        <v>292</v>
      </c>
      <c r="Y98" s="93" t="str">
        <f t="shared" si="75"/>
        <v>Rheem2020Prem50</v>
      </c>
      <c r="Z98" s="131">
        <v>0</v>
      </c>
      <c r="AA98" s="42"/>
      <c r="AB98" s="52" t="s">
        <v>9</v>
      </c>
      <c r="AC98" s="53">
        <v>3.2</v>
      </c>
      <c r="AD98" s="54">
        <v>44127</v>
      </c>
      <c r="AE98" s="50"/>
      <c r="AF98" s="143" t="str">
        <f t="shared" si="16"/>
        <v>2,     Direct Energy,   "ECEPH50 T2 RH375-15  (50 gal)"</v>
      </c>
      <c r="AG98" s="145" t="str">
        <f t="shared" si="79"/>
        <v>DirectEnergy</v>
      </c>
      <c r="AH98" s="147" t="s">
        <v>487</v>
      </c>
      <c r="AI98" s="143" t="str">
        <f t="shared" si="17"/>
        <v xml:space="preserve">          case  Direct Energy   :   "DirectEnergyECEPH5015"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 spans="3:52" s="6" customFormat="1" ht="15" customHeight="1" x14ac:dyDescent="0.25">
      <c r="C99" s="136" t="str">
        <f t="shared" si="6"/>
        <v>Direct Energy</v>
      </c>
      <c r="D99" s="136" t="str">
        <f t="shared" si="7"/>
        <v>ECEPH65 T2 RH375-15  (65 gal)</v>
      </c>
      <c r="E99" s="136">
        <f t="shared" si="8"/>
        <v>270361</v>
      </c>
      <c r="F99" s="62">
        <f t="shared" si="81"/>
        <v>65</v>
      </c>
      <c r="G99" s="6" t="str">
        <f t="shared" si="10"/>
        <v>Rheem2020Prem65</v>
      </c>
      <c r="H99" s="64">
        <v>0</v>
      </c>
      <c r="I99" s="62">
        <v>1</v>
      </c>
      <c r="J99" s="63">
        <f t="shared" si="82"/>
        <v>0</v>
      </c>
      <c r="K99" s="114">
        <f t="shared" si="83"/>
        <v>3.2</v>
      </c>
      <c r="L99" s="132">
        <f t="shared" si="13"/>
        <v>0</v>
      </c>
      <c r="M99" s="132" t="str">
        <f t="shared" si="14"/>
        <v>DirectEnergyECEPH6515</v>
      </c>
      <c r="N99" s="99" t="s">
        <v>196</v>
      </c>
      <c r="O99" s="32">
        <v>4</v>
      </c>
      <c r="P99" s="83">
        <f t="shared" si="15"/>
        <v>27</v>
      </c>
      <c r="Q99" s="12" t="s">
        <v>364</v>
      </c>
      <c r="R99" s="70">
        <f t="shared" si="84"/>
        <v>3</v>
      </c>
      <c r="S99" s="70">
        <f t="shared" si="74"/>
        <v>270361</v>
      </c>
      <c r="T99" s="67" t="str">
        <f t="shared" si="25"/>
        <v>ECEPH65 T2 RH375-15  (65 gal)</v>
      </c>
      <c r="U99" s="13" t="s">
        <v>419</v>
      </c>
      <c r="V99" s="14">
        <v>65</v>
      </c>
      <c r="W99" s="107"/>
      <c r="X99" s="88" t="s">
        <v>293</v>
      </c>
      <c r="Y99" s="93" t="str">
        <f t="shared" si="75"/>
        <v>Rheem2020Prem65</v>
      </c>
      <c r="Z99" s="131">
        <v>0</v>
      </c>
      <c r="AA99" s="42"/>
      <c r="AB99" s="52" t="s">
        <v>9</v>
      </c>
      <c r="AC99" s="53">
        <v>3.2</v>
      </c>
      <c r="AD99" s="54">
        <v>44127</v>
      </c>
      <c r="AE99" s="50"/>
      <c r="AF99" s="143" t="str">
        <f t="shared" si="16"/>
        <v>2,     Direct Energy,   "ECEPH65 T2 RH375-15  (65 gal)"</v>
      </c>
      <c r="AG99" s="145" t="str">
        <f t="shared" si="79"/>
        <v>DirectEnergy</v>
      </c>
      <c r="AH99" s="147" t="s">
        <v>488</v>
      </c>
      <c r="AI99" s="143" t="str">
        <f t="shared" si="17"/>
        <v xml:space="preserve">          case  Direct Energy   :   "DirectEnergyECEPH6515"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 spans="3:52" s="6" customFormat="1" ht="15" customHeight="1" x14ac:dyDescent="0.25">
      <c r="C100" s="136" t="str">
        <f t="shared" si="6"/>
        <v>Direct Energy</v>
      </c>
      <c r="D100" s="136" t="str">
        <f t="shared" si="7"/>
        <v>ECEPH80 T2 RH375-15  (80 gal)</v>
      </c>
      <c r="E100" s="136">
        <f t="shared" si="8"/>
        <v>270462</v>
      </c>
      <c r="F100" s="62">
        <f t="shared" si="81"/>
        <v>80</v>
      </c>
      <c r="G100" s="6" t="str">
        <f t="shared" si="10"/>
        <v>Rheem2020Prem80</v>
      </c>
      <c r="H100" s="64">
        <v>0</v>
      </c>
      <c r="I100" s="62">
        <v>1</v>
      </c>
      <c r="J100" s="63">
        <f t="shared" si="82"/>
        <v>0</v>
      </c>
      <c r="K100" s="114">
        <f t="shared" si="83"/>
        <v>3.2</v>
      </c>
      <c r="L100" s="132">
        <f t="shared" si="13"/>
        <v>0</v>
      </c>
      <c r="M100" s="132" t="str">
        <f t="shared" si="14"/>
        <v>DirectEnergyECEPH8015</v>
      </c>
      <c r="N100" s="99" t="s">
        <v>196</v>
      </c>
      <c r="O100" s="32">
        <v>4</v>
      </c>
      <c r="P100" s="83">
        <f t="shared" si="15"/>
        <v>27</v>
      </c>
      <c r="Q100" s="12" t="s">
        <v>364</v>
      </c>
      <c r="R100" s="70">
        <f t="shared" si="84"/>
        <v>4</v>
      </c>
      <c r="S100" s="70">
        <f t="shared" si="74"/>
        <v>270462</v>
      </c>
      <c r="T100" s="67" t="str">
        <f t="shared" si="25"/>
        <v>ECEPH80 T2 RH375-15  (80 gal)</v>
      </c>
      <c r="U100" s="13" t="s">
        <v>420</v>
      </c>
      <c r="V100" s="14">
        <v>80</v>
      </c>
      <c r="W100" s="107"/>
      <c r="X100" s="88" t="s">
        <v>294</v>
      </c>
      <c r="Y100" s="93" t="str">
        <f t="shared" si="75"/>
        <v>Rheem2020Prem80</v>
      </c>
      <c r="Z100" s="131">
        <v>0</v>
      </c>
      <c r="AA100" s="42"/>
      <c r="AB100" s="52">
        <v>4</v>
      </c>
      <c r="AC100" s="53">
        <v>3.2</v>
      </c>
      <c r="AD100" s="54">
        <v>44127</v>
      </c>
      <c r="AE100" s="50"/>
      <c r="AF100" s="143" t="str">
        <f t="shared" si="16"/>
        <v>2,     Direct Energy,   "ECEPH80 T2 RH375-15  (80 gal)"</v>
      </c>
      <c r="AG100" s="145" t="str">
        <f t="shared" si="79"/>
        <v>DirectEnergy</v>
      </c>
      <c r="AH100" s="147" t="s">
        <v>489</v>
      </c>
      <c r="AI100" s="143" t="str">
        <f t="shared" si="17"/>
        <v xml:space="preserve">          case  Direct Energy   :   "DirectEnergyECEPH8015"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 spans="3:52" s="6" customFormat="1" ht="15" customHeight="1" x14ac:dyDescent="0.25">
      <c r="C101" s="136" t="str">
        <f t="shared" si="6"/>
        <v>Direct Energy</v>
      </c>
      <c r="D101" s="136" t="str">
        <f t="shared" si="7"/>
        <v>ECEPH40 T2 RH375-30  (40 gal)</v>
      </c>
      <c r="E101" s="136">
        <f t="shared" si="8"/>
        <v>270559</v>
      </c>
      <c r="F101" s="62">
        <f t="shared" si="81"/>
        <v>40</v>
      </c>
      <c r="G101" s="6" t="str">
        <f t="shared" si="10"/>
        <v>Rheem2020Prem40</v>
      </c>
      <c r="H101" s="64">
        <v>0</v>
      </c>
      <c r="I101" s="62">
        <v>1</v>
      </c>
      <c r="J101" s="63">
        <f t="shared" si="82"/>
        <v>0</v>
      </c>
      <c r="K101" s="114">
        <f t="shared" si="83"/>
        <v>3.1</v>
      </c>
      <c r="L101" s="132">
        <f t="shared" si="13"/>
        <v>0</v>
      </c>
      <c r="M101" s="132" t="str">
        <f t="shared" si="14"/>
        <v>DirectEnergyECEPH4030</v>
      </c>
      <c r="N101" s="99" t="s">
        <v>196</v>
      </c>
      <c r="O101" s="32">
        <v>4</v>
      </c>
      <c r="P101" s="83">
        <f t="shared" si="15"/>
        <v>27</v>
      </c>
      <c r="Q101" s="12" t="s">
        <v>364</v>
      </c>
      <c r="R101" s="70">
        <f t="shared" si="84"/>
        <v>5</v>
      </c>
      <c r="S101" s="70">
        <f t="shared" si="74"/>
        <v>270559</v>
      </c>
      <c r="T101" s="67" t="str">
        <f t="shared" si="25"/>
        <v>ECEPH40 T2 RH375-30  (40 gal)</v>
      </c>
      <c r="U101" s="13" t="s">
        <v>421</v>
      </c>
      <c r="V101" s="14">
        <v>40</v>
      </c>
      <c r="W101" s="107"/>
      <c r="X101" s="88" t="s">
        <v>291</v>
      </c>
      <c r="Y101" s="93" t="str">
        <f t="shared" si="75"/>
        <v>Rheem2020Prem40</v>
      </c>
      <c r="Z101" s="131">
        <v>0</v>
      </c>
      <c r="AA101" s="42"/>
      <c r="AB101" s="52">
        <v>2</v>
      </c>
      <c r="AC101" s="53">
        <v>3.1</v>
      </c>
      <c r="AD101" s="54">
        <v>44127</v>
      </c>
      <c r="AE101" s="50"/>
      <c r="AF101" s="143" t="str">
        <f t="shared" si="16"/>
        <v>2,     Direct Energy,   "ECEPH40 T2 RH375-30  (40 gal)"</v>
      </c>
      <c r="AG101" s="145" t="str">
        <f t="shared" si="79"/>
        <v>DirectEnergy</v>
      </c>
      <c r="AH101" s="147" t="s">
        <v>490</v>
      </c>
      <c r="AI101" s="143" t="str">
        <f t="shared" si="17"/>
        <v xml:space="preserve">          case  Direct Energy   :   "DirectEnergyECEPH4030"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</row>
    <row r="102" spans="3:52" s="6" customFormat="1" ht="15" customHeight="1" x14ac:dyDescent="0.25">
      <c r="C102" s="136" t="str">
        <f t="shared" si="6"/>
        <v>Direct Energy</v>
      </c>
      <c r="D102" s="136" t="str">
        <f t="shared" si="7"/>
        <v>ECEPH50 T2 RH375-30  (50 gal)</v>
      </c>
      <c r="E102" s="136">
        <f t="shared" si="8"/>
        <v>270660</v>
      </c>
      <c r="F102" s="62">
        <f t="shared" si="81"/>
        <v>50</v>
      </c>
      <c r="G102" s="6" t="str">
        <f t="shared" si="10"/>
        <v>Rheem2020Prem50</v>
      </c>
      <c r="H102" s="64">
        <v>0</v>
      </c>
      <c r="I102" s="62">
        <v>1</v>
      </c>
      <c r="J102" s="63">
        <f t="shared" si="82"/>
        <v>0</v>
      </c>
      <c r="K102" s="114">
        <f t="shared" si="83"/>
        <v>3.2</v>
      </c>
      <c r="L102" s="132">
        <f t="shared" si="13"/>
        <v>0</v>
      </c>
      <c r="M102" s="132" t="str">
        <f t="shared" si="14"/>
        <v>DirectEnergyECEPH5030</v>
      </c>
      <c r="N102" s="99" t="s">
        <v>196</v>
      </c>
      <c r="O102" s="32">
        <v>4</v>
      </c>
      <c r="P102" s="83">
        <f t="shared" si="15"/>
        <v>27</v>
      </c>
      <c r="Q102" s="12" t="s">
        <v>364</v>
      </c>
      <c r="R102" s="70">
        <f t="shared" si="84"/>
        <v>6</v>
      </c>
      <c r="S102" s="70">
        <f t="shared" si="74"/>
        <v>270660</v>
      </c>
      <c r="T102" s="67" t="str">
        <f t="shared" si="25"/>
        <v>ECEPH50 T2 RH375-30  (50 gal)</v>
      </c>
      <c r="U102" s="13" t="s">
        <v>422</v>
      </c>
      <c r="V102" s="14">
        <v>50</v>
      </c>
      <c r="W102" s="107"/>
      <c r="X102" s="88" t="s">
        <v>292</v>
      </c>
      <c r="Y102" s="93" t="str">
        <f t="shared" si="75"/>
        <v>Rheem2020Prem50</v>
      </c>
      <c r="Z102" s="131">
        <v>0</v>
      </c>
      <c r="AA102" s="42"/>
      <c r="AB102" s="52" t="s">
        <v>9</v>
      </c>
      <c r="AC102" s="53">
        <v>3.2</v>
      </c>
      <c r="AD102" s="54">
        <v>44127</v>
      </c>
      <c r="AE102" s="50"/>
      <c r="AF102" s="143" t="str">
        <f t="shared" si="16"/>
        <v>2,     Direct Energy,   "ECEPH50 T2 RH375-30  (50 gal)"</v>
      </c>
      <c r="AG102" s="145" t="str">
        <f t="shared" si="79"/>
        <v>DirectEnergy</v>
      </c>
      <c r="AH102" s="147" t="s">
        <v>491</v>
      </c>
      <c r="AI102" s="143" t="str">
        <f t="shared" si="17"/>
        <v xml:space="preserve">          case  Direct Energy   :   "DirectEnergyECEPH5030"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 spans="3:52" s="6" customFormat="1" ht="15" customHeight="1" x14ac:dyDescent="0.25">
      <c r="C103" s="136" t="str">
        <f t="shared" si="6"/>
        <v>Direct Energy</v>
      </c>
      <c r="D103" s="136" t="str">
        <f t="shared" si="7"/>
        <v>ECEPH65 T2 RH375-30  (65 gal)</v>
      </c>
      <c r="E103" s="136">
        <f t="shared" si="8"/>
        <v>270761</v>
      </c>
      <c r="F103" s="62">
        <f t="shared" si="81"/>
        <v>65</v>
      </c>
      <c r="G103" s="6" t="str">
        <f t="shared" si="10"/>
        <v>Rheem2020Prem65</v>
      </c>
      <c r="H103" s="64">
        <v>0</v>
      </c>
      <c r="I103" s="62">
        <v>1</v>
      </c>
      <c r="J103" s="63">
        <f t="shared" si="82"/>
        <v>0</v>
      </c>
      <c r="K103" s="114">
        <f t="shared" si="83"/>
        <v>3.2</v>
      </c>
      <c r="L103" s="132">
        <f t="shared" si="13"/>
        <v>0</v>
      </c>
      <c r="M103" s="132" t="str">
        <f t="shared" si="14"/>
        <v>DirectEnergyECEPH6530</v>
      </c>
      <c r="N103" s="99" t="s">
        <v>196</v>
      </c>
      <c r="O103" s="32">
        <v>4</v>
      </c>
      <c r="P103" s="83">
        <f t="shared" si="15"/>
        <v>27</v>
      </c>
      <c r="Q103" s="12" t="s">
        <v>364</v>
      </c>
      <c r="R103" s="70">
        <f t="shared" si="84"/>
        <v>7</v>
      </c>
      <c r="S103" s="70">
        <f t="shared" si="74"/>
        <v>270761</v>
      </c>
      <c r="T103" s="67" t="str">
        <f t="shared" si="25"/>
        <v>ECEPH65 T2 RH375-30  (65 gal)</v>
      </c>
      <c r="U103" s="13" t="s">
        <v>423</v>
      </c>
      <c r="V103" s="14">
        <v>65</v>
      </c>
      <c r="W103" s="107"/>
      <c r="X103" s="88" t="s">
        <v>293</v>
      </c>
      <c r="Y103" s="93" t="str">
        <f t="shared" si="75"/>
        <v>Rheem2020Prem65</v>
      </c>
      <c r="Z103" s="131">
        <v>0</v>
      </c>
      <c r="AA103" s="42"/>
      <c r="AB103" s="52" t="s">
        <v>9</v>
      </c>
      <c r="AC103" s="53">
        <v>3.2</v>
      </c>
      <c r="AD103" s="54">
        <v>44127</v>
      </c>
      <c r="AE103" s="50"/>
      <c r="AF103" s="143" t="str">
        <f t="shared" si="16"/>
        <v>2,     Direct Energy,   "ECEPH65 T2 RH375-30  (65 gal)"</v>
      </c>
      <c r="AG103" s="145" t="str">
        <f t="shared" si="79"/>
        <v>DirectEnergy</v>
      </c>
      <c r="AH103" s="147" t="s">
        <v>492</v>
      </c>
      <c r="AI103" s="143" t="str">
        <f t="shared" si="17"/>
        <v xml:space="preserve">          case  Direct Energy   :   "DirectEnergyECEPH6530"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 spans="3:52" s="6" customFormat="1" ht="15" customHeight="1" x14ac:dyDescent="0.25">
      <c r="C104" s="136" t="str">
        <f t="shared" si="6"/>
        <v>Direct Energy</v>
      </c>
      <c r="D104" s="136" t="str">
        <f t="shared" si="7"/>
        <v>ECEPH80 T2 RH375-30  (80 gal)</v>
      </c>
      <c r="E104" s="136">
        <f t="shared" si="8"/>
        <v>270862</v>
      </c>
      <c r="F104" s="62">
        <f t="shared" si="81"/>
        <v>80</v>
      </c>
      <c r="G104" s="6" t="str">
        <f t="shared" si="10"/>
        <v>Rheem2020Prem80</v>
      </c>
      <c r="H104" s="64">
        <v>0</v>
      </c>
      <c r="I104" s="62">
        <v>1</v>
      </c>
      <c r="J104" s="63">
        <f t="shared" si="82"/>
        <v>0</v>
      </c>
      <c r="K104" s="114">
        <f t="shared" si="83"/>
        <v>3.2</v>
      </c>
      <c r="L104" s="132">
        <f t="shared" si="13"/>
        <v>0</v>
      </c>
      <c r="M104" s="132" t="str">
        <f t="shared" si="14"/>
        <v>DirectEnergyECEPH8030</v>
      </c>
      <c r="N104" s="99" t="s">
        <v>196</v>
      </c>
      <c r="O104" s="32">
        <v>4</v>
      </c>
      <c r="P104" s="83">
        <f t="shared" si="15"/>
        <v>27</v>
      </c>
      <c r="Q104" s="12" t="s">
        <v>364</v>
      </c>
      <c r="R104" s="70">
        <f t="shared" si="84"/>
        <v>8</v>
      </c>
      <c r="S104" s="70">
        <f t="shared" si="74"/>
        <v>270862</v>
      </c>
      <c r="T104" s="67" t="str">
        <f t="shared" si="25"/>
        <v>ECEPH80 T2 RH375-30  (80 gal)</v>
      </c>
      <c r="U104" s="13" t="s">
        <v>424</v>
      </c>
      <c r="V104" s="14">
        <v>80</v>
      </c>
      <c r="W104" s="107"/>
      <c r="X104" s="88" t="s">
        <v>294</v>
      </c>
      <c r="Y104" s="93" t="str">
        <f t="shared" si="75"/>
        <v>Rheem2020Prem80</v>
      </c>
      <c r="Z104" s="131">
        <v>0</v>
      </c>
      <c r="AA104" s="42"/>
      <c r="AB104" s="52">
        <v>4</v>
      </c>
      <c r="AC104" s="53">
        <v>3.2</v>
      </c>
      <c r="AD104" s="54">
        <v>44127</v>
      </c>
      <c r="AE104" s="50"/>
      <c r="AF104" s="143" t="str">
        <f t="shared" si="16"/>
        <v>2,     Direct Energy,   "ECEPH80 T2 RH375-30  (80 gal)"</v>
      </c>
      <c r="AG104" s="145" t="str">
        <f t="shared" si="79"/>
        <v>DirectEnergy</v>
      </c>
      <c r="AH104" s="147" t="s">
        <v>493</v>
      </c>
      <c r="AI104" s="143" t="str">
        <f t="shared" si="17"/>
        <v xml:space="preserve">          case  Direct Energy   :   "DirectEnergyECEPH8030"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</row>
    <row r="105" spans="3:52" s="6" customFormat="1" ht="15" customHeight="1" x14ac:dyDescent="0.25">
      <c r="C105" s="136" t="str">
        <f t="shared" si="6"/>
        <v>Direct Energy</v>
      </c>
      <c r="D105" s="136" t="str">
        <f t="shared" si="7"/>
        <v>ECEPH40 T2 RH375-SO  (40 gal)</v>
      </c>
      <c r="E105" s="136">
        <f t="shared" si="8"/>
        <v>270959</v>
      </c>
      <c r="F105" s="62">
        <f t="shared" si="81"/>
        <v>40</v>
      </c>
      <c r="G105" s="6" t="str">
        <f t="shared" si="10"/>
        <v>Rheem2020Prem40</v>
      </c>
      <c r="H105" s="64">
        <v>0</v>
      </c>
      <c r="I105" s="62">
        <v>1</v>
      </c>
      <c r="J105" s="63">
        <f t="shared" si="82"/>
        <v>0</v>
      </c>
      <c r="K105" s="114">
        <f t="shared" si="83"/>
        <v>3.1</v>
      </c>
      <c r="L105" s="132">
        <f t="shared" si="13"/>
        <v>0</v>
      </c>
      <c r="M105" s="132" t="str">
        <f t="shared" si="14"/>
        <v>DirectEnergyECEPH40SO</v>
      </c>
      <c r="N105" s="99" t="s">
        <v>196</v>
      </c>
      <c r="O105" s="32">
        <v>4</v>
      </c>
      <c r="P105" s="83">
        <f t="shared" si="15"/>
        <v>27</v>
      </c>
      <c r="Q105" s="12" t="s">
        <v>364</v>
      </c>
      <c r="R105" s="70">
        <f t="shared" si="84"/>
        <v>9</v>
      </c>
      <c r="S105" s="70">
        <f t="shared" si="74"/>
        <v>270959</v>
      </c>
      <c r="T105" s="67" t="str">
        <f t="shared" si="25"/>
        <v>ECEPH40 T2 RH375-SO  (40 gal)</v>
      </c>
      <c r="U105" s="13" t="s">
        <v>425</v>
      </c>
      <c r="V105" s="14">
        <v>40</v>
      </c>
      <c r="W105" s="107"/>
      <c r="X105" s="88" t="s">
        <v>291</v>
      </c>
      <c r="Y105" s="93" t="str">
        <f t="shared" si="75"/>
        <v>Rheem2020Prem40</v>
      </c>
      <c r="Z105" s="131">
        <v>0</v>
      </c>
      <c r="AA105" s="42"/>
      <c r="AB105" s="52">
        <v>2</v>
      </c>
      <c r="AC105" s="53">
        <v>3.1</v>
      </c>
      <c r="AD105" s="54">
        <v>44127</v>
      </c>
      <c r="AE105" s="50"/>
      <c r="AF105" s="143" t="str">
        <f t="shared" si="16"/>
        <v>2,     Direct Energy,   "ECEPH40 T2 RH375-SO  (40 gal)"</v>
      </c>
      <c r="AG105" s="145" t="str">
        <f t="shared" si="79"/>
        <v>DirectEnergy</v>
      </c>
      <c r="AH105" s="147" t="s">
        <v>494</v>
      </c>
      <c r="AI105" s="143" t="str">
        <f t="shared" si="17"/>
        <v xml:space="preserve">          case  Direct Energy   :   "DirectEnergyECEPH40SO"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 spans="3:52" s="6" customFormat="1" ht="15" customHeight="1" x14ac:dyDescent="0.25">
      <c r="C106" s="136" t="str">
        <f t="shared" si="6"/>
        <v>Direct Energy</v>
      </c>
      <c r="D106" s="136" t="str">
        <f t="shared" si="7"/>
        <v>ECEPH50 T2 RH375-SO  (50 gal)</v>
      </c>
      <c r="E106" s="136">
        <f t="shared" si="8"/>
        <v>271060</v>
      </c>
      <c r="F106" s="62">
        <f t="shared" si="81"/>
        <v>50</v>
      </c>
      <c r="G106" s="6" t="str">
        <f t="shared" si="10"/>
        <v>Rheem2020Prem50</v>
      </c>
      <c r="H106" s="64">
        <v>0</v>
      </c>
      <c r="I106" s="62">
        <v>1</v>
      </c>
      <c r="J106" s="63">
        <f t="shared" si="82"/>
        <v>0</v>
      </c>
      <c r="K106" s="114">
        <f t="shared" si="83"/>
        <v>3.2</v>
      </c>
      <c r="L106" s="132">
        <f t="shared" si="13"/>
        <v>0</v>
      </c>
      <c r="M106" s="132" t="str">
        <f t="shared" si="14"/>
        <v>DirectEnergyECEPH50SO</v>
      </c>
      <c r="N106" s="99" t="s">
        <v>196</v>
      </c>
      <c r="O106" s="32">
        <v>4</v>
      </c>
      <c r="P106" s="83">
        <f t="shared" si="15"/>
        <v>27</v>
      </c>
      <c r="Q106" s="12" t="s">
        <v>364</v>
      </c>
      <c r="R106" s="70">
        <f t="shared" si="84"/>
        <v>10</v>
      </c>
      <c r="S106" s="70">
        <f t="shared" si="74"/>
        <v>271060</v>
      </c>
      <c r="T106" s="67" t="str">
        <f t="shared" si="25"/>
        <v>ECEPH50 T2 RH375-SO  (50 gal)</v>
      </c>
      <c r="U106" s="13" t="s">
        <v>426</v>
      </c>
      <c r="V106" s="14">
        <v>50</v>
      </c>
      <c r="W106" s="107"/>
      <c r="X106" s="88" t="s">
        <v>292</v>
      </c>
      <c r="Y106" s="93" t="str">
        <f t="shared" si="75"/>
        <v>Rheem2020Prem50</v>
      </c>
      <c r="Z106" s="131">
        <v>0</v>
      </c>
      <c r="AA106" s="42"/>
      <c r="AB106" s="52" t="s">
        <v>9</v>
      </c>
      <c r="AC106" s="53">
        <v>3.2</v>
      </c>
      <c r="AD106" s="54">
        <v>44127</v>
      </c>
      <c r="AE106" s="50"/>
      <c r="AF106" s="143" t="str">
        <f t="shared" si="16"/>
        <v>2,     Direct Energy,   "ECEPH50 T2 RH375-SO  (50 gal)"</v>
      </c>
      <c r="AG106" s="145" t="str">
        <f t="shared" si="79"/>
        <v>DirectEnergy</v>
      </c>
      <c r="AH106" s="147" t="s">
        <v>495</v>
      </c>
      <c r="AI106" s="143" t="str">
        <f t="shared" si="17"/>
        <v xml:space="preserve">          case  Direct Energy   :   "DirectEnergyECEPH50SO"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</row>
    <row r="107" spans="3:52" s="6" customFormat="1" ht="15" customHeight="1" x14ac:dyDescent="0.25">
      <c r="C107" s="136" t="str">
        <f t="shared" si="6"/>
        <v>Direct Energy</v>
      </c>
      <c r="D107" s="136" t="str">
        <f t="shared" si="7"/>
        <v>ECEPH65 T2 RH375-SO  (65 gal)</v>
      </c>
      <c r="E107" s="136">
        <f t="shared" si="8"/>
        <v>271161</v>
      </c>
      <c r="F107" s="62">
        <f t="shared" si="81"/>
        <v>65</v>
      </c>
      <c r="G107" s="6" t="str">
        <f t="shared" si="10"/>
        <v>Rheem2020Prem65</v>
      </c>
      <c r="H107" s="64">
        <v>0</v>
      </c>
      <c r="I107" s="62">
        <v>1</v>
      </c>
      <c r="J107" s="63">
        <f t="shared" si="82"/>
        <v>0</v>
      </c>
      <c r="K107" s="114">
        <f t="shared" si="83"/>
        <v>3.2</v>
      </c>
      <c r="L107" s="132">
        <f t="shared" si="13"/>
        <v>0</v>
      </c>
      <c r="M107" s="132" t="str">
        <f t="shared" si="14"/>
        <v>DirectEnergyECEPH65SO</v>
      </c>
      <c r="N107" s="99" t="s">
        <v>196</v>
      </c>
      <c r="O107" s="32">
        <v>4</v>
      </c>
      <c r="P107" s="83">
        <f t="shared" si="15"/>
        <v>27</v>
      </c>
      <c r="Q107" s="12" t="s">
        <v>364</v>
      </c>
      <c r="R107" s="70">
        <f t="shared" si="84"/>
        <v>11</v>
      </c>
      <c r="S107" s="70">
        <f t="shared" si="74"/>
        <v>271161</v>
      </c>
      <c r="T107" s="67" t="str">
        <f t="shared" si="25"/>
        <v>ECEPH65 T2 RH375-SO  (65 gal)</v>
      </c>
      <c r="U107" s="13" t="s">
        <v>427</v>
      </c>
      <c r="V107" s="14">
        <v>65</v>
      </c>
      <c r="W107" s="107"/>
      <c r="X107" s="88" t="s">
        <v>293</v>
      </c>
      <c r="Y107" s="93" t="str">
        <f t="shared" si="75"/>
        <v>Rheem2020Prem65</v>
      </c>
      <c r="Z107" s="131">
        <v>0</v>
      </c>
      <c r="AA107" s="42"/>
      <c r="AB107" s="52" t="s">
        <v>9</v>
      </c>
      <c r="AC107" s="53">
        <v>3.2</v>
      </c>
      <c r="AD107" s="54">
        <v>44127</v>
      </c>
      <c r="AE107" s="50"/>
      <c r="AF107" s="143" t="str">
        <f t="shared" si="16"/>
        <v>2,     Direct Energy,   "ECEPH65 T2 RH375-SO  (65 gal)"</v>
      </c>
      <c r="AG107" s="145" t="str">
        <f t="shared" si="79"/>
        <v>DirectEnergy</v>
      </c>
      <c r="AH107" s="147" t="s">
        <v>496</v>
      </c>
      <c r="AI107" s="143" t="str">
        <f t="shared" si="17"/>
        <v xml:space="preserve">          case  Direct Energy   :   "DirectEnergyECEPH65SO"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 spans="3:52" s="6" customFormat="1" ht="15" customHeight="1" x14ac:dyDescent="0.25">
      <c r="C108" s="136" t="str">
        <f t="shared" si="6"/>
        <v>Direct Energy</v>
      </c>
      <c r="D108" s="136" t="str">
        <f t="shared" si="7"/>
        <v>ECEPH80 T2 RH375-SO  (80 gal)</v>
      </c>
      <c r="E108" s="136">
        <f t="shared" si="8"/>
        <v>271262</v>
      </c>
      <c r="F108" s="62">
        <f t="shared" si="81"/>
        <v>80</v>
      </c>
      <c r="G108" s="6" t="str">
        <f t="shared" si="10"/>
        <v>Rheem2020Prem80</v>
      </c>
      <c r="H108" s="64">
        <v>0</v>
      </c>
      <c r="I108" s="62">
        <v>1</v>
      </c>
      <c r="J108" s="63">
        <f t="shared" si="82"/>
        <v>0</v>
      </c>
      <c r="K108" s="114">
        <f t="shared" si="83"/>
        <v>3.2</v>
      </c>
      <c r="L108" s="132">
        <f t="shared" si="13"/>
        <v>0</v>
      </c>
      <c r="M108" s="132" t="str">
        <f t="shared" si="14"/>
        <v>DirectEnergyECEPH80SO</v>
      </c>
      <c r="N108" s="99" t="s">
        <v>196</v>
      </c>
      <c r="O108" s="32">
        <v>4</v>
      </c>
      <c r="P108" s="83">
        <f t="shared" si="15"/>
        <v>27</v>
      </c>
      <c r="Q108" s="12" t="s">
        <v>364</v>
      </c>
      <c r="R108" s="70">
        <f t="shared" si="84"/>
        <v>12</v>
      </c>
      <c r="S108" s="70">
        <f t="shared" si="74"/>
        <v>271262</v>
      </c>
      <c r="T108" s="67" t="str">
        <f t="shared" si="25"/>
        <v>ECEPH80 T2 RH375-SO  (80 gal)</v>
      </c>
      <c r="U108" s="13" t="s">
        <v>428</v>
      </c>
      <c r="V108" s="14">
        <v>80</v>
      </c>
      <c r="W108" s="107"/>
      <c r="X108" s="88" t="s">
        <v>294</v>
      </c>
      <c r="Y108" s="93" t="str">
        <f t="shared" si="75"/>
        <v>Rheem2020Prem80</v>
      </c>
      <c r="Z108" s="131">
        <v>0</v>
      </c>
      <c r="AA108" s="42"/>
      <c r="AB108" s="52">
        <v>4</v>
      </c>
      <c r="AC108" s="53">
        <v>3.2</v>
      </c>
      <c r="AD108" s="54">
        <v>44127</v>
      </c>
      <c r="AE108" s="50"/>
      <c r="AF108" s="143" t="str">
        <f t="shared" si="16"/>
        <v>2,     Direct Energy,   "ECEPH80 T2 RH375-SO  (80 gal)"</v>
      </c>
      <c r="AG108" s="145" t="str">
        <f t="shared" si="79"/>
        <v>DirectEnergy</v>
      </c>
      <c r="AH108" s="147" t="s">
        <v>497</v>
      </c>
      <c r="AI108" s="143" t="str">
        <f t="shared" si="17"/>
        <v xml:space="preserve">          case  Direct Energy   :   "DirectEnergyECEPH80SO"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 spans="3:52" s="6" customFormat="1" ht="15" customHeight="1" x14ac:dyDescent="0.25">
      <c r="C109" s="136" t="str">
        <f t="shared" si="6"/>
        <v>Direct Energy</v>
      </c>
      <c r="D109" s="136" t="str">
        <f t="shared" si="7"/>
        <v>ECE H40 T2 RH310BM  (40 gal)</v>
      </c>
      <c r="E109" s="136">
        <f t="shared" si="8"/>
        <v>271363</v>
      </c>
      <c r="F109" s="62">
        <f t="shared" si="81"/>
        <v>40</v>
      </c>
      <c r="G109" s="6" t="str">
        <f t="shared" si="10"/>
        <v>Rheem2020Build40</v>
      </c>
      <c r="H109" s="64">
        <v>0</v>
      </c>
      <c r="I109" s="62">
        <v>1</v>
      </c>
      <c r="J109" s="63">
        <f t="shared" si="82"/>
        <v>0</v>
      </c>
      <c r="K109" s="114">
        <f t="shared" si="83"/>
        <v>2.9</v>
      </c>
      <c r="L109" s="132">
        <f t="shared" si="13"/>
        <v>0</v>
      </c>
      <c r="M109" s="132" t="str">
        <f t="shared" si="14"/>
        <v>DirectEnergyECEH40</v>
      </c>
      <c r="N109" s="99" t="s">
        <v>196</v>
      </c>
      <c r="O109" s="32">
        <v>3</v>
      </c>
      <c r="P109" s="83">
        <f t="shared" si="15"/>
        <v>27</v>
      </c>
      <c r="Q109" s="12" t="s">
        <v>364</v>
      </c>
      <c r="R109" s="70">
        <f t="shared" si="84"/>
        <v>13</v>
      </c>
      <c r="S109" s="70">
        <f t="shared" si="74"/>
        <v>271363</v>
      </c>
      <c r="T109" s="67" t="str">
        <f t="shared" si="25"/>
        <v>ECE H40 T2 RH310BM  (40 gal)</v>
      </c>
      <c r="U109" s="10" t="s">
        <v>429</v>
      </c>
      <c r="V109" s="11">
        <v>40</v>
      </c>
      <c r="W109" s="30"/>
      <c r="X109" s="88" t="s">
        <v>295</v>
      </c>
      <c r="Y109" s="93" t="str">
        <f t="shared" si="75"/>
        <v>Rheem2020Build40</v>
      </c>
      <c r="Z109" s="131">
        <v>0</v>
      </c>
      <c r="AA109" s="40"/>
      <c r="AB109" s="47">
        <v>2</v>
      </c>
      <c r="AC109" s="48">
        <v>2.9</v>
      </c>
      <c r="AD109" s="49">
        <v>44127</v>
      </c>
      <c r="AE109" s="50"/>
      <c r="AF109" s="143" t="str">
        <f t="shared" si="16"/>
        <v>2,     Direct Energy,   "ECE H40 T2 RH310BM  (40 gal)"</v>
      </c>
      <c r="AG109" s="145" t="str">
        <f t="shared" si="79"/>
        <v>DirectEnergy</v>
      </c>
      <c r="AH109" s="147" t="s">
        <v>498</v>
      </c>
      <c r="AI109" s="143" t="str">
        <f t="shared" si="17"/>
        <v xml:space="preserve">          case  Direct Energy   :   "DirectEnergyECEH40"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 spans="3:52" s="6" customFormat="1" ht="15" customHeight="1" x14ac:dyDescent="0.25">
      <c r="C110" s="136" t="str">
        <f t="shared" si="6"/>
        <v>Direct Energy</v>
      </c>
      <c r="D110" s="136" t="str">
        <f t="shared" si="7"/>
        <v>ECE H50 T2 RH310BM  (50 gal)</v>
      </c>
      <c r="E110" s="136">
        <f t="shared" si="8"/>
        <v>271464</v>
      </c>
      <c r="F110" s="62">
        <f t="shared" si="81"/>
        <v>50</v>
      </c>
      <c r="G110" s="6" t="str">
        <f t="shared" si="10"/>
        <v>Rheem2020Build50</v>
      </c>
      <c r="H110" s="64">
        <v>0</v>
      </c>
      <c r="I110" s="62">
        <v>1</v>
      </c>
      <c r="J110" s="63">
        <f t="shared" si="82"/>
        <v>0</v>
      </c>
      <c r="K110" s="114">
        <f t="shared" si="83"/>
        <v>2.9</v>
      </c>
      <c r="L110" s="132">
        <f t="shared" si="13"/>
        <v>0</v>
      </c>
      <c r="M110" s="132" t="str">
        <f t="shared" si="14"/>
        <v>DirectEnergyECEH50</v>
      </c>
      <c r="N110" s="99" t="s">
        <v>196</v>
      </c>
      <c r="O110" s="32">
        <v>3</v>
      </c>
      <c r="P110" s="83">
        <f t="shared" si="15"/>
        <v>27</v>
      </c>
      <c r="Q110" s="12" t="s">
        <v>364</v>
      </c>
      <c r="R110" s="70">
        <f t="shared" si="84"/>
        <v>14</v>
      </c>
      <c r="S110" s="70">
        <f t="shared" si="74"/>
        <v>271464</v>
      </c>
      <c r="T110" s="67" t="str">
        <f t="shared" si="25"/>
        <v>ECE H50 T2 RH310BM  (50 gal)</v>
      </c>
      <c r="U110" s="10" t="s">
        <v>373</v>
      </c>
      <c r="V110" s="11">
        <v>50</v>
      </c>
      <c r="W110" s="30"/>
      <c r="X110" s="88" t="s">
        <v>296</v>
      </c>
      <c r="Y110" s="93" t="str">
        <f t="shared" si="75"/>
        <v>Rheem2020Build50</v>
      </c>
      <c r="Z110" s="131">
        <v>0</v>
      </c>
      <c r="AA110" s="40"/>
      <c r="AB110" s="47" t="s">
        <v>9</v>
      </c>
      <c r="AC110" s="48">
        <v>2.9</v>
      </c>
      <c r="AD110" s="49">
        <v>44127</v>
      </c>
      <c r="AE110" s="50"/>
      <c r="AF110" s="143" t="str">
        <f t="shared" si="16"/>
        <v>2,     Direct Energy,   "ECE H50 T2 RH310BM  (50 gal)"</v>
      </c>
      <c r="AG110" s="145" t="str">
        <f t="shared" si="79"/>
        <v>DirectEnergy</v>
      </c>
      <c r="AH110" s="147" t="s">
        <v>499</v>
      </c>
      <c r="AI110" s="143" t="str">
        <f t="shared" si="17"/>
        <v xml:space="preserve">          case  Direct Energy   :   "DirectEnergyECEH50"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 spans="3:52" s="6" customFormat="1" ht="15" customHeight="1" x14ac:dyDescent="0.25">
      <c r="C111" s="136" t="str">
        <f t="shared" si="6"/>
        <v>Direct Energy</v>
      </c>
      <c r="D111" s="136" t="str">
        <f t="shared" si="7"/>
        <v>ECE H65 T2 RH310BM  (65 gal)</v>
      </c>
      <c r="E111" s="136">
        <f t="shared" si="8"/>
        <v>271565</v>
      </c>
      <c r="F111" s="62">
        <f t="shared" si="81"/>
        <v>65</v>
      </c>
      <c r="G111" s="6" t="str">
        <f t="shared" si="10"/>
        <v>Rheem2020Build65</v>
      </c>
      <c r="H111" s="64">
        <v>0</v>
      </c>
      <c r="I111" s="62">
        <v>1</v>
      </c>
      <c r="J111" s="63">
        <f t="shared" si="82"/>
        <v>0</v>
      </c>
      <c r="K111" s="114">
        <f t="shared" si="83"/>
        <v>2.9</v>
      </c>
      <c r="L111" s="132">
        <f t="shared" si="13"/>
        <v>0</v>
      </c>
      <c r="M111" s="132" t="str">
        <f t="shared" si="14"/>
        <v>DirectEnergyECEH65</v>
      </c>
      <c r="N111" s="99" t="s">
        <v>196</v>
      </c>
      <c r="O111" s="32">
        <v>3</v>
      </c>
      <c r="P111" s="83">
        <f t="shared" si="15"/>
        <v>27</v>
      </c>
      <c r="Q111" s="12" t="s">
        <v>364</v>
      </c>
      <c r="R111" s="70">
        <f t="shared" si="84"/>
        <v>15</v>
      </c>
      <c r="S111" s="70">
        <f t="shared" si="74"/>
        <v>271565</v>
      </c>
      <c r="T111" s="67" t="str">
        <f t="shared" si="25"/>
        <v>ECE H65 T2 RH310BM  (65 gal)</v>
      </c>
      <c r="U111" s="10" t="s">
        <v>374</v>
      </c>
      <c r="V111" s="11">
        <v>65</v>
      </c>
      <c r="W111" s="30"/>
      <c r="X111" s="88" t="s">
        <v>297</v>
      </c>
      <c r="Y111" s="93" t="str">
        <f t="shared" si="75"/>
        <v>Rheem2020Build65</v>
      </c>
      <c r="Z111" s="131">
        <v>0</v>
      </c>
      <c r="AA111" s="40"/>
      <c r="AB111" s="47" t="s">
        <v>9</v>
      </c>
      <c r="AC111" s="48">
        <v>2.9</v>
      </c>
      <c r="AD111" s="49">
        <v>44127</v>
      </c>
      <c r="AE111" s="50"/>
      <c r="AF111" s="143" t="str">
        <f t="shared" si="16"/>
        <v>2,     Direct Energy,   "ECE H65 T2 RH310BM  (65 gal)"</v>
      </c>
      <c r="AG111" s="145" t="str">
        <f t="shared" si="79"/>
        <v>DirectEnergy</v>
      </c>
      <c r="AH111" s="147" t="s">
        <v>500</v>
      </c>
      <c r="AI111" s="143" t="str">
        <f t="shared" si="17"/>
        <v xml:space="preserve">          case  Direct Energy   :   "DirectEnergyECEH65"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 spans="3:52" s="6" customFormat="1" ht="15" customHeight="1" x14ac:dyDescent="0.25">
      <c r="C112" s="136" t="str">
        <f t="shared" si="6"/>
        <v>Direct Energy</v>
      </c>
      <c r="D112" s="136" t="str">
        <f t="shared" si="7"/>
        <v>ECE H80 T2 RH310BM  (80 gal)</v>
      </c>
      <c r="E112" s="136">
        <f t="shared" si="8"/>
        <v>271666</v>
      </c>
      <c r="F112" s="62">
        <f t="shared" si="81"/>
        <v>80</v>
      </c>
      <c r="G112" s="6" t="str">
        <f t="shared" si="10"/>
        <v>Rheem2020Build80</v>
      </c>
      <c r="H112" s="64">
        <v>0</v>
      </c>
      <c r="I112" s="62">
        <v>1</v>
      </c>
      <c r="J112" s="63">
        <f t="shared" si="82"/>
        <v>0</v>
      </c>
      <c r="K112" s="114">
        <f t="shared" si="83"/>
        <v>2.9</v>
      </c>
      <c r="L112" s="132">
        <f t="shared" si="13"/>
        <v>0</v>
      </c>
      <c r="M112" s="132" t="str">
        <f t="shared" si="14"/>
        <v>DirectEnergyECEH80</v>
      </c>
      <c r="N112" s="99" t="s">
        <v>196</v>
      </c>
      <c r="O112" s="32">
        <v>3</v>
      </c>
      <c r="P112" s="83">
        <f t="shared" si="15"/>
        <v>27</v>
      </c>
      <c r="Q112" s="12" t="s">
        <v>364</v>
      </c>
      <c r="R112" s="70">
        <f t="shared" si="84"/>
        <v>16</v>
      </c>
      <c r="S112" s="70">
        <f t="shared" si="74"/>
        <v>271666</v>
      </c>
      <c r="T112" s="67" t="str">
        <f t="shared" si="25"/>
        <v>ECE H80 T2 RH310BM  (80 gal)</v>
      </c>
      <c r="U112" s="10" t="s">
        <v>430</v>
      </c>
      <c r="V112" s="11">
        <v>80</v>
      </c>
      <c r="W112" s="30"/>
      <c r="X112" s="88" t="s">
        <v>298</v>
      </c>
      <c r="Y112" s="93" t="str">
        <f t="shared" si="75"/>
        <v>Rheem2020Build80</v>
      </c>
      <c r="Z112" s="131">
        <v>0</v>
      </c>
      <c r="AA112" s="40"/>
      <c r="AB112" s="47" t="s">
        <v>15</v>
      </c>
      <c r="AC112" s="48">
        <v>2.9</v>
      </c>
      <c r="AD112" s="49">
        <v>44127</v>
      </c>
      <c r="AE112" s="50"/>
      <c r="AF112" s="143" t="str">
        <f t="shared" si="16"/>
        <v>2,     Direct Energy,   "ECE H80 T2 RH310BM  (80 gal)"</v>
      </c>
      <c r="AG112" s="145" t="str">
        <f t="shared" si="79"/>
        <v>DirectEnergy</v>
      </c>
      <c r="AH112" s="147" t="s">
        <v>501</v>
      </c>
      <c r="AI112" s="143" t="str">
        <f t="shared" si="17"/>
        <v xml:space="preserve">          case  Direct Energy   :   "DirectEnergyECEH80"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 spans="3:1046" s="6" customFormat="1" ht="15" customHeight="1" x14ac:dyDescent="0.25">
      <c r="C113" s="6" t="str">
        <f t="shared" si="6"/>
        <v>EcoSense</v>
      </c>
      <c r="D113" s="6" t="str">
        <f t="shared" si="7"/>
        <v>HB50ES  (50 gal)</v>
      </c>
      <c r="E113" s="6">
        <f t="shared" si="8"/>
        <v>140121</v>
      </c>
      <c r="F113" s="62">
        <f t="shared" si="9"/>
        <v>50</v>
      </c>
      <c r="G113" s="6" t="str">
        <f t="shared" si="10"/>
        <v>RheemHB50</v>
      </c>
      <c r="H113" s="62">
        <v>1</v>
      </c>
      <c r="I113" s="64">
        <v>0</v>
      </c>
      <c r="J113" s="63">
        <f t="shared" si="47"/>
        <v>2.1</v>
      </c>
      <c r="K113" s="114">
        <f t="shared" si="48"/>
        <v>0</v>
      </c>
      <c r="L113" s="132">
        <f t="shared" si="13"/>
        <v>0</v>
      </c>
      <c r="M113" s="132" t="str">
        <f t="shared" si="14"/>
        <v>EcoSenseHB50ES</v>
      </c>
      <c r="N113" s="99" t="s">
        <v>196</v>
      </c>
      <c r="O113" s="32">
        <v>1</v>
      </c>
      <c r="P113" s="83">
        <f t="shared" si="15"/>
        <v>14</v>
      </c>
      <c r="Q113" s="12" t="s">
        <v>101</v>
      </c>
      <c r="R113" s="69">
        <v>1</v>
      </c>
      <c r="S113" s="70">
        <f t="shared" si="74"/>
        <v>140121</v>
      </c>
      <c r="T113" s="67" t="str">
        <f t="shared" si="25"/>
        <v>HB50ES  (50 gal)</v>
      </c>
      <c r="U113" s="13" t="s">
        <v>141</v>
      </c>
      <c r="V113" s="14">
        <v>50</v>
      </c>
      <c r="W113" s="30" t="s">
        <v>94</v>
      </c>
      <c r="X113" s="88" t="s">
        <v>94</v>
      </c>
      <c r="Y113" s="93" t="str">
        <f t="shared" si="75"/>
        <v>RheemHB50</v>
      </c>
      <c r="Z113" s="131">
        <v>0</v>
      </c>
      <c r="AA113" s="42">
        <f>[1]ESTAR_to_AWHS!K117</f>
        <v>2.1</v>
      </c>
      <c r="AB113" s="52" t="str">
        <f>[1]ESTAR_to_AWHS!I117</f>
        <v>4+</v>
      </c>
      <c r="AC113" s="53" t="str">
        <f>[1]ESTAR_to_AWHS!L117</f>
        <v>--</v>
      </c>
      <c r="AD113" s="54">
        <f>[1]ESTAR_to_AWHS!J117</f>
        <v>42591</v>
      </c>
      <c r="AE113" s="50" t="s">
        <v>91</v>
      </c>
      <c r="AF113" s="143" t="str">
        <f t="shared" si="16"/>
        <v>2,     EcoSense,   "HB50ES  (50 gal)"</v>
      </c>
      <c r="AG113" s="144" t="s">
        <v>101</v>
      </c>
      <c r="AH113" s="146" t="s">
        <v>502</v>
      </c>
      <c r="AI113" s="143" t="str">
        <f t="shared" si="17"/>
        <v xml:space="preserve">          case  EcoSense   :   "EcoSenseHB50ES"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</row>
    <row r="114" spans="3:1046" s="6" customFormat="1" ht="15" customHeight="1" x14ac:dyDescent="0.25">
      <c r="C114" s="6" t="str">
        <f t="shared" si="6"/>
        <v>GE</v>
      </c>
      <c r="D114" s="6" t="str">
        <f t="shared" si="7"/>
        <v>BEH50DCEJSB  (50 gal)</v>
      </c>
      <c r="E114" s="6">
        <f t="shared" si="8"/>
        <v>150119</v>
      </c>
      <c r="F114" s="62">
        <f t="shared" si="9"/>
        <v>50</v>
      </c>
      <c r="G114" s="6" t="str">
        <f t="shared" si="10"/>
        <v>GE2014</v>
      </c>
      <c r="H114" s="62">
        <v>1</v>
      </c>
      <c r="I114" s="64">
        <v>0</v>
      </c>
      <c r="J114" s="63">
        <f t="shared" si="47"/>
        <v>2.8</v>
      </c>
      <c r="K114" s="114">
        <f t="shared" si="48"/>
        <v>0</v>
      </c>
      <c r="L114" s="132">
        <f t="shared" si="13"/>
        <v>0</v>
      </c>
      <c r="M114" s="132" t="str">
        <f t="shared" si="14"/>
        <v>BEH50DCEJSB</v>
      </c>
      <c r="N114" s="99" t="s">
        <v>196</v>
      </c>
      <c r="O114" s="32">
        <v>3</v>
      </c>
      <c r="P114" s="83">
        <f t="shared" si="15"/>
        <v>15</v>
      </c>
      <c r="Q114" s="12" t="s">
        <v>97</v>
      </c>
      <c r="R114" s="69">
        <v>1</v>
      </c>
      <c r="S114" s="70">
        <f t="shared" si="74"/>
        <v>150119</v>
      </c>
      <c r="T114" s="67" t="str">
        <f t="shared" si="25"/>
        <v>BEH50DCEJSB  (50 gal)</v>
      </c>
      <c r="U114" s="13" t="s">
        <v>121</v>
      </c>
      <c r="V114" s="14">
        <v>50</v>
      </c>
      <c r="W114" s="30" t="s">
        <v>236</v>
      </c>
      <c r="X114" s="88" t="s">
        <v>176</v>
      </c>
      <c r="Y114" s="93" t="str">
        <f t="shared" si="75"/>
        <v>GE2014</v>
      </c>
      <c r="Z114" s="131">
        <v>0</v>
      </c>
      <c r="AA114" s="42">
        <f>[1]ESTAR_to_AWHS!K20</f>
        <v>2.8</v>
      </c>
      <c r="AB114" s="52" t="str">
        <f>[1]ESTAR_to_AWHS!I20</f>
        <v>2-3</v>
      </c>
      <c r="AC114" s="53" t="str">
        <f>[1]ESTAR_to_AWHS!L20</f>
        <v>--</v>
      </c>
      <c r="AD114" s="54">
        <f>[1]ESTAR_to_AWHS!J20</f>
        <v>42621</v>
      </c>
      <c r="AE114" s="50" t="s">
        <v>87</v>
      </c>
      <c r="AF114" s="143" t="str">
        <f t="shared" si="16"/>
        <v>2,     GE,   "BEH50DCEJSB  (50 gal)"</v>
      </c>
      <c r="AG114" s="144" t="str">
        <f>Q114</f>
        <v>GE</v>
      </c>
      <c r="AH114" s="146" t="s">
        <v>121</v>
      </c>
      <c r="AI114" s="143" t="str">
        <f t="shared" si="17"/>
        <v xml:space="preserve">          case  GE   :   "BEH50DCEJSB"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  <c r="AMM114"/>
      <c r="AMN114"/>
      <c r="AMO114"/>
      <c r="AMP114"/>
      <c r="AMQ114"/>
      <c r="AMR114"/>
      <c r="AMS114"/>
      <c r="AMT114"/>
      <c r="AMU114"/>
      <c r="AMV114"/>
      <c r="AMW114"/>
      <c r="AMX114"/>
      <c r="AMY114"/>
      <c r="AMZ114"/>
      <c r="ANA114"/>
      <c r="ANB114"/>
      <c r="ANC114"/>
    </row>
    <row r="115" spans="3:1046" s="6" customFormat="1" ht="15" customHeight="1" x14ac:dyDescent="0.25">
      <c r="C115" s="6" t="str">
        <f t="shared" si="6"/>
        <v>GE</v>
      </c>
      <c r="D115" s="6" t="str">
        <f t="shared" si="7"/>
        <v>BEH80DCEJSB  (80 gal)</v>
      </c>
      <c r="E115" s="6">
        <f t="shared" si="8"/>
        <v>150223</v>
      </c>
      <c r="F115" s="62">
        <f t="shared" si="9"/>
        <v>80</v>
      </c>
      <c r="G115" s="6" t="str">
        <f t="shared" si="10"/>
        <v>GE2014_80</v>
      </c>
      <c r="H115" s="62">
        <v>1</v>
      </c>
      <c r="I115" s="64">
        <v>0</v>
      </c>
      <c r="J115" s="63">
        <f t="shared" si="47"/>
        <v>3.1</v>
      </c>
      <c r="K115" s="114">
        <f t="shared" si="48"/>
        <v>0</v>
      </c>
      <c r="L115" s="132">
        <f t="shared" si="13"/>
        <v>0</v>
      </c>
      <c r="M115" s="132" t="str">
        <f t="shared" si="14"/>
        <v>BEH80DCEJSB</v>
      </c>
      <c r="N115" s="99" t="s">
        <v>196</v>
      </c>
      <c r="O115" s="32">
        <v>3</v>
      </c>
      <c r="P115" s="83">
        <f t="shared" si="15"/>
        <v>15</v>
      </c>
      <c r="Q115" s="12" t="s">
        <v>97</v>
      </c>
      <c r="R115" s="70">
        <f t="shared" ref="R115:R122" si="85">R114+1</f>
        <v>2</v>
      </c>
      <c r="S115" s="70">
        <f t="shared" si="74"/>
        <v>150223</v>
      </c>
      <c r="T115" s="67" t="str">
        <f t="shared" si="25"/>
        <v>BEH80DCEJSB  (80 gal)</v>
      </c>
      <c r="U115" s="13" t="s">
        <v>122</v>
      </c>
      <c r="V115" s="14">
        <v>80</v>
      </c>
      <c r="W115" s="30" t="s">
        <v>237</v>
      </c>
      <c r="X115" s="88" t="s">
        <v>238</v>
      </c>
      <c r="Y115" s="93" t="str">
        <f t="shared" si="75"/>
        <v>GE2014_80</v>
      </c>
      <c r="Z115" s="131">
        <v>0</v>
      </c>
      <c r="AA115" s="42">
        <f>[1]ESTAR_to_AWHS!K21</f>
        <v>3.1</v>
      </c>
      <c r="AB115" s="52" t="str">
        <f>[1]ESTAR_to_AWHS!I21</f>
        <v>4+</v>
      </c>
      <c r="AC115" s="53" t="str">
        <f>[1]ESTAR_to_AWHS!L21</f>
        <v>--</v>
      </c>
      <c r="AD115" s="54">
        <f>[1]ESTAR_to_AWHS!J21</f>
        <v>42621</v>
      </c>
      <c r="AE115" s="50" t="s">
        <v>87</v>
      </c>
      <c r="AF115" s="143" t="str">
        <f t="shared" si="16"/>
        <v>2,     GE,   "BEH80DCEJSB  (80 gal)"</v>
      </c>
      <c r="AG115" s="145" t="str">
        <f t="shared" si="79"/>
        <v>GE</v>
      </c>
      <c r="AH115" s="146" t="s">
        <v>122</v>
      </c>
      <c r="AI115" s="143" t="str">
        <f t="shared" si="17"/>
        <v xml:space="preserve">          case  GE   :   "BEH80DCEJSB"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  <c r="AMM115"/>
      <c r="AMN115"/>
      <c r="AMO115"/>
      <c r="AMP115"/>
      <c r="AMQ115"/>
      <c r="AMR115"/>
      <c r="AMS115"/>
      <c r="AMT115"/>
      <c r="AMU115"/>
      <c r="AMV115"/>
      <c r="AMW115"/>
      <c r="AMX115"/>
      <c r="AMY115"/>
      <c r="AMZ115"/>
      <c r="ANA115"/>
      <c r="ANB115"/>
      <c r="ANC115"/>
    </row>
    <row r="116" spans="3:1046" s="6" customFormat="1" ht="15" customHeight="1" x14ac:dyDescent="0.25">
      <c r="C116" s="6" t="str">
        <f t="shared" si="6"/>
        <v>GE</v>
      </c>
      <c r="D116" s="6" t="str">
        <f t="shared" si="7"/>
        <v>GEH50DEEJSC  (50 gal)</v>
      </c>
      <c r="E116" s="6">
        <f t="shared" si="8"/>
        <v>150319</v>
      </c>
      <c r="F116" s="62">
        <f t="shared" si="9"/>
        <v>50</v>
      </c>
      <c r="G116" s="6" t="str">
        <f t="shared" si="10"/>
        <v>GE2014</v>
      </c>
      <c r="H116" s="62">
        <v>1</v>
      </c>
      <c r="I116" s="64">
        <v>0</v>
      </c>
      <c r="J116" s="63">
        <f t="shared" si="47"/>
        <v>2.8</v>
      </c>
      <c r="K116" s="114">
        <f t="shared" si="48"/>
        <v>0</v>
      </c>
      <c r="L116" s="132">
        <f t="shared" si="13"/>
        <v>0</v>
      </c>
      <c r="M116" s="132" t="str">
        <f t="shared" si="14"/>
        <v>GEH50DEEJSC</v>
      </c>
      <c r="N116" s="99" t="s">
        <v>196</v>
      </c>
      <c r="O116" s="32">
        <v>3</v>
      </c>
      <c r="P116" s="83">
        <f t="shared" si="15"/>
        <v>15</v>
      </c>
      <c r="Q116" s="12" t="s">
        <v>97</v>
      </c>
      <c r="R116" s="70">
        <f t="shared" si="85"/>
        <v>3</v>
      </c>
      <c r="S116" s="70">
        <f t="shared" si="74"/>
        <v>150319</v>
      </c>
      <c r="T116" s="67" t="str">
        <f t="shared" si="25"/>
        <v>GEH50DEEJSC  (50 gal)</v>
      </c>
      <c r="U116" s="13" t="s">
        <v>123</v>
      </c>
      <c r="V116" s="14">
        <v>50</v>
      </c>
      <c r="W116" s="30" t="s">
        <v>236</v>
      </c>
      <c r="X116" s="88" t="s">
        <v>176</v>
      </c>
      <c r="Y116" s="93" t="str">
        <f t="shared" si="75"/>
        <v>GE2014</v>
      </c>
      <c r="Z116" s="131">
        <v>0</v>
      </c>
      <c r="AA116" s="42">
        <f>[1]ESTAR_to_AWHS!K22</f>
        <v>2.8</v>
      </c>
      <c r="AB116" s="52" t="str">
        <f>[1]ESTAR_to_AWHS!I22</f>
        <v>2-3</v>
      </c>
      <c r="AC116" s="53" t="str">
        <f>[1]ESTAR_to_AWHS!L22</f>
        <v>--</v>
      </c>
      <c r="AD116" s="54">
        <f>[1]ESTAR_to_AWHS!J22</f>
        <v>42621</v>
      </c>
      <c r="AE116" s="50" t="s">
        <v>87</v>
      </c>
      <c r="AF116" s="143" t="str">
        <f t="shared" si="16"/>
        <v>2,     GE,   "GEH50DEEJSC  (50 gal)"</v>
      </c>
      <c r="AG116" s="145" t="str">
        <f t="shared" si="79"/>
        <v>GE</v>
      </c>
      <c r="AH116" s="146" t="s">
        <v>123</v>
      </c>
      <c r="AI116" s="143" t="str">
        <f t="shared" si="17"/>
        <v xml:space="preserve">          case  GE   :   "GEH50DEEJSC"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  <c r="AMM116"/>
      <c r="AMN116"/>
      <c r="AMO116"/>
      <c r="AMP116"/>
      <c r="AMQ116"/>
      <c r="AMR116"/>
      <c r="AMS116"/>
      <c r="AMT116"/>
      <c r="AMU116"/>
      <c r="AMV116"/>
      <c r="AMW116"/>
      <c r="AMX116"/>
      <c r="AMY116"/>
      <c r="AMZ116"/>
      <c r="ANA116"/>
      <c r="ANB116"/>
      <c r="ANC116"/>
    </row>
    <row r="117" spans="3:1046" s="6" customFormat="1" ht="15" customHeight="1" x14ac:dyDescent="0.25">
      <c r="C117" s="6" t="str">
        <f t="shared" si="6"/>
        <v>GE</v>
      </c>
      <c r="D117" s="6" t="str">
        <f t="shared" si="7"/>
        <v>GEH50DEEJXXX  (50 gal)</v>
      </c>
      <c r="E117" s="6">
        <f t="shared" si="8"/>
        <v>150419</v>
      </c>
      <c r="F117" s="62">
        <f t="shared" si="9"/>
        <v>50</v>
      </c>
      <c r="G117" s="6" t="str">
        <f t="shared" si="10"/>
        <v>GE2014</v>
      </c>
      <c r="H117" s="62">
        <v>1</v>
      </c>
      <c r="I117" s="64">
        <v>0</v>
      </c>
      <c r="J117" s="63">
        <f t="shared" si="47"/>
        <v>3.39</v>
      </c>
      <c r="K117" s="114">
        <f t="shared" si="48"/>
        <v>0</v>
      </c>
      <c r="L117" s="132">
        <f t="shared" si="13"/>
        <v>0</v>
      </c>
      <c r="M117" s="132" t="str">
        <f t="shared" si="14"/>
        <v>GEH50DEEJXXX</v>
      </c>
      <c r="N117" s="99" t="s">
        <v>196</v>
      </c>
      <c r="O117" s="34"/>
      <c r="P117" s="83">
        <f t="shared" si="15"/>
        <v>15</v>
      </c>
      <c r="Q117" s="18" t="s">
        <v>97</v>
      </c>
      <c r="R117" s="70">
        <f t="shared" si="85"/>
        <v>4</v>
      </c>
      <c r="S117" s="70">
        <f t="shared" si="74"/>
        <v>150419</v>
      </c>
      <c r="T117" s="67" t="str">
        <f t="shared" si="25"/>
        <v>GEH50DEEJXXX  (50 gal)</v>
      </c>
      <c r="U117" s="19" t="s">
        <v>162</v>
      </c>
      <c r="V117" s="20">
        <v>50</v>
      </c>
      <c r="W117" s="31" t="s">
        <v>236</v>
      </c>
      <c r="X117" s="88" t="s">
        <v>176</v>
      </c>
      <c r="Y117" s="93" t="str">
        <f t="shared" si="75"/>
        <v>GE2014</v>
      </c>
      <c r="Z117" s="131">
        <v>0</v>
      </c>
      <c r="AA117" s="34">
        <v>3.39</v>
      </c>
      <c r="AB117" s="51"/>
      <c r="AC117" s="50"/>
      <c r="AD117" s="51"/>
      <c r="AE117" s="50"/>
      <c r="AF117" s="143" t="str">
        <f t="shared" si="16"/>
        <v>2,     GE,   "GEH50DEEJXXX  (50 gal)"</v>
      </c>
      <c r="AG117" s="145" t="str">
        <f t="shared" si="79"/>
        <v>GE</v>
      </c>
      <c r="AH117" s="146" t="s">
        <v>162</v>
      </c>
      <c r="AI117" s="143" t="str">
        <f t="shared" si="17"/>
        <v xml:space="preserve">          case  GE   :   "GEH50DEEJXXX"</v>
      </c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8"/>
      <c r="DS117" s="18"/>
      <c r="DT117" s="18"/>
      <c r="DU117" s="18"/>
      <c r="DV117" s="18"/>
      <c r="DW117" s="18"/>
      <c r="DX117" s="18"/>
      <c r="DY117" s="18"/>
      <c r="DZ117" s="18"/>
      <c r="EA117" s="18"/>
      <c r="EB117" s="18"/>
      <c r="EC117" s="18"/>
      <c r="ED117" s="18"/>
      <c r="EE117" s="18"/>
      <c r="EF117" s="18"/>
      <c r="EG117" s="18"/>
      <c r="EH117" s="18"/>
      <c r="EI117" s="18"/>
      <c r="EJ117" s="18"/>
      <c r="EK117" s="18"/>
      <c r="EL117" s="18"/>
      <c r="EM117" s="18"/>
      <c r="EN117" s="18"/>
      <c r="EO117" s="18"/>
      <c r="EP117" s="18"/>
      <c r="EQ117" s="18"/>
      <c r="ER117" s="18"/>
      <c r="ES117" s="18"/>
      <c r="ET117" s="18"/>
      <c r="EU117" s="18"/>
      <c r="EV117" s="18"/>
      <c r="EW117" s="18"/>
      <c r="EX117" s="18"/>
      <c r="EY117" s="18"/>
      <c r="EZ117" s="18"/>
      <c r="FA117" s="18"/>
      <c r="FB117" s="18"/>
      <c r="FC117" s="18"/>
      <c r="FD117" s="18"/>
      <c r="FE117" s="18"/>
      <c r="FF117" s="18"/>
      <c r="FG117" s="18"/>
      <c r="FH117" s="18"/>
      <c r="FI117" s="18"/>
      <c r="FJ117" s="18"/>
      <c r="FK117" s="18"/>
      <c r="FL117" s="18"/>
      <c r="FM117" s="18"/>
      <c r="FN117" s="18"/>
      <c r="FO117" s="18"/>
      <c r="FP117" s="18"/>
      <c r="FQ117" s="18"/>
      <c r="FR117" s="18"/>
      <c r="FS117" s="18"/>
      <c r="FT117" s="18"/>
      <c r="FU117" s="18"/>
      <c r="FV117" s="18"/>
      <c r="FW117" s="18"/>
      <c r="FX117" s="18"/>
      <c r="FY117" s="18"/>
      <c r="FZ117" s="18"/>
      <c r="GA117" s="18"/>
      <c r="GB117" s="18"/>
      <c r="GC117" s="18"/>
      <c r="GD117" s="18"/>
      <c r="GE117" s="18"/>
      <c r="GF117" s="18"/>
      <c r="GG117" s="18"/>
      <c r="GH117" s="18"/>
      <c r="GI117" s="18"/>
      <c r="GJ117" s="18"/>
      <c r="GK117" s="18"/>
      <c r="GL117" s="18"/>
      <c r="GM117" s="18"/>
      <c r="GN117" s="18"/>
      <c r="GO117" s="18"/>
      <c r="GP117" s="18"/>
      <c r="GQ117" s="18"/>
      <c r="GR117" s="18"/>
      <c r="GS117" s="18"/>
      <c r="GT117" s="18"/>
      <c r="GU117" s="18"/>
      <c r="GV117" s="18"/>
      <c r="GW117" s="18"/>
      <c r="GX117" s="18"/>
      <c r="GY117" s="18"/>
      <c r="GZ117" s="18"/>
      <c r="HA117" s="18"/>
      <c r="HB117" s="18"/>
      <c r="HC117" s="18"/>
      <c r="HD117" s="18"/>
      <c r="HE117" s="18"/>
      <c r="HF117" s="18"/>
      <c r="HG117" s="18"/>
      <c r="HH117" s="18"/>
      <c r="HI117" s="18"/>
      <c r="HJ117" s="18"/>
      <c r="HK117" s="18"/>
      <c r="HL117" s="18"/>
      <c r="HM117" s="18"/>
      <c r="HN117" s="18"/>
      <c r="HO117" s="18"/>
      <c r="HP117" s="18"/>
      <c r="HQ117" s="18"/>
      <c r="HR117" s="18"/>
      <c r="HS117" s="18"/>
      <c r="HT117" s="18"/>
      <c r="HU117" s="18"/>
      <c r="HV117" s="18"/>
      <c r="HW117" s="18"/>
      <c r="HX117" s="18"/>
      <c r="HY117" s="18"/>
      <c r="HZ117" s="18"/>
      <c r="IA117" s="18"/>
      <c r="IB117" s="18"/>
      <c r="IC117" s="18"/>
      <c r="ID117" s="18"/>
      <c r="IE117" s="18"/>
      <c r="IF117" s="18"/>
      <c r="IG117" s="18"/>
      <c r="IH117" s="18"/>
      <c r="II117" s="18"/>
      <c r="IJ117" s="18"/>
      <c r="IK117" s="18"/>
      <c r="IL117" s="18"/>
      <c r="IM117" s="18"/>
      <c r="IN117" s="18"/>
      <c r="IO117" s="18"/>
      <c r="IP117" s="18"/>
      <c r="IQ117" s="18"/>
      <c r="IR117" s="18"/>
      <c r="IS117" s="18"/>
      <c r="IT117" s="18"/>
      <c r="IU117" s="18"/>
      <c r="IV117" s="18"/>
      <c r="IW117" s="18"/>
      <c r="IX117" s="18"/>
      <c r="IY117" s="18"/>
      <c r="IZ117" s="18"/>
      <c r="JA117" s="18"/>
      <c r="JB117" s="18"/>
      <c r="JC117" s="18"/>
      <c r="JD117" s="18"/>
      <c r="JE117" s="18"/>
      <c r="JF117" s="18"/>
      <c r="JG117" s="18"/>
      <c r="JH117" s="18"/>
      <c r="JI117" s="18"/>
      <c r="JJ117" s="18"/>
      <c r="JK117" s="18"/>
      <c r="JL117" s="18"/>
      <c r="JM117" s="18"/>
      <c r="JN117" s="18"/>
      <c r="JO117" s="18"/>
      <c r="JP117" s="18"/>
      <c r="JQ117" s="18"/>
      <c r="JR117" s="18"/>
      <c r="JS117" s="18"/>
      <c r="JT117" s="18"/>
      <c r="JU117" s="18"/>
      <c r="JV117" s="18"/>
      <c r="JW117" s="18"/>
      <c r="JX117" s="18"/>
      <c r="JY117" s="18"/>
      <c r="JZ117" s="18"/>
      <c r="KA117" s="18"/>
      <c r="KB117" s="18"/>
      <c r="KC117" s="18"/>
      <c r="KD117" s="18"/>
      <c r="KE117" s="18"/>
      <c r="KF117" s="18"/>
      <c r="KG117" s="18"/>
      <c r="KH117" s="18"/>
      <c r="KI117" s="18"/>
      <c r="KJ117" s="18"/>
      <c r="KK117" s="18"/>
      <c r="KL117" s="18"/>
      <c r="KM117" s="18"/>
      <c r="KN117" s="18"/>
      <c r="KO117" s="18"/>
      <c r="KP117" s="18"/>
      <c r="KQ117" s="18"/>
      <c r="KR117" s="18"/>
      <c r="KS117" s="18"/>
      <c r="KT117" s="18"/>
      <c r="KU117" s="18"/>
      <c r="KV117" s="18"/>
      <c r="KW117" s="18"/>
      <c r="KX117" s="18"/>
      <c r="KY117" s="18"/>
      <c r="KZ117" s="18"/>
      <c r="LA117" s="18"/>
      <c r="LB117" s="18"/>
      <c r="LC117" s="18"/>
      <c r="LD117" s="18"/>
      <c r="LE117" s="18"/>
      <c r="LF117" s="18"/>
      <c r="LG117" s="18"/>
      <c r="LH117" s="18"/>
      <c r="LI117" s="18"/>
      <c r="LJ117" s="18"/>
      <c r="LK117" s="18"/>
      <c r="LL117" s="18"/>
      <c r="LM117" s="18"/>
      <c r="LN117" s="18"/>
      <c r="LO117" s="18"/>
      <c r="LP117" s="18"/>
      <c r="LQ117" s="18"/>
      <c r="LR117" s="18"/>
      <c r="LS117" s="18"/>
      <c r="LT117" s="18"/>
      <c r="LU117" s="18"/>
      <c r="LV117" s="18"/>
      <c r="LW117" s="18"/>
      <c r="LX117" s="18"/>
      <c r="LY117" s="18"/>
      <c r="LZ117" s="18"/>
      <c r="MA117" s="18"/>
      <c r="MB117" s="18"/>
      <c r="MC117" s="18"/>
      <c r="MD117" s="18"/>
      <c r="ME117" s="18"/>
      <c r="MF117" s="18"/>
      <c r="MG117" s="18"/>
      <c r="MH117" s="18"/>
      <c r="MI117" s="18"/>
      <c r="MJ117" s="18"/>
      <c r="MK117" s="18"/>
      <c r="ML117" s="18"/>
      <c r="MM117" s="18"/>
      <c r="MN117" s="18"/>
      <c r="MO117" s="18"/>
      <c r="MP117" s="18"/>
      <c r="MQ117" s="18"/>
      <c r="MR117" s="18"/>
      <c r="MS117" s="18"/>
      <c r="MT117" s="18"/>
      <c r="MU117" s="18"/>
      <c r="MV117" s="18"/>
      <c r="MW117" s="18"/>
      <c r="MX117" s="18"/>
      <c r="MY117" s="18"/>
      <c r="MZ117" s="18"/>
      <c r="NA117" s="18"/>
      <c r="NB117" s="18"/>
      <c r="NC117" s="18"/>
      <c r="ND117" s="18"/>
      <c r="NE117" s="18"/>
      <c r="NF117" s="18"/>
      <c r="NG117" s="18"/>
      <c r="NH117" s="18"/>
      <c r="NI117" s="18"/>
      <c r="NJ117" s="18"/>
      <c r="NK117" s="18"/>
      <c r="NL117" s="18"/>
      <c r="NM117" s="18"/>
      <c r="NN117" s="18"/>
      <c r="NO117" s="18"/>
      <c r="NP117" s="18"/>
      <c r="NQ117" s="18"/>
      <c r="NR117" s="18"/>
      <c r="NS117" s="18"/>
      <c r="NT117" s="18"/>
      <c r="NU117" s="18"/>
      <c r="NV117" s="18"/>
      <c r="NW117" s="18"/>
      <c r="NX117" s="18"/>
      <c r="NY117" s="18"/>
      <c r="NZ117" s="18"/>
      <c r="OA117" s="18"/>
      <c r="OB117" s="18"/>
      <c r="OC117" s="18"/>
      <c r="OD117" s="18"/>
      <c r="OE117" s="18"/>
      <c r="OF117" s="18"/>
      <c r="OG117" s="18"/>
      <c r="OH117" s="18"/>
      <c r="OI117" s="18"/>
      <c r="OJ117" s="18"/>
      <c r="OK117" s="18"/>
      <c r="OL117" s="18"/>
      <c r="OM117" s="18"/>
      <c r="ON117" s="18"/>
      <c r="OO117" s="18"/>
      <c r="OP117" s="18"/>
      <c r="OQ117" s="18"/>
      <c r="OR117" s="18"/>
      <c r="OS117" s="18"/>
      <c r="OT117" s="18"/>
      <c r="OU117" s="18"/>
      <c r="OV117" s="18"/>
      <c r="OW117" s="18"/>
      <c r="OX117" s="18"/>
      <c r="OY117" s="18"/>
      <c r="OZ117" s="18"/>
      <c r="PA117" s="18"/>
      <c r="PB117" s="18"/>
      <c r="PC117" s="18"/>
      <c r="PD117" s="18"/>
      <c r="PE117" s="18"/>
      <c r="PF117" s="18"/>
      <c r="PG117" s="18"/>
      <c r="PH117" s="18"/>
      <c r="PI117" s="18"/>
      <c r="PJ117" s="18"/>
      <c r="PK117" s="18"/>
      <c r="PL117" s="18"/>
      <c r="PM117" s="18"/>
      <c r="PN117" s="18"/>
      <c r="PO117" s="18"/>
      <c r="PP117" s="18"/>
      <c r="PQ117" s="18"/>
      <c r="PR117" s="18"/>
      <c r="PS117" s="18"/>
      <c r="PT117" s="18"/>
      <c r="PU117" s="18"/>
      <c r="PV117" s="18"/>
      <c r="PW117" s="18"/>
      <c r="PX117" s="18"/>
      <c r="PY117" s="18"/>
      <c r="PZ117" s="18"/>
      <c r="QA117" s="18"/>
      <c r="QB117" s="18"/>
      <c r="QC117" s="18"/>
      <c r="QD117" s="18"/>
      <c r="QE117" s="18"/>
      <c r="QF117" s="18"/>
      <c r="QG117" s="18"/>
      <c r="QH117" s="18"/>
      <c r="QI117" s="18"/>
      <c r="QJ117" s="18"/>
      <c r="QK117" s="18"/>
      <c r="QL117" s="18"/>
      <c r="QM117" s="18"/>
      <c r="QN117" s="18"/>
      <c r="QO117" s="18"/>
      <c r="QP117" s="18"/>
      <c r="QQ117" s="18"/>
      <c r="QR117" s="18"/>
      <c r="QS117" s="18"/>
      <c r="QT117" s="18"/>
      <c r="QU117" s="18"/>
      <c r="QV117" s="18"/>
      <c r="QW117" s="18"/>
      <c r="QX117" s="18"/>
      <c r="QY117" s="18"/>
      <c r="QZ117" s="18"/>
      <c r="RA117" s="18"/>
      <c r="RB117" s="18"/>
      <c r="RC117" s="18"/>
      <c r="RD117" s="18"/>
      <c r="RE117" s="18"/>
      <c r="RF117" s="18"/>
      <c r="RG117" s="18"/>
      <c r="RH117" s="18"/>
      <c r="RI117" s="18"/>
      <c r="RJ117" s="18"/>
      <c r="RK117" s="18"/>
      <c r="RL117" s="18"/>
      <c r="RM117" s="18"/>
      <c r="RN117" s="18"/>
      <c r="RO117" s="18"/>
      <c r="RP117" s="18"/>
      <c r="RQ117" s="18"/>
      <c r="RR117" s="18"/>
      <c r="RS117" s="18"/>
      <c r="RT117" s="18"/>
      <c r="RU117" s="18"/>
      <c r="RV117" s="18"/>
      <c r="RW117" s="18"/>
      <c r="RX117" s="18"/>
      <c r="RY117" s="18"/>
      <c r="RZ117" s="18"/>
      <c r="SA117" s="18"/>
      <c r="SB117" s="18"/>
      <c r="SC117" s="18"/>
      <c r="SD117" s="18"/>
      <c r="SE117" s="18"/>
      <c r="SF117" s="18"/>
      <c r="SG117" s="18"/>
      <c r="SH117" s="18"/>
      <c r="SI117" s="18"/>
      <c r="SJ117" s="18"/>
      <c r="SK117" s="18"/>
      <c r="SL117" s="18"/>
      <c r="SM117" s="18"/>
      <c r="SN117" s="18"/>
      <c r="SO117" s="18"/>
      <c r="SP117" s="18"/>
      <c r="SQ117" s="18"/>
      <c r="SR117" s="18"/>
      <c r="SS117" s="18"/>
      <c r="ST117" s="18"/>
      <c r="SU117" s="18"/>
      <c r="SV117" s="18"/>
      <c r="SW117" s="18"/>
      <c r="SX117" s="18"/>
      <c r="SY117" s="18"/>
      <c r="SZ117" s="18"/>
      <c r="TA117" s="18"/>
      <c r="TB117" s="18"/>
      <c r="TC117" s="18"/>
      <c r="TD117" s="18"/>
      <c r="TE117" s="18"/>
      <c r="TF117" s="18"/>
      <c r="TG117" s="18"/>
      <c r="TH117" s="18"/>
      <c r="TI117" s="18"/>
      <c r="TJ117" s="18"/>
      <c r="TK117" s="18"/>
      <c r="TL117" s="18"/>
      <c r="TM117" s="18"/>
      <c r="TN117" s="18"/>
      <c r="TO117" s="18"/>
      <c r="TP117" s="18"/>
      <c r="TQ117" s="18"/>
      <c r="TR117" s="18"/>
      <c r="TS117" s="18"/>
      <c r="TT117" s="18"/>
      <c r="TU117" s="18"/>
      <c r="TV117" s="18"/>
      <c r="TW117" s="18"/>
      <c r="TX117" s="18"/>
      <c r="TY117" s="18"/>
      <c r="TZ117" s="18"/>
      <c r="UA117" s="18"/>
      <c r="UB117" s="18"/>
      <c r="UC117" s="18"/>
      <c r="UD117" s="18"/>
      <c r="UE117" s="18"/>
      <c r="UF117" s="18"/>
      <c r="UG117" s="18"/>
      <c r="UH117" s="18"/>
      <c r="UI117" s="18"/>
      <c r="UJ117" s="18"/>
      <c r="UK117" s="18"/>
      <c r="UL117" s="18"/>
      <c r="UM117" s="18"/>
      <c r="UN117" s="18"/>
      <c r="UO117" s="18"/>
      <c r="UP117" s="18"/>
      <c r="UQ117" s="18"/>
      <c r="UR117" s="18"/>
      <c r="US117" s="18"/>
      <c r="UT117" s="18"/>
      <c r="UU117" s="18"/>
      <c r="UV117" s="18"/>
      <c r="UW117" s="18"/>
      <c r="UX117" s="18"/>
      <c r="UY117" s="18"/>
      <c r="UZ117" s="18"/>
      <c r="VA117" s="18"/>
      <c r="VB117" s="18"/>
      <c r="VC117" s="18"/>
      <c r="VD117" s="18"/>
      <c r="VE117" s="18"/>
      <c r="VF117" s="18"/>
      <c r="VG117" s="18"/>
      <c r="VH117" s="18"/>
      <c r="VI117" s="18"/>
      <c r="VJ117" s="18"/>
      <c r="VK117" s="18"/>
      <c r="VL117" s="18"/>
      <c r="VM117" s="18"/>
      <c r="VN117" s="18"/>
      <c r="VO117" s="18"/>
      <c r="VP117" s="18"/>
      <c r="VQ117" s="18"/>
      <c r="VR117" s="18"/>
      <c r="VS117" s="18"/>
      <c r="VT117" s="18"/>
      <c r="VU117" s="18"/>
      <c r="VV117" s="18"/>
      <c r="VW117" s="18"/>
      <c r="VX117" s="18"/>
      <c r="VY117" s="18"/>
      <c r="VZ117" s="18"/>
      <c r="WA117" s="18"/>
      <c r="WB117" s="18"/>
      <c r="WC117" s="18"/>
      <c r="WD117" s="18"/>
      <c r="WE117" s="18"/>
      <c r="WF117" s="18"/>
      <c r="WG117" s="18"/>
      <c r="WH117" s="18"/>
      <c r="WI117" s="18"/>
      <c r="WJ117" s="18"/>
      <c r="WK117" s="18"/>
      <c r="WL117" s="18"/>
      <c r="WM117" s="18"/>
      <c r="WN117" s="18"/>
      <c r="WO117" s="18"/>
      <c r="WP117" s="18"/>
      <c r="WQ117" s="18"/>
      <c r="WR117" s="18"/>
      <c r="WS117" s="18"/>
      <c r="WT117" s="18"/>
      <c r="WU117" s="18"/>
      <c r="WV117" s="18"/>
      <c r="WW117" s="18"/>
      <c r="WX117" s="18"/>
      <c r="WY117" s="18"/>
      <c r="WZ117" s="18"/>
      <c r="XA117" s="18"/>
      <c r="XB117" s="18"/>
      <c r="XC117" s="18"/>
      <c r="XD117" s="18"/>
      <c r="XE117" s="18"/>
      <c r="XF117" s="18"/>
      <c r="XG117" s="18"/>
      <c r="XH117" s="18"/>
      <c r="XI117" s="18"/>
      <c r="XJ117" s="18"/>
      <c r="XK117" s="18"/>
      <c r="XL117" s="18"/>
      <c r="XM117" s="18"/>
      <c r="XN117" s="18"/>
      <c r="XO117" s="18"/>
      <c r="XP117" s="18"/>
      <c r="XQ117" s="18"/>
      <c r="XR117" s="18"/>
      <c r="XS117" s="18"/>
      <c r="XT117" s="18"/>
      <c r="XU117" s="18"/>
      <c r="XV117" s="18"/>
      <c r="XW117" s="18"/>
      <c r="XX117" s="18"/>
      <c r="XY117" s="18"/>
      <c r="XZ117" s="18"/>
      <c r="YA117" s="18"/>
      <c r="YB117" s="18"/>
      <c r="YC117" s="18"/>
      <c r="YD117" s="18"/>
      <c r="YE117" s="18"/>
      <c r="YF117" s="18"/>
      <c r="YG117" s="18"/>
      <c r="YH117" s="18"/>
      <c r="YI117" s="18"/>
      <c r="YJ117" s="18"/>
      <c r="YK117" s="18"/>
      <c r="YL117" s="18"/>
      <c r="YM117" s="18"/>
      <c r="YN117" s="18"/>
      <c r="YO117" s="18"/>
      <c r="YP117" s="18"/>
      <c r="YQ117" s="18"/>
      <c r="YR117" s="18"/>
      <c r="YS117" s="18"/>
      <c r="YT117" s="18"/>
      <c r="YU117" s="18"/>
      <c r="YV117" s="18"/>
      <c r="YW117" s="18"/>
      <c r="YX117" s="18"/>
      <c r="YY117" s="18"/>
      <c r="YZ117" s="18"/>
      <c r="ZA117" s="18"/>
      <c r="ZB117" s="18"/>
      <c r="ZC117" s="18"/>
      <c r="ZD117" s="18"/>
      <c r="ZE117" s="18"/>
      <c r="ZF117" s="18"/>
      <c r="ZG117" s="18"/>
      <c r="ZH117" s="18"/>
      <c r="ZI117" s="18"/>
      <c r="ZJ117" s="18"/>
      <c r="ZK117" s="18"/>
      <c r="ZL117" s="18"/>
      <c r="ZM117" s="18"/>
      <c r="ZN117" s="18"/>
      <c r="ZO117" s="18"/>
      <c r="ZP117" s="18"/>
      <c r="ZQ117" s="18"/>
      <c r="ZR117" s="18"/>
      <c r="ZS117" s="18"/>
      <c r="ZT117" s="18"/>
      <c r="ZU117" s="18"/>
      <c r="ZV117" s="18"/>
      <c r="ZW117" s="18"/>
      <c r="ZX117" s="18"/>
      <c r="ZY117" s="18"/>
      <c r="ZZ117" s="18"/>
      <c r="AAA117" s="18"/>
      <c r="AAB117" s="18"/>
      <c r="AAC117" s="18"/>
      <c r="AAD117" s="18"/>
      <c r="AAE117" s="18"/>
      <c r="AAF117" s="18"/>
      <c r="AAG117" s="18"/>
      <c r="AAH117" s="18"/>
      <c r="AAI117" s="18"/>
      <c r="AAJ117" s="18"/>
      <c r="AAK117" s="18"/>
      <c r="AAL117" s="18"/>
      <c r="AAM117" s="18"/>
      <c r="AAN117" s="18"/>
      <c r="AAO117" s="18"/>
      <c r="AAP117" s="18"/>
      <c r="AAQ117" s="18"/>
      <c r="AAR117" s="18"/>
      <c r="AAS117" s="18"/>
      <c r="AAT117" s="18"/>
      <c r="AAU117" s="18"/>
      <c r="AAV117" s="18"/>
      <c r="AAW117" s="18"/>
      <c r="AAX117" s="18"/>
      <c r="AAY117" s="18"/>
      <c r="AAZ117" s="18"/>
      <c r="ABA117" s="18"/>
      <c r="ABB117" s="18"/>
      <c r="ABC117" s="18"/>
      <c r="ABD117" s="18"/>
      <c r="ABE117" s="18"/>
      <c r="ABF117" s="18"/>
      <c r="ABG117" s="18"/>
      <c r="ABH117" s="18"/>
      <c r="ABI117" s="18"/>
      <c r="ABJ117" s="18"/>
      <c r="ABK117" s="18"/>
      <c r="ABL117" s="18"/>
      <c r="ABM117" s="18"/>
      <c r="ABN117" s="18"/>
      <c r="ABO117" s="18"/>
      <c r="ABP117" s="18"/>
      <c r="ABQ117" s="18"/>
      <c r="ABR117" s="18"/>
      <c r="ABS117" s="18"/>
      <c r="ABT117" s="18"/>
      <c r="ABU117" s="18"/>
      <c r="ABV117" s="18"/>
      <c r="ABW117" s="18"/>
      <c r="ABX117" s="18"/>
      <c r="ABY117" s="18"/>
      <c r="ABZ117" s="18"/>
      <c r="ACA117" s="18"/>
      <c r="ACB117" s="18"/>
      <c r="ACC117" s="18"/>
      <c r="ACD117" s="18"/>
      <c r="ACE117" s="18"/>
      <c r="ACF117" s="18"/>
      <c r="ACG117" s="18"/>
      <c r="ACH117" s="18"/>
      <c r="ACI117" s="18"/>
      <c r="ACJ117" s="18"/>
      <c r="ACK117" s="18"/>
      <c r="ACL117" s="18"/>
      <c r="ACM117" s="18"/>
      <c r="ACN117" s="18"/>
      <c r="ACO117" s="18"/>
      <c r="ACP117" s="18"/>
      <c r="ACQ117" s="18"/>
      <c r="ACR117" s="18"/>
      <c r="ACS117" s="18"/>
      <c r="ACT117" s="18"/>
      <c r="ACU117" s="18"/>
      <c r="ACV117" s="18"/>
      <c r="ACW117" s="18"/>
      <c r="ACX117" s="18"/>
      <c r="ACY117" s="18"/>
      <c r="ACZ117" s="18"/>
      <c r="ADA117" s="18"/>
      <c r="ADB117" s="18"/>
      <c r="ADC117" s="18"/>
      <c r="ADD117" s="18"/>
      <c r="ADE117" s="18"/>
      <c r="ADF117" s="18"/>
      <c r="ADG117" s="18"/>
      <c r="ADH117" s="18"/>
      <c r="ADI117" s="18"/>
      <c r="ADJ117" s="18"/>
      <c r="ADK117" s="18"/>
      <c r="ADL117" s="18"/>
      <c r="ADM117" s="18"/>
      <c r="ADN117" s="18"/>
      <c r="ADO117" s="18"/>
      <c r="ADP117" s="18"/>
      <c r="ADQ117" s="18"/>
      <c r="ADR117" s="18"/>
      <c r="ADS117" s="18"/>
      <c r="ADT117" s="18"/>
      <c r="ADU117" s="18"/>
      <c r="ADV117" s="18"/>
      <c r="ADW117" s="18"/>
      <c r="ADX117" s="18"/>
      <c r="ADY117" s="18"/>
      <c r="ADZ117" s="18"/>
      <c r="AEA117" s="18"/>
      <c r="AEB117" s="18"/>
      <c r="AEC117" s="18"/>
      <c r="AED117" s="18"/>
      <c r="AEE117" s="18"/>
      <c r="AEF117" s="18"/>
      <c r="AEG117" s="18"/>
      <c r="AEH117" s="18"/>
      <c r="AEI117" s="18"/>
      <c r="AEJ117" s="18"/>
      <c r="AEK117" s="18"/>
      <c r="AEL117" s="18"/>
      <c r="AEM117" s="18"/>
      <c r="AEN117" s="18"/>
      <c r="AEO117" s="18"/>
      <c r="AEP117" s="18"/>
      <c r="AEQ117" s="18"/>
      <c r="AER117" s="18"/>
      <c r="AES117" s="18"/>
      <c r="AET117" s="18"/>
      <c r="AEU117" s="18"/>
      <c r="AEV117" s="18"/>
      <c r="AEW117" s="18"/>
      <c r="AEX117" s="18"/>
      <c r="AEY117" s="18"/>
      <c r="AEZ117" s="18"/>
      <c r="AFA117" s="18"/>
      <c r="AFB117" s="18"/>
      <c r="AFC117" s="18"/>
      <c r="AFD117" s="18"/>
      <c r="AFE117" s="18"/>
      <c r="AFF117" s="18"/>
      <c r="AFG117" s="18"/>
      <c r="AFH117" s="18"/>
      <c r="AFI117" s="18"/>
      <c r="AFJ117" s="18"/>
      <c r="AFK117" s="18"/>
      <c r="AFL117" s="18"/>
      <c r="AFM117" s="18"/>
      <c r="AFN117" s="18"/>
      <c r="AFO117" s="18"/>
      <c r="AFP117" s="18"/>
      <c r="AFQ117" s="18"/>
      <c r="AFR117" s="18"/>
      <c r="AFS117" s="18"/>
      <c r="AFT117" s="18"/>
      <c r="AFU117" s="18"/>
      <c r="AFV117" s="18"/>
      <c r="AFW117" s="18"/>
      <c r="AFX117" s="18"/>
      <c r="AFY117" s="18"/>
      <c r="AFZ117" s="18"/>
      <c r="AGA117" s="18"/>
      <c r="AGB117" s="18"/>
      <c r="AGC117" s="18"/>
      <c r="AGD117" s="18"/>
      <c r="AGE117" s="18"/>
      <c r="AGF117" s="18"/>
      <c r="AGG117" s="18"/>
      <c r="AGH117" s="18"/>
      <c r="AGI117" s="18"/>
      <c r="AGJ117" s="18"/>
      <c r="AGK117" s="18"/>
      <c r="AGL117" s="18"/>
      <c r="AGM117" s="18"/>
      <c r="AGN117" s="18"/>
      <c r="AGO117" s="18"/>
      <c r="AGP117" s="18"/>
      <c r="AGQ117" s="18"/>
      <c r="AGR117" s="18"/>
      <c r="AGS117" s="18"/>
      <c r="AGT117" s="18"/>
      <c r="AGU117" s="18"/>
      <c r="AGV117" s="18"/>
      <c r="AGW117" s="18"/>
      <c r="AGX117" s="18"/>
      <c r="AGY117" s="18"/>
      <c r="AGZ117" s="18"/>
      <c r="AHA117" s="18"/>
      <c r="AHB117" s="18"/>
      <c r="AHC117" s="18"/>
      <c r="AHD117" s="18"/>
      <c r="AHE117" s="18"/>
      <c r="AHF117" s="18"/>
      <c r="AHG117" s="18"/>
      <c r="AHH117" s="18"/>
      <c r="AHI117" s="18"/>
      <c r="AHJ117" s="18"/>
      <c r="AHK117" s="18"/>
      <c r="AHL117" s="18"/>
      <c r="AHM117" s="18"/>
      <c r="AHN117" s="18"/>
      <c r="AHO117" s="18"/>
      <c r="AHP117" s="18"/>
      <c r="AHQ117" s="18"/>
      <c r="AHR117" s="18"/>
      <c r="AHS117" s="18"/>
      <c r="AHT117" s="18"/>
      <c r="AHU117" s="18"/>
      <c r="AHV117" s="18"/>
      <c r="AHW117" s="18"/>
      <c r="AHX117" s="18"/>
      <c r="AHY117" s="18"/>
      <c r="AHZ117" s="18"/>
      <c r="AIA117" s="18"/>
      <c r="AIB117" s="18"/>
      <c r="AIC117" s="18"/>
      <c r="AID117" s="18"/>
      <c r="AIE117" s="18"/>
      <c r="AIF117" s="18"/>
      <c r="AIG117" s="18"/>
      <c r="AIH117" s="18"/>
      <c r="AII117" s="18"/>
      <c r="AIJ117" s="18"/>
      <c r="AIK117" s="18"/>
      <c r="AIL117" s="18"/>
      <c r="AIM117" s="18"/>
      <c r="AIN117" s="18"/>
      <c r="AIO117" s="18"/>
      <c r="AIP117" s="18"/>
      <c r="AIQ117" s="18"/>
      <c r="AIR117" s="18"/>
      <c r="AIS117" s="18"/>
      <c r="AIT117" s="18"/>
      <c r="AIU117" s="18"/>
      <c r="AIV117" s="18"/>
      <c r="AIW117" s="18"/>
      <c r="AIX117" s="18"/>
      <c r="AIY117" s="18"/>
      <c r="AIZ117" s="18"/>
      <c r="AJA117" s="18"/>
      <c r="AJB117" s="18"/>
      <c r="AJC117" s="18"/>
      <c r="AJD117" s="18"/>
      <c r="AJE117" s="18"/>
      <c r="AJF117" s="18"/>
      <c r="AJG117" s="18"/>
      <c r="AJH117" s="18"/>
      <c r="AJI117" s="18"/>
      <c r="AJJ117" s="18"/>
      <c r="AJK117" s="18"/>
      <c r="AJL117" s="18"/>
      <c r="AJM117" s="18"/>
      <c r="AJN117" s="18"/>
      <c r="AJO117" s="18"/>
      <c r="AJP117" s="18"/>
      <c r="AJQ117" s="18"/>
      <c r="AJR117" s="18"/>
      <c r="AJS117" s="18"/>
      <c r="AJT117" s="18"/>
      <c r="AJU117" s="18"/>
      <c r="AJV117" s="18"/>
      <c r="AJW117" s="18"/>
      <c r="AJX117" s="18"/>
      <c r="AJY117" s="18"/>
      <c r="AJZ117" s="18"/>
      <c r="AKA117" s="18"/>
      <c r="AKB117" s="18"/>
      <c r="AKC117" s="18"/>
      <c r="AKD117" s="18"/>
      <c r="AKE117" s="18"/>
      <c r="AKF117" s="18"/>
      <c r="AKG117" s="18"/>
      <c r="AKH117" s="18"/>
      <c r="AKI117" s="18"/>
      <c r="AKJ117" s="18"/>
      <c r="AKK117" s="18"/>
      <c r="AKL117" s="18"/>
      <c r="AKM117" s="18"/>
      <c r="AKN117" s="18"/>
      <c r="AKO117" s="18"/>
      <c r="AKP117" s="18"/>
      <c r="AKQ117" s="18"/>
      <c r="AKR117" s="18"/>
      <c r="AKS117" s="18"/>
      <c r="AKT117" s="18"/>
      <c r="AKU117" s="18"/>
      <c r="AKV117" s="18"/>
      <c r="AKW117" s="18"/>
      <c r="AKX117" s="18"/>
      <c r="AKY117" s="18"/>
      <c r="AKZ117" s="18"/>
      <c r="ALA117" s="18"/>
      <c r="ALB117" s="18"/>
      <c r="ALC117" s="18"/>
      <c r="ALD117" s="18"/>
      <c r="ALE117" s="18"/>
      <c r="ALF117" s="18"/>
      <c r="ALG117" s="18"/>
      <c r="ALH117" s="18"/>
      <c r="ALI117" s="18"/>
      <c r="ALJ117" s="18"/>
      <c r="ALK117" s="18"/>
      <c r="ALL117" s="18"/>
      <c r="ALM117" s="18"/>
      <c r="ALN117" s="18"/>
      <c r="ALO117" s="18"/>
      <c r="ALP117" s="18"/>
      <c r="ALQ117" s="18"/>
      <c r="ALR117" s="18"/>
      <c r="ALS117" s="18"/>
      <c r="ALT117" s="18"/>
      <c r="ALU117" s="18"/>
      <c r="ALV117" s="18"/>
      <c r="ALW117" s="18"/>
      <c r="ALX117" s="18"/>
      <c r="ALY117" s="18"/>
      <c r="ALZ117" s="18"/>
      <c r="AMA117" s="18"/>
      <c r="AMB117" s="18"/>
      <c r="AMC117" s="18"/>
      <c r="AMD117" s="18"/>
      <c r="AME117" s="18"/>
      <c r="AMF117" s="18"/>
      <c r="AMG117" s="18"/>
      <c r="AMH117" s="18"/>
      <c r="AMI117" s="18"/>
      <c r="AMJ117" s="18"/>
      <c r="AMK117" s="18"/>
      <c r="AML117" s="18"/>
      <c r="AMM117" s="18"/>
      <c r="AMN117" s="18"/>
      <c r="AMO117" s="18"/>
      <c r="AMP117" s="18"/>
      <c r="AMQ117" s="18"/>
      <c r="AMR117" s="18"/>
      <c r="AMS117" s="18"/>
      <c r="AMT117" s="18"/>
      <c r="AMU117" s="18"/>
      <c r="AMV117" s="18"/>
      <c r="AMW117" s="18"/>
      <c r="AMX117" s="18"/>
      <c r="AMY117" s="18"/>
      <c r="AMZ117" s="18"/>
      <c r="ANA117" s="18"/>
      <c r="ANB117" s="18"/>
      <c r="ANC117" s="18"/>
      <c r="AND117" s="18"/>
      <c r="ANE117" s="18"/>
      <c r="ANF117" s="18"/>
    </row>
    <row r="118" spans="3:1046" s="6" customFormat="1" ht="15" customHeight="1" x14ac:dyDescent="0.25">
      <c r="C118" s="6" t="str">
        <f t="shared" si="6"/>
        <v>GE</v>
      </c>
      <c r="D118" s="6" t="str">
        <f t="shared" si="7"/>
        <v>GEH50DFEJSR  (50 gal)</v>
      </c>
      <c r="E118" s="6">
        <f t="shared" si="8"/>
        <v>150519</v>
      </c>
      <c r="F118" s="62">
        <f t="shared" si="9"/>
        <v>50</v>
      </c>
      <c r="G118" s="6" t="str">
        <f t="shared" si="10"/>
        <v>GE2014</v>
      </c>
      <c r="H118" s="62">
        <v>1</v>
      </c>
      <c r="I118" s="64">
        <v>0</v>
      </c>
      <c r="J118" s="63">
        <f t="shared" si="47"/>
        <v>2.8</v>
      </c>
      <c r="K118" s="114">
        <f t="shared" si="48"/>
        <v>0</v>
      </c>
      <c r="L118" s="132">
        <f t="shared" si="13"/>
        <v>0</v>
      </c>
      <c r="M118" s="132" t="str">
        <f t="shared" si="14"/>
        <v>GEH50DFEJSR</v>
      </c>
      <c r="N118" s="99" t="s">
        <v>196</v>
      </c>
      <c r="O118" s="32">
        <v>3</v>
      </c>
      <c r="P118" s="83">
        <f t="shared" si="15"/>
        <v>15</v>
      </c>
      <c r="Q118" s="12" t="s">
        <v>97</v>
      </c>
      <c r="R118" s="70">
        <f t="shared" si="85"/>
        <v>5</v>
      </c>
      <c r="S118" s="70">
        <f t="shared" si="74"/>
        <v>150519</v>
      </c>
      <c r="T118" s="67" t="str">
        <f t="shared" si="25"/>
        <v>GEH50DFEJSR  (50 gal)</v>
      </c>
      <c r="U118" s="13" t="s">
        <v>124</v>
      </c>
      <c r="V118" s="14">
        <v>50</v>
      </c>
      <c r="W118" s="30" t="s">
        <v>236</v>
      </c>
      <c r="X118" s="88" t="s">
        <v>176</v>
      </c>
      <c r="Y118" s="93" t="str">
        <f t="shared" si="75"/>
        <v>GE2014</v>
      </c>
      <c r="Z118" s="131">
        <v>0</v>
      </c>
      <c r="AA118" s="42">
        <f>[1]ESTAR_to_AWHS!K23</f>
        <v>2.8</v>
      </c>
      <c r="AB118" s="52" t="str">
        <f>[1]ESTAR_to_AWHS!I23</f>
        <v>2-3</v>
      </c>
      <c r="AC118" s="53" t="str">
        <f>[1]ESTAR_to_AWHS!L23</f>
        <v>--</v>
      </c>
      <c r="AD118" s="54">
        <f>[1]ESTAR_to_AWHS!J23</f>
        <v>42621</v>
      </c>
      <c r="AE118" s="50" t="s">
        <v>87</v>
      </c>
      <c r="AF118" s="143" t="str">
        <f t="shared" si="16"/>
        <v>2,     GE,   "GEH50DFEJSR  (50 gal)"</v>
      </c>
      <c r="AG118" s="145" t="str">
        <f t="shared" si="79"/>
        <v>GE</v>
      </c>
      <c r="AH118" s="146" t="s">
        <v>124</v>
      </c>
      <c r="AI118" s="143" t="str">
        <f t="shared" si="17"/>
        <v xml:space="preserve">          case  GE   :   "GEH50DFEJSR"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  <c r="AMM118"/>
      <c r="AMN118"/>
      <c r="AMO118"/>
      <c r="AMP118"/>
      <c r="AMQ118"/>
      <c r="AMR118"/>
      <c r="AMS118"/>
      <c r="AMT118"/>
      <c r="AMU118"/>
      <c r="AMV118"/>
      <c r="AMW118"/>
      <c r="AMX118"/>
      <c r="AMY118"/>
      <c r="AMZ118"/>
      <c r="ANA118"/>
      <c r="ANB118"/>
      <c r="ANC118"/>
    </row>
    <row r="119" spans="3:1046" s="6" customFormat="1" ht="15" customHeight="1" x14ac:dyDescent="0.25">
      <c r="C119" s="6" t="str">
        <f t="shared" si="6"/>
        <v>GE</v>
      </c>
      <c r="D119" s="6" t="str">
        <f t="shared" si="7"/>
        <v>GEH50DHEKSC  (50 gal)</v>
      </c>
      <c r="E119" s="6">
        <f t="shared" si="8"/>
        <v>150619</v>
      </c>
      <c r="F119" s="62">
        <f t="shared" si="9"/>
        <v>50</v>
      </c>
      <c r="G119" s="6" t="str">
        <f t="shared" si="10"/>
        <v>GE2014</v>
      </c>
      <c r="H119" s="62">
        <v>1</v>
      </c>
      <c r="I119" s="64">
        <v>0</v>
      </c>
      <c r="J119" s="63">
        <f t="shared" si="47"/>
        <v>2.8</v>
      </c>
      <c r="K119" s="114">
        <f t="shared" si="48"/>
        <v>0</v>
      </c>
      <c r="L119" s="132">
        <f t="shared" si="13"/>
        <v>0</v>
      </c>
      <c r="M119" s="132" t="str">
        <f t="shared" si="14"/>
        <v>GEH50DHEKSC</v>
      </c>
      <c r="N119" s="99" t="s">
        <v>196</v>
      </c>
      <c r="O119" s="32">
        <v>3</v>
      </c>
      <c r="P119" s="83">
        <f t="shared" si="15"/>
        <v>15</v>
      </c>
      <c r="Q119" s="12" t="s">
        <v>97</v>
      </c>
      <c r="R119" s="70">
        <f t="shared" si="85"/>
        <v>6</v>
      </c>
      <c r="S119" s="70">
        <f t="shared" ref="S119:S135" si="86" xml:space="preserve"> (P119*10000) + (R119*100) + VLOOKUP( X119, $U$2:$W$53, 2, FALSE )</f>
        <v>150619</v>
      </c>
      <c r="T119" s="67" t="str">
        <f t="shared" si="25"/>
        <v>GEH50DHEKSC  (50 gal)</v>
      </c>
      <c r="U119" s="13" t="s">
        <v>125</v>
      </c>
      <c r="V119" s="14">
        <v>50</v>
      </c>
      <c r="W119" s="30" t="s">
        <v>236</v>
      </c>
      <c r="X119" s="88" t="s">
        <v>176</v>
      </c>
      <c r="Y119" s="93" t="str">
        <f t="shared" ref="Y119:Y135" si="87">VLOOKUP( X119, $U$2:$W$53, 3, FALSE )</f>
        <v>GE2014</v>
      </c>
      <c r="Z119" s="131">
        <v>0</v>
      </c>
      <c r="AA119" s="42">
        <f>[1]ESTAR_to_AWHS!K24</f>
        <v>2.8</v>
      </c>
      <c r="AB119" s="52" t="str">
        <f>[1]ESTAR_to_AWHS!I24</f>
        <v>2-3</v>
      </c>
      <c r="AC119" s="53" t="str">
        <f>[1]ESTAR_to_AWHS!L24</f>
        <v>--</v>
      </c>
      <c r="AD119" s="54">
        <f>[1]ESTAR_to_AWHS!J24</f>
        <v>42621</v>
      </c>
      <c r="AE119" s="50" t="s">
        <v>87</v>
      </c>
      <c r="AF119" s="143" t="str">
        <f t="shared" si="16"/>
        <v>2,     GE,   "GEH50DHEKSC  (50 gal)"</v>
      </c>
      <c r="AG119" s="145" t="str">
        <f t="shared" si="79"/>
        <v>GE</v>
      </c>
      <c r="AH119" s="146" t="s">
        <v>125</v>
      </c>
      <c r="AI119" s="143" t="str">
        <f t="shared" si="17"/>
        <v xml:space="preserve">          case  GE   :   "GEH50DHEKSC"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  <c r="AMM119"/>
      <c r="AMN119"/>
      <c r="AMO119"/>
      <c r="AMP119"/>
      <c r="AMQ119"/>
      <c r="AMR119"/>
      <c r="AMS119"/>
      <c r="AMT119"/>
      <c r="AMU119"/>
      <c r="AMV119"/>
      <c r="AMW119"/>
      <c r="AMX119"/>
      <c r="AMY119"/>
      <c r="AMZ119"/>
      <c r="ANA119"/>
      <c r="ANB119"/>
      <c r="ANC119"/>
    </row>
    <row r="120" spans="3:1046" s="6" customFormat="1" ht="15" customHeight="1" x14ac:dyDescent="0.25">
      <c r="C120" s="6" t="str">
        <f t="shared" si="6"/>
        <v>GE</v>
      </c>
      <c r="D120" s="6" t="str">
        <f t="shared" si="7"/>
        <v>GEH80DEEJSC  (80 gal)</v>
      </c>
      <c r="E120" s="6">
        <f t="shared" si="8"/>
        <v>150723</v>
      </c>
      <c r="F120" s="62">
        <f t="shared" si="9"/>
        <v>80</v>
      </c>
      <c r="G120" s="6" t="str">
        <f t="shared" si="10"/>
        <v>GE2014_80</v>
      </c>
      <c r="H120" s="62">
        <v>1</v>
      </c>
      <c r="I120" s="64">
        <v>0</v>
      </c>
      <c r="J120" s="63">
        <f t="shared" si="47"/>
        <v>3.1</v>
      </c>
      <c r="K120" s="114">
        <f t="shared" si="48"/>
        <v>0</v>
      </c>
      <c r="L120" s="132">
        <f t="shared" si="13"/>
        <v>0</v>
      </c>
      <c r="M120" s="132" t="str">
        <f t="shared" si="14"/>
        <v>GEH80DEEJSC</v>
      </c>
      <c r="N120" s="99" t="s">
        <v>196</v>
      </c>
      <c r="O120" s="32">
        <v>3</v>
      </c>
      <c r="P120" s="83">
        <f t="shared" si="15"/>
        <v>15</v>
      </c>
      <c r="Q120" s="12" t="s">
        <v>97</v>
      </c>
      <c r="R120" s="70">
        <f t="shared" si="85"/>
        <v>7</v>
      </c>
      <c r="S120" s="70">
        <f t="shared" si="86"/>
        <v>150723</v>
      </c>
      <c r="T120" s="67" t="str">
        <f t="shared" si="25"/>
        <v>GEH80DEEJSC  (80 gal)</v>
      </c>
      <c r="U120" s="13" t="s">
        <v>126</v>
      </c>
      <c r="V120" s="14">
        <v>80</v>
      </c>
      <c r="W120" s="30" t="s">
        <v>237</v>
      </c>
      <c r="X120" s="88" t="s">
        <v>238</v>
      </c>
      <c r="Y120" s="93" t="str">
        <f t="shared" si="87"/>
        <v>GE2014_80</v>
      </c>
      <c r="Z120" s="131">
        <v>0</v>
      </c>
      <c r="AA120" s="42">
        <f>[1]ESTAR_to_AWHS!K25</f>
        <v>3.1</v>
      </c>
      <c r="AB120" s="52" t="str">
        <f>[1]ESTAR_to_AWHS!I25</f>
        <v>4+</v>
      </c>
      <c r="AC120" s="53" t="str">
        <f>[1]ESTAR_to_AWHS!L25</f>
        <v>--</v>
      </c>
      <c r="AD120" s="54">
        <f>[1]ESTAR_to_AWHS!J25</f>
        <v>42621</v>
      </c>
      <c r="AE120" s="50" t="s">
        <v>87</v>
      </c>
      <c r="AF120" s="143" t="str">
        <f t="shared" si="16"/>
        <v>2,     GE,   "GEH80DEEJSC  (80 gal)"</v>
      </c>
      <c r="AG120" s="145" t="str">
        <f t="shared" si="79"/>
        <v>GE</v>
      </c>
      <c r="AH120" s="146" t="s">
        <v>126</v>
      </c>
      <c r="AI120" s="143" t="str">
        <f t="shared" si="17"/>
        <v xml:space="preserve">          case  GE   :   "GEH80DEEJSC"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  <c r="AMM120"/>
      <c r="AMN120"/>
      <c r="AMO120"/>
      <c r="AMP120"/>
      <c r="AMQ120"/>
      <c r="AMR120"/>
      <c r="AMS120"/>
      <c r="AMT120"/>
      <c r="AMU120"/>
      <c r="AMV120"/>
      <c r="AMW120"/>
      <c r="AMX120"/>
      <c r="AMY120"/>
      <c r="AMZ120"/>
      <c r="ANA120"/>
      <c r="ANB120"/>
      <c r="ANC120"/>
    </row>
    <row r="121" spans="3:1046" s="6" customFormat="1" ht="15" customHeight="1" x14ac:dyDescent="0.25">
      <c r="C121" s="6" t="str">
        <f t="shared" ref="C121:C184" si="88">Q121</f>
        <v>GE</v>
      </c>
      <c r="D121" s="6" t="str">
        <f t="shared" ref="D121:D184" si="89">T121</f>
        <v>GEH80DFEJSR  (80 gal)</v>
      </c>
      <c r="E121" s="6">
        <f t="shared" ref="E121:E184" si="90">S121</f>
        <v>150823</v>
      </c>
      <c r="F121" s="62">
        <f t="shared" si="9"/>
        <v>80</v>
      </c>
      <c r="G121" s="6" t="str">
        <f t="shared" ref="G121:G184" si="91">Y121</f>
        <v>GE2014_80</v>
      </c>
      <c r="H121" s="62">
        <v>1</v>
      </c>
      <c r="I121" s="64">
        <v>0</v>
      </c>
      <c r="J121" s="63">
        <f t="shared" si="47"/>
        <v>2.9</v>
      </c>
      <c r="K121" s="114">
        <f t="shared" si="48"/>
        <v>0</v>
      </c>
      <c r="L121" s="132">
        <f t="shared" si="13"/>
        <v>0</v>
      </c>
      <c r="M121" s="132" t="str">
        <f t="shared" ref="M121:M184" si="92">AH121</f>
        <v>GEH80DFEJSR</v>
      </c>
      <c r="N121" s="99" t="s">
        <v>196</v>
      </c>
      <c r="O121" s="32">
        <v>3</v>
      </c>
      <c r="P121" s="83">
        <f t="shared" si="15"/>
        <v>15</v>
      </c>
      <c r="Q121" s="12" t="s">
        <v>97</v>
      </c>
      <c r="R121" s="70">
        <f t="shared" si="85"/>
        <v>8</v>
      </c>
      <c r="S121" s="70">
        <f t="shared" si="86"/>
        <v>150823</v>
      </c>
      <c r="T121" s="67" t="str">
        <f t="shared" si="25"/>
        <v>GEH80DFEJSR  (80 gal)</v>
      </c>
      <c r="U121" s="13" t="s">
        <v>127</v>
      </c>
      <c r="V121" s="14">
        <v>80</v>
      </c>
      <c r="W121" s="30" t="s">
        <v>237</v>
      </c>
      <c r="X121" s="88" t="s">
        <v>238</v>
      </c>
      <c r="Y121" s="93" t="str">
        <f t="shared" si="87"/>
        <v>GE2014_80</v>
      </c>
      <c r="Z121" s="131">
        <v>0</v>
      </c>
      <c r="AA121" s="42">
        <f>[1]ESTAR_to_AWHS!K26</f>
        <v>2.9</v>
      </c>
      <c r="AB121" s="52" t="str">
        <f>[1]ESTAR_to_AWHS!I26</f>
        <v>4+</v>
      </c>
      <c r="AC121" s="53" t="str">
        <f>[1]ESTAR_to_AWHS!L26</f>
        <v>--</v>
      </c>
      <c r="AD121" s="54">
        <f>[1]ESTAR_to_AWHS!J26</f>
        <v>42621</v>
      </c>
      <c r="AE121" s="50" t="s">
        <v>87</v>
      </c>
      <c r="AF121" s="143" t="str">
        <f t="shared" ref="AF121:AF184" si="93">"2,     "&amp;C121&amp;",   """&amp;T121&amp;""""</f>
        <v>2,     GE,   "GEH80DFEJSR  (80 gal)"</v>
      </c>
      <c r="AG121" s="145" t="str">
        <f t="shared" si="79"/>
        <v>GE</v>
      </c>
      <c r="AH121" s="146" t="s">
        <v>127</v>
      </c>
      <c r="AI121" s="143" t="str">
        <f t="shared" ref="AI121:AI184" si="94">"          case  "&amp;C121&amp;"   :   """&amp;AH121&amp;""""</f>
        <v xml:space="preserve">          case  GE   :   "GEH80DFEJSR"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  <c r="AMM121"/>
      <c r="AMN121"/>
      <c r="AMO121"/>
      <c r="AMP121"/>
      <c r="AMQ121"/>
      <c r="AMR121"/>
      <c r="AMS121"/>
      <c r="AMT121"/>
      <c r="AMU121"/>
      <c r="AMV121"/>
      <c r="AMW121"/>
      <c r="AMX121"/>
      <c r="AMY121"/>
      <c r="AMZ121"/>
      <c r="ANA121"/>
      <c r="ANB121"/>
      <c r="ANC121"/>
    </row>
    <row r="122" spans="3:1046" s="6" customFormat="1" ht="15" customHeight="1" x14ac:dyDescent="0.25">
      <c r="C122" s="6" t="str">
        <f t="shared" si="88"/>
        <v>GE</v>
      </c>
      <c r="D122" s="6" t="str">
        <f t="shared" si="89"/>
        <v>GEH80DHEKSC  (80 gal)</v>
      </c>
      <c r="E122" s="6">
        <f t="shared" si="90"/>
        <v>150923</v>
      </c>
      <c r="F122" s="62">
        <f t="shared" si="9"/>
        <v>80</v>
      </c>
      <c r="G122" s="6" t="str">
        <f t="shared" si="91"/>
        <v>GE2014_80</v>
      </c>
      <c r="H122" s="62">
        <v>1</v>
      </c>
      <c r="I122" s="64">
        <v>0</v>
      </c>
      <c r="J122" s="63">
        <f t="shared" si="47"/>
        <v>3.1</v>
      </c>
      <c r="K122" s="114">
        <f t="shared" si="48"/>
        <v>0</v>
      </c>
      <c r="L122" s="132">
        <f t="shared" si="13"/>
        <v>0</v>
      </c>
      <c r="M122" s="132" t="str">
        <f t="shared" si="92"/>
        <v>GEH80DHEKSC</v>
      </c>
      <c r="N122" s="99" t="s">
        <v>196</v>
      </c>
      <c r="O122" s="32">
        <v>3</v>
      </c>
      <c r="P122" s="83">
        <f t="shared" si="15"/>
        <v>15</v>
      </c>
      <c r="Q122" s="12" t="s">
        <v>97</v>
      </c>
      <c r="R122" s="70">
        <f t="shared" si="85"/>
        <v>9</v>
      </c>
      <c r="S122" s="70">
        <f t="shared" si="86"/>
        <v>150923</v>
      </c>
      <c r="T122" s="67" t="str">
        <f t="shared" si="25"/>
        <v>GEH80DHEKSC  (80 gal)</v>
      </c>
      <c r="U122" s="13" t="s">
        <v>128</v>
      </c>
      <c r="V122" s="14">
        <v>80</v>
      </c>
      <c r="W122" s="30" t="s">
        <v>237</v>
      </c>
      <c r="X122" s="88" t="s">
        <v>238</v>
      </c>
      <c r="Y122" s="93" t="str">
        <f t="shared" si="87"/>
        <v>GE2014_80</v>
      </c>
      <c r="Z122" s="131">
        <v>0</v>
      </c>
      <c r="AA122" s="42">
        <f>[1]ESTAR_to_AWHS!K27</f>
        <v>3.1</v>
      </c>
      <c r="AB122" s="52" t="str">
        <f>[1]ESTAR_to_AWHS!I27</f>
        <v>4+</v>
      </c>
      <c r="AC122" s="53" t="str">
        <f>[1]ESTAR_to_AWHS!L27</f>
        <v>--</v>
      </c>
      <c r="AD122" s="54">
        <f>[1]ESTAR_to_AWHS!J27</f>
        <v>42621</v>
      </c>
      <c r="AE122" s="50" t="s">
        <v>87</v>
      </c>
      <c r="AF122" s="143" t="str">
        <f t="shared" si="93"/>
        <v>2,     GE,   "GEH80DHEKSC  (80 gal)"</v>
      </c>
      <c r="AG122" s="145" t="str">
        <f t="shared" si="79"/>
        <v>GE</v>
      </c>
      <c r="AH122" s="146" t="s">
        <v>128</v>
      </c>
      <c r="AI122" s="143" t="str">
        <f t="shared" si="94"/>
        <v xml:space="preserve">          case  GE   :   "GEH80DHEKSC"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  <c r="AMM122"/>
      <c r="AMN122"/>
      <c r="AMO122"/>
      <c r="AMP122"/>
      <c r="AMQ122"/>
      <c r="AMR122"/>
      <c r="AMS122"/>
      <c r="AMT122"/>
      <c r="AMU122"/>
      <c r="AMV122"/>
      <c r="AMW122"/>
      <c r="AMX122"/>
      <c r="AMY122"/>
      <c r="AMZ122"/>
      <c r="ANA122"/>
      <c r="ANB122"/>
      <c r="ANC122"/>
    </row>
    <row r="123" spans="3:1046" s="6" customFormat="1" ht="15" customHeight="1" x14ac:dyDescent="0.25">
      <c r="C123" s="6" t="str">
        <f t="shared" si="88"/>
        <v>Kenmore</v>
      </c>
      <c r="D123" s="6" t="str">
        <f t="shared" si="89"/>
        <v>153.32116  (60 gal)</v>
      </c>
      <c r="E123" s="6">
        <f t="shared" si="90"/>
        <v>160111</v>
      </c>
      <c r="F123" s="62">
        <f t="shared" si="9"/>
        <v>60</v>
      </c>
      <c r="G123" s="6" t="str">
        <f t="shared" si="91"/>
        <v>AOSmithPHPT60</v>
      </c>
      <c r="H123" s="62">
        <v>1</v>
      </c>
      <c r="I123" s="64">
        <v>0</v>
      </c>
      <c r="J123" s="63">
        <f t="shared" si="47"/>
        <v>2.33</v>
      </c>
      <c r="K123" s="114">
        <f t="shared" si="48"/>
        <v>0</v>
      </c>
      <c r="L123" s="132">
        <f t="shared" si="13"/>
        <v>0</v>
      </c>
      <c r="M123" s="132" t="str">
        <f t="shared" si="92"/>
        <v>Kenmore153_32116</v>
      </c>
      <c r="N123" s="99" t="s">
        <v>196</v>
      </c>
      <c r="O123" s="33"/>
      <c r="P123" s="83">
        <f t="shared" si="15"/>
        <v>16</v>
      </c>
      <c r="Q123" s="18" t="s">
        <v>26</v>
      </c>
      <c r="R123" s="69">
        <v>1</v>
      </c>
      <c r="S123" s="70">
        <f t="shared" si="86"/>
        <v>160111</v>
      </c>
      <c r="T123" s="67" t="str">
        <f t="shared" si="25"/>
        <v>153.32116  (60 gal)</v>
      </c>
      <c r="U123" s="19">
        <v>153.32115999999999</v>
      </c>
      <c r="V123" s="20">
        <v>60</v>
      </c>
      <c r="W123" s="31" t="s">
        <v>107</v>
      </c>
      <c r="X123" s="88" t="s">
        <v>107</v>
      </c>
      <c r="Y123" s="93" t="str">
        <f t="shared" si="87"/>
        <v>AOSmithPHPT60</v>
      </c>
      <c r="Z123" s="131">
        <v>0</v>
      </c>
      <c r="AA123" s="34">
        <v>2.33</v>
      </c>
      <c r="AB123" s="51"/>
      <c r="AC123" s="50"/>
      <c r="AD123" s="51"/>
      <c r="AE123" s="50"/>
      <c r="AF123" s="143" t="str">
        <f t="shared" si="93"/>
        <v>2,     Kenmore,   "153.32116  (60 gal)"</v>
      </c>
      <c r="AG123" s="144" t="str">
        <f>Q123</f>
        <v>Kenmore</v>
      </c>
      <c r="AH123" s="146" t="s">
        <v>503</v>
      </c>
      <c r="AI123" s="143" t="str">
        <f t="shared" si="94"/>
        <v xml:space="preserve">          case  Kenmore   :   "Kenmore153_32116"</v>
      </c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  <c r="BY123" s="28"/>
      <c r="BZ123" s="28"/>
      <c r="CA123" s="28"/>
      <c r="CB123" s="28"/>
      <c r="CC123" s="28"/>
      <c r="CD123" s="28"/>
      <c r="CE123" s="28"/>
      <c r="CF123" s="28"/>
      <c r="CG123" s="28"/>
      <c r="CH123" s="28"/>
      <c r="CI123" s="28"/>
      <c r="CJ123" s="28"/>
      <c r="CK123" s="28"/>
      <c r="CL123" s="28"/>
      <c r="CM123" s="28"/>
      <c r="CN123" s="28"/>
      <c r="CO123" s="28"/>
      <c r="CP123" s="28"/>
      <c r="CQ123" s="28"/>
      <c r="CR123" s="28"/>
      <c r="CS123" s="28"/>
      <c r="CT123" s="28"/>
      <c r="CU123" s="28"/>
      <c r="CV123" s="28"/>
      <c r="CW123" s="28"/>
      <c r="CX123" s="28"/>
      <c r="CY123" s="28"/>
      <c r="CZ123" s="28"/>
      <c r="DA123" s="28"/>
      <c r="DB123" s="28"/>
      <c r="DC123" s="28"/>
      <c r="DD123" s="28"/>
      <c r="DE123" s="28"/>
      <c r="DF123" s="28"/>
      <c r="DG123" s="28"/>
      <c r="DH123" s="28"/>
      <c r="DI123" s="28"/>
      <c r="DJ123" s="28"/>
      <c r="DK123" s="28"/>
      <c r="DL123" s="28"/>
      <c r="DM123" s="28"/>
      <c r="DN123" s="28"/>
      <c r="DO123" s="28"/>
      <c r="DP123" s="28"/>
      <c r="DQ123" s="28"/>
      <c r="DR123" s="28"/>
      <c r="DS123" s="28"/>
      <c r="DT123" s="28"/>
      <c r="DU123" s="28"/>
      <c r="DV123" s="28"/>
      <c r="DW123" s="28"/>
      <c r="DX123" s="28"/>
      <c r="DY123" s="28"/>
      <c r="DZ123" s="28"/>
      <c r="EA123" s="28"/>
      <c r="EB123" s="28"/>
      <c r="EC123" s="28"/>
      <c r="ED123" s="28"/>
      <c r="EE123" s="28"/>
      <c r="EF123" s="28"/>
      <c r="EG123" s="28"/>
      <c r="EH123" s="28"/>
      <c r="EI123" s="28"/>
      <c r="EJ123" s="28"/>
      <c r="EK123" s="28"/>
      <c r="EL123" s="28"/>
      <c r="EM123" s="28"/>
      <c r="EN123" s="28"/>
      <c r="EO123" s="28"/>
      <c r="EP123" s="28"/>
      <c r="EQ123" s="28"/>
      <c r="ER123" s="28"/>
      <c r="ES123" s="28"/>
      <c r="ET123" s="28"/>
      <c r="EU123" s="28"/>
      <c r="EV123" s="28"/>
      <c r="EW123" s="28"/>
      <c r="EX123" s="28"/>
      <c r="EY123" s="28"/>
      <c r="EZ123" s="28"/>
      <c r="FA123" s="28"/>
      <c r="FB123" s="28"/>
      <c r="FC123" s="28"/>
      <c r="FD123" s="28"/>
      <c r="FE123" s="28"/>
      <c r="FF123" s="28"/>
      <c r="FG123" s="28"/>
      <c r="FH123" s="28"/>
      <c r="FI123" s="28"/>
      <c r="FJ123" s="28"/>
      <c r="FK123" s="28"/>
      <c r="FL123" s="28"/>
      <c r="FM123" s="28"/>
      <c r="FN123" s="28"/>
      <c r="FO123" s="28"/>
      <c r="FP123" s="28"/>
      <c r="FQ123" s="28"/>
      <c r="FR123" s="28"/>
      <c r="FS123" s="28"/>
      <c r="FT123" s="28"/>
      <c r="FU123" s="28"/>
      <c r="FV123" s="28"/>
      <c r="FW123" s="28"/>
      <c r="FX123" s="28"/>
      <c r="FY123" s="28"/>
      <c r="FZ123" s="28"/>
      <c r="GA123" s="28"/>
      <c r="GB123" s="28"/>
      <c r="GC123" s="28"/>
      <c r="GD123" s="28"/>
      <c r="GE123" s="28"/>
      <c r="GF123" s="28"/>
      <c r="GG123" s="28"/>
      <c r="GH123" s="28"/>
      <c r="GI123" s="28"/>
      <c r="GJ123" s="28"/>
      <c r="GK123" s="28"/>
      <c r="GL123" s="28"/>
      <c r="GM123" s="28"/>
      <c r="GN123" s="28"/>
      <c r="GO123" s="28"/>
      <c r="GP123" s="28"/>
      <c r="GQ123" s="28"/>
      <c r="GR123" s="28"/>
      <c r="GS123" s="28"/>
      <c r="GT123" s="28"/>
      <c r="GU123" s="28"/>
      <c r="GV123" s="28"/>
      <c r="GW123" s="28"/>
      <c r="GX123" s="28"/>
      <c r="GY123" s="28"/>
      <c r="GZ123" s="28"/>
      <c r="HA123" s="28"/>
      <c r="HB123" s="28"/>
      <c r="HC123" s="28"/>
      <c r="HD123" s="28"/>
      <c r="HE123" s="28"/>
      <c r="HF123" s="28"/>
      <c r="HG123" s="28"/>
      <c r="HH123" s="28"/>
      <c r="HI123" s="28"/>
      <c r="HJ123" s="28"/>
      <c r="HK123" s="28"/>
      <c r="HL123" s="28"/>
      <c r="HM123" s="28"/>
      <c r="HN123" s="28"/>
      <c r="HO123" s="28"/>
      <c r="HP123" s="28"/>
      <c r="HQ123" s="28"/>
      <c r="HR123" s="28"/>
      <c r="HS123" s="28"/>
      <c r="HT123" s="28"/>
      <c r="HU123" s="28"/>
      <c r="HV123" s="28"/>
      <c r="HW123" s="28"/>
      <c r="HX123" s="28"/>
      <c r="HY123" s="28"/>
      <c r="HZ123" s="28"/>
      <c r="IA123" s="28"/>
      <c r="IB123" s="28"/>
      <c r="IC123" s="28"/>
      <c r="ID123" s="28"/>
      <c r="IE123" s="28"/>
      <c r="IF123" s="28"/>
      <c r="IG123" s="28"/>
      <c r="IH123" s="28"/>
      <c r="II123" s="28"/>
      <c r="IJ123" s="28"/>
      <c r="IK123" s="28"/>
      <c r="IL123" s="28"/>
      <c r="IM123" s="28"/>
      <c r="IN123" s="28"/>
      <c r="IO123" s="28"/>
      <c r="IP123" s="28"/>
      <c r="IQ123" s="28"/>
      <c r="IR123" s="28"/>
      <c r="IS123" s="28"/>
      <c r="IT123" s="28"/>
      <c r="IU123" s="28"/>
      <c r="IV123" s="28"/>
      <c r="IW123" s="28"/>
      <c r="IX123" s="28"/>
      <c r="IY123" s="28"/>
      <c r="IZ123" s="28"/>
      <c r="JA123" s="28"/>
      <c r="JB123" s="28"/>
      <c r="JC123" s="28"/>
      <c r="JD123" s="28"/>
      <c r="JE123" s="28"/>
      <c r="JF123" s="28"/>
      <c r="JG123" s="28"/>
      <c r="JH123" s="28"/>
      <c r="JI123" s="28"/>
      <c r="JJ123" s="28"/>
      <c r="JK123" s="28"/>
      <c r="JL123" s="28"/>
      <c r="JM123" s="28"/>
      <c r="JN123" s="28"/>
      <c r="JO123" s="28"/>
      <c r="JP123" s="28"/>
      <c r="JQ123" s="28"/>
      <c r="JR123" s="28"/>
      <c r="JS123" s="28"/>
      <c r="JT123" s="28"/>
      <c r="JU123" s="28"/>
      <c r="JV123" s="28"/>
      <c r="JW123" s="28"/>
      <c r="JX123" s="28"/>
      <c r="JY123" s="28"/>
      <c r="JZ123" s="28"/>
      <c r="KA123" s="28"/>
      <c r="KB123" s="28"/>
      <c r="KC123" s="28"/>
      <c r="KD123" s="28"/>
      <c r="KE123" s="28"/>
      <c r="KF123" s="28"/>
      <c r="KG123" s="28"/>
      <c r="KH123" s="28"/>
      <c r="KI123" s="28"/>
      <c r="KJ123" s="28"/>
      <c r="KK123" s="28"/>
      <c r="KL123" s="28"/>
      <c r="KM123" s="28"/>
      <c r="KN123" s="28"/>
      <c r="KO123" s="28"/>
      <c r="KP123" s="28"/>
      <c r="KQ123" s="28"/>
      <c r="KR123" s="28"/>
      <c r="KS123" s="28"/>
      <c r="KT123" s="28"/>
      <c r="KU123" s="28"/>
      <c r="KV123" s="28"/>
      <c r="KW123" s="28"/>
      <c r="KX123" s="28"/>
      <c r="KY123" s="28"/>
      <c r="KZ123" s="28"/>
      <c r="LA123" s="28"/>
      <c r="LB123" s="28"/>
      <c r="LC123" s="28"/>
      <c r="LD123" s="28"/>
      <c r="LE123" s="28"/>
      <c r="LF123" s="28"/>
      <c r="LG123" s="28"/>
      <c r="LH123" s="28"/>
      <c r="LI123" s="28"/>
      <c r="LJ123" s="28"/>
      <c r="LK123" s="28"/>
      <c r="LL123" s="28"/>
      <c r="LM123" s="28"/>
      <c r="LN123" s="28"/>
      <c r="LO123" s="28"/>
      <c r="LP123" s="28"/>
      <c r="LQ123" s="28"/>
      <c r="LR123" s="28"/>
      <c r="LS123" s="28"/>
      <c r="LT123" s="28"/>
      <c r="LU123" s="28"/>
      <c r="LV123" s="28"/>
      <c r="LW123" s="28"/>
      <c r="LX123" s="28"/>
      <c r="LY123" s="28"/>
      <c r="LZ123" s="28"/>
      <c r="MA123" s="28"/>
      <c r="MB123" s="28"/>
      <c r="MC123" s="28"/>
      <c r="MD123" s="28"/>
      <c r="ME123" s="28"/>
      <c r="MF123" s="28"/>
      <c r="MG123" s="28"/>
      <c r="MH123" s="28"/>
      <c r="MI123" s="28"/>
      <c r="MJ123" s="28"/>
      <c r="MK123" s="28"/>
      <c r="ML123" s="28"/>
      <c r="MM123" s="28"/>
      <c r="MN123" s="28"/>
      <c r="MO123" s="28"/>
      <c r="MP123" s="28"/>
      <c r="MQ123" s="28"/>
      <c r="MR123" s="28"/>
      <c r="MS123" s="28"/>
      <c r="MT123" s="28"/>
      <c r="MU123" s="28"/>
      <c r="MV123" s="28"/>
      <c r="MW123" s="28"/>
      <c r="MX123" s="28"/>
      <c r="MY123" s="28"/>
      <c r="MZ123" s="28"/>
      <c r="NA123" s="28"/>
      <c r="NB123" s="28"/>
      <c r="NC123" s="28"/>
      <c r="ND123" s="28"/>
      <c r="NE123" s="28"/>
      <c r="NF123" s="28"/>
      <c r="NG123" s="28"/>
      <c r="NH123" s="28"/>
      <c r="NI123" s="28"/>
      <c r="NJ123" s="28"/>
      <c r="NK123" s="28"/>
      <c r="NL123" s="28"/>
      <c r="NM123" s="28"/>
      <c r="NN123" s="28"/>
      <c r="NO123" s="28"/>
      <c r="NP123" s="28"/>
      <c r="NQ123" s="28"/>
      <c r="NR123" s="28"/>
      <c r="NS123" s="28"/>
      <c r="NT123" s="28"/>
      <c r="NU123" s="28"/>
      <c r="NV123" s="28"/>
      <c r="NW123" s="28"/>
      <c r="NX123" s="28"/>
      <c r="NY123" s="28"/>
      <c r="NZ123" s="28"/>
      <c r="OA123" s="28"/>
      <c r="OB123" s="28"/>
      <c r="OC123" s="28"/>
      <c r="OD123" s="28"/>
      <c r="OE123" s="28"/>
      <c r="OF123" s="28"/>
      <c r="OG123" s="28"/>
      <c r="OH123" s="28"/>
      <c r="OI123" s="28"/>
      <c r="OJ123" s="28"/>
      <c r="OK123" s="28"/>
      <c r="OL123" s="28"/>
      <c r="OM123" s="28"/>
      <c r="ON123" s="28"/>
      <c r="OO123" s="28"/>
      <c r="OP123" s="28"/>
      <c r="OQ123" s="28"/>
      <c r="OR123" s="28"/>
      <c r="OS123" s="28"/>
      <c r="OT123" s="28"/>
      <c r="OU123" s="28"/>
      <c r="OV123" s="28"/>
      <c r="OW123" s="28"/>
      <c r="OX123" s="28"/>
      <c r="OY123" s="28"/>
      <c r="OZ123" s="28"/>
      <c r="PA123" s="28"/>
      <c r="PB123" s="28"/>
      <c r="PC123" s="28"/>
      <c r="PD123" s="28"/>
      <c r="PE123" s="28"/>
      <c r="PF123" s="28"/>
      <c r="PG123" s="28"/>
      <c r="PH123" s="28"/>
      <c r="PI123" s="28"/>
      <c r="PJ123" s="28"/>
      <c r="PK123" s="28"/>
      <c r="PL123" s="28"/>
      <c r="PM123" s="28"/>
      <c r="PN123" s="28"/>
      <c r="PO123" s="28"/>
      <c r="PP123" s="28"/>
      <c r="PQ123" s="28"/>
      <c r="PR123" s="28"/>
      <c r="PS123" s="28"/>
      <c r="PT123" s="28"/>
      <c r="PU123" s="28"/>
      <c r="PV123" s="28"/>
      <c r="PW123" s="28"/>
      <c r="PX123" s="28"/>
      <c r="PY123" s="28"/>
      <c r="PZ123" s="28"/>
      <c r="QA123" s="28"/>
      <c r="QB123" s="28"/>
      <c r="QC123" s="28"/>
      <c r="QD123" s="28"/>
      <c r="QE123" s="28"/>
      <c r="QF123" s="28"/>
      <c r="QG123" s="28"/>
      <c r="QH123" s="28"/>
      <c r="QI123" s="28"/>
      <c r="QJ123" s="28"/>
      <c r="QK123" s="28"/>
      <c r="QL123" s="28"/>
      <c r="QM123" s="28"/>
      <c r="QN123" s="28"/>
      <c r="QO123" s="28"/>
      <c r="QP123" s="28"/>
      <c r="QQ123" s="28"/>
      <c r="QR123" s="28"/>
      <c r="QS123" s="28"/>
      <c r="QT123" s="28"/>
      <c r="QU123" s="28"/>
      <c r="QV123" s="28"/>
      <c r="QW123" s="28"/>
      <c r="QX123" s="28"/>
      <c r="QY123" s="28"/>
      <c r="QZ123" s="28"/>
      <c r="RA123" s="28"/>
      <c r="RB123" s="28"/>
      <c r="RC123" s="28"/>
      <c r="RD123" s="28"/>
      <c r="RE123" s="28"/>
      <c r="RF123" s="28"/>
      <c r="RG123" s="28"/>
      <c r="RH123" s="28"/>
      <c r="RI123" s="28"/>
      <c r="RJ123" s="28"/>
      <c r="RK123" s="28"/>
      <c r="RL123" s="28"/>
      <c r="RM123" s="28"/>
      <c r="RN123" s="28"/>
      <c r="RO123" s="28"/>
      <c r="RP123" s="28"/>
      <c r="RQ123" s="28"/>
      <c r="RR123" s="28"/>
      <c r="RS123" s="28"/>
      <c r="RT123" s="28"/>
      <c r="RU123" s="28"/>
      <c r="RV123" s="28"/>
      <c r="RW123" s="28"/>
      <c r="RX123" s="28"/>
      <c r="RY123" s="28"/>
      <c r="RZ123" s="28"/>
      <c r="SA123" s="28"/>
      <c r="SB123" s="28"/>
      <c r="SC123" s="28"/>
      <c r="SD123" s="28"/>
      <c r="SE123" s="28"/>
      <c r="SF123" s="28"/>
      <c r="SG123" s="28"/>
      <c r="SH123" s="28"/>
      <c r="SI123" s="28"/>
      <c r="SJ123" s="28"/>
      <c r="SK123" s="28"/>
      <c r="SL123" s="28"/>
      <c r="SM123" s="28"/>
      <c r="SN123" s="28"/>
      <c r="SO123" s="28"/>
      <c r="SP123" s="28"/>
      <c r="SQ123" s="28"/>
      <c r="SR123" s="28"/>
      <c r="SS123" s="28"/>
      <c r="ST123" s="28"/>
      <c r="SU123" s="28"/>
      <c r="SV123" s="28"/>
      <c r="SW123" s="28"/>
      <c r="SX123" s="28"/>
      <c r="SY123" s="28"/>
      <c r="SZ123" s="28"/>
      <c r="TA123" s="28"/>
      <c r="TB123" s="28"/>
      <c r="TC123" s="28"/>
      <c r="TD123" s="28"/>
      <c r="TE123" s="28"/>
      <c r="TF123" s="28"/>
      <c r="TG123" s="28"/>
      <c r="TH123" s="28"/>
      <c r="TI123" s="28"/>
      <c r="TJ123" s="28"/>
      <c r="TK123" s="28"/>
      <c r="TL123" s="28"/>
      <c r="TM123" s="28"/>
      <c r="TN123" s="28"/>
      <c r="TO123" s="28"/>
      <c r="TP123" s="28"/>
      <c r="TQ123" s="28"/>
      <c r="TR123" s="28"/>
      <c r="TS123" s="28"/>
      <c r="TT123" s="28"/>
      <c r="TU123" s="28"/>
      <c r="TV123" s="28"/>
      <c r="TW123" s="28"/>
      <c r="TX123" s="28"/>
      <c r="TY123" s="28"/>
      <c r="TZ123" s="28"/>
      <c r="UA123" s="28"/>
      <c r="UB123" s="28"/>
      <c r="UC123" s="28"/>
      <c r="UD123" s="28"/>
      <c r="UE123" s="28"/>
      <c r="UF123" s="28"/>
      <c r="UG123" s="28"/>
      <c r="UH123" s="28"/>
      <c r="UI123" s="28"/>
      <c r="UJ123" s="28"/>
      <c r="UK123" s="28"/>
      <c r="UL123" s="28"/>
      <c r="UM123" s="28"/>
      <c r="UN123" s="28"/>
      <c r="UO123" s="28"/>
      <c r="UP123" s="28"/>
      <c r="UQ123" s="28"/>
      <c r="UR123" s="28"/>
      <c r="US123" s="28"/>
      <c r="UT123" s="28"/>
      <c r="UU123" s="28"/>
      <c r="UV123" s="28"/>
      <c r="UW123" s="28"/>
      <c r="UX123" s="28"/>
      <c r="UY123" s="28"/>
      <c r="UZ123" s="28"/>
      <c r="VA123" s="28"/>
      <c r="VB123" s="28"/>
      <c r="VC123" s="28"/>
      <c r="VD123" s="28"/>
      <c r="VE123" s="28"/>
      <c r="VF123" s="28"/>
      <c r="VG123" s="28"/>
      <c r="VH123" s="28"/>
      <c r="VI123" s="28"/>
      <c r="VJ123" s="28"/>
      <c r="VK123" s="28"/>
      <c r="VL123" s="28"/>
      <c r="VM123" s="28"/>
      <c r="VN123" s="28"/>
      <c r="VO123" s="28"/>
      <c r="VP123" s="28"/>
      <c r="VQ123" s="28"/>
      <c r="VR123" s="28"/>
      <c r="VS123" s="28"/>
      <c r="VT123" s="28"/>
      <c r="VU123" s="28"/>
      <c r="VV123" s="28"/>
      <c r="VW123" s="28"/>
      <c r="VX123" s="28"/>
      <c r="VY123" s="28"/>
      <c r="VZ123" s="28"/>
      <c r="WA123" s="28"/>
      <c r="WB123" s="28"/>
      <c r="WC123" s="28"/>
      <c r="WD123" s="28"/>
      <c r="WE123" s="28"/>
      <c r="WF123" s="28"/>
      <c r="WG123" s="28"/>
      <c r="WH123" s="28"/>
      <c r="WI123" s="28"/>
      <c r="WJ123" s="28"/>
      <c r="WK123" s="28"/>
      <c r="WL123" s="28"/>
      <c r="WM123" s="28"/>
      <c r="WN123" s="28"/>
      <c r="WO123" s="28"/>
      <c r="WP123" s="28"/>
      <c r="WQ123" s="28"/>
      <c r="WR123" s="28"/>
      <c r="WS123" s="28"/>
      <c r="WT123" s="28"/>
      <c r="WU123" s="28"/>
      <c r="WV123" s="28"/>
      <c r="WW123" s="28"/>
      <c r="WX123" s="28"/>
      <c r="WY123" s="28"/>
      <c r="WZ123" s="28"/>
      <c r="XA123" s="28"/>
      <c r="XB123" s="28"/>
      <c r="XC123" s="28"/>
      <c r="XD123" s="28"/>
      <c r="XE123" s="28"/>
      <c r="XF123" s="28"/>
      <c r="XG123" s="28"/>
      <c r="XH123" s="28"/>
      <c r="XI123" s="28"/>
      <c r="XJ123" s="28"/>
      <c r="XK123" s="28"/>
      <c r="XL123" s="28"/>
      <c r="XM123" s="28"/>
      <c r="XN123" s="28"/>
      <c r="XO123" s="28"/>
      <c r="XP123" s="28"/>
      <c r="XQ123" s="28"/>
      <c r="XR123" s="28"/>
      <c r="XS123" s="28"/>
      <c r="XT123" s="28"/>
      <c r="XU123" s="28"/>
      <c r="XV123" s="28"/>
      <c r="XW123" s="28"/>
      <c r="XX123" s="28"/>
      <c r="XY123" s="28"/>
      <c r="XZ123" s="28"/>
      <c r="YA123" s="28"/>
      <c r="YB123" s="28"/>
      <c r="YC123" s="28"/>
      <c r="YD123" s="28"/>
      <c r="YE123" s="28"/>
      <c r="YF123" s="28"/>
      <c r="YG123" s="28"/>
      <c r="YH123" s="28"/>
      <c r="YI123" s="28"/>
      <c r="YJ123" s="28"/>
      <c r="YK123" s="28"/>
      <c r="YL123" s="28"/>
      <c r="YM123" s="28"/>
      <c r="YN123" s="28"/>
      <c r="YO123" s="28"/>
      <c r="YP123" s="28"/>
      <c r="YQ123" s="28"/>
      <c r="YR123" s="28"/>
      <c r="YS123" s="28"/>
      <c r="YT123" s="28"/>
      <c r="YU123" s="28"/>
      <c r="YV123" s="28"/>
      <c r="YW123" s="28"/>
      <c r="YX123" s="28"/>
      <c r="YY123" s="28"/>
      <c r="YZ123" s="28"/>
      <c r="ZA123" s="28"/>
      <c r="ZB123" s="28"/>
      <c r="ZC123" s="28"/>
      <c r="ZD123" s="28"/>
      <c r="ZE123" s="28"/>
      <c r="ZF123" s="28"/>
      <c r="ZG123" s="28"/>
      <c r="ZH123" s="28"/>
      <c r="ZI123" s="28"/>
      <c r="ZJ123" s="28"/>
      <c r="ZK123" s="28"/>
      <c r="ZL123" s="28"/>
      <c r="ZM123" s="28"/>
      <c r="ZN123" s="28"/>
      <c r="ZO123" s="28"/>
      <c r="ZP123" s="28"/>
      <c r="ZQ123" s="28"/>
      <c r="ZR123" s="28"/>
      <c r="ZS123" s="28"/>
      <c r="ZT123" s="28"/>
      <c r="ZU123" s="28"/>
      <c r="ZV123" s="28"/>
      <c r="ZW123" s="28"/>
      <c r="ZX123" s="28"/>
      <c r="ZY123" s="28"/>
      <c r="ZZ123" s="28"/>
      <c r="AAA123" s="28"/>
      <c r="AAB123" s="28"/>
      <c r="AAC123" s="28"/>
      <c r="AAD123" s="28"/>
      <c r="AAE123" s="28"/>
      <c r="AAF123" s="28"/>
      <c r="AAG123" s="28"/>
      <c r="AAH123" s="28"/>
      <c r="AAI123" s="28"/>
      <c r="AAJ123" s="28"/>
      <c r="AAK123" s="28"/>
      <c r="AAL123" s="28"/>
      <c r="AAM123" s="28"/>
      <c r="AAN123" s="28"/>
      <c r="AAO123" s="28"/>
      <c r="AAP123" s="28"/>
      <c r="AAQ123" s="28"/>
      <c r="AAR123" s="28"/>
      <c r="AAS123" s="28"/>
      <c r="AAT123" s="28"/>
      <c r="AAU123" s="28"/>
      <c r="AAV123" s="28"/>
      <c r="AAW123" s="28"/>
      <c r="AAX123" s="28"/>
      <c r="AAY123" s="28"/>
      <c r="AAZ123" s="28"/>
      <c r="ABA123" s="28"/>
      <c r="ABB123" s="28"/>
      <c r="ABC123" s="28"/>
      <c r="ABD123" s="28"/>
      <c r="ABE123" s="28"/>
      <c r="ABF123" s="28"/>
      <c r="ABG123" s="28"/>
      <c r="ABH123" s="28"/>
      <c r="ABI123" s="28"/>
      <c r="ABJ123" s="28"/>
      <c r="ABK123" s="28"/>
      <c r="ABL123" s="28"/>
      <c r="ABM123" s="28"/>
      <c r="ABN123" s="28"/>
      <c r="ABO123" s="28"/>
      <c r="ABP123" s="28"/>
      <c r="ABQ123" s="28"/>
      <c r="ABR123" s="28"/>
      <c r="ABS123" s="28"/>
      <c r="ABT123" s="28"/>
      <c r="ABU123" s="28"/>
      <c r="ABV123" s="28"/>
      <c r="ABW123" s="28"/>
      <c r="ABX123" s="28"/>
      <c r="ABY123" s="28"/>
      <c r="ABZ123" s="28"/>
      <c r="ACA123" s="28"/>
      <c r="ACB123" s="28"/>
      <c r="ACC123" s="28"/>
      <c r="ACD123" s="28"/>
      <c r="ACE123" s="28"/>
      <c r="ACF123" s="28"/>
      <c r="ACG123" s="28"/>
      <c r="ACH123" s="28"/>
      <c r="ACI123" s="28"/>
      <c r="ACJ123" s="28"/>
      <c r="ACK123" s="28"/>
      <c r="ACL123" s="28"/>
      <c r="ACM123" s="28"/>
      <c r="ACN123" s="28"/>
      <c r="ACO123" s="28"/>
      <c r="ACP123" s="28"/>
      <c r="ACQ123" s="28"/>
      <c r="ACR123" s="28"/>
      <c r="ACS123" s="28"/>
      <c r="ACT123" s="28"/>
      <c r="ACU123" s="28"/>
      <c r="ACV123" s="28"/>
      <c r="ACW123" s="28"/>
      <c r="ACX123" s="28"/>
      <c r="ACY123" s="28"/>
      <c r="ACZ123" s="28"/>
      <c r="ADA123" s="28"/>
      <c r="ADB123" s="28"/>
      <c r="ADC123" s="28"/>
      <c r="ADD123" s="28"/>
      <c r="ADE123" s="28"/>
      <c r="ADF123" s="28"/>
      <c r="ADG123" s="28"/>
      <c r="ADH123" s="28"/>
      <c r="ADI123" s="28"/>
      <c r="ADJ123" s="28"/>
      <c r="ADK123" s="28"/>
      <c r="ADL123" s="28"/>
      <c r="ADM123" s="28"/>
      <c r="ADN123" s="28"/>
      <c r="ADO123" s="28"/>
      <c r="ADP123" s="28"/>
      <c r="ADQ123" s="28"/>
      <c r="ADR123" s="28"/>
      <c r="ADS123" s="28"/>
      <c r="ADT123" s="28"/>
      <c r="ADU123" s="28"/>
      <c r="ADV123" s="28"/>
      <c r="ADW123" s="28"/>
      <c r="ADX123" s="28"/>
      <c r="ADY123" s="28"/>
      <c r="ADZ123" s="28"/>
      <c r="AEA123" s="28"/>
      <c r="AEB123" s="28"/>
      <c r="AEC123" s="28"/>
      <c r="AED123" s="28"/>
      <c r="AEE123" s="28"/>
      <c r="AEF123" s="28"/>
      <c r="AEG123" s="28"/>
      <c r="AEH123" s="28"/>
      <c r="AEI123" s="28"/>
      <c r="AEJ123" s="28"/>
      <c r="AEK123" s="28"/>
      <c r="AEL123" s="28"/>
      <c r="AEM123" s="28"/>
      <c r="AEN123" s="28"/>
      <c r="AEO123" s="28"/>
      <c r="AEP123" s="28"/>
      <c r="AEQ123" s="28"/>
      <c r="AER123" s="28"/>
      <c r="AES123" s="28"/>
      <c r="AET123" s="28"/>
      <c r="AEU123" s="28"/>
      <c r="AEV123" s="28"/>
      <c r="AEW123" s="28"/>
      <c r="AEX123" s="28"/>
      <c r="AEY123" s="28"/>
      <c r="AEZ123" s="28"/>
      <c r="AFA123" s="28"/>
      <c r="AFB123" s="28"/>
      <c r="AFC123" s="28"/>
      <c r="AFD123" s="28"/>
      <c r="AFE123" s="28"/>
      <c r="AFF123" s="28"/>
      <c r="AFG123" s="28"/>
      <c r="AFH123" s="28"/>
      <c r="AFI123" s="28"/>
      <c r="AFJ123" s="28"/>
      <c r="AFK123" s="28"/>
      <c r="AFL123" s="28"/>
      <c r="AFM123" s="28"/>
      <c r="AFN123" s="28"/>
      <c r="AFO123" s="28"/>
      <c r="AFP123" s="28"/>
      <c r="AFQ123" s="28"/>
      <c r="AFR123" s="28"/>
      <c r="AFS123" s="28"/>
      <c r="AFT123" s="28"/>
      <c r="AFU123" s="28"/>
      <c r="AFV123" s="28"/>
      <c r="AFW123" s="28"/>
      <c r="AFX123" s="28"/>
      <c r="AFY123" s="28"/>
      <c r="AFZ123" s="28"/>
      <c r="AGA123" s="28"/>
      <c r="AGB123" s="28"/>
      <c r="AGC123" s="28"/>
      <c r="AGD123" s="28"/>
      <c r="AGE123" s="28"/>
      <c r="AGF123" s="28"/>
      <c r="AGG123" s="28"/>
      <c r="AGH123" s="28"/>
      <c r="AGI123" s="28"/>
      <c r="AGJ123" s="28"/>
      <c r="AGK123" s="28"/>
      <c r="AGL123" s="28"/>
      <c r="AGM123" s="28"/>
      <c r="AGN123" s="28"/>
      <c r="AGO123" s="28"/>
      <c r="AGP123" s="28"/>
      <c r="AGQ123" s="28"/>
      <c r="AGR123" s="28"/>
      <c r="AGS123" s="28"/>
      <c r="AGT123" s="28"/>
      <c r="AGU123" s="28"/>
      <c r="AGV123" s="28"/>
      <c r="AGW123" s="28"/>
      <c r="AGX123" s="28"/>
      <c r="AGY123" s="28"/>
      <c r="AGZ123" s="28"/>
      <c r="AHA123" s="28"/>
      <c r="AHB123" s="28"/>
      <c r="AHC123" s="28"/>
      <c r="AHD123" s="28"/>
      <c r="AHE123" s="28"/>
      <c r="AHF123" s="28"/>
      <c r="AHG123" s="28"/>
      <c r="AHH123" s="28"/>
      <c r="AHI123" s="28"/>
      <c r="AHJ123" s="28"/>
      <c r="AHK123" s="28"/>
      <c r="AHL123" s="28"/>
      <c r="AHM123" s="28"/>
      <c r="AHN123" s="28"/>
      <c r="AHO123" s="28"/>
      <c r="AHP123" s="28"/>
      <c r="AHQ123" s="28"/>
      <c r="AHR123" s="28"/>
      <c r="AHS123" s="28"/>
      <c r="AHT123" s="28"/>
      <c r="AHU123" s="28"/>
      <c r="AHV123" s="28"/>
      <c r="AHW123" s="28"/>
      <c r="AHX123" s="28"/>
      <c r="AHY123" s="28"/>
      <c r="AHZ123" s="28"/>
      <c r="AIA123" s="28"/>
      <c r="AIB123" s="28"/>
      <c r="AIC123" s="28"/>
      <c r="AID123" s="28"/>
      <c r="AIE123" s="28"/>
      <c r="AIF123" s="28"/>
      <c r="AIG123" s="28"/>
      <c r="AIH123" s="28"/>
      <c r="AII123" s="28"/>
      <c r="AIJ123" s="28"/>
      <c r="AIK123" s="28"/>
      <c r="AIL123" s="28"/>
      <c r="AIM123" s="28"/>
      <c r="AIN123" s="28"/>
      <c r="AIO123" s="28"/>
      <c r="AIP123" s="28"/>
      <c r="AIQ123" s="28"/>
      <c r="AIR123" s="28"/>
      <c r="AIS123" s="28"/>
      <c r="AIT123" s="28"/>
      <c r="AIU123" s="28"/>
      <c r="AIV123" s="28"/>
      <c r="AIW123" s="28"/>
      <c r="AIX123" s="28"/>
      <c r="AIY123" s="28"/>
      <c r="AIZ123" s="28"/>
      <c r="AJA123" s="28"/>
      <c r="AJB123" s="28"/>
      <c r="AJC123" s="28"/>
      <c r="AJD123" s="28"/>
      <c r="AJE123" s="28"/>
      <c r="AJF123" s="28"/>
      <c r="AJG123" s="28"/>
      <c r="AJH123" s="28"/>
      <c r="AJI123" s="28"/>
      <c r="AJJ123" s="28"/>
      <c r="AJK123" s="28"/>
      <c r="AJL123" s="28"/>
      <c r="AJM123" s="28"/>
      <c r="AJN123" s="28"/>
      <c r="AJO123" s="28"/>
      <c r="AJP123" s="28"/>
      <c r="AJQ123" s="28"/>
      <c r="AJR123" s="28"/>
      <c r="AJS123" s="28"/>
      <c r="AJT123" s="28"/>
      <c r="AJU123" s="28"/>
      <c r="AJV123" s="28"/>
      <c r="AJW123" s="28"/>
      <c r="AJX123" s="28"/>
      <c r="AJY123" s="28"/>
      <c r="AJZ123" s="28"/>
      <c r="AKA123" s="28"/>
      <c r="AKB123" s="28"/>
      <c r="AKC123" s="28"/>
      <c r="AKD123" s="28"/>
      <c r="AKE123" s="28"/>
      <c r="AKF123" s="28"/>
      <c r="AKG123" s="28"/>
      <c r="AKH123" s="28"/>
      <c r="AKI123" s="28"/>
      <c r="AKJ123" s="28"/>
      <c r="AKK123" s="28"/>
      <c r="AKL123" s="28"/>
      <c r="AKM123" s="28"/>
      <c r="AKN123" s="28"/>
      <c r="AKO123" s="28"/>
      <c r="AKP123" s="28"/>
      <c r="AKQ123" s="28"/>
      <c r="AKR123" s="28"/>
      <c r="AKS123" s="28"/>
      <c r="AKT123" s="28"/>
      <c r="AKU123" s="28"/>
      <c r="AKV123" s="28"/>
      <c r="AKW123" s="28"/>
      <c r="AKX123" s="28"/>
      <c r="AKY123" s="28"/>
      <c r="AKZ123" s="28"/>
      <c r="ALA123" s="28"/>
      <c r="ALB123" s="28"/>
      <c r="ALC123" s="28"/>
      <c r="ALD123" s="28"/>
      <c r="ALE123" s="28"/>
      <c r="ALF123" s="28"/>
      <c r="ALG123" s="28"/>
      <c r="ALH123" s="28"/>
      <c r="ALI123" s="28"/>
      <c r="ALJ123" s="28"/>
      <c r="ALK123" s="28"/>
      <c r="ALL123" s="28"/>
      <c r="ALM123" s="28"/>
      <c r="ALN123" s="28"/>
      <c r="ALO123" s="28"/>
      <c r="ALP123" s="28"/>
      <c r="ALQ123" s="28"/>
      <c r="ALR123" s="28"/>
      <c r="ALS123" s="28"/>
      <c r="ALT123" s="28"/>
      <c r="ALU123" s="28"/>
      <c r="ALV123" s="28"/>
      <c r="ALW123" s="28"/>
      <c r="ALX123" s="28"/>
      <c r="ALY123" s="28"/>
      <c r="ALZ123" s="28"/>
      <c r="AMA123" s="28"/>
      <c r="AMB123" s="28"/>
      <c r="AMC123" s="28"/>
      <c r="AMD123" s="28"/>
      <c r="AME123" s="28"/>
      <c r="AMF123" s="28"/>
      <c r="AMG123" s="28"/>
      <c r="AMH123" s="28"/>
      <c r="AMI123" s="28"/>
      <c r="AMJ123" s="28"/>
      <c r="AMK123" s="28"/>
      <c r="AML123" s="28"/>
      <c r="AMM123" s="28"/>
      <c r="AMN123" s="28"/>
      <c r="AMO123" s="28"/>
      <c r="AMP123" s="28"/>
      <c r="AMQ123" s="28"/>
      <c r="AMR123" s="28"/>
      <c r="AMS123" s="28"/>
      <c r="AMT123" s="28"/>
      <c r="AMU123" s="28"/>
      <c r="AMV123" s="28"/>
      <c r="AMW123" s="28"/>
      <c r="AMX123" s="28"/>
      <c r="AMY123" s="28"/>
      <c r="AMZ123" s="28"/>
      <c r="ANA123" s="28"/>
      <c r="ANB123" s="28"/>
      <c r="ANC123" s="28"/>
      <c r="AND123" s="28"/>
      <c r="ANE123" s="28"/>
      <c r="ANF123" s="28"/>
    </row>
    <row r="124" spans="3:1046" s="6" customFormat="1" ht="15" customHeight="1" x14ac:dyDescent="0.25">
      <c r="C124" s="6" t="str">
        <f t="shared" si="88"/>
        <v>Kenmore</v>
      </c>
      <c r="D124" s="6" t="str">
        <f t="shared" si="89"/>
        <v>153.32118  (80 gal)</v>
      </c>
      <c r="E124" s="6">
        <f t="shared" si="90"/>
        <v>160212</v>
      </c>
      <c r="F124" s="62">
        <f t="shared" si="9"/>
        <v>80</v>
      </c>
      <c r="G124" s="6" t="str">
        <f t="shared" si="91"/>
        <v>AOSmithPHPT80</v>
      </c>
      <c r="H124" s="62">
        <v>1</v>
      </c>
      <c r="I124" s="64">
        <v>0</v>
      </c>
      <c r="J124" s="63">
        <f t="shared" si="47"/>
        <v>2.33</v>
      </c>
      <c r="K124" s="114">
        <f t="shared" si="48"/>
        <v>0</v>
      </c>
      <c r="L124" s="132">
        <f t="shared" si="13"/>
        <v>0</v>
      </c>
      <c r="M124" s="132" t="str">
        <f t="shared" si="92"/>
        <v>Kenmore153_32118</v>
      </c>
      <c r="N124" s="99" t="s">
        <v>196</v>
      </c>
      <c r="O124" s="33"/>
      <c r="P124" s="83">
        <f t="shared" si="15"/>
        <v>16</v>
      </c>
      <c r="Q124" s="18" t="s">
        <v>26</v>
      </c>
      <c r="R124" s="70">
        <f t="shared" ref="R124:R127" si="95">R123+1</f>
        <v>2</v>
      </c>
      <c r="S124" s="70">
        <f t="shared" si="86"/>
        <v>160212</v>
      </c>
      <c r="T124" s="67" t="str">
        <f t="shared" si="25"/>
        <v>153.32118  (80 gal)</v>
      </c>
      <c r="U124" s="19">
        <v>153.32118</v>
      </c>
      <c r="V124" s="20">
        <v>80</v>
      </c>
      <c r="W124" s="31" t="s">
        <v>108</v>
      </c>
      <c r="X124" s="88" t="s">
        <v>108</v>
      </c>
      <c r="Y124" s="93" t="str">
        <f t="shared" si="87"/>
        <v>AOSmithPHPT80</v>
      </c>
      <c r="Z124" s="131">
        <v>0</v>
      </c>
      <c r="AA124" s="34">
        <v>2.33</v>
      </c>
      <c r="AB124" s="51"/>
      <c r="AC124" s="50"/>
      <c r="AD124" s="51"/>
      <c r="AE124" s="50"/>
      <c r="AF124" s="143" t="str">
        <f t="shared" si="93"/>
        <v>2,     Kenmore,   "153.32118  (80 gal)"</v>
      </c>
      <c r="AG124" s="145" t="str">
        <f t="shared" si="79"/>
        <v>Kenmore</v>
      </c>
      <c r="AH124" s="146" t="s">
        <v>504</v>
      </c>
      <c r="AI124" s="143" t="str">
        <f t="shared" si="94"/>
        <v xml:space="preserve">          case  Kenmore   :   "Kenmore153_32118"</v>
      </c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  <c r="BY124" s="28"/>
      <c r="BZ124" s="28"/>
      <c r="CA124" s="28"/>
      <c r="CB124" s="28"/>
      <c r="CC124" s="28"/>
      <c r="CD124" s="28"/>
      <c r="CE124" s="28"/>
      <c r="CF124" s="28"/>
      <c r="CG124" s="28"/>
      <c r="CH124" s="28"/>
      <c r="CI124" s="28"/>
      <c r="CJ124" s="28"/>
      <c r="CK124" s="28"/>
      <c r="CL124" s="28"/>
      <c r="CM124" s="28"/>
      <c r="CN124" s="28"/>
      <c r="CO124" s="28"/>
      <c r="CP124" s="28"/>
      <c r="CQ124" s="28"/>
      <c r="CR124" s="28"/>
      <c r="CS124" s="28"/>
      <c r="CT124" s="28"/>
      <c r="CU124" s="28"/>
      <c r="CV124" s="28"/>
      <c r="CW124" s="28"/>
      <c r="CX124" s="28"/>
      <c r="CY124" s="28"/>
      <c r="CZ124" s="28"/>
      <c r="DA124" s="28"/>
      <c r="DB124" s="28"/>
      <c r="DC124" s="28"/>
      <c r="DD124" s="28"/>
      <c r="DE124" s="28"/>
      <c r="DF124" s="28"/>
      <c r="DG124" s="28"/>
      <c r="DH124" s="28"/>
      <c r="DI124" s="28"/>
      <c r="DJ124" s="28"/>
      <c r="DK124" s="28"/>
      <c r="DL124" s="28"/>
      <c r="DM124" s="28"/>
      <c r="DN124" s="28"/>
      <c r="DO124" s="28"/>
      <c r="DP124" s="28"/>
      <c r="DQ124" s="28"/>
      <c r="DR124" s="28"/>
      <c r="DS124" s="28"/>
      <c r="DT124" s="28"/>
      <c r="DU124" s="28"/>
      <c r="DV124" s="28"/>
      <c r="DW124" s="28"/>
      <c r="DX124" s="28"/>
      <c r="DY124" s="28"/>
      <c r="DZ124" s="28"/>
      <c r="EA124" s="28"/>
      <c r="EB124" s="28"/>
      <c r="EC124" s="28"/>
      <c r="ED124" s="28"/>
      <c r="EE124" s="28"/>
      <c r="EF124" s="28"/>
      <c r="EG124" s="28"/>
      <c r="EH124" s="28"/>
      <c r="EI124" s="28"/>
      <c r="EJ124" s="28"/>
      <c r="EK124" s="28"/>
      <c r="EL124" s="28"/>
      <c r="EM124" s="28"/>
      <c r="EN124" s="28"/>
      <c r="EO124" s="28"/>
      <c r="EP124" s="28"/>
      <c r="EQ124" s="28"/>
      <c r="ER124" s="28"/>
      <c r="ES124" s="28"/>
      <c r="ET124" s="28"/>
      <c r="EU124" s="28"/>
      <c r="EV124" s="28"/>
      <c r="EW124" s="28"/>
      <c r="EX124" s="28"/>
      <c r="EY124" s="28"/>
      <c r="EZ124" s="28"/>
      <c r="FA124" s="28"/>
      <c r="FB124" s="28"/>
      <c r="FC124" s="28"/>
      <c r="FD124" s="28"/>
      <c r="FE124" s="28"/>
      <c r="FF124" s="28"/>
      <c r="FG124" s="28"/>
      <c r="FH124" s="28"/>
      <c r="FI124" s="28"/>
      <c r="FJ124" s="28"/>
      <c r="FK124" s="28"/>
      <c r="FL124" s="28"/>
      <c r="FM124" s="28"/>
      <c r="FN124" s="28"/>
      <c r="FO124" s="28"/>
      <c r="FP124" s="28"/>
      <c r="FQ124" s="28"/>
      <c r="FR124" s="28"/>
      <c r="FS124" s="28"/>
      <c r="FT124" s="28"/>
      <c r="FU124" s="28"/>
      <c r="FV124" s="28"/>
      <c r="FW124" s="28"/>
      <c r="FX124" s="28"/>
      <c r="FY124" s="28"/>
      <c r="FZ124" s="28"/>
      <c r="GA124" s="28"/>
      <c r="GB124" s="28"/>
      <c r="GC124" s="28"/>
      <c r="GD124" s="28"/>
      <c r="GE124" s="28"/>
      <c r="GF124" s="28"/>
      <c r="GG124" s="28"/>
      <c r="GH124" s="28"/>
      <c r="GI124" s="28"/>
      <c r="GJ124" s="28"/>
      <c r="GK124" s="28"/>
      <c r="GL124" s="28"/>
      <c r="GM124" s="28"/>
      <c r="GN124" s="28"/>
      <c r="GO124" s="28"/>
      <c r="GP124" s="28"/>
      <c r="GQ124" s="28"/>
      <c r="GR124" s="28"/>
      <c r="GS124" s="28"/>
      <c r="GT124" s="28"/>
      <c r="GU124" s="28"/>
      <c r="GV124" s="28"/>
      <c r="GW124" s="28"/>
      <c r="GX124" s="28"/>
      <c r="GY124" s="28"/>
      <c r="GZ124" s="28"/>
      <c r="HA124" s="28"/>
      <c r="HB124" s="28"/>
      <c r="HC124" s="28"/>
      <c r="HD124" s="28"/>
      <c r="HE124" s="28"/>
      <c r="HF124" s="28"/>
      <c r="HG124" s="28"/>
      <c r="HH124" s="28"/>
      <c r="HI124" s="28"/>
      <c r="HJ124" s="28"/>
      <c r="HK124" s="28"/>
      <c r="HL124" s="28"/>
      <c r="HM124" s="28"/>
      <c r="HN124" s="28"/>
      <c r="HO124" s="28"/>
      <c r="HP124" s="28"/>
      <c r="HQ124" s="28"/>
      <c r="HR124" s="28"/>
      <c r="HS124" s="28"/>
      <c r="HT124" s="28"/>
      <c r="HU124" s="28"/>
      <c r="HV124" s="28"/>
      <c r="HW124" s="28"/>
      <c r="HX124" s="28"/>
      <c r="HY124" s="28"/>
      <c r="HZ124" s="28"/>
      <c r="IA124" s="28"/>
      <c r="IB124" s="28"/>
      <c r="IC124" s="28"/>
      <c r="ID124" s="28"/>
      <c r="IE124" s="28"/>
      <c r="IF124" s="28"/>
      <c r="IG124" s="28"/>
      <c r="IH124" s="28"/>
      <c r="II124" s="28"/>
      <c r="IJ124" s="28"/>
      <c r="IK124" s="28"/>
      <c r="IL124" s="28"/>
      <c r="IM124" s="28"/>
      <c r="IN124" s="28"/>
      <c r="IO124" s="28"/>
      <c r="IP124" s="28"/>
      <c r="IQ124" s="28"/>
      <c r="IR124" s="28"/>
      <c r="IS124" s="28"/>
      <c r="IT124" s="28"/>
      <c r="IU124" s="28"/>
      <c r="IV124" s="28"/>
      <c r="IW124" s="28"/>
      <c r="IX124" s="28"/>
      <c r="IY124" s="28"/>
      <c r="IZ124" s="28"/>
      <c r="JA124" s="28"/>
      <c r="JB124" s="28"/>
      <c r="JC124" s="28"/>
      <c r="JD124" s="28"/>
      <c r="JE124" s="28"/>
      <c r="JF124" s="28"/>
      <c r="JG124" s="28"/>
      <c r="JH124" s="28"/>
      <c r="JI124" s="28"/>
      <c r="JJ124" s="28"/>
      <c r="JK124" s="28"/>
      <c r="JL124" s="28"/>
      <c r="JM124" s="28"/>
      <c r="JN124" s="28"/>
      <c r="JO124" s="28"/>
      <c r="JP124" s="28"/>
      <c r="JQ124" s="28"/>
      <c r="JR124" s="28"/>
      <c r="JS124" s="28"/>
      <c r="JT124" s="28"/>
      <c r="JU124" s="28"/>
      <c r="JV124" s="28"/>
      <c r="JW124" s="28"/>
      <c r="JX124" s="28"/>
      <c r="JY124" s="28"/>
      <c r="JZ124" s="28"/>
      <c r="KA124" s="28"/>
      <c r="KB124" s="28"/>
      <c r="KC124" s="28"/>
      <c r="KD124" s="28"/>
      <c r="KE124" s="28"/>
      <c r="KF124" s="28"/>
      <c r="KG124" s="28"/>
      <c r="KH124" s="28"/>
      <c r="KI124" s="28"/>
      <c r="KJ124" s="28"/>
      <c r="KK124" s="28"/>
      <c r="KL124" s="28"/>
      <c r="KM124" s="28"/>
      <c r="KN124" s="28"/>
      <c r="KO124" s="28"/>
      <c r="KP124" s="28"/>
      <c r="KQ124" s="28"/>
      <c r="KR124" s="28"/>
      <c r="KS124" s="28"/>
      <c r="KT124" s="28"/>
      <c r="KU124" s="28"/>
      <c r="KV124" s="28"/>
      <c r="KW124" s="28"/>
      <c r="KX124" s="28"/>
      <c r="KY124" s="28"/>
      <c r="KZ124" s="28"/>
      <c r="LA124" s="28"/>
      <c r="LB124" s="28"/>
      <c r="LC124" s="28"/>
      <c r="LD124" s="28"/>
      <c r="LE124" s="28"/>
      <c r="LF124" s="28"/>
      <c r="LG124" s="28"/>
      <c r="LH124" s="28"/>
      <c r="LI124" s="28"/>
      <c r="LJ124" s="28"/>
      <c r="LK124" s="28"/>
      <c r="LL124" s="28"/>
      <c r="LM124" s="28"/>
      <c r="LN124" s="28"/>
      <c r="LO124" s="28"/>
      <c r="LP124" s="28"/>
      <c r="LQ124" s="28"/>
      <c r="LR124" s="28"/>
      <c r="LS124" s="28"/>
      <c r="LT124" s="28"/>
      <c r="LU124" s="28"/>
      <c r="LV124" s="28"/>
      <c r="LW124" s="28"/>
      <c r="LX124" s="28"/>
      <c r="LY124" s="28"/>
      <c r="LZ124" s="28"/>
      <c r="MA124" s="28"/>
      <c r="MB124" s="28"/>
      <c r="MC124" s="28"/>
      <c r="MD124" s="28"/>
      <c r="ME124" s="28"/>
      <c r="MF124" s="28"/>
      <c r="MG124" s="28"/>
      <c r="MH124" s="28"/>
      <c r="MI124" s="28"/>
      <c r="MJ124" s="28"/>
      <c r="MK124" s="28"/>
      <c r="ML124" s="28"/>
      <c r="MM124" s="28"/>
      <c r="MN124" s="28"/>
      <c r="MO124" s="28"/>
      <c r="MP124" s="28"/>
      <c r="MQ124" s="28"/>
      <c r="MR124" s="28"/>
      <c r="MS124" s="28"/>
      <c r="MT124" s="28"/>
      <c r="MU124" s="28"/>
      <c r="MV124" s="28"/>
      <c r="MW124" s="28"/>
      <c r="MX124" s="28"/>
      <c r="MY124" s="28"/>
      <c r="MZ124" s="28"/>
      <c r="NA124" s="28"/>
      <c r="NB124" s="28"/>
      <c r="NC124" s="28"/>
      <c r="ND124" s="28"/>
      <c r="NE124" s="28"/>
      <c r="NF124" s="28"/>
      <c r="NG124" s="28"/>
      <c r="NH124" s="28"/>
      <c r="NI124" s="28"/>
      <c r="NJ124" s="28"/>
      <c r="NK124" s="28"/>
      <c r="NL124" s="28"/>
      <c r="NM124" s="28"/>
      <c r="NN124" s="28"/>
      <c r="NO124" s="28"/>
      <c r="NP124" s="28"/>
      <c r="NQ124" s="28"/>
      <c r="NR124" s="28"/>
      <c r="NS124" s="28"/>
      <c r="NT124" s="28"/>
      <c r="NU124" s="28"/>
      <c r="NV124" s="28"/>
      <c r="NW124" s="28"/>
      <c r="NX124" s="28"/>
      <c r="NY124" s="28"/>
      <c r="NZ124" s="28"/>
      <c r="OA124" s="28"/>
      <c r="OB124" s="28"/>
      <c r="OC124" s="28"/>
      <c r="OD124" s="28"/>
      <c r="OE124" s="28"/>
      <c r="OF124" s="28"/>
      <c r="OG124" s="28"/>
      <c r="OH124" s="28"/>
      <c r="OI124" s="28"/>
      <c r="OJ124" s="28"/>
      <c r="OK124" s="28"/>
      <c r="OL124" s="28"/>
      <c r="OM124" s="28"/>
      <c r="ON124" s="28"/>
      <c r="OO124" s="28"/>
      <c r="OP124" s="28"/>
      <c r="OQ124" s="28"/>
      <c r="OR124" s="28"/>
      <c r="OS124" s="28"/>
      <c r="OT124" s="28"/>
      <c r="OU124" s="28"/>
      <c r="OV124" s="28"/>
      <c r="OW124" s="28"/>
      <c r="OX124" s="28"/>
      <c r="OY124" s="28"/>
      <c r="OZ124" s="28"/>
      <c r="PA124" s="28"/>
      <c r="PB124" s="28"/>
      <c r="PC124" s="28"/>
      <c r="PD124" s="28"/>
      <c r="PE124" s="28"/>
      <c r="PF124" s="28"/>
      <c r="PG124" s="28"/>
      <c r="PH124" s="28"/>
      <c r="PI124" s="28"/>
      <c r="PJ124" s="28"/>
      <c r="PK124" s="28"/>
      <c r="PL124" s="28"/>
      <c r="PM124" s="28"/>
      <c r="PN124" s="28"/>
      <c r="PO124" s="28"/>
      <c r="PP124" s="28"/>
      <c r="PQ124" s="28"/>
      <c r="PR124" s="28"/>
      <c r="PS124" s="28"/>
      <c r="PT124" s="28"/>
      <c r="PU124" s="28"/>
      <c r="PV124" s="28"/>
      <c r="PW124" s="28"/>
      <c r="PX124" s="28"/>
      <c r="PY124" s="28"/>
      <c r="PZ124" s="28"/>
      <c r="QA124" s="28"/>
      <c r="QB124" s="28"/>
      <c r="QC124" s="28"/>
      <c r="QD124" s="28"/>
      <c r="QE124" s="28"/>
      <c r="QF124" s="28"/>
      <c r="QG124" s="28"/>
      <c r="QH124" s="28"/>
      <c r="QI124" s="28"/>
      <c r="QJ124" s="28"/>
      <c r="QK124" s="28"/>
      <c r="QL124" s="28"/>
      <c r="QM124" s="28"/>
      <c r="QN124" s="28"/>
      <c r="QO124" s="28"/>
      <c r="QP124" s="28"/>
      <c r="QQ124" s="28"/>
      <c r="QR124" s="28"/>
      <c r="QS124" s="28"/>
      <c r="QT124" s="28"/>
      <c r="QU124" s="28"/>
      <c r="QV124" s="28"/>
      <c r="QW124" s="28"/>
      <c r="QX124" s="28"/>
      <c r="QY124" s="28"/>
      <c r="QZ124" s="28"/>
      <c r="RA124" s="28"/>
      <c r="RB124" s="28"/>
      <c r="RC124" s="28"/>
      <c r="RD124" s="28"/>
      <c r="RE124" s="28"/>
      <c r="RF124" s="28"/>
      <c r="RG124" s="28"/>
      <c r="RH124" s="28"/>
      <c r="RI124" s="28"/>
      <c r="RJ124" s="28"/>
      <c r="RK124" s="28"/>
      <c r="RL124" s="28"/>
      <c r="RM124" s="28"/>
      <c r="RN124" s="28"/>
      <c r="RO124" s="28"/>
      <c r="RP124" s="28"/>
      <c r="RQ124" s="28"/>
      <c r="RR124" s="28"/>
      <c r="RS124" s="28"/>
      <c r="RT124" s="28"/>
      <c r="RU124" s="28"/>
      <c r="RV124" s="28"/>
      <c r="RW124" s="28"/>
      <c r="RX124" s="28"/>
      <c r="RY124" s="28"/>
      <c r="RZ124" s="28"/>
      <c r="SA124" s="28"/>
      <c r="SB124" s="28"/>
      <c r="SC124" s="28"/>
      <c r="SD124" s="28"/>
      <c r="SE124" s="28"/>
      <c r="SF124" s="28"/>
      <c r="SG124" s="28"/>
      <c r="SH124" s="28"/>
      <c r="SI124" s="28"/>
      <c r="SJ124" s="28"/>
      <c r="SK124" s="28"/>
      <c r="SL124" s="28"/>
      <c r="SM124" s="28"/>
      <c r="SN124" s="28"/>
      <c r="SO124" s="28"/>
      <c r="SP124" s="28"/>
      <c r="SQ124" s="28"/>
      <c r="SR124" s="28"/>
      <c r="SS124" s="28"/>
      <c r="ST124" s="28"/>
      <c r="SU124" s="28"/>
      <c r="SV124" s="28"/>
      <c r="SW124" s="28"/>
      <c r="SX124" s="28"/>
      <c r="SY124" s="28"/>
      <c r="SZ124" s="28"/>
      <c r="TA124" s="28"/>
      <c r="TB124" s="28"/>
      <c r="TC124" s="28"/>
      <c r="TD124" s="28"/>
      <c r="TE124" s="28"/>
      <c r="TF124" s="28"/>
      <c r="TG124" s="28"/>
      <c r="TH124" s="28"/>
      <c r="TI124" s="28"/>
      <c r="TJ124" s="28"/>
      <c r="TK124" s="28"/>
      <c r="TL124" s="28"/>
      <c r="TM124" s="28"/>
      <c r="TN124" s="28"/>
      <c r="TO124" s="28"/>
      <c r="TP124" s="28"/>
      <c r="TQ124" s="28"/>
      <c r="TR124" s="28"/>
      <c r="TS124" s="28"/>
      <c r="TT124" s="28"/>
      <c r="TU124" s="28"/>
      <c r="TV124" s="28"/>
      <c r="TW124" s="28"/>
      <c r="TX124" s="28"/>
      <c r="TY124" s="28"/>
      <c r="TZ124" s="28"/>
      <c r="UA124" s="28"/>
      <c r="UB124" s="28"/>
      <c r="UC124" s="28"/>
      <c r="UD124" s="28"/>
      <c r="UE124" s="28"/>
      <c r="UF124" s="28"/>
      <c r="UG124" s="28"/>
      <c r="UH124" s="28"/>
      <c r="UI124" s="28"/>
      <c r="UJ124" s="28"/>
      <c r="UK124" s="28"/>
      <c r="UL124" s="28"/>
      <c r="UM124" s="28"/>
      <c r="UN124" s="28"/>
      <c r="UO124" s="28"/>
      <c r="UP124" s="28"/>
      <c r="UQ124" s="28"/>
      <c r="UR124" s="28"/>
      <c r="US124" s="28"/>
      <c r="UT124" s="28"/>
      <c r="UU124" s="28"/>
      <c r="UV124" s="28"/>
      <c r="UW124" s="28"/>
      <c r="UX124" s="28"/>
      <c r="UY124" s="28"/>
      <c r="UZ124" s="28"/>
      <c r="VA124" s="28"/>
      <c r="VB124" s="28"/>
      <c r="VC124" s="28"/>
      <c r="VD124" s="28"/>
      <c r="VE124" s="28"/>
      <c r="VF124" s="28"/>
      <c r="VG124" s="28"/>
      <c r="VH124" s="28"/>
      <c r="VI124" s="28"/>
      <c r="VJ124" s="28"/>
      <c r="VK124" s="28"/>
      <c r="VL124" s="28"/>
      <c r="VM124" s="28"/>
      <c r="VN124" s="28"/>
      <c r="VO124" s="28"/>
      <c r="VP124" s="28"/>
      <c r="VQ124" s="28"/>
      <c r="VR124" s="28"/>
      <c r="VS124" s="28"/>
      <c r="VT124" s="28"/>
      <c r="VU124" s="28"/>
      <c r="VV124" s="28"/>
      <c r="VW124" s="28"/>
      <c r="VX124" s="28"/>
      <c r="VY124" s="28"/>
      <c r="VZ124" s="28"/>
      <c r="WA124" s="28"/>
      <c r="WB124" s="28"/>
      <c r="WC124" s="28"/>
      <c r="WD124" s="28"/>
      <c r="WE124" s="28"/>
      <c r="WF124" s="28"/>
      <c r="WG124" s="28"/>
      <c r="WH124" s="28"/>
      <c r="WI124" s="28"/>
      <c r="WJ124" s="28"/>
      <c r="WK124" s="28"/>
      <c r="WL124" s="28"/>
      <c r="WM124" s="28"/>
      <c r="WN124" s="28"/>
      <c r="WO124" s="28"/>
      <c r="WP124" s="28"/>
      <c r="WQ124" s="28"/>
      <c r="WR124" s="28"/>
      <c r="WS124" s="28"/>
      <c r="WT124" s="28"/>
      <c r="WU124" s="28"/>
      <c r="WV124" s="28"/>
      <c r="WW124" s="28"/>
      <c r="WX124" s="28"/>
      <c r="WY124" s="28"/>
      <c r="WZ124" s="28"/>
      <c r="XA124" s="28"/>
      <c r="XB124" s="28"/>
      <c r="XC124" s="28"/>
      <c r="XD124" s="28"/>
      <c r="XE124" s="28"/>
      <c r="XF124" s="28"/>
      <c r="XG124" s="28"/>
      <c r="XH124" s="28"/>
      <c r="XI124" s="28"/>
      <c r="XJ124" s="28"/>
      <c r="XK124" s="28"/>
      <c r="XL124" s="28"/>
      <c r="XM124" s="28"/>
      <c r="XN124" s="28"/>
      <c r="XO124" s="28"/>
      <c r="XP124" s="28"/>
      <c r="XQ124" s="28"/>
      <c r="XR124" s="28"/>
      <c r="XS124" s="28"/>
      <c r="XT124" s="28"/>
      <c r="XU124" s="28"/>
      <c r="XV124" s="28"/>
      <c r="XW124" s="28"/>
      <c r="XX124" s="28"/>
      <c r="XY124" s="28"/>
      <c r="XZ124" s="28"/>
      <c r="YA124" s="28"/>
      <c r="YB124" s="28"/>
      <c r="YC124" s="28"/>
      <c r="YD124" s="28"/>
      <c r="YE124" s="28"/>
      <c r="YF124" s="28"/>
      <c r="YG124" s="28"/>
      <c r="YH124" s="28"/>
      <c r="YI124" s="28"/>
      <c r="YJ124" s="28"/>
      <c r="YK124" s="28"/>
      <c r="YL124" s="28"/>
      <c r="YM124" s="28"/>
      <c r="YN124" s="28"/>
      <c r="YO124" s="28"/>
      <c r="YP124" s="28"/>
      <c r="YQ124" s="28"/>
      <c r="YR124" s="28"/>
      <c r="YS124" s="28"/>
      <c r="YT124" s="28"/>
      <c r="YU124" s="28"/>
      <c r="YV124" s="28"/>
      <c r="YW124" s="28"/>
      <c r="YX124" s="28"/>
      <c r="YY124" s="28"/>
      <c r="YZ124" s="28"/>
      <c r="ZA124" s="28"/>
      <c r="ZB124" s="28"/>
      <c r="ZC124" s="28"/>
      <c r="ZD124" s="28"/>
      <c r="ZE124" s="28"/>
      <c r="ZF124" s="28"/>
      <c r="ZG124" s="28"/>
      <c r="ZH124" s="28"/>
      <c r="ZI124" s="28"/>
      <c r="ZJ124" s="28"/>
      <c r="ZK124" s="28"/>
      <c r="ZL124" s="28"/>
      <c r="ZM124" s="28"/>
      <c r="ZN124" s="28"/>
      <c r="ZO124" s="28"/>
      <c r="ZP124" s="28"/>
      <c r="ZQ124" s="28"/>
      <c r="ZR124" s="28"/>
      <c r="ZS124" s="28"/>
      <c r="ZT124" s="28"/>
      <c r="ZU124" s="28"/>
      <c r="ZV124" s="28"/>
      <c r="ZW124" s="28"/>
      <c r="ZX124" s="28"/>
      <c r="ZY124" s="28"/>
      <c r="ZZ124" s="28"/>
      <c r="AAA124" s="28"/>
      <c r="AAB124" s="28"/>
      <c r="AAC124" s="28"/>
      <c r="AAD124" s="28"/>
      <c r="AAE124" s="28"/>
      <c r="AAF124" s="28"/>
      <c r="AAG124" s="28"/>
      <c r="AAH124" s="28"/>
      <c r="AAI124" s="28"/>
      <c r="AAJ124" s="28"/>
      <c r="AAK124" s="28"/>
      <c r="AAL124" s="28"/>
      <c r="AAM124" s="28"/>
      <c r="AAN124" s="28"/>
      <c r="AAO124" s="28"/>
      <c r="AAP124" s="28"/>
      <c r="AAQ124" s="28"/>
      <c r="AAR124" s="28"/>
      <c r="AAS124" s="28"/>
      <c r="AAT124" s="28"/>
      <c r="AAU124" s="28"/>
      <c r="AAV124" s="28"/>
      <c r="AAW124" s="28"/>
      <c r="AAX124" s="28"/>
      <c r="AAY124" s="28"/>
      <c r="AAZ124" s="28"/>
      <c r="ABA124" s="28"/>
      <c r="ABB124" s="28"/>
      <c r="ABC124" s="28"/>
      <c r="ABD124" s="28"/>
      <c r="ABE124" s="28"/>
      <c r="ABF124" s="28"/>
      <c r="ABG124" s="28"/>
      <c r="ABH124" s="28"/>
      <c r="ABI124" s="28"/>
      <c r="ABJ124" s="28"/>
      <c r="ABK124" s="28"/>
      <c r="ABL124" s="28"/>
      <c r="ABM124" s="28"/>
      <c r="ABN124" s="28"/>
      <c r="ABO124" s="28"/>
      <c r="ABP124" s="28"/>
      <c r="ABQ124" s="28"/>
      <c r="ABR124" s="28"/>
      <c r="ABS124" s="28"/>
      <c r="ABT124" s="28"/>
      <c r="ABU124" s="28"/>
      <c r="ABV124" s="28"/>
      <c r="ABW124" s="28"/>
      <c r="ABX124" s="28"/>
      <c r="ABY124" s="28"/>
      <c r="ABZ124" s="28"/>
      <c r="ACA124" s="28"/>
      <c r="ACB124" s="28"/>
      <c r="ACC124" s="28"/>
      <c r="ACD124" s="28"/>
      <c r="ACE124" s="28"/>
      <c r="ACF124" s="28"/>
      <c r="ACG124" s="28"/>
      <c r="ACH124" s="28"/>
      <c r="ACI124" s="28"/>
      <c r="ACJ124" s="28"/>
      <c r="ACK124" s="28"/>
      <c r="ACL124" s="28"/>
      <c r="ACM124" s="28"/>
      <c r="ACN124" s="28"/>
      <c r="ACO124" s="28"/>
      <c r="ACP124" s="28"/>
      <c r="ACQ124" s="28"/>
      <c r="ACR124" s="28"/>
      <c r="ACS124" s="28"/>
      <c r="ACT124" s="28"/>
      <c r="ACU124" s="28"/>
      <c r="ACV124" s="28"/>
      <c r="ACW124" s="28"/>
      <c r="ACX124" s="28"/>
      <c r="ACY124" s="28"/>
      <c r="ACZ124" s="28"/>
      <c r="ADA124" s="28"/>
      <c r="ADB124" s="28"/>
      <c r="ADC124" s="28"/>
      <c r="ADD124" s="28"/>
      <c r="ADE124" s="28"/>
      <c r="ADF124" s="28"/>
      <c r="ADG124" s="28"/>
      <c r="ADH124" s="28"/>
      <c r="ADI124" s="28"/>
      <c r="ADJ124" s="28"/>
      <c r="ADK124" s="28"/>
      <c r="ADL124" s="28"/>
      <c r="ADM124" s="28"/>
      <c r="ADN124" s="28"/>
      <c r="ADO124" s="28"/>
      <c r="ADP124" s="28"/>
      <c r="ADQ124" s="28"/>
      <c r="ADR124" s="28"/>
      <c r="ADS124" s="28"/>
      <c r="ADT124" s="28"/>
      <c r="ADU124" s="28"/>
      <c r="ADV124" s="28"/>
      <c r="ADW124" s="28"/>
      <c r="ADX124" s="28"/>
      <c r="ADY124" s="28"/>
      <c r="ADZ124" s="28"/>
      <c r="AEA124" s="28"/>
      <c r="AEB124" s="28"/>
      <c r="AEC124" s="28"/>
      <c r="AED124" s="28"/>
      <c r="AEE124" s="28"/>
      <c r="AEF124" s="28"/>
      <c r="AEG124" s="28"/>
      <c r="AEH124" s="28"/>
      <c r="AEI124" s="28"/>
      <c r="AEJ124" s="28"/>
      <c r="AEK124" s="28"/>
      <c r="AEL124" s="28"/>
      <c r="AEM124" s="28"/>
      <c r="AEN124" s="28"/>
      <c r="AEO124" s="28"/>
      <c r="AEP124" s="28"/>
      <c r="AEQ124" s="28"/>
      <c r="AER124" s="28"/>
      <c r="AES124" s="28"/>
      <c r="AET124" s="28"/>
      <c r="AEU124" s="28"/>
      <c r="AEV124" s="28"/>
      <c r="AEW124" s="28"/>
      <c r="AEX124" s="28"/>
      <c r="AEY124" s="28"/>
      <c r="AEZ124" s="28"/>
      <c r="AFA124" s="28"/>
      <c r="AFB124" s="28"/>
      <c r="AFC124" s="28"/>
      <c r="AFD124" s="28"/>
      <c r="AFE124" s="28"/>
      <c r="AFF124" s="28"/>
      <c r="AFG124" s="28"/>
      <c r="AFH124" s="28"/>
      <c r="AFI124" s="28"/>
      <c r="AFJ124" s="28"/>
      <c r="AFK124" s="28"/>
      <c r="AFL124" s="28"/>
      <c r="AFM124" s="28"/>
      <c r="AFN124" s="28"/>
      <c r="AFO124" s="28"/>
      <c r="AFP124" s="28"/>
      <c r="AFQ124" s="28"/>
      <c r="AFR124" s="28"/>
      <c r="AFS124" s="28"/>
      <c r="AFT124" s="28"/>
      <c r="AFU124" s="28"/>
      <c r="AFV124" s="28"/>
      <c r="AFW124" s="28"/>
      <c r="AFX124" s="28"/>
      <c r="AFY124" s="28"/>
      <c r="AFZ124" s="28"/>
      <c r="AGA124" s="28"/>
      <c r="AGB124" s="28"/>
      <c r="AGC124" s="28"/>
      <c r="AGD124" s="28"/>
      <c r="AGE124" s="28"/>
      <c r="AGF124" s="28"/>
      <c r="AGG124" s="28"/>
      <c r="AGH124" s="28"/>
      <c r="AGI124" s="28"/>
      <c r="AGJ124" s="28"/>
      <c r="AGK124" s="28"/>
      <c r="AGL124" s="28"/>
      <c r="AGM124" s="28"/>
      <c r="AGN124" s="28"/>
      <c r="AGO124" s="28"/>
      <c r="AGP124" s="28"/>
      <c r="AGQ124" s="28"/>
      <c r="AGR124" s="28"/>
      <c r="AGS124" s="28"/>
      <c r="AGT124" s="28"/>
      <c r="AGU124" s="28"/>
      <c r="AGV124" s="28"/>
      <c r="AGW124" s="28"/>
      <c r="AGX124" s="28"/>
      <c r="AGY124" s="28"/>
      <c r="AGZ124" s="28"/>
      <c r="AHA124" s="28"/>
      <c r="AHB124" s="28"/>
      <c r="AHC124" s="28"/>
      <c r="AHD124" s="28"/>
      <c r="AHE124" s="28"/>
      <c r="AHF124" s="28"/>
      <c r="AHG124" s="28"/>
      <c r="AHH124" s="28"/>
      <c r="AHI124" s="28"/>
      <c r="AHJ124" s="28"/>
      <c r="AHK124" s="28"/>
      <c r="AHL124" s="28"/>
      <c r="AHM124" s="28"/>
      <c r="AHN124" s="28"/>
      <c r="AHO124" s="28"/>
      <c r="AHP124" s="28"/>
      <c r="AHQ124" s="28"/>
      <c r="AHR124" s="28"/>
      <c r="AHS124" s="28"/>
      <c r="AHT124" s="28"/>
      <c r="AHU124" s="28"/>
      <c r="AHV124" s="28"/>
      <c r="AHW124" s="28"/>
      <c r="AHX124" s="28"/>
      <c r="AHY124" s="28"/>
      <c r="AHZ124" s="28"/>
      <c r="AIA124" s="28"/>
      <c r="AIB124" s="28"/>
      <c r="AIC124" s="28"/>
      <c r="AID124" s="28"/>
      <c r="AIE124" s="28"/>
      <c r="AIF124" s="28"/>
      <c r="AIG124" s="28"/>
      <c r="AIH124" s="28"/>
      <c r="AII124" s="28"/>
      <c r="AIJ124" s="28"/>
      <c r="AIK124" s="28"/>
      <c r="AIL124" s="28"/>
      <c r="AIM124" s="28"/>
      <c r="AIN124" s="28"/>
      <c r="AIO124" s="28"/>
      <c r="AIP124" s="28"/>
      <c r="AIQ124" s="28"/>
      <c r="AIR124" s="28"/>
      <c r="AIS124" s="28"/>
      <c r="AIT124" s="28"/>
      <c r="AIU124" s="28"/>
      <c r="AIV124" s="28"/>
      <c r="AIW124" s="28"/>
      <c r="AIX124" s="28"/>
      <c r="AIY124" s="28"/>
      <c r="AIZ124" s="28"/>
      <c r="AJA124" s="28"/>
      <c r="AJB124" s="28"/>
      <c r="AJC124" s="28"/>
      <c r="AJD124" s="28"/>
      <c r="AJE124" s="28"/>
      <c r="AJF124" s="28"/>
      <c r="AJG124" s="28"/>
      <c r="AJH124" s="28"/>
      <c r="AJI124" s="28"/>
      <c r="AJJ124" s="28"/>
      <c r="AJK124" s="28"/>
      <c r="AJL124" s="28"/>
      <c r="AJM124" s="28"/>
      <c r="AJN124" s="28"/>
      <c r="AJO124" s="28"/>
      <c r="AJP124" s="28"/>
      <c r="AJQ124" s="28"/>
      <c r="AJR124" s="28"/>
      <c r="AJS124" s="28"/>
      <c r="AJT124" s="28"/>
      <c r="AJU124" s="28"/>
      <c r="AJV124" s="28"/>
      <c r="AJW124" s="28"/>
      <c r="AJX124" s="28"/>
      <c r="AJY124" s="28"/>
      <c r="AJZ124" s="28"/>
      <c r="AKA124" s="28"/>
      <c r="AKB124" s="28"/>
      <c r="AKC124" s="28"/>
      <c r="AKD124" s="28"/>
      <c r="AKE124" s="28"/>
      <c r="AKF124" s="28"/>
      <c r="AKG124" s="28"/>
      <c r="AKH124" s="28"/>
      <c r="AKI124" s="28"/>
      <c r="AKJ124" s="28"/>
      <c r="AKK124" s="28"/>
      <c r="AKL124" s="28"/>
      <c r="AKM124" s="28"/>
      <c r="AKN124" s="28"/>
      <c r="AKO124" s="28"/>
      <c r="AKP124" s="28"/>
      <c r="AKQ124" s="28"/>
      <c r="AKR124" s="28"/>
      <c r="AKS124" s="28"/>
      <c r="AKT124" s="28"/>
      <c r="AKU124" s="28"/>
      <c r="AKV124" s="28"/>
      <c r="AKW124" s="28"/>
      <c r="AKX124" s="28"/>
      <c r="AKY124" s="28"/>
      <c r="AKZ124" s="28"/>
      <c r="ALA124" s="28"/>
      <c r="ALB124" s="28"/>
      <c r="ALC124" s="28"/>
      <c r="ALD124" s="28"/>
      <c r="ALE124" s="28"/>
      <c r="ALF124" s="28"/>
      <c r="ALG124" s="28"/>
      <c r="ALH124" s="28"/>
      <c r="ALI124" s="28"/>
      <c r="ALJ124" s="28"/>
      <c r="ALK124" s="28"/>
      <c r="ALL124" s="28"/>
      <c r="ALM124" s="28"/>
      <c r="ALN124" s="28"/>
      <c r="ALO124" s="28"/>
      <c r="ALP124" s="28"/>
      <c r="ALQ124" s="28"/>
      <c r="ALR124" s="28"/>
      <c r="ALS124" s="28"/>
      <c r="ALT124" s="28"/>
      <c r="ALU124" s="28"/>
      <c r="ALV124" s="28"/>
      <c r="ALW124" s="28"/>
      <c r="ALX124" s="28"/>
      <c r="ALY124" s="28"/>
      <c r="ALZ124" s="28"/>
      <c r="AMA124" s="28"/>
      <c r="AMB124" s="28"/>
      <c r="AMC124" s="28"/>
      <c r="AMD124" s="28"/>
      <c r="AME124" s="28"/>
      <c r="AMF124" s="28"/>
      <c r="AMG124" s="28"/>
      <c r="AMH124" s="28"/>
      <c r="AMI124" s="28"/>
      <c r="AMJ124" s="28"/>
      <c r="AMK124" s="28"/>
      <c r="AML124" s="28"/>
      <c r="AMM124" s="28"/>
      <c r="AMN124" s="28"/>
      <c r="AMO124" s="28"/>
      <c r="AMP124" s="28"/>
      <c r="AMQ124" s="28"/>
      <c r="AMR124" s="28"/>
      <c r="AMS124" s="28"/>
      <c r="AMT124" s="28"/>
      <c r="AMU124" s="28"/>
      <c r="AMV124" s="28"/>
      <c r="AMW124" s="28"/>
      <c r="AMX124" s="28"/>
      <c r="AMY124" s="28"/>
      <c r="AMZ124" s="28"/>
      <c r="ANA124" s="28"/>
      <c r="ANB124" s="28"/>
      <c r="ANC124" s="28"/>
      <c r="AND124" s="28"/>
      <c r="ANE124" s="28"/>
      <c r="ANF124" s="28"/>
    </row>
    <row r="125" spans="3:1046" s="6" customFormat="1" ht="15" customHeight="1" x14ac:dyDescent="0.25">
      <c r="C125" s="6" t="str">
        <f t="shared" si="88"/>
        <v>Kenmore</v>
      </c>
      <c r="D125" s="6" t="str">
        <f t="shared" si="89"/>
        <v>153.5925  (50 gal)</v>
      </c>
      <c r="E125" s="6">
        <f t="shared" si="90"/>
        <v>160313</v>
      </c>
      <c r="F125" s="62">
        <f t="shared" si="9"/>
        <v>50</v>
      </c>
      <c r="G125" s="6" t="str">
        <f t="shared" si="91"/>
        <v>AOSmithHPTU50</v>
      </c>
      <c r="H125" s="64">
        <v>0</v>
      </c>
      <c r="I125" s="62">
        <v>1</v>
      </c>
      <c r="J125" s="63">
        <f t="shared" si="47"/>
        <v>0</v>
      </c>
      <c r="K125" s="114">
        <f t="shared" si="48"/>
        <v>2.9</v>
      </c>
      <c r="L125" s="132">
        <f t="shared" si="13"/>
        <v>0</v>
      </c>
      <c r="M125" s="132" t="str">
        <f t="shared" si="92"/>
        <v>Kenmore153_5925</v>
      </c>
      <c r="N125" s="99" t="s">
        <v>196</v>
      </c>
      <c r="O125" s="32">
        <v>3</v>
      </c>
      <c r="P125" s="83">
        <f t="shared" si="15"/>
        <v>16</v>
      </c>
      <c r="Q125" s="9" t="s">
        <v>26</v>
      </c>
      <c r="R125" s="70">
        <f t="shared" si="95"/>
        <v>3</v>
      </c>
      <c r="S125" s="70">
        <f t="shared" si="86"/>
        <v>160313</v>
      </c>
      <c r="T125" s="67" t="str">
        <f t="shared" si="25"/>
        <v>153.5925  (50 gal)</v>
      </c>
      <c r="U125" s="10">
        <v>153.5925</v>
      </c>
      <c r="V125" s="11">
        <v>50</v>
      </c>
      <c r="W125" s="30" t="s">
        <v>84</v>
      </c>
      <c r="X125" s="88" t="s">
        <v>109</v>
      </c>
      <c r="Y125" s="93" t="str">
        <f t="shared" si="87"/>
        <v>AOSmithHPTU50</v>
      </c>
      <c r="Z125" s="131">
        <v>0</v>
      </c>
      <c r="AA125" s="40" t="s">
        <v>10</v>
      </c>
      <c r="AB125" s="47" t="s">
        <v>9</v>
      </c>
      <c r="AC125" s="48">
        <v>2.9</v>
      </c>
      <c r="AD125" s="49">
        <v>42545</v>
      </c>
      <c r="AE125" s="50" t="s">
        <v>83</v>
      </c>
      <c r="AF125" s="143" t="str">
        <f t="shared" si="93"/>
        <v>2,     Kenmore,   "153.5925  (50 gal)"</v>
      </c>
      <c r="AG125" s="145" t="str">
        <f t="shared" si="79"/>
        <v>Kenmore</v>
      </c>
      <c r="AH125" s="146" t="s">
        <v>505</v>
      </c>
      <c r="AI125" s="143" t="str">
        <f t="shared" si="94"/>
        <v xml:space="preserve">          case  Kenmore   :   "Kenmore153_5925"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  <c r="AMM125"/>
      <c r="AMN125"/>
      <c r="AMO125"/>
      <c r="AMP125"/>
      <c r="AMQ125"/>
      <c r="AMR125"/>
      <c r="AMS125"/>
      <c r="AMT125"/>
      <c r="AMU125"/>
      <c r="AMV125"/>
      <c r="AMW125"/>
      <c r="AMX125"/>
      <c r="AMY125"/>
      <c r="AMZ125"/>
      <c r="ANA125"/>
      <c r="ANB125"/>
      <c r="ANC125"/>
    </row>
    <row r="126" spans="3:1046" s="6" customFormat="1" ht="15" customHeight="1" x14ac:dyDescent="0.25">
      <c r="C126" s="6" t="str">
        <f t="shared" si="88"/>
        <v>Kenmore</v>
      </c>
      <c r="D126" s="6" t="str">
        <f t="shared" si="89"/>
        <v>153.5926  (66 gal)</v>
      </c>
      <c r="E126" s="6">
        <f t="shared" si="90"/>
        <v>160414</v>
      </c>
      <c r="F126" s="62">
        <f t="shared" si="9"/>
        <v>66</v>
      </c>
      <c r="G126" s="6" t="str">
        <f t="shared" si="91"/>
        <v>AOSmithHPTU66</v>
      </c>
      <c r="H126" s="64">
        <v>0</v>
      </c>
      <c r="I126" s="62">
        <v>1</v>
      </c>
      <c r="J126" s="63">
        <f t="shared" si="47"/>
        <v>0</v>
      </c>
      <c r="K126" s="114">
        <f t="shared" si="48"/>
        <v>3.1</v>
      </c>
      <c r="L126" s="132">
        <f t="shared" si="13"/>
        <v>0</v>
      </c>
      <c r="M126" s="132" t="str">
        <f t="shared" si="92"/>
        <v>Kenmore153_5926</v>
      </c>
      <c r="N126" s="99" t="s">
        <v>196</v>
      </c>
      <c r="O126" s="32">
        <v>3</v>
      </c>
      <c r="P126" s="83">
        <f t="shared" si="15"/>
        <v>16</v>
      </c>
      <c r="Q126" s="9" t="s">
        <v>26</v>
      </c>
      <c r="R126" s="70">
        <f t="shared" si="95"/>
        <v>4</v>
      </c>
      <c r="S126" s="70">
        <f t="shared" si="86"/>
        <v>160414</v>
      </c>
      <c r="T126" s="67" t="str">
        <f t="shared" si="25"/>
        <v>153.5926  (66 gal)</v>
      </c>
      <c r="U126" s="10">
        <v>153.5926</v>
      </c>
      <c r="V126" s="11">
        <v>66</v>
      </c>
      <c r="W126" s="30" t="s">
        <v>85</v>
      </c>
      <c r="X126" s="88" t="s">
        <v>105</v>
      </c>
      <c r="Y126" s="93" t="str">
        <f t="shared" si="87"/>
        <v>AOSmithHPTU66</v>
      </c>
      <c r="Z126" s="131">
        <v>0</v>
      </c>
      <c r="AA126" s="40" t="s">
        <v>10</v>
      </c>
      <c r="AB126" s="47">
        <v>3</v>
      </c>
      <c r="AC126" s="48">
        <v>3.1</v>
      </c>
      <c r="AD126" s="49">
        <v>42545</v>
      </c>
      <c r="AE126" s="50" t="s">
        <v>83</v>
      </c>
      <c r="AF126" s="143" t="str">
        <f t="shared" si="93"/>
        <v>2,     Kenmore,   "153.5926  (66 gal)"</v>
      </c>
      <c r="AG126" s="145" t="str">
        <f t="shared" si="79"/>
        <v>Kenmore</v>
      </c>
      <c r="AH126" s="146" t="s">
        <v>506</v>
      </c>
      <c r="AI126" s="143" t="str">
        <f t="shared" si="94"/>
        <v xml:space="preserve">          case  Kenmore   :   "Kenmore153_5926"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</row>
    <row r="127" spans="3:1046" s="6" customFormat="1" ht="15" customHeight="1" x14ac:dyDescent="0.25">
      <c r="C127" s="6" t="str">
        <f t="shared" si="88"/>
        <v>Kenmore</v>
      </c>
      <c r="D127" s="6" t="str">
        <f t="shared" si="89"/>
        <v>153.5928  (80 gal)</v>
      </c>
      <c r="E127" s="6">
        <f t="shared" si="90"/>
        <v>160515</v>
      </c>
      <c r="F127" s="62">
        <f t="shared" si="9"/>
        <v>80</v>
      </c>
      <c r="G127" s="6" t="str">
        <f t="shared" si="91"/>
        <v>AOSmithHPTU80</v>
      </c>
      <c r="H127" s="64">
        <v>0</v>
      </c>
      <c r="I127" s="62">
        <v>1</v>
      </c>
      <c r="J127" s="63">
        <f t="shared" si="47"/>
        <v>0</v>
      </c>
      <c r="K127" s="114">
        <f t="shared" si="48"/>
        <v>2.9</v>
      </c>
      <c r="L127" s="132">
        <f t="shared" si="13"/>
        <v>0</v>
      </c>
      <c r="M127" s="132" t="str">
        <f t="shared" si="92"/>
        <v>Kenmore153_5928</v>
      </c>
      <c r="N127" s="99" t="s">
        <v>196</v>
      </c>
      <c r="O127" s="32">
        <v>3</v>
      </c>
      <c r="P127" s="83">
        <f t="shared" si="15"/>
        <v>16</v>
      </c>
      <c r="Q127" s="9" t="s">
        <v>26</v>
      </c>
      <c r="R127" s="70">
        <f t="shared" si="95"/>
        <v>5</v>
      </c>
      <c r="S127" s="70">
        <f t="shared" si="86"/>
        <v>160515</v>
      </c>
      <c r="T127" s="67" t="str">
        <f t="shared" ref="T127:T190" si="96">U127 &amp; "  (" &amp; V127 &amp; " gal" &amp; IF(Z127&gt;0, ", JA13)", ")")</f>
        <v>153.5928  (80 gal)</v>
      </c>
      <c r="U127" s="10">
        <v>153.59280000000001</v>
      </c>
      <c r="V127" s="11">
        <v>80</v>
      </c>
      <c r="W127" s="30" t="s">
        <v>86</v>
      </c>
      <c r="X127" s="88" t="s">
        <v>106</v>
      </c>
      <c r="Y127" s="93" t="str">
        <f t="shared" si="87"/>
        <v>AOSmithHPTU80</v>
      </c>
      <c r="Z127" s="131">
        <v>0</v>
      </c>
      <c r="AA127" s="40" t="s">
        <v>10</v>
      </c>
      <c r="AB127" s="47" t="s">
        <v>15</v>
      </c>
      <c r="AC127" s="48">
        <v>2.9</v>
      </c>
      <c r="AD127" s="49">
        <v>42545</v>
      </c>
      <c r="AE127" s="50" t="s">
        <v>83</v>
      </c>
      <c r="AF127" s="143" t="str">
        <f t="shared" si="93"/>
        <v>2,     Kenmore,   "153.5928  (80 gal)"</v>
      </c>
      <c r="AG127" s="145" t="str">
        <f t="shared" si="79"/>
        <v>Kenmore</v>
      </c>
      <c r="AH127" s="146" t="s">
        <v>507</v>
      </c>
      <c r="AI127" s="143" t="str">
        <f t="shared" si="94"/>
        <v xml:space="preserve">          case  Kenmore   :   "Kenmore153_5928"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</row>
    <row r="128" spans="3:1046" s="6" customFormat="1" ht="15" customHeight="1" x14ac:dyDescent="0.25">
      <c r="C128" s="6" t="str">
        <f t="shared" si="88"/>
        <v>Lochinvar</v>
      </c>
      <c r="D128" s="6" t="str">
        <f t="shared" si="89"/>
        <v>HPA051KD 120  (50 gal)</v>
      </c>
      <c r="E128" s="6">
        <f t="shared" si="90"/>
        <v>170113</v>
      </c>
      <c r="F128" s="62">
        <f t="shared" si="9"/>
        <v>50</v>
      </c>
      <c r="G128" s="6" t="str">
        <f t="shared" si="91"/>
        <v>AOSmithHPTU50</v>
      </c>
      <c r="H128" s="64">
        <v>0</v>
      </c>
      <c r="I128" s="62">
        <v>1</v>
      </c>
      <c r="J128" s="63">
        <f t="shared" si="47"/>
        <v>0</v>
      </c>
      <c r="K128" s="114">
        <f t="shared" si="48"/>
        <v>2.9</v>
      </c>
      <c r="L128" s="132">
        <f t="shared" si="13"/>
        <v>0</v>
      </c>
      <c r="M128" s="132" t="str">
        <f t="shared" si="92"/>
        <v>LochinvarHPA051</v>
      </c>
      <c r="N128" s="99" t="s">
        <v>196</v>
      </c>
      <c r="O128" s="32">
        <v>3</v>
      </c>
      <c r="P128" s="83">
        <f t="shared" si="15"/>
        <v>17</v>
      </c>
      <c r="Q128" s="9" t="s">
        <v>27</v>
      </c>
      <c r="R128" s="69">
        <v>1</v>
      </c>
      <c r="S128" s="70">
        <f t="shared" si="86"/>
        <v>170113</v>
      </c>
      <c r="T128" s="67" t="str">
        <f t="shared" si="96"/>
        <v>HPA051KD 120  (50 gal)</v>
      </c>
      <c r="U128" s="10" t="s">
        <v>28</v>
      </c>
      <c r="V128" s="11">
        <v>50</v>
      </c>
      <c r="W128" s="30" t="s">
        <v>84</v>
      </c>
      <c r="X128" s="88" t="s">
        <v>109</v>
      </c>
      <c r="Y128" s="93" t="str">
        <f t="shared" si="87"/>
        <v>AOSmithHPTU50</v>
      </c>
      <c r="Z128" s="131">
        <v>0</v>
      </c>
      <c r="AA128" s="40" t="s">
        <v>10</v>
      </c>
      <c r="AB128" s="47" t="s">
        <v>9</v>
      </c>
      <c r="AC128" s="48">
        <v>2.9</v>
      </c>
      <c r="AD128" s="49">
        <v>42545</v>
      </c>
      <c r="AE128" s="50" t="s">
        <v>83</v>
      </c>
      <c r="AF128" s="143" t="str">
        <f t="shared" si="93"/>
        <v>2,     Lochinvar,   "HPA051KD 120  (50 gal)"</v>
      </c>
      <c r="AG128" s="144" t="str">
        <f>Q128</f>
        <v>Lochinvar</v>
      </c>
      <c r="AH128" s="146" t="s">
        <v>508</v>
      </c>
      <c r="AI128" s="143" t="str">
        <f t="shared" si="94"/>
        <v xml:space="preserve">          case  Lochinvar   :   "LochinvarHPA051"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</row>
    <row r="129" spans="3:1046" s="6" customFormat="1" ht="15" customHeight="1" x14ac:dyDescent="0.25">
      <c r="C129" s="6" t="str">
        <f t="shared" si="88"/>
        <v>Lochinvar</v>
      </c>
      <c r="D129" s="6" t="str">
        <f t="shared" si="89"/>
        <v>HPA052KD 120  (50 gal)</v>
      </c>
      <c r="E129" s="6">
        <f t="shared" si="90"/>
        <v>170213</v>
      </c>
      <c r="F129" s="62">
        <f t="shared" si="9"/>
        <v>50</v>
      </c>
      <c r="G129" s="6" t="str">
        <f t="shared" si="91"/>
        <v>AOSmithHPTU50</v>
      </c>
      <c r="H129" s="64">
        <v>0</v>
      </c>
      <c r="I129" s="62">
        <v>1</v>
      </c>
      <c r="J129" s="63">
        <f t="shared" si="47"/>
        <v>0</v>
      </c>
      <c r="K129" s="114">
        <f t="shared" si="48"/>
        <v>2.9</v>
      </c>
      <c r="L129" s="132">
        <f t="shared" si="13"/>
        <v>0</v>
      </c>
      <c r="M129" s="132" t="str">
        <f t="shared" si="92"/>
        <v>LochinvarHPA052</v>
      </c>
      <c r="N129" s="99" t="s">
        <v>196</v>
      </c>
      <c r="O129" s="32">
        <v>3</v>
      </c>
      <c r="P129" s="83">
        <f t="shared" si="15"/>
        <v>17</v>
      </c>
      <c r="Q129" s="9" t="s">
        <v>27</v>
      </c>
      <c r="R129" s="70">
        <f t="shared" ref="R129:R133" si="97">R128+1</f>
        <v>2</v>
      </c>
      <c r="S129" s="70">
        <f t="shared" si="86"/>
        <v>170213</v>
      </c>
      <c r="T129" s="67" t="str">
        <f t="shared" si="96"/>
        <v>HPA052KD 120  (50 gal)</v>
      </c>
      <c r="U129" s="10" t="s">
        <v>29</v>
      </c>
      <c r="V129" s="11">
        <v>50</v>
      </c>
      <c r="W129" s="30" t="s">
        <v>84</v>
      </c>
      <c r="X129" s="88" t="s">
        <v>109</v>
      </c>
      <c r="Y129" s="93" t="str">
        <f t="shared" si="87"/>
        <v>AOSmithHPTU50</v>
      </c>
      <c r="Z129" s="131">
        <v>0</v>
      </c>
      <c r="AA129" s="40" t="s">
        <v>10</v>
      </c>
      <c r="AB129" s="47" t="s">
        <v>9</v>
      </c>
      <c r="AC129" s="48">
        <v>2.9</v>
      </c>
      <c r="AD129" s="49">
        <v>42545</v>
      </c>
      <c r="AE129" s="50" t="s">
        <v>83</v>
      </c>
      <c r="AF129" s="143" t="str">
        <f t="shared" si="93"/>
        <v>2,     Lochinvar,   "HPA052KD 120  (50 gal)"</v>
      </c>
      <c r="AG129" s="145" t="str">
        <f t="shared" si="79"/>
        <v>Lochinvar</v>
      </c>
      <c r="AH129" s="146" t="s">
        <v>509</v>
      </c>
      <c r="AI129" s="143" t="str">
        <f t="shared" si="94"/>
        <v xml:space="preserve">          case  Lochinvar   :   "LochinvarHPA052"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</row>
    <row r="130" spans="3:1046" s="6" customFormat="1" ht="15" customHeight="1" x14ac:dyDescent="0.25">
      <c r="C130" s="6" t="str">
        <f t="shared" si="88"/>
        <v>Lochinvar</v>
      </c>
      <c r="D130" s="6" t="str">
        <f t="shared" si="89"/>
        <v>HPA067KD 120  (66 gal)</v>
      </c>
      <c r="E130" s="6">
        <f t="shared" si="90"/>
        <v>170314</v>
      </c>
      <c r="F130" s="62">
        <f t="shared" si="9"/>
        <v>66</v>
      </c>
      <c r="G130" s="6" t="str">
        <f t="shared" si="91"/>
        <v>AOSmithHPTU66</v>
      </c>
      <c r="H130" s="64">
        <v>0</v>
      </c>
      <c r="I130" s="62">
        <v>1</v>
      </c>
      <c r="J130" s="63">
        <f t="shared" si="47"/>
        <v>0</v>
      </c>
      <c r="K130" s="114">
        <f t="shared" si="48"/>
        <v>3.1</v>
      </c>
      <c r="L130" s="132">
        <f t="shared" si="13"/>
        <v>0</v>
      </c>
      <c r="M130" s="132" t="str">
        <f t="shared" si="92"/>
        <v>LochinvarHPA067</v>
      </c>
      <c r="N130" s="99" t="s">
        <v>196</v>
      </c>
      <c r="O130" s="32">
        <v>3</v>
      </c>
      <c r="P130" s="83">
        <f t="shared" si="15"/>
        <v>17</v>
      </c>
      <c r="Q130" s="9" t="s">
        <v>27</v>
      </c>
      <c r="R130" s="70">
        <f t="shared" si="97"/>
        <v>3</v>
      </c>
      <c r="S130" s="70">
        <f t="shared" si="86"/>
        <v>170314</v>
      </c>
      <c r="T130" s="67" t="str">
        <f t="shared" si="96"/>
        <v>HPA067KD 120  (66 gal)</v>
      </c>
      <c r="U130" s="10" t="s">
        <v>30</v>
      </c>
      <c r="V130" s="11">
        <v>66</v>
      </c>
      <c r="W130" s="30" t="s">
        <v>85</v>
      </c>
      <c r="X130" s="88" t="s">
        <v>105</v>
      </c>
      <c r="Y130" s="93" t="str">
        <f t="shared" si="87"/>
        <v>AOSmithHPTU66</v>
      </c>
      <c r="Z130" s="131">
        <v>0</v>
      </c>
      <c r="AA130" s="40" t="s">
        <v>10</v>
      </c>
      <c r="AB130" s="47">
        <v>3</v>
      </c>
      <c r="AC130" s="48">
        <v>3.1</v>
      </c>
      <c r="AD130" s="49">
        <v>42545</v>
      </c>
      <c r="AE130" s="50" t="s">
        <v>83</v>
      </c>
      <c r="AF130" s="143" t="str">
        <f t="shared" si="93"/>
        <v>2,     Lochinvar,   "HPA067KD 120  (66 gal)"</v>
      </c>
      <c r="AG130" s="145" t="str">
        <f t="shared" si="79"/>
        <v>Lochinvar</v>
      </c>
      <c r="AH130" s="146" t="s">
        <v>510</v>
      </c>
      <c r="AI130" s="143" t="str">
        <f t="shared" si="94"/>
        <v xml:space="preserve">          case  Lochinvar   :   "LochinvarHPA067"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  <c r="AMM130"/>
      <c r="AMN130"/>
      <c r="AMO130"/>
      <c r="AMP130"/>
      <c r="AMQ130"/>
      <c r="AMR130"/>
      <c r="AMS130"/>
      <c r="AMT130"/>
      <c r="AMU130"/>
      <c r="AMV130"/>
      <c r="AMW130"/>
      <c r="AMX130"/>
      <c r="AMY130"/>
      <c r="AMZ130"/>
      <c r="ANA130"/>
      <c r="ANB130"/>
      <c r="ANC130"/>
    </row>
    <row r="131" spans="3:1046" s="6" customFormat="1" ht="15" customHeight="1" x14ac:dyDescent="0.25">
      <c r="C131" s="6" t="str">
        <f t="shared" si="88"/>
        <v>Lochinvar</v>
      </c>
      <c r="D131" s="6" t="str">
        <f t="shared" si="89"/>
        <v>HPA068KD 120  (66 gal)</v>
      </c>
      <c r="E131" s="6">
        <f t="shared" si="90"/>
        <v>170414</v>
      </c>
      <c r="F131" s="62">
        <f t="shared" si="9"/>
        <v>66</v>
      </c>
      <c r="G131" s="6" t="str">
        <f t="shared" si="91"/>
        <v>AOSmithHPTU66</v>
      </c>
      <c r="H131" s="64">
        <v>0</v>
      </c>
      <c r="I131" s="62">
        <v>1</v>
      </c>
      <c r="J131" s="63">
        <f t="shared" si="47"/>
        <v>0</v>
      </c>
      <c r="K131" s="114">
        <f t="shared" si="48"/>
        <v>3.1</v>
      </c>
      <c r="L131" s="132">
        <f t="shared" si="13"/>
        <v>0</v>
      </c>
      <c r="M131" s="132" t="str">
        <f t="shared" si="92"/>
        <v>LochinvarHPA068</v>
      </c>
      <c r="N131" s="99" t="s">
        <v>196</v>
      </c>
      <c r="O131" s="32">
        <v>3</v>
      </c>
      <c r="P131" s="83">
        <f t="shared" si="15"/>
        <v>17</v>
      </c>
      <c r="Q131" s="9" t="s">
        <v>27</v>
      </c>
      <c r="R131" s="70">
        <f t="shared" si="97"/>
        <v>4</v>
      </c>
      <c r="S131" s="70">
        <f t="shared" si="86"/>
        <v>170414</v>
      </c>
      <c r="T131" s="67" t="str">
        <f t="shared" si="96"/>
        <v>HPA068KD 120  (66 gal)</v>
      </c>
      <c r="U131" s="10" t="s">
        <v>31</v>
      </c>
      <c r="V131" s="11">
        <v>66</v>
      </c>
      <c r="W131" s="30" t="s">
        <v>85</v>
      </c>
      <c r="X131" s="88" t="s">
        <v>105</v>
      </c>
      <c r="Y131" s="93" t="str">
        <f t="shared" si="87"/>
        <v>AOSmithHPTU66</v>
      </c>
      <c r="Z131" s="131">
        <v>0</v>
      </c>
      <c r="AA131" s="40" t="s">
        <v>10</v>
      </c>
      <c r="AB131" s="47">
        <v>3</v>
      </c>
      <c r="AC131" s="48">
        <v>3.1</v>
      </c>
      <c r="AD131" s="49">
        <v>42545</v>
      </c>
      <c r="AE131" s="50" t="s">
        <v>83</v>
      </c>
      <c r="AF131" s="143" t="str">
        <f t="shared" si="93"/>
        <v>2,     Lochinvar,   "HPA068KD 120  (66 gal)"</v>
      </c>
      <c r="AG131" s="145" t="str">
        <f t="shared" si="79"/>
        <v>Lochinvar</v>
      </c>
      <c r="AH131" s="146" t="s">
        <v>511</v>
      </c>
      <c r="AI131" s="143" t="str">
        <f t="shared" si="94"/>
        <v xml:space="preserve">          case  Lochinvar   :   "LochinvarHPA068"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  <c r="AMM131"/>
      <c r="AMN131"/>
      <c r="AMO131"/>
      <c r="AMP131"/>
      <c r="AMQ131"/>
      <c r="AMR131"/>
      <c r="AMS131"/>
      <c r="AMT131"/>
      <c r="AMU131"/>
      <c r="AMV131"/>
      <c r="AMW131"/>
      <c r="AMX131"/>
      <c r="AMY131"/>
      <c r="AMZ131"/>
      <c r="ANA131"/>
      <c r="ANB131"/>
      <c r="ANC131"/>
    </row>
    <row r="132" spans="3:1046" s="6" customFormat="1" ht="15" customHeight="1" x14ac:dyDescent="0.25">
      <c r="C132" s="6" t="str">
        <f t="shared" si="88"/>
        <v>Lochinvar</v>
      </c>
      <c r="D132" s="6" t="str">
        <f t="shared" si="89"/>
        <v>HPA081KD 120  (80 gal)</v>
      </c>
      <c r="E132" s="6">
        <f t="shared" si="90"/>
        <v>170515</v>
      </c>
      <c r="F132" s="62">
        <f t="shared" si="9"/>
        <v>80</v>
      </c>
      <c r="G132" s="6" t="str">
        <f t="shared" si="91"/>
        <v>AOSmithHPTU80</v>
      </c>
      <c r="H132" s="64">
        <v>0</v>
      </c>
      <c r="I132" s="62">
        <v>1</v>
      </c>
      <c r="J132" s="63">
        <f t="shared" si="47"/>
        <v>0</v>
      </c>
      <c r="K132" s="114">
        <f t="shared" si="48"/>
        <v>2.9</v>
      </c>
      <c r="L132" s="132">
        <f t="shared" si="13"/>
        <v>0</v>
      </c>
      <c r="M132" s="132" t="str">
        <f t="shared" si="92"/>
        <v>LochinvarHPA081</v>
      </c>
      <c r="N132" s="99" t="s">
        <v>196</v>
      </c>
      <c r="O132" s="32">
        <v>3</v>
      </c>
      <c r="P132" s="83">
        <f t="shared" si="15"/>
        <v>17</v>
      </c>
      <c r="Q132" s="9" t="s">
        <v>27</v>
      </c>
      <c r="R132" s="70">
        <f t="shared" si="97"/>
        <v>5</v>
      </c>
      <c r="S132" s="70">
        <f t="shared" si="86"/>
        <v>170515</v>
      </c>
      <c r="T132" s="67" t="str">
        <f t="shared" si="96"/>
        <v>HPA081KD 120  (80 gal)</v>
      </c>
      <c r="U132" s="10" t="s">
        <v>32</v>
      </c>
      <c r="V132" s="11">
        <v>80</v>
      </c>
      <c r="W132" s="30" t="s">
        <v>86</v>
      </c>
      <c r="X132" s="88" t="s">
        <v>106</v>
      </c>
      <c r="Y132" s="93" t="str">
        <f t="shared" si="87"/>
        <v>AOSmithHPTU80</v>
      </c>
      <c r="Z132" s="131">
        <v>0</v>
      </c>
      <c r="AA132" s="40" t="s">
        <v>10</v>
      </c>
      <c r="AB132" s="47" t="s">
        <v>15</v>
      </c>
      <c r="AC132" s="48">
        <v>2.9</v>
      </c>
      <c r="AD132" s="49">
        <v>42545</v>
      </c>
      <c r="AE132" s="50" t="s">
        <v>83</v>
      </c>
      <c r="AF132" s="143" t="str">
        <f t="shared" si="93"/>
        <v>2,     Lochinvar,   "HPA081KD 120  (80 gal)"</v>
      </c>
      <c r="AG132" s="145" t="str">
        <f t="shared" si="79"/>
        <v>Lochinvar</v>
      </c>
      <c r="AH132" s="146" t="s">
        <v>512</v>
      </c>
      <c r="AI132" s="143" t="str">
        <f t="shared" si="94"/>
        <v xml:space="preserve">          case  Lochinvar   :   "LochinvarHPA081"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  <c r="AMM132"/>
      <c r="AMN132"/>
      <c r="AMO132"/>
      <c r="AMP132"/>
      <c r="AMQ132"/>
      <c r="AMR132"/>
      <c r="AMS132"/>
      <c r="AMT132"/>
      <c r="AMU132"/>
      <c r="AMV132"/>
      <c r="AMW132"/>
      <c r="AMX132"/>
      <c r="AMY132"/>
      <c r="AMZ132"/>
      <c r="ANA132"/>
      <c r="ANB132"/>
      <c r="ANC132"/>
    </row>
    <row r="133" spans="3:1046" s="6" customFormat="1" ht="15" customHeight="1" x14ac:dyDescent="0.25">
      <c r="C133" s="6" t="str">
        <f t="shared" si="88"/>
        <v>Lochinvar</v>
      </c>
      <c r="D133" s="6" t="str">
        <f t="shared" si="89"/>
        <v>HPA082KD 120  (80 gal)</v>
      </c>
      <c r="E133" s="6">
        <f t="shared" si="90"/>
        <v>170615</v>
      </c>
      <c r="F133" s="62">
        <f t="shared" si="9"/>
        <v>80</v>
      </c>
      <c r="G133" s="6" t="str">
        <f t="shared" si="91"/>
        <v>AOSmithHPTU80</v>
      </c>
      <c r="H133" s="64">
        <v>0</v>
      </c>
      <c r="I133" s="62">
        <v>1</v>
      </c>
      <c r="J133" s="63">
        <f t="shared" si="47"/>
        <v>0</v>
      </c>
      <c r="K133" s="114">
        <f t="shared" si="48"/>
        <v>2.9</v>
      </c>
      <c r="L133" s="132">
        <f t="shared" si="13"/>
        <v>0</v>
      </c>
      <c r="M133" s="132" t="str">
        <f t="shared" si="92"/>
        <v>LochinvarHPA082</v>
      </c>
      <c r="N133" s="99" t="s">
        <v>196</v>
      </c>
      <c r="O133" s="32">
        <v>3</v>
      </c>
      <c r="P133" s="83">
        <f t="shared" si="15"/>
        <v>17</v>
      </c>
      <c r="Q133" s="9" t="s">
        <v>27</v>
      </c>
      <c r="R133" s="70">
        <f t="shared" si="97"/>
        <v>6</v>
      </c>
      <c r="S133" s="70">
        <f t="shared" si="86"/>
        <v>170615</v>
      </c>
      <c r="T133" s="67" t="str">
        <f t="shared" si="96"/>
        <v>HPA082KD 120  (80 gal)</v>
      </c>
      <c r="U133" s="10" t="s">
        <v>33</v>
      </c>
      <c r="V133" s="11">
        <v>80</v>
      </c>
      <c r="W133" s="30" t="s">
        <v>86</v>
      </c>
      <c r="X133" s="88" t="s">
        <v>106</v>
      </c>
      <c r="Y133" s="93" t="str">
        <f t="shared" si="87"/>
        <v>AOSmithHPTU80</v>
      </c>
      <c r="Z133" s="131">
        <v>0</v>
      </c>
      <c r="AA133" s="40" t="s">
        <v>10</v>
      </c>
      <c r="AB133" s="47" t="s">
        <v>15</v>
      </c>
      <c r="AC133" s="48">
        <v>2.9</v>
      </c>
      <c r="AD133" s="49">
        <v>42545</v>
      </c>
      <c r="AE133" s="50" t="s">
        <v>83</v>
      </c>
      <c r="AF133" s="143" t="str">
        <f t="shared" si="93"/>
        <v>2,     Lochinvar,   "HPA082KD 120  (80 gal)"</v>
      </c>
      <c r="AG133" s="145" t="str">
        <f t="shared" si="79"/>
        <v>Lochinvar</v>
      </c>
      <c r="AH133" s="146" t="s">
        <v>513</v>
      </c>
      <c r="AI133" s="143" t="str">
        <f t="shared" si="94"/>
        <v xml:space="preserve">          case  Lochinvar   :   "LochinvarHPA082"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  <c r="AMM133"/>
      <c r="AMN133"/>
      <c r="AMO133"/>
      <c r="AMP133"/>
      <c r="AMQ133"/>
      <c r="AMR133"/>
      <c r="AMS133"/>
      <c r="AMT133"/>
      <c r="AMU133"/>
      <c r="AMV133"/>
      <c r="AMW133"/>
      <c r="AMX133"/>
      <c r="AMY133"/>
      <c r="AMZ133"/>
      <c r="ANA133"/>
      <c r="ANB133"/>
      <c r="ANC133"/>
    </row>
    <row r="134" spans="3:1046" s="6" customFormat="1" ht="15" customHeight="1" x14ac:dyDescent="0.25">
      <c r="C134" s="6" t="str">
        <f t="shared" si="88"/>
        <v>Reliance</v>
      </c>
      <c r="D134" s="6" t="str">
        <f t="shared" si="89"/>
        <v>10 50 DHPHT 120  (50 gal)</v>
      </c>
      <c r="E134" s="6">
        <f t="shared" si="90"/>
        <v>180113</v>
      </c>
      <c r="F134" s="62">
        <f t="shared" si="9"/>
        <v>50</v>
      </c>
      <c r="G134" s="6" t="str">
        <f t="shared" si="91"/>
        <v>AOSmithHPTU50</v>
      </c>
      <c r="H134" s="64">
        <v>0</v>
      </c>
      <c r="I134" s="62">
        <v>1</v>
      </c>
      <c r="J134" s="63">
        <f t="shared" si="47"/>
        <v>0</v>
      </c>
      <c r="K134" s="114">
        <f t="shared" si="48"/>
        <v>2.9</v>
      </c>
      <c r="L134" s="132">
        <f t="shared" si="13"/>
        <v>0</v>
      </c>
      <c r="M134" s="132" t="str">
        <f t="shared" si="92"/>
        <v>Reliance1050DHPHT</v>
      </c>
      <c r="N134" s="99" t="s">
        <v>196</v>
      </c>
      <c r="O134" s="32">
        <v>3</v>
      </c>
      <c r="P134" s="83">
        <f t="shared" si="15"/>
        <v>18</v>
      </c>
      <c r="Q134" s="9" t="s">
        <v>34</v>
      </c>
      <c r="R134" s="69">
        <v>1</v>
      </c>
      <c r="S134" s="70">
        <f t="shared" si="86"/>
        <v>180113</v>
      </c>
      <c r="T134" s="67" t="str">
        <f t="shared" si="96"/>
        <v>10 50 DHPHT 120  (50 gal)</v>
      </c>
      <c r="U134" s="10" t="s">
        <v>35</v>
      </c>
      <c r="V134" s="11">
        <v>50</v>
      </c>
      <c r="W134" s="30" t="s">
        <v>84</v>
      </c>
      <c r="X134" s="88" t="s">
        <v>109</v>
      </c>
      <c r="Y134" s="93" t="str">
        <f t="shared" si="87"/>
        <v>AOSmithHPTU50</v>
      </c>
      <c r="Z134" s="131">
        <v>0</v>
      </c>
      <c r="AA134" s="40" t="s">
        <v>10</v>
      </c>
      <c r="AB134" s="47" t="s">
        <v>9</v>
      </c>
      <c r="AC134" s="48">
        <v>2.9</v>
      </c>
      <c r="AD134" s="49">
        <v>42545</v>
      </c>
      <c r="AE134" s="50" t="s">
        <v>83</v>
      </c>
      <c r="AF134" s="143" t="str">
        <f t="shared" si="93"/>
        <v>2,     Reliance,   "10 50 DHPHT 120  (50 gal)"</v>
      </c>
      <c r="AG134" s="144" t="str">
        <f>Q134</f>
        <v>Reliance</v>
      </c>
      <c r="AH134" s="146" t="s">
        <v>514</v>
      </c>
      <c r="AI134" s="143" t="str">
        <f t="shared" si="94"/>
        <v xml:space="preserve">          case  Reliance   :   "Reliance1050DHPHT"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  <c r="AMM134"/>
      <c r="AMN134"/>
      <c r="AMO134"/>
      <c r="AMP134"/>
      <c r="AMQ134"/>
      <c r="AMR134"/>
      <c r="AMS134"/>
      <c r="AMT134"/>
      <c r="AMU134"/>
      <c r="AMV134"/>
      <c r="AMW134"/>
      <c r="AMX134"/>
      <c r="AMY134"/>
      <c r="AMZ134"/>
      <c r="ANA134"/>
      <c r="ANB134"/>
      <c r="ANC134"/>
    </row>
    <row r="135" spans="3:1046" s="6" customFormat="1" ht="15" customHeight="1" x14ac:dyDescent="0.25">
      <c r="C135" s="6" t="str">
        <f t="shared" si="88"/>
        <v>Reliance</v>
      </c>
      <c r="D135" s="6" t="str">
        <f t="shared" si="89"/>
        <v>10 50 DHPHTNE 120  (50 gal)</v>
      </c>
      <c r="E135" s="6">
        <f t="shared" si="90"/>
        <v>180213</v>
      </c>
      <c r="F135" s="62">
        <f t="shared" si="9"/>
        <v>50</v>
      </c>
      <c r="G135" s="6" t="str">
        <f t="shared" si="91"/>
        <v>AOSmithHPTU50</v>
      </c>
      <c r="H135" s="64">
        <v>0</v>
      </c>
      <c r="I135" s="62">
        <v>1</v>
      </c>
      <c r="J135" s="63">
        <f t="shared" si="47"/>
        <v>0</v>
      </c>
      <c r="K135" s="114">
        <f t="shared" si="48"/>
        <v>2.9</v>
      </c>
      <c r="L135" s="132">
        <f t="shared" si="13"/>
        <v>0</v>
      </c>
      <c r="M135" s="132" t="str">
        <f t="shared" si="92"/>
        <v>Reliance1050DHPHTNE</v>
      </c>
      <c r="N135" s="99" t="s">
        <v>196</v>
      </c>
      <c r="O135" s="32">
        <v>3</v>
      </c>
      <c r="P135" s="83">
        <f t="shared" si="15"/>
        <v>18</v>
      </c>
      <c r="Q135" s="9" t="s">
        <v>34</v>
      </c>
      <c r="R135" s="70">
        <f t="shared" ref="R135:R148" si="98">R134+1</f>
        <v>2</v>
      </c>
      <c r="S135" s="70">
        <f t="shared" si="86"/>
        <v>180213</v>
      </c>
      <c r="T135" s="67" t="str">
        <f t="shared" si="96"/>
        <v>10 50 DHPHTNE 120  (50 gal)</v>
      </c>
      <c r="U135" s="10" t="s">
        <v>36</v>
      </c>
      <c r="V135" s="11">
        <v>50</v>
      </c>
      <c r="W135" s="30" t="s">
        <v>84</v>
      </c>
      <c r="X135" s="88" t="s">
        <v>109</v>
      </c>
      <c r="Y135" s="93" t="str">
        <f t="shared" si="87"/>
        <v>AOSmithHPTU50</v>
      </c>
      <c r="Z135" s="131">
        <v>0</v>
      </c>
      <c r="AA135" s="40" t="s">
        <v>10</v>
      </c>
      <c r="AB135" s="47" t="s">
        <v>9</v>
      </c>
      <c r="AC135" s="48">
        <v>2.9</v>
      </c>
      <c r="AD135" s="49">
        <v>42545</v>
      </c>
      <c r="AE135" s="50" t="s">
        <v>83</v>
      </c>
      <c r="AF135" s="143" t="str">
        <f t="shared" si="93"/>
        <v>2,     Reliance,   "10 50 DHPHTNE 120  (50 gal)"</v>
      </c>
      <c r="AG135" s="145" t="str">
        <f t="shared" si="79"/>
        <v>Reliance</v>
      </c>
      <c r="AH135" s="146" t="s">
        <v>515</v>
      </c>
      <c r="AI135" s="143" t="str">
        <f t="shared" si="94"/>
        <v xml:space="preserve">          case  Reliance   :   "Reliance1050DHPHTNE"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  <c r="AMK135"/>
      <c r="AML135"/>
      <c r="AMM135"/>
      <c r="AMN135"/>
      <c r="AMO135"/>
      <c r="AMP135"/>
      <c r="AMQ135"/>
      <c r="AMR135"/>
      <c r="AMS135"/>
      <c r="AMT135"/>
      <c r="AMU135"/>
      <c r="AMV135"/>
      <c r="AMW135"/>
      <c r="AMX135"/>
      <c r="AMY135"/>
      <c r="AMZ135"/>
      <c r="ANA135"/>
      <c r="ANB135"/>
      <c r="ANC135"/>
    </row>
    <row r="136" spans="3:1046" s="6" customFormat="1" ht="15" customHeight="1" x14ac:dyDescent="0.25">
      <c r="C136" s="136" t="str">
        <f t="shared" si="88"/>
        <v>Reliance</v>
      </c>
      <c r="D136" s="136" t="str">
        <f t="shared" si="89"/>
        <v>10-50-DHPHTDR 130  (50 gal, JA13)</v>
      </c>
      <c r="E136" s="136">
        <f t="shared" si="90"/>
        <v>181313</v>
      </c>
      <c r="F136" s="62">
        <f t="shared" ref="F136" si="99">V136</f>
        <v>50</v>
      </c>
      <c r="G136" s="6" t="str">
        <f t="shared" si="91"/>
        <v>AOSmithHPTU50</v>
      </c>
      <c r="H136" s="64">
        <v>0</v>
      </c>
      <c r="I136" s="62">
        <v>1</v>
      </c>
      <c r="J136" s="63">
        <f t="shared" ref="J136" si="100">IF(H136&gt;0,AA136,0)</f>
        <v>0</v>
      </c>
      <c r="K136" s="114">
        <f t="shared" ref="K136" si="101">IF(I136&gt;0,AC136,0)</f>
        <v>2.9</v>
      </c>
      <c r="L136" s="132">
        <f t="shared" ref="L136" si="102">Z136</f>
        <v>1</v>
      </c>
      <c r="M136" s="132" t="str">
        <f t="shared" si="92"/>
        <v>Reliance1050DHPHTDR</v>
      </c>
      <c r="N136" s="99" t="s">
        <v>196</v>
      </c>
      <c r="O136" s="32">
        <v>3</v>
      </c>
      <c r="P136" s="83">
        <f t="shared" ref="P136" si="103">VLOOKUP( Q136, $Q$2:$R$21, 2, FALSE )</f>
        <v>18</v>
      </c>
      <c r="Q136" s="9" t="s">
        <v>34</v>
      </c>
      <c r="R136" s="137">
        <v>13</v>
      </c>
      <c r="S136" s="70">
        <f t="shared" ref="S136" si="104" xml:space="preserve"> (P136*10000) + (R136*100) + VLOOKUP( X136, $U$2:$W$53, 2, FALSE )</f>
        <v>181313</v>
      </c>
      <c r="T136" s="67" t="str">
        <f t="shared" si="96"/>
        <v>10-50-DHPHTDR 130  (50 gal, JA13)</v>
      </c>
      <c r="U136" s="10" t="s">
        <v>375</v>
      </c>
      <c r="V136" s="11">
        <v>50</v>
      </c>
      <c r="W136" s="30" t="s">
        <v>84</v>
      </c>
      <c r="X136" s="88" t="s">
        <v>109</v>
      </c>
      <c r="Y136" s="93" t="str">
        <f t="shared" ref="Y136" si="105">VLOOKUP( X136, $U$2:$W$53, 3, FALSE )</f>
        <v>AOSmithHPTU50</v>
      </c>
      <c r="Z136" s="133">
        <v>1</v>
      </c>
      <c r="AA136" s="40" t="s">
        <v>10</v>
      </c>
      <c r="AB136" s="47" t="s">
        <v>9</v>
      </c>
      <c r="AC136" s="48">
        <v>2.9</v>
      </c>
      <c r="AD136" s="49">
        <v>44118</v>
      </c>
      <c r="AE136" s="50" t="s">
        <v>83</v>
      </c>
      <c r="AF136" s="143" t="str">
        <f t="shared" si="93"/>
        <v>2,     Reliance,   "10-50-DHPHTDR 130  (50 gal, JA13)"</v>
      </c>
      <c r="AG136" s="145" t="str">
        <f t="shared" si="79"/>
        <v>Reliance</v>
      </c>
      <c r="AH136" s="147" t="s">
        <v>526</v>
      </c>
      <c r="AI136" s="143" t="str">
        <f t="shared" si="94"/>
        <v xml:space="preserve">          case  Reliance   :   "Reliance1050DHPHTDR"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  <c r="AMM136"/>
      <c r="AMN136"/>
      <c r="AMO136"/>
      <c r="AMP136"/>
      <c r="AMQ136"/>
      <c r="AMR136"/>
      <c r="AMS136"/>
      <c r="AMT136"/>
      <c r="AMU136"/>
      <c r="AMV136"/>
      <c r="AMW136"/>
      <c r="AMX136"/>
      <c r="AMY136"/>
      <c r="AMZ136"/>
      <c r="ANA136"/>
      <c r="ANB136"/>
      <c r="ANC136"/>
    </row>
    <row r="137" spans="3:1046" s="6" customFormat="1" ht="15" customHeight="1" x14ac:dyDescent="0.25">
      <c r="C137" s="6" t="str">
        <f t="shared" si="88"/>
        <v>Reliance</v>
      </c>
      <c r="D137" s="6" t="str">
        <f t="shared" si="89"/>
        <v>10 60 DHPT  (60 gal)</v>
      </c>
      <c r="E137" s="6">
        <f t="shared" si="90"/>
        <v>180311</v>
      </c>
      <c r="F137" s="62">
        <f t="shared" si="9"/>
        <v>60</v>
      </c>
      <c r="G137" s="6" t="str">
        <f t="shared" si="91"/>
        <v>AOSmithPHPT60</v>
      </c>
      <c r="H137" s="62">
        <v>1</v>
      </c>
      <c r="I137" s="64">
        <v>0</v>
      </c>
      <c r="J137" s="63">
        <f t="shared" si="47"/>
        <v>2.33</v>
      </c>
      <c r="K137" s="114">
        <f t="shared" si="48"/>
        <v>0</v>
      </c>
      <c r="L137" s="132">
        <f t="shared" si="13"/>
        <v>0</v>
      </c>
      <c r="M137" s="132" t="str">
        <f t="shared" si="92"/>
        <v>Reliance1060DHPTRes</v>
      </c>
      <c r="N137" s="99" t="s">
        <v>196</v>
      </c>
      <c r="O137" s="33"/>
      <c r="P137" s="83">
        <f t="shared" si="15"/>
        <v>18</v>
      </c>
      <c r="Q137" s="18" t="s">
        <v>34</v>
      </c>
      <c r="R137" s="139">
        <f>R135+1</f>
        <v>3</v>
      </c>
      <c r="S137" s="70">
        <f xml:space="preserve"> (P137*10000) + (R137*100) + VLOOKUP( X137, $U$2:$W$53, 2, FALSE )</f>
        <v>180311</v>
      </c>
      <c r="T137" s="67" t="str">
        <f t="shared" si="96"/>
        <v>10 60 DHPT  (60 gal)</v>
      </c>
      <c r="U137" s="19" t="s">
        <v>111</v>
      </c>
      <c r="V137" s="20">
        <v>60</v>
      </c>
      <c r="W137" s="31" t="s">
        <v>107</v>
      </c>
      <c r="X137" s="88" t="s">
        <v>107</v>
      </c>
      <c r="Y137" s="93" t="str">
        <f>VLOOKUP( X137, $U$2:$W$53, 3, FALSE )</f>
        <v>AOSmithPHPT60</v>
      </c>
      <c r="Z137" s="131">
        <v>0</v>
      </c>
      <c r="AA137" s="34">
        <v>2.33</v>
      </c>
      <c r="AB137" s="51"/>
      <c r="AC137" s="50"/>
      <c r="AD137" s="51"/>
      <c r="AE137" s="50"/>
      <c r="AF137" s="143" t="str">
        <f t="shared" si="93"/>
        <v>2,     Reliance,   "10 60 DHPT  (60 gal)"</v>
      </c>
      <c r="AG137" s="145" t="str">
        <f t="shared" si="79"/>
        <v>Reliance</v>
      </c>
      <c r="AH137" s="146" t="s">
        <v>516</v>
      </c>
      <c r="AI137" s="143" t="str">
        <f t="shared" si="94"/>
        <v xml:space="preserve">          case  Reliance   :   "Reliance1060DHPTRes"</v>
      </c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  <c r="BY137" s="28"/>
      <c r="BZ137" s="28"/>
      <c r="CA137" s="28"/>
      <c r="CB137" s="28"/>
      <c r="CC137" s="28"/>
      <c r="CD137" s="28"/>
      <c r="CE137" s="28"/>
      <c r="CF137" s="28"/>
      <c r="CG137" s="28"/>
      <c r="CH137" s="28"/>
      <c r="CI137" s="28"/>
      <c r="CJ137" s="28"/>
      <c r="CK137" s="28"/>
      <c r="CL137" s="28"/>
      <c r="CM137" s="28"/>
      <c r="CN137" s="28"/>
      <c r="CO137" s="28"/>
      <c r="CP137" s="28"/>
      <c r="CQ137" s="28"/>
      <c r="CR137" s="28"/>
      <c r="CS137" s="28"/>
      <c r="CT137" s="28"/>
      <c r="CU137" s="28"/>
      <c r="CV137" s="28"/>
      <c r="CW137" s="28"/>
      <c r="CX137" s="28"/>
      <c r="CY137" s="28"/>
      <c r="CZ137" s="28"/>
      <c r="DA137" s="28"/>
      <c r="DB137" s="28"/>
      <c r="DC137" s="28"/>
      <c r="DD137" s="28"/>
      <c r="DE137" s="28"/>
      <c r="DF137" s="28"/>
      <c r="DG137" s="28"/>
      <c r="DH137" s="28"/>
      <c r="DI137" s="28"/>
      <c r="DJ137" s="28"/>
      <c r="DK137" s="28"/>
      <c r="DL137" s="28"/>
      <c r="DM137" s="28"/>
      <c r="DN137" s="28"/>
      <c r="DO137" s="28"/>
      <c r="DP137" s="28"/>
      <c r="DQ137" s="28"/>
      <c r="DR137" s="28"/>
      <c r="DS137" s="28"/>
      <c r="DT137" s="28"/>
      <c r="DU137" s="28"/>
      <c r="DV137" s="28"/>
      <c r="DW137" s="28"/>
      <c r="DX137" s="28"/>
      <c r="DY137" s="28"/>
      <c r="DZ137" s="28"/>
      <c r="EA137" s="28"/>
      <c r="EB137" s="28"/>
      <c r="EC137" s="28"/>
      <c r="ED137" s="28"/>
      <c r="EE137" s="28"/>
      <c r="EF137" s="28"/>
      <c r="EG137" s="28"/>
      <c r="EH137" s="28"/>
      <c r="EI137" s="28"/>
      <c r="EJ137" s="28"/>
      <c r="EK137" s="28"/>
      <c r="EL137" s="28"/>
      <c r="EM137" s="28"/>
      <c r="EN137" s="28"/>
      <c r="EO137" s="28"/>
      <c r="EP137" s="28"/>
      <c r="EQ137" s="28"/>
      <c r="ER137" s="28"/>
      <c r="ES137" s="28"/>
      <c r="ET137" s="28"/>
      <c r="EU137" s="28"/>
      <c r="EV137" s="28"/>
      <c r="EW137" s="28"/>
      <c r="EX137" s="28"/>
      <c r="EY137" s="28"/>
      <c r="EZ137" s="28"/>
      <c r="FA137" s="28"/>
      <c r="FB137" s="28"/>
      <c r="FC137" s="28"/>
      <c r="FD137" s="28"/>
      <c r="FE137" s="28"/>
      <c r="FF137" s="28"/>
      <c r="FG137" s="28"/>
      <c r="FH137" s="28"/>
      <c r="FI137" s="28"/>
      <c r="FJ137" s="28"/>
      <c r="FK137" s="28"/>
      <c r="FL137" s="28"/>
      <c r="FM137" s="28"/>
      <c r="FN137" s="28"/>
      <c r="FO137" s="28"/>
      <c r="FP137" s="28"/>
      <c r="FQ137" s="28"/>
      <c r="FR137" s="28"/>
      <c r="FS137" s="28"/>
      <c r="FT137" s="28"/>
      <c r="FU137" s="28"/>
      <c r="FV137" s="28"/>
      <c r="FW137" s="28"/>
      <c r="FX137" s="28"/>
      <c r="FY137" s="28"/>
      <c r="FZ137" s="28"/>
      <c r="GA137" s="28"/>
      <c r="GB137" s="28"/>
      <c r="GC137" s="28"/>
      <c r="GD137" s="28"/>
      <c r="GE137" s="28"/>
      <c r="GF137" s="28"/>
      <c r="GG137" s="28"/>
      <c r="GH137" s="28"/>
      <c r="GI137" s="28"/>
      <c r="GJ137" s="28"/>
      <c r="GK137" s="28"/>
      <c r="GL137" s="28"/>
      <c r="GM137" s="28"/>
      <c r="GN137" s="28"/>
      <c r="GO137" s="28"/>
      <c r="GP137" s="28"/>
      <c r="GQ137" s="28"/>
      <c r="GR137" s="28"/>
      <c r="GS137" s="28"/>
      <c r="GT137" s="28"/>
      <c r="GU137" s="28"/>
      <c r="GV137" s="28"/>
      <c r="GW137" s="28"/>
      <c r="GX137" s="28"/>
      <c r="GY137" s="28"/>
      <c r="GZ137" s="28"/>
      <c r="HA137" s="28"/>
      <c r="HB137" s="28"/>
      <c r="HC137" s="28"/>
      <c r="HD137" s="28"/>
      <c r="HE137" s="28"/>
      <c r="HF137" s="28"/>
      <c r="HG137" s="28"/>
      <c r="HH137" s="28"/>
      <c r="HI137" s="28"/>
      <c r="HJ137" s="28"/>
      <c r="HK137" s="28"/>
      <c r="HL137" s="28"/>
      <c r="HM137" s="28"/>
      <c r="HN137" s="28"/>
      <c r="HO137" s="28"/>
      <c r="HP137" s="28"/>
      <c r="HQ137" s="28"/>
      <c r="HR137" s="28"/>
      <c r="HS137" s="28"/>
      <c r="HT137" s="28"/>
      <c r="HU137" s="28"/>
      <c r="HV137" s="28"/>
      <c r="HW137" s="28"/>
      <c r="HX137" s="28"/>
      <c r="HY137" s="28"/>
      <c r="HZ137" s="28"/>
      <c r="IA137" s="28"/>
      <c r="IB137" s="28"/>
      <c r="IC137" s="28"/>
      <c r="ID137" s="28"/>
      <c r="IE137" s="28"/>
      <c r="IF137" s="28"/>
      <c r="IG137" s="28"/>
      <c r="IH137" s="28"/>
      <c r="II137" s="28"/>
      <c r="IJ137" s="28"/>
      <c r="IK137" s="28"/>
      <c r="IL137" s="28"/>
      <c r="IM137" s="28"/>
      <c r="IN137" s="28"/>
      <c r="IO137" s="28"/>
      <c r="IP137" s="28"/>
      <c r="IQ137" s="28"/>
      <c r="IR137" s="28"/>
      <c r="IS137" s="28"/>
      <c r="IT137" s="28"/>
      <c r="IU137" s="28"/>
      <c r="IV137" s="28"/>
      <c r="IW137" s="28"/>
      <c r="IX137" s="28"/>
      <c r="IY137" s="28"/>
      <c r="IZ137" s="28"/>
      <c r="JA137" s="28"/>
      <c r="JB137" s="28"/>
      <c r="JC137" s="28"/>
      <c r="JD137" s="28"/>
      <c r="JE137" s="28"/>
      <c r="JF137" s="28"/>
      <c r="JG137" s="28"/>
      <c r="JH137" s="28"/>
      <c r="JI137" s="28"/>
      <c r="JJ137" s="28"/>
      <c r="JK137" s="28"/>
      <c r="JL137" s="28"/>
      <c r="JM137" s="28"/>
      <c r="JN137" s="28"/>
      <c r="JO137" s="28"/>
      <c r="JP137" s="28"/>
      <c r="JQ137" s="28"/>
      <c r="JR137" s="28"/>
      <c r="JS137" s="28"/>
      <c r="JT137" s="28"/>
      <c r="JU137" s="28"/>
      <c r="JV137" s="28"/>
      <c r="JW137" s="28"/>
      <c r="JX137" s="28"/>
      <c r="JY137" s="28"/>
      <c r="JZ137" s="28"/>
      <c r="KA137" s="28"/>
      <c r="KB137" s="28"/>
      <c r="KC137" s="28"/>
      <c r="KD137" s="28"/>
      <c r="KE137" s="28"/>
      <c r="KF137" s="28"/>
      <c r="KG137" s="28"/>
      <c r="KH137" s="28"/>
      <c r="KI137" s="28"/>
      <c r="KJ137" s="28"/>
      <c r="KK137" s="28"/>
      <c r="KL137" s="28"/>
      <c r="KM137" s="28"/>
      <c r="KN137" s="28"/>
      <c r="KO137" s="28"/>
      <c r="KP137" s="28"/>
      <c r="KQ137" s="28"/>
      <c r="KR137" s="28"/>
      <c r="KS137" s="28"/>
      <c r="KT137" s="28"/>
      <c r="KU137" s="28"/>
      <c r="KV137" s="28"/>
      <c r="KW137" s="28"/>
      <c r="KX137" s="28"/>
      <c r="KY137" s="28"/>
      <c r="KZ137" s="28"/>
      <c r="LA137" s="28"/>
      <c r="LB137" s="28"/>
      <c r="LC137" s="28"/>
      <c r="LD137" s="28"/>
      <c r="LE137" s="28"/>
      <c r="LF137" s="28"/>
      <c r="LG137" s="28"/>
      <c r="LH137" s="28"/>
      <c r="LI137" s="28"/>
      <c r="LJ137" s="28"/>
      <c r="LK137" s="28"/>
      <c r="LL137" s="28"/>
      <c r="LM137" s="28"/>
      <c r="LN137" s="28"/>
      <c r="LO137" s="28"/>
      <c r="LP137" s="28"/>
      <c r="LQ137" s="28"/>
      <c r="LR137" s="28"/>
      <c r="LS137" s="28"/>
      <c r="LT137" s="28"/>
      <c r="LU137" s="28"/>
      <c r="LV137" s="28"/>
      <c r="LW137" s="28"/>
      <c r="LX137" s="28"/>
      <c r="LY137" s="28"/>
      <c r="LZ137" s="28"/>
      <c r="MA137" s="28"/>
      <c r="MB137" s="28"/>
      <c r="MC137" s="28"/>
      <c r="MD137" s="28"/>
      <c r="ME137" s="28"/>
      <c r="MF137" s="28"/>
      <c r="MG137" s="28"/>
      <c r="MH137" s="28"/>
      <c r="MI137" s="28"/>
      <c r="MJ137" s="28"/>
      <c r="MK137" s="28"/>
      <c r="ML137" s="28"/>
      <c r="MM137" s="28"/>
      <c r="MN137" s="28"/>
      <c r="MO137" s="28"/>
      <c r="MP137" s="28"/>
      <c r="MQ137" s="28"/>
      <c r="MR137" s="28"/>
      <c r="MS137" s="28"/>
      <c r="MT137" s="28"/>
      <c r="MU137" s="28"/>
      <c r="MV137" s="28"/>
      <c r="MW137" s="28"/>
      <c r="MX137" s="28"/>
      <c r="MY137" s="28"/>
      <c r="MZ137" s="28"/>
      <c r="NA137" s="28"/>
      <c r="NB137" s="28"/>
      <c r="NC137" s="28"/>
      <c r="ND137" s="28"/>
      <c r="NE137" s="28"/>
      <c r="NF137" s="28"/>
      <c r="NG137" s="28"/>
      <c r="NH137" s="28"/>
      <c r="NI137" s="28"/>
      <c r="NJ137" s="28"/>
      <c r="NK137" s="28"/>
      <c r="NL137" s="28"/>
      <c r="NM137" s="28"/>
      <c r="NN137" s="28"/>
      <c r="NO137" s="28"/>
      <c r="NP137" s="28"/>
      <c r="NQ137" s="28"/>
      <c r="NR137" s="28"/>
      <c r="NS137" s="28"/>
      <c r="NT137" s="28"/>
      <c r="NU137" s="28"/>
      <c r="NV137" s="28"/>
      <c r="NW137" s="28"/>
      <c r="NX137" s="28"/>
      <c r="NY137" s="28"/>
      <c r="NZ137" s="28"/>
      <c r="OA137" s="28"/>
      <c r="OB137" s="28"/>
      <c r="OC137" s="28"/>
      <c r="OD137" s="28"/>
      <c r="OE137" s="28"/>
      <c r="OF137" s="28"/>
      <c r="OG137" s="28"/>
      <c r="OH137" s="28"/>
      <c r="OI137" s="28"/>
      <c r="OJ137" s="28"/>
      <c r="OK137" s="28"/>
      <c r="OL137" s="28"/>
      <c r="OM137" s="28"/>
      <c r="ON137" s="28"/>
      <c r="OO137" s="28"/>
      <c r="OP137" s="28"/>
      <c r="OQ137" s="28"/>
      <c r="OR137" s="28"/>
      <c r="OS137" s="28"/>
      <c r="OT137" s="28"/>
      <c r="OU137" s="28"/>
      <c r="OV137" s="28"/>
      <c r="OW137" s="28"/>
      <c r="OX137" s="28"/>
      <c r="OY137" s="28"/>
      <c r="OZ137" s="28"/>
      <c r="PA137" s="28"/>
      <c r="PB137" s="28"/>
      <c r="PC137" s="28"/>
      <c r="PD137" s="28"/>
      <c r="PE137" s="28"/>
      <c r="PF137" s="28"/>
      <c r="PG137" s="28"/>
      <c r="PH137" s="28"/>
      <c r="PI137" s="28"/>
      <c r="PJ137" s="28"/>
      <c r="PK137" s="28"/>
      <c r="PL137" s="28"/>
      <c r="PM137" s="28"/>
      <c r="PN137" s="28"/>
      <c r="PO137" s="28"/>
      <c r="PP137" s="28"/>
      <c r="PQ137" s="28"/>
      <c r="PR137" s="28"/>
      <c r="PS137" s="28"/>
      <c r="PT137" s="28"/>
      <c r="PU137" s="28"/>
      <c r="PV137" s="28"/>
      <c r="PW137" s="28"/>
      <c r="PX137" s="28"/>
      <c r="PY137" s="28"/>
      <c r="PZ137" s="28"/>
      <c r="QA137" s="28"/>
      <c r="QB137" s="28"/>
      <c r="QC137" s="28"/>
      <c r="QD137" s="28"/>
      <c r="QE137" s="28"/>
      <c r="QF137" s="28"/>
      <c r="QG137" s="28"/>
      <c r="QH137" s="28"/>
      <c r="QI137" s="28"/>
      <c r="QJ137" s="28"/>
      <c r="QK137" s="28"/>
      <c r="QL137" s="28"/>
      <c r="QM137" s="28"/>
      <c r="QN137" s="28"/>
      <c r="QO137" s="28"/>
      <c r="QP137" s="28"/>
      <c r="QQ137" s="28"/>
      <c r="QR137" s="28"/>
      <c r="QS137" s="28"/>
      <c r="QT137" s="28"/>
      <c r="QU137" s="28"/>
      <c r="QV137" s="28"/>
      <c r="QW137" s="28"/>
      <c r="QX137" s="28"/>
      <c r="QY137" s="28"/>
      <c r="QZ137" s="28"/>
      <c r="RA137" s="28"/>
      <c r="RB137" s="28"/>
      <c r="RC137" s="28"/>
      <c r="RD137" s="28"/>
      <c r="RE137" s="28"/>
      <c r="RF137" s="28"/>
      <c r="RG137" s="28"/>
      <c r="RH137" s="28"/>
      <c r="RI137" s="28"/>
      <c r="RJ137" s="28"/>
      <c r="RK137" s="28"/>
      <c r="RL137" s="28"/>
      <c r="RM137" s="28"/>
      <c r="RN137" s="28"/>
      <c r="RO137" s="28"/>
      <c r="RP137" s="28"/>
      <c r="RQ137" s="28"/>
      <c r="RR137" s="28"/>
      <c r="RS137" s="28"/>
      <c r="RT137" s="28"/>
      <c r="RU137" s="28"/>
      <c r="RV137" s="28"/>
      <c r="RW137" s="28"/>
      <c r="RX137" s="28"/>
      <c r="RY137" s="28"/>
      <c r="RZ137" s="28"/>
      <c r="SA137" s="28"/>
      <c r="SB137" s="28"/>
      <c r="SC137" s="28"/>
      <c r="SD137" s="28"/>
      <c r="SE137" s="28"/>
      <c r="SF137" s="28"/>
      <c r="SG137" s="28"/>
      <c r="SH137" s="28"/>
      <c r="SI137" s="28"/>
      <c r="SJ137" s="28"/>
      <c r="SK137" s="28"/>
      <c r="SL137" s="28"/>
      <c r="SM137" s="28"/>
      <c r="SN137" s="28"/>
      <c r="SO137" s="28"/>
      <c r="SP137" s="28"/>
      <c r="SQ137" s="28"/>
      <c r="SR137" s="28"/>
      <c r="SS137" s="28"/>
      <c r="ST137" s="28"/>
      <c r="SU137" s="28"/>
      <c r="SV137" s="28"/>
      <c r="SW137" s="28"/>
      <c r="SX137" s="28"/>
      <c r="SY137" s="28"/>
      <c r="SZ137" s="28"/>
      <c r="TA137" s="28"/>
      <c r="TB137" s="28"/>
      <c r="TC137" s="28"/>
      <c r="TD137" s="28"/>
      <c r="TE137" s="28"/>
      <c r="TF137" s="28"/>
      <c r="TG137" s="28"/>
      <c r="TH137" s="28"/>
      <c r="TI137" s="28"/>
      <c r="TJ137" s="28"/>
      <c r="TK137" s="28"/>
      <c r="TL137" s="28"/>
      <c r="TM137" s="28"/>
      <c r="TN137" s="28"/>
      <c r="TO137" s="28"/>
      <c r="TP137" s="28"/>
      <c r="TQ137" s="28"/>
      <c r="TR137" s="28"/>
      <c r="TS137" s="28"/>
      <c r="TT137" s="28"/>
      <c r="TU137" s="28"/>
      <c r="TV137" s="28"/>
      <c r="TW137" s="28"/>
      <c r="TX137" s="28"/>
      <c r="TY137" s="28"/>
      <c r="TZ137" s="28"/>
      <c r="UA137" s="28"/>
      <c r="UB137" s="28"/>
      <c r="UC137" s="28"/>
      <c r="UD137" s="28"/>
      <c r="UE137" s="28"/>
      <c r="UF137" s="28"/>
      <c r="UG137" s="28"/>
      <c r="UH137" s="28"/>
      <c r="UI137" s="28"/>
      <c r="UJ137" s="28"/>
      <c r="UK137" s="28"/>
      <c r="UL137" s="28"/>
      <c r="UM137" s="28"/>
      <c r="UN137" s="28"/>
      <c r="UO137" s="28"/>
      <c r="UP137" s="28"/>
      <c r="UQ137" s="28"/>
      <c r="UR137" s="28"/>
      <c r="US137" s="28"/>
      <c r="UT137" s="28"/>
      <c r="UU137" s="28"/>
      <c r="UV137" s="28"/>
      <c r="UW137" s="28"/>
      <c r="UX137" s="28"/>
      <c r="UY137" s="28"/>
      <c r="UZ137" s="28"/>
      <c r="VA137" s="28"/>
      <c r="VB137" s="28"/>
      <c r="VC137" s="28"/>
      <c r="VD137" s="28"/>
      <c r="VE137" s="28"/>
      <c r="VF137" s="28"/>
      <c r="VG137" s="28"/>
      <c r="VH137" s="28"/>
      <c r="VI137" s="28"/>
      <c r="VJ137" s="28"/>
      <c r="VK137" s="28"/>
      <c r="VL137" s="28"/>
      <c r="VM137" s="28"/>
      <c r="VN137" s="28"/>
      <c r="VO137" s="28"/>
      <c r="VP137" s="28"/>
      <c r="VQ137" s="28"/>
      <c r="VR137" s="28"/>
      <c r="VS137" s="28"/>
      <c r="VT137" s="28"/>
      <c r="VU137" s="28"/>
      <c r="VV137" s="28"/>
      <c r="VW137" s="28"/>
      <c r="VX137" s="28"/>
      <c r="VY137" s="28"/>
      <c r="VZ137" s="28"/>
      <c r="WA137" s="28"/>
      <c r="WB137" s="28"/>
      <c r="WC137" s="28"/>
      <c r="WD137" s="28"/>
      <c r="WE137" s="28"/>
      <c r="WF137" s="28"/>
      <c r="WG137" s="28"/>
      <c r="WH137" s="28"/>
      <c r="WI137" s="28"/>
      <c r="WJ137" s="28"/>
      <c r="WK137" s="28"/>
      <c r="WL137" s="28"/>
      <c r="WM137" s="28"/>
      <c r="WN137" s="28"/>
      <c r="WO137" s="28"/>
      <c r="WP137" s="28"/>
      <c r="WQ137" s="28"/>
      <c r="WR137" s="28"/>
      <c r="WS137" s="28"/>
      <c r="WT137" s="28"/>
      <c r="WU137" s="28"/>
      <c r="WV137" s="28"/>
      <c r="WW137" s="28"/>
      <c r="WX137" s="28"/>
      <c r="WY137" s="28"/>
      <c r="WZ137" s="28"/>
      <c r="XA137" s="28"/>
      <c r="XB137" s="28"/>
      <c r="XC137" s="28"/>
      <c r="XD137" s="28"/>
      <c r="XE137" s="28"/>
      <c r="XF137" s="28"/>
      <c r="XG137" s="28"/>
      <c r="XH137" s="28"/>
      <c r="XI137" s="28"/>
      <c r="XJ137" s="28"/>
      <c r="XK137" s="28"/>
      <c r="XL137" s="28"/>
      <c r="XM137" s="28"/>
      <c r="XN137" s="28"/>
      <c r="XO137" s="28"/>
      <c r="XP137" s="28"/>
      <c r="XQ137" s="28"/>
      <c r="XR137" s="28"/>
      <c r="XS137" s="28"/>
      <c r="XT137" s="28"/>
      <c r="XU137" s="28"/>
      <c r="XV137" s="28"/>
      <c r="XW137" s="28"/>
      <c r="XX137" s="28"/>
      <c r="XY137" s="28"/>
      <c r="XZ137" s="28"/>
      <c r="YA137" s="28"/>
      <c r="YB137" s="28"/>
      <c r="YC137" s="28"/>
      <c r="YD137" s="28"/>
      <c r="YE137" s="28"/>
      <c r="YF137" s="28"/>
      <c r="YG137" s="28"/>
      <c r="YH137" s="28"/>
      <c r="YI137" s="28"/>
      <c r="YJ137" s="28"/>
      <c r="YK137" s="28"/>
      <c r="YL137" s="28"/>
      <c r="YM137" s="28"/>
      <c r="YN137" s="28"/>
      <c r="YO137" s="28"/>
      <c r="YP137" s="28"/>
      <c r="YQ137" s="28"/>
      <c r="YR137" s="28"/>
      <c r="YS137" s="28"/>
      <c r="YT137" s="28"/>
      <c r="YU137" s="28"/>
      <c r="YV137" s="28"/>
      <c r="YW137" s="28"/>
      <c r="YX137" s="28"/>
      <c r="YY137" s="28"/>
      <c r="YZ137" s="28"/>
      <c r="ZA137" s="28"/>
      <c r="ZB137" s="28"/>
      <c r="ZC137" s="28"/>
      <c r="ZD137" s="28"/>
      <c r="ZE137" s="28"/>
      <c r="ZF137" s="28"/>
      <c r="ZG137" s="28"/>
      <c r="ZH137" s="28"/>
      <c r="ZI137" s="28"/>
      <c r="ZJ137" s="28"/>
      <c r="ZK137" s="28"/>
      <c r="ZL137" s="28"/>
      <c r="ZM137" s="28"/>
      <c r="ZN137" s="28"/>
      <c r="ZO137" s="28"/>
      <c r="ZP137" s="28"/>
      <c r="ZQ137" s="28"/>
      <c r="ZR137" s="28"/>
      <c r="ZS137" s="28"/>
      <c r="ZT137" s="28"/>
      <c r="ZU137" s="28"/>
      <c r="ZV137" s="28"/>
      <c r="ZW137" s="28"/>
      <c r="ZX137" s="28"/>
      <c r="ZY137" s="28"/>
      <c r="ZZ137" s="28"/>
      <c r="AAA137" s="28"/>
      <c r="AAB137" s="28"/>
      <c r="AAC137" s="28"/>
      <c r="AAD137" s="28"/>
      <c r="AAE137" s="28"/>
      <c r="AAF137" s="28"/>
      <c r="AAG137" s="28"/>
      <c r="AAH137" s="28"/>
      <c r="AAI137" s="28"/>
      <c r="AAJ137" s="28"/>
      <c r="AAK137" s="28"/>
      <c r="AAL137" s="28"/>
      <c r="AAM137" s="28"/>
      <c r="AAN137" s="28"/>
      <c r="AAO137" s="28"/>
      <c r="AAP137" s="28"/>
      <c r="AAQ137" s="28"/>
      <c r="AAR137" s="28"/>
      <c r="AAS137" s="28"/>
      <c r="AAT137" s="28"/>
      <c r="AAU137" s="28"/>
      <c r="AAV137" s="28"/>
      <c r="AAW137" s="28"/>
      <c r="AAX137" s="28"/>
      <c r="AAY137" s="28"/>
      <c r="AAZ137" s="28"/>
      <c r="ABA137" s="28"/>
      <c r="ABB137" s="28"/>
      <c r="ABC137" s="28"/>
      <c r="ABD137" s="28"/>
      <c r="ABE137" s="28"/>
      <c r="ABF137" s="28"/>
      <c r="ABG137" s="28"/>
      <c r="ABH137" s="28"/>
      <c r="ABI137" s="28"/>
      <c r="ABJ137" s="28"/>
      <c r="ABK137" s="28"/>
      <c r="ABL137" s="28"/>
      <c r="ABM137" s="28"/>
      <c r="ABN137" s="28"/>
      <c r="ABO137" s="28"/>
      <c r="ABP137" s="28"/>
      <c r="ABQ137" s="28"/>
      <c r="ABR137" s="28"/>
      <c r="ABS137" s="28"/>
      <c r="ABT137" s="28"/>
      <c r="ABU137" s="28"/>
      <c r="ABV137" s="28"/>
      <c r="ABW137" s="28"/>
      <c r="ABX137" s="28"/>
      <c r="ABY137" s="28"/>
      <c r="ABZ137" s="28"/>
      <c r="ACA137" s="28"/>
      <c r="ACB137" s="28"/>
      <c r="ACC137" s="28"/>
      <c r="ACD137" s="28"/>
      <c r="ACE137" s="28"/>
      <c r="ACF137" s="28"/>
      <c r="ACG137" s="28"/>
      <c r="ACH137" s="28"/>
      <c r="ACI137" s="28"/>
      <c r="ACJ137" s="28"/>
      <c r="ACK137" s="28"/>
      <c r="ACL137" s="28"/>
      <c r="ACM137" s="28"/>
      <c r="ACN137" s="28"/>
      <c r="ACO137" s="28"/>
      <c r="ACP137" s="28"/>
      <c r="ACQ137" s="28"/>
      <c r="ACR137" s="28"/>
      <c r="ACS137" s="28"/>
      <c r="ACT137" s="28"/>
      <c r="ACU137" s="28"/>
      <c r="ACV137" s="28"/>
      <c r="ACW137" s="28"/>
      <c r="ACX137" s="28"/>
      <c r="ACY137" s="28"/>
      <c r="ACZ137" s="28"/>
      <c r="ADA137" s="28"/>
      <c r="ADB137" s="28"/>
      <c r="ADC137" s="28"/>
      <c r="ADD137" s="28"/>
      <c r="ADE137" s="28"/>
      <c r="ADF137" s="28"/>
      <c r="ADG137" s="28"/>
      <c r="ADH137" s="28"/>
      <c r="ADI137" s="28"/>
      <c r="ADJ137" s="28"/>
      <c r="ADK137" s="28"/>
      <c r="ADL137" s="28"/>
      <c r="ADM137" s="28"/>
      <c r="ADN137" s="28"/>
      <c r="ADO137" s="28"/>
      <c r="ADP137" s="28"/>
      <c r="ADQ137" s="28"/>
      <c r="ADR137" s="28"/>
      <c r="ADS137" s="28"/>
      <c r="ADT137" s="28"/>
      <c r="ADU137" s="28"/>
      <c r="ADV137" s="28"/>
      <c r="ADW137" s="28"/>
      <c r="ADX137" s="28"/>
      <c r="ADY137" s="28"/>
      <c r="ADZ137" s="28"/>
      <c r="AEA137" s="28"/>
      <c r="AEB137" s="28"/>
      <c r="AEC137" s="28"/>
      <c r="AED137" s="28"/>
      <c r="AEE137" s="28"/>
      <c r="AEF137" s="28"/>
      <c r="AEG137" s="28"/>
      <c r="AEH137" s="28"/>
      <c r="AEI137" s="28"/>
      <c r="AEJ137" s="28"/>
      <c r="AEK137" s="28"/>
      <c r="AEL137" s="28"/>
      <c r="AEM137" s="28"/>
      <c r="AEN137" s="28"/>
      <c r="AEO137" s="28"/>
      <c r="AEP137" s="28"/>
      <c r="AEQ137" s="28"/>
      <c r="AER137" s="28"/>
      <c r="AES137" s="28"/>
      <c r="AET137" s="28"/>
      <c r="AEU137" s="28"/>
      <c r="AEV137" s="28"/>
      <c r="AEW137" s="28"/>
      <c r="AEX137" s="28"/>
      <c r="AEY137" s="28"/>
      <c r="AEZ137" s="28"/>
      <c r="AFA137" s="28"/>
      <c r="AFB137" s="28"/>
      <c r="AFC137" s="28"/>
      <c r="AFD137" s="28"/>
      <c r="AFE137" s="28"/>
      <c r="AFF137" s="28"/>
      <c r="AFG137" s="28"/>
      <c r="AFH137" s="28"/>
      <c r="AFI137" s="28"/>
      <c r="AFJ137" s="28"/>
      <c r="AFK137" s="28"/>
      <c r="AFL137" s="28"/>
      <c r="AFM137" s="28"/>
      <c r="AFN137" s="28"/>
      <c r="AFO137" s="28"/>
      <c r="AFP137" s="28"/>
      <c r="AFQ137" s="28"/>
      <c r="AFR137" s="28"/>
      <c r="AFS137" s="28"/>
      <c r="AFT137" s="28"/>
      <c r="AFU137" s="28"/>
      <c r="AFV137" s="28"/>
      <c r="AFW137" s="28"/>
      <c r="AFX137" s="28"/>
      <c r="AFY137" s="28"/>
      <c r="AFZ137" s="28"/>
      <c r="AGA137" s="28"/>
      <c r="AGB137" s="28"/>
      <c r="AGC137" s="28"/>
      <c r="AGD137" s="28"/>
      <c r="AGE137" s="28"/>
      <c r="AGF137" s="28"/>
      <c r="AGG137" s="28"/>
      <c r="AGH137" s="28"/>
      <c r="AGI137" s="28"/>
      <c r="AGJ137" s="28"/>
      <c r="AGK137" s="28"/>
      <c r="AGL137" s="28"/>
      <c r="AGM137" s="28"/>
      <c r="AGN137" s="28"/>
      <c r="AGO137" s="28"/>
      <c r="AGP137" s="28"/>
      <c r="AGQ137" s="28"/>
      <c r="AGR137" s="28"/>
      <c r="AGS137" s="28"/>
      <c r="AGT137" s="28"/>
      <c r="AGU137" s="28"/>
      <c r="AGV137" s="28"/>
      <c r="AGW137" s="28"/>
      <c r="AGX137" s="28"/>
      <c r="AGY137" s="28"/>
      <c r="AGZ137" s="28"/>
      <c r="AHA137" s="28"/>
      <c r="AHB137" s="28"/>
      <c r="AHC137" s="28"/>
      <c r="AHD137" s="28"/>
      <c r="AHE137" s="28"/>
      <c r="AHF137" s="28"/>
      <c r="AHG137" s="28"/>
      <c r="AHH137" s="28"/>
      <c r="AHI137" s="28"/>
      <c r="AHJ137" s="28"/>
      <c r="AHK137" s="28"/>
      <c r="AHL137" s="28"/>
      <c r="AHM137" s="28"/>
      <c r="AHN137" s="28"/>
      <c r="AHO137" s="28"/>
      <c r="AHP137" s="28"/>
      <c r="AHQ137" s="28"/>
      <c r="AHR137" s="28"/>
      <c r="AHS137" s="28"/>
      <c r="AHT137" s="28"/>
      <c r="AHU137" s="28"/>
      <c r="AHV137" s="28"/>
      <c r="AHW137" s="28"/>
      <c r="AHX137" s="28"/>
      <c r="AHY137" s="28"/>
      <c r="AHZ137" s="28"/>
      <c r="AIA137" s="28"/>
      <c r="AIB137" s="28"/>
      <c r="AIC137" s="28"/>
      <c r="AID137" s="28"/>
      <c r="AIE137" s="28"/>
      <c r="AIF137" s="28"/>
      <c r="AIG137" s="28"/>
      <c r="AIH137" s="28"/>
      <c r="AII137" s="28"/>
      <c r="AIJ137" s="28"/>
      <c r="AIK137" s="28"/>
      <c r="AIL137" s="28"/>
      <c r="AIM137" s="28"/>
      <c r="AIN137" s="28"/>
      <c r="AIO137" s="28"/>
      <c r="AIP137" s="28"/>
      <c r="AIQ137" s="28"/>
      <c r="AIR137" s="28"/>
      <c r="AIS137" s="28"/>
      <c r="AIT137" s="28"/>
      <c r="AIU137" s="28"/>
      <c r="AIV137" s="28"/>
      <c r="AIW137" s="28"/>
      <c r="AIX137" s="28"/>
      <c r="AIY137" s="28"/>
      <c r="AIZ137" s="28"/>
      <c r="AJA137" s="28"/>
      <c r="AJB137" s="28"/>
      <c r="AJC137" s="28"/>
      <c r="AJD137" s="28"/>
      <c r="AJE137" s="28"/>
      <c r="AJF137" s="28"/>
      <c r="AJG137" s="28"/>
      <c r="AJH137" s="28"/>
      <c r="AJI137" s="28"/>
      <c r="AJJ137" s="28"/>
      <c r="AJK137" s="28"/>
      <c r="AJL137" s="28"/>
      <c r="AJM137" s="28"/>
      <c r="AJN137" s="28"/>
      <c r="AJO137" s="28"/>
      <c r="AJP137" s="28"/>
      <c r="AJQ137" s="28"/>
      <c r="AJR137" s="28"/>
      <c r="AJS137" s="28"/>
      <c r="AJT137" s="28"/>
      <c r="AJU137" s="28"/>
      <c r="AJV137" s="28"/>
      <c r="AJW137" s="28"/>
      <c r="AJX137" s="28"/>
      <c r="AJY137" s="28"/>
      <c r="AJZ137" s="28"/>
      <c r="AKA137" s="28"/>
      <c r="AKB137" s="28"/>
      <c r="AKC137" s="28"/>
      <c r="AKD137" s="28"/>
      <c r="AKE137" s="28"/>
      <c r="AKF137" s="28"/>
      <c r="AKG137" s="28"/>
      <c r="AKH137" s="28"/>
      <c r="AKI137" s="28"/>
      <c r="AKJ137" s="28"/>
      <c r="AKK137" s="28"/>
      <c r="AKL137" s="28"/>
      <c r="AKM137" s="28"/>
      <c r="AKN137" s="28"/>
      <c r="AKO137" s="28"/>
      <c r="AKP137" s="28"/>
      <c r="AKQ137" s="28"/>
      <c r="AKR137" s="28"/>
      <c r="AKS137" s="28"/>
      <c r="AKT137" s="28"/>
      <c r="AKU137" s="28"/>
      <c r="AKV137" s="28"/>
      <c r="AKW137" s="28"/>
      <c r="AKX137" s="28"/>
      <c r="AKY137" s="28"/>
      <c r="AKZ137" s="28"/>
      <c r="ALA137" s="28"/>
      <c r="ALB137" s="28"/>
      <c r="ALC137" s="28"/>
      <c r="ALD137" s="28"/>
      <c r="ALE137" s="28"/>
      <c r="ALF137" s="28"/>
      <c r="ALG137" s="28"/>
      <c r="ALH137" s="28"/>
      <c r="ALI137" s="28"/>
      <c r="ALJ137" s="28"/>
      <c r="ALK137" s="28"/>
      <c r="ALL137" s="28"/>
      <c r="ALM137" s="28"/>
      <c r="ALN137" s="28"/>
      <c r="ALO137" s="28"/>
      <c r="ALP137" s="28"/>
      <c r="ALQ137" s="28"/>
      <c r="ALR137" s="28"/>
      <c r="ALS137" s="28"/>
      <c r="ALT137" s="28"/>
      <c r="ALU137" s="28"/>
      <c r="ALV137" s="28"/>
      <c r="ALW137" s="28"/>
      <c r="ALX137" s="28"/>
      <c r="ALY137" s="28"/>
      <c r="ALZ137" s="28"/>
      <c r="AMA137" s="28"/>
      <c r="AMB137" s="28"/>
      <c r="AMC137" s="28"/>
      <c r="AMD137" s="28"/>
      <c r="AME137" s="28"/>
      <c r="AMF137" s="28"/>
      <c r="AMG137" s="28"/>
      <c r="AMH137" s="28"/>
      <c r="AMI137" s="28"/>
      <c r="AMJ137" s="28"/>
      <c r="AMK137" s="28"/>
      <c r="AML137" s="28"/>
      <c r="AMM137" s="28"/>
      <c r="AMN137" s="28"/>
      <c r="AMO137" s="28"/>
      <c r="AMP137" s="28"/>
      <c r="AMQ137" s="28"/>
      <c r="AMR137" s="28"/>
      <c r="AMS137" s="28"/>
      <c r="AMT137" s="28"/>
      <c r="AMU137" s="28"/>
      <c r="AMV137" s="28"/>
      <c r="AMW137" s="28"/>
      <c r="AMX137" s="28"/>
      <c r="AMY137" s="28"/>
      <c r="AMZ137" s="28"/>
      <c r="ANA137" s="28"/>
      <c r="ANB137" s="28"/>
      <c r="ANC137" s="28"/>
      <c r="AND137" s="28"/>
      <c r="ANE137" s="28"/>
      <c r="ANF137" s="28"/>
    </row>
    <row r="138" spans="3:1046" s="6" customFormat="1" ht="15" customHeight="1" x14ac:dyDescent="0.25">
      <c r="C138" s="6" t="str">
        <f t="shared" si="88"/>
        <v>Reliance</v>
      </c>
      <c r="D138" s="6" t="str">
        <f t="shared" si="89"/>
        <v>10 66 DHPHT 120  (66 gal)</v>
      </c>
      <c r="E138" s="6">
        <f t="shared" si="90"/>
        <v>180414</v>
      </c>
      <c r="F138" s="62">
        <f t="shared" si="9"/>
        <v>66</v>
      </c>
      <c r="G138" s="6" t="str">
        <f t="shared" si="91"/>
        <v>AOSmithHPTU66</v>
      </c>
      <c r="H138" s="64">
        <v>0</v>
      </c>
      <c r="I138" s="62">
        <v>1</v>
      </c>
      <c r="J138" s="63">
        <f t="shared" si="47"/>
        <v>0</v>
      </c>
      <c r="K138" s="114">
        <f t="shared" si="48"/>
        <v>3.1</v>
      </c>
      <c r="L138" s="132">
        <f t="shared" si="13"/>
        <v>0</v>
      </c>
      <c r="M138" s="132" t="str">
        <f t="shared" si="92"/>
        <v>Reliance1066DHPHT</v>
      </c>
      <c r="N138" s="99" t="s">
        <v>196</v>
      </c>
      <c r="O138" s="32">
        <v>3</v>
      </c>
      <c r="P138" s="83">
        <f t="shared" si="15"/>
        <v>18</v>
      </c>
      <c r="Q138" s="9" t="s">
        <v>34</v>
      </c>
      <c r="R138" s="70">
        <f t="shared" si="98"/>
        <v>4</v>
      </c>
      <c r="S138" s="70">
        <f xml:space="preserve"> (P138*10000) + (R138*100) + VLOOKUP( X138, $U$2:$W$53, 2, FALSE )</f>
        <v>180414</v>
      </c>
      <c r="T138" s="67" t="str">
        <f t="shared" si="96"/>
        <v>10 66 DHPHT 120  (66 gal)</v>
      </c>
      <c r="U138" s="10" t="s">
        <v>37</v>
      </c>
      <c r="V138" s="11">
        <v>66</v>
      </c>
      <c r="W138" s="30" t="s">
        <v>85</v>
      </c>
      <c r="X138" s="88" t="s">
        <v>105</v>
      </c>
      <c r="Y138" s="93" t="str">
        <f>VLOOKUP( X138, $U$2:$W$53, 3, FALSE )</f>
        <v>AOSmithHPTU66</v>
      </c>
      <c r="Z138" s="131">
        <v>0</v>
      </c>
      <c r="AA138" s="40" t="s">
        <v>10</v>
      </c>
      <c r="AB138" s="47">
        <v>3</v>
      </c>
      <c r="AC138" s="48">
        <v>3.1</v>
      </c>
      <c r="AD138" s="49">
        <v>42545</v>
      </c>
      <c r="AE138" s="50" t="s">
        <v>83</v>
      </c>
      <c r="AF138" s="143" t="str">
        <f t="shared" si="93"/>
        <v>2,     Reliance,   "10 66 DHPHT 120  (66 gal)"</v>
      </c>
      <c r="AG138" s="145" t="str">
        <f t="shared" si="79"/>
        <v>Reliance</v>
      </c>
      <c r="AH138" s="146" t="s">
        <v>517</v>
      </c>
      <c r="AI138" s="143" t="str">
        <f t="shared" si="94"/>
        <v xml:space="preserve">          case  Reliance   :   "Reliance1066DHPHT"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  <c r="AMK138"/>
      <c r="AML138"/>
      <c r="AMM138"/>
      <c r="AMN138"/>
      <c r="AMO138"/>
      <c r="AMP138"/>
      <c r="AMQ138"/>
      <c r="AMR138"/>
      <c r="AMS138"/>
      <c r="AMT138"/>
      <c r="AMU138"/>
      <c r="AMV138"/>
      <c r="AMW138"/>
      <c r="AMX138"/>
      <c r="AMY138"/>
      <c r="AMZ138"/>
      <c r="ANA138"/>
      <c r="ANB138"/>
      <c r="ANC138"/>
    </row>
    <row r="139" spans="3:1046" s="6" customFormat="1" ht="15" customHeight="1" x14ac:dyDescent="0.25">
      <c r="C139" s="6" t="str">
        <f t="shared" si="88"/>
        <v>Reliance</v>
      </c>
      <c r="D139" s="6" t="str">
        <f t="shared" si="89"/>
        <v>10 66 DHPHTN 120  (66 gal)</v>
      </c>
      <c r="E139" s="6">
        <f t="shared" si="90"/>
        <v>180514</v>
      </c>
      <c r="F139" s="62">
        <f t="shared" si="9"/>
        <v>66</v>
      </c>
      <c r="G139" s="6" t="str">
        <f t="shared" si="91"/>
        <v>AOSmithHPTU66</v>
      </c>
      <c r="H139" s="64">
        <v>0</v>
      </c>
      <c r="I139" s="62">
        <v>1</v>
      </c>
      <c r="J139" s="63">
        <f t="shared" si="47"/>
        <v>0</v>
      </c>
      <c r="K139" s="114">
        <f t="shared" si="48"/>
        <v>3.1</v>
      </c>
      <c r="L139" s="132">
        <f t="shared" si="13"/>
        <v>0</v>
      </c>
      <c r="M139" s="132" t="str">
        <f t="shared" si="92"/>
        <v>Reliance1066DHPHTN</v>
      </c>
      <c r="N139" s="99" t="s">
        <v>196</v>
      </c>
      <c r="O139" s="32">
        <v>3</v>
      </c>
      <c r="P139" s="83">
        <f t="shared" si="15"/>
        <v>18</v>
      </c>
      <c r="Q139" s="9" t="s">
        <v>34</v>
      </c>
      <c r="R139" s="70">
        <f t="shared" si="98"/>
        <v>5</v>
      </c>
      <c r="S139" s="70">
        <f xml:space="preserve"> (P139*10000) + (R139*100) + VLOOKUP( X139, $U$2:$W$53, 2, FALSE )</f>
        <v>180514</v>
      </c>
      <c r="T139" s="67" t="str">
        <f t="shared" si="96"/>
        <v>10 66 DHPHTN 120  (66 gal)</v>
      </c>
      <c r="U139" s="10" t="s">
        <v>38</v>
      </c>
      <c r="V139" s="11">
        <v>66</v>
      </c>
      <c r="W139" s="30" t="s">
        <v>85</v>
      </c>
      <c r="X139" s="88" t="s">
        <v>105</v>
      </c>
      <c r="Y139" s="93" t="str">
        <f>VLOOKUP( X139, $U$2:$W$53, 3, FALSE )</f>
        <v>AOSmithHPTU66</v>
      </c>
      <c r="Z139" s="131">
        <v>0</v>
      </c>
      <c r="AA139" s="40" t="s">
        <v>10</v>
      </c>
      <c r="AB139" s="47">
        <v>3</v>
      </c>
      <c r="AC139" s="48">
        <v>3.1</v>
      </c>
      <c r="AD139" s="49">
        <v>42545</v>
      </c>
      <c r="AE139" s="50" t="s">
        <v>83</v>
      </c>
      <c r="AF139" s="143" t="str">
        <f t="shared" si="93"/>
        <v>2,     Reliance,   "10 66 DHPHTN 120  (66 gal)"</v>
      </c>
      <c r="AG139" s="145" t="str">
        <f t="shared" si="79"/>
        <v>Reliance</v>
      </c>
      <c r="AH139" s="146" t="s">
        <v>518</v>
      </c>
      <c r="AI139" s="143" t="str">
        <f t="shared" si="94"/>
        <v xml:space="preserve">          case  Reliance   :   "Reliance1066DHPHTN"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  <c r="AMM139"/>
      <c r="AMN139"/>
      <c r="AMO139"/>
      <c r="AMP139"/>
      <c r="AMQ139"/>
      <c r="AMR139"/>
      <c r="AMS139"/>
      <c r="AMT139"/>
      <c r="AMU139"/>
      <c r="AMV139"/>
      <c r="AMW139"/>
      <c r="AMX139"/>
      <c r="AMY139"/>
      <c r="AMZ139"/>
      <c r="ANA139"/>
      <c r="ANB139"/>
      <c r="ANC139"/>
    </row>
    <row r="140" spans="3:1046" s="6" customFormat="1" ht="15" customHeight="1" x14ac:dyDescent="0.25">
      <c r="C140" s="136" t="str">
        <f t="shared" si="88"/>
        <v>Reliance</v>
      </c>
      <c r="D140" s="136" t="str">
        <f t="shared" si="89"/>
        <v>10-66-DHPHTDR 130  (66 gal, JA13)</v>
      </c>
      <c r="E140" s="136">
        <f t="shared" si="90"/>
        <v>181414</v>
      </c>
      <c r="F140" s="62">
        <f t="shared" ref="F140" si="106">V140</f>
        <v>66</v>
      </c>
      <c r="G140" s="6" t="str">
        <f t="shared" si="91"/>
        <v>AOSmithHPTU66</v>
      </c>
      <c r="H140" s="64">
        <v>0</v>
      </c>
      <c r="I140" s="62">
        <v>1</v>
      </c>
      <c r="J140" s="63">
        <f t="shared" ref="J140" si="107">IF(H140&gt;0,AA140,0)</f>
        <v>0</v>
      </c>
      <c r="K140" s="114">
        <f t="shared" ref="K140" si="108">IF(I140&gt;0,AC140,0)</f>
        <v>3.1</v>
      </c>
      <c r="L140" s="132">
        <f t="shared" ref="L140" si="109">Z140</f>
        <v>1</v>
      </c>
      <c r="M140" s="132" t="str">
        <f t="shared" si="92"/>
        <v>Reliance1066DHPHTDR</v>
      </c>
      <c r="N140" s="99" t="s">
        <v>196</v>
      </c>
      <c r="O140" s="32">
        <v>3</v>
      </c>
      <c r="P140" s="83">
        <f t="shared" ref="P140" si="110">VLOOKUP( Q140, $Q$2:$R$21, 2, FALSE )</f>
        <v>18</v>
      </c>
      <c r="Q140" s="9" t="s">
        <v>34</v>
      </c>
      <c r="R140" s="137">
        <v>14</v>
      </c>
      <c r="S140" s="70">
        <f t="shared" ref="S140" si="111" xml:space="preserve"> (P140*10000) + (R140*100) + VLOOKUP( X140, $U$2:$W$53, 2, FALSE )</f>
        <v>181414</v>
      </c>
      <c r="T140" s="67" t="str">
        <f t="shared" si="96"/>
        <v>10-66-DHPHTDR 130  (66 gal, JA13)</v>
      </c>
      <c r="U140" s="10" t="s">
        <v>376</v>
      </c>
      <c r="V140" s="11">
        <v>66</v>
      </c>
      <c r="W140" s="30" t="s">
        <v>85</v>
      </c>
      <c r="X140" s="88" t="s">
        <v>105</v>
      </c>
      <c r="Y140" s="93" t="str">
        <f t="shared" ref="Y140" si="112">VLOOKUP( X140, $U$2:$W$53, 3, FALSE )</f>
        <v>AOSmithHPTU66</v>
      </c>
      <c r="Z140" s="133">
        <v>1</v>
      </c>
      <c r="AA140" s="40" t="s">
        <v>10</v>
      </c>
      <c r="AB140" s="47">
        <v>3</v>
      </c>
      <c r="AC140" s="48">
        <v>3.1</v>
      </c>
      <c r="AD140" s="49">
        <v>44118</v>
      </c>
      <c r="AE140" s="50" t="s">
        <v>83</v>
      </c>
      <c r="AF140" s="143" t="str">
        <f t="shared" si="93"/>
        <v>2,     Reliance,   "10-66-DHPHTDR 130  (66 gal, JA13)"</v>
      </c>
      <c r="AG140" s="145" t="str">
        <f t="shared" si="79"/>
        <v>Reliance</v>
      </c>
      <c r="AH140" s="147" t="s">
        <v>527</v>
      </c>
      <c r="AI140" s="143" t="str">
        <f t="shared" si="94"/>
        <v xml:space="preserve">          case  Reliance   :   "Reliance1066DHPHTDR"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  <c r="AMK140"/>
      <c r="AML140"/>
      <c r="AMM140"/>
      <c r="AMN140"/>
      <c r="AMO140"/>
      <c r="AMP140"/>
      <c r="AMQ140"/>
      <c r="AMR140"/>
      <c r="AMS140"/>
      <c r="AMT140"/>
      <c r="AMU140"/>
      <c r="AMV140"/>
      <c r="AMW140"/>
      <c r="AMX140"/>
      <c r="AMY140"/>
      <c r="AMZ140"/>
      <c r="ANA140"/>
      <c r="ANB140"/>
      <c r="ANC140"/>
    </row>
    <row r="141" spans="3:1046" s="6" customFormat="1" ht="15" customHeight="1" x14ac:dyDescent="0.25">
      <c r="C141" s="6" t="str">
        <f t="shared" si="88"/>
        <v>Reliance</v>
      </c>
      <c r="D141" s="6" t="str">
        <f t="shared" si="89"/>
        <v>10 80 DHPHT 120  (80 gal)</v>
      </c>
      <c r="E141" s="6">
        <f t="shared" si="90"/>
        <v>180615</v>
      </c>
      <c r="F141" s="62">
        <f t="shared" si="9"/>
        <v>80</v>
      </c>
      <c r="G141" s="6" t="str">
        <f t="shared" si="91"/>
        <v>AOSmithHPTU80</v>
      </c>
      <c r="H141" s="64">
        <v>0</v>
      </c>
      <c r="I141" s="62">
        <v>1</v>
      </c>
      <c r="J141" s="63">
        <f t="shared" si="47"/>
        <v>0</v>
      </c>
      <c r="K141" s="114">
        <f t="shared" si="48"/>
        <v>2.9</v>
      </c>
      <c r="L141" s="132">
        <f t="shared" si="13"/>
        <v>0</v>
      </c>
      <c r="M141" s="132" t="str">
        <f t="shared" si="92"/>
        <v>Reliance1080DHPHT</v>
      </c>
      <c r="N141" s="99" t="s">
        <v>196</v>
      </c>
      <c r="O141" s="32">
        <v>3</v>
      </c>
      <c r="P141" s="83">
        <f t="shared" si="15"/>
        <v>18</v>
      </c>
      <c r="Q141" s="9" t="s">
        <v>34</v>
      </c>
      <c r="R141" s="139">
        <f>R139+1</f>
        <v>6</v>
      </c>
      <c r="S141" s="70">
        <f xml:space="preserve"> (P141*10000) + (R141*100) + VLOOKUP( X141, $U$2:$W$53, 2, FALSE )</f>
        <v>180615</v>
      </c>
      <c r="T141" s="67" t="str">
        <f t="shared" si="96"/>
        <v>10 80 DHPHT 120  (80 gal)</v>
      </c>
      <c r="U141" s="10" t="s">
        <v>39</v>
      </c>
      <c r="V141" s="11">
        <v>80</v>
      </c>
      <c r="W141" s="30" t="s">
        <v>86</v>
      </c>
      <c r="X141" s="88" t="s">
        <v>106</v>
      </c>
      <c r="Y141" s="93" t="str">
        <f>VLOOKUP( X141, $U$2:$W$53, 3, FALSE )</f>
        <v>AOSmithHPTU80</v>
      </c>
      <c r="Z141" s="131">
        <v>0</v>
      </c>
      <c r="AA141" s="40" t="s">
        <v>10</v>
      </c>
      <c r="AB141" s="47" t="s">
        <v>15</v>
      </c>
      <c r="AC141" s="48">
        <v>2.9</v>
      </c>
      <c r="AD141" s="49">
        <v>42545</v>
      </c>
      <c r="AE141" s="50" t="s">
        <v>83</v>
      </c>
      <c r="AF141" s="143" t="str">
        <f t="shared" si="93"/>
        <v>2,     Reliance,   "10 80 DHPHT 120  (80 gal)"</v>
      </c>
      <c r="AG141" s="145" t="str">
        <f t="shared" si="79"/>
        <v>Reliance</v>
      </c>
      <c r="AH141" s="146" t="s">
        <v>519</v>
      </c>
      <c r="AI141" s="143" t="str">
        <f t="shared" si="94"/>
        <v xml:space="preserve">          case  Reliance   :   "Reliance1080DHPHT"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  <c r="AMK141"/>
      <c r="AML141"/>
      <c r="AMM141"/>
      <c r="AMN141"/>
      <c r="AMO141"/>
      <c r="AMP141"/>
      <c r="AMQ141"/>
      <c r="AMR141"/>
      <c r="AMS141"/>
      <c r="AMT141"/>
      <c r="AMU141"/>
      <c r="AMV141"/>
      <c r="AMW141"/>
      <c r="AMX141"/>
      <c r="AMY141"/>
      <c r="AMZ141"/>
      <c r="ANA141"/>
      <c r="ANB141"/>
      <c r="ANC141"/>
    </row>
    <row r="142" spans="3:1046" s="6" customFormat="1" ht="15" customHeight="1" x14ac:dyDescent="0.25">
      <c r="C142" s="6" t="str">
        <f t="shared" si="88"/>
        <v>Reliance</v>
      </c>
      <c r="D142" s="6" t="str">
        <f t="shared" si="89"/>
        <v>10 80 DHPHTNE 120  (80 gal)</v>
      </c>
      <c r="E142" s="6">
        <f t="shared" si="90"/>
        <v>180715</v>
      </c>
      <c r="F142" s="62">
        <f t="shared" si="9"/>
        <v>80</v>
      </c>
      <c r="G142" s="6" t="str">
        <f t="shared" si="91"/>
        <v>AOSmithHPTU80</v>
      </c>
      <c r="H142" s="64">
        <v>0</v>
      </c>
      <c r="I142" s="62">
        <v>1</v>
      </c>
      <c r="J142" s="63">
        <f t="shared" si="47"/>
        <v>0</v>
      </c>
      <c r="K142" s="114">
        <f t="shared" si="48"/>
        <v>2.9</v>
      </c>
      <c r="L142" s="132">
        <f t="shared" si="13"/>
        <v>0</v>
      </c>
      <c r="M142" s="132" t="str">
        <f t="shared" si="92"/>
        <v>Reliance1080DHPHTNE</v>
      </c>
      <c r="N142" s="99" t="s">
        <v>196</v>
      </c>
      <c r="O142" s="32">
        <v>3</v>
      </c>
      <c r="P142" s="83">
        <f t="shared" si="15"/>
        <v>18</v>
      </c>
      <c r="Q142" s="9" t="s">
        <v>34</v>
      </c>
      <c r="R142" s="70">
        <f t="shared" si="98"/>
        <v>7</v>
      </c>
      <c r="S142" s="70">
        <f xml:space="preserve"> (P142*10000) + (R142*100) + VLOOKUP( X142, $U$2:$W$53, 2, FALSE )</f>
        <v>180715</v>
      </c>
      <c r="T142" s="67" t="str">
        <f t="shared" si="96"/>
        <v>10 80 DHPHTNE 120  (80 gal)</v>
      </c>
      <c r="U142" s="10" t="s">
        <v>40</v>
      </c>
      <c r="V142" s="11">
        <v>80</v>
      </c>
      <c r="W142" s="30" t="s">
        <v>86</v>
      </c>
      <c r="X142" s="88" t="s">
        <v>106</v>
      </c>
      <c r="Y142" s="93" t="str">
        <f>VLOOKUP( X142, $U$2:$W$53, 3, FALSE )</f>
        <v>AOSmithHPTU80</v>
      </c>
      <c r="Z142" s="131">
        <v>0</v>
      </c>
      <c r="AA142" s="40" t="s">
        <v>10</v>
      </c>
      <c r="AB142" s="47" t="s">
        <v>15</v>
      </c>
      <c r="AC142" s="48">
        <v>2.9</v>
      </c>
      <c r="AD142" s="49">
        <v>42545</v>
      </c>
      <c r="AE142" s="50" t="s">
        <v>83</v>
      </c>
      <c r="AF142" s="143" t="str">
        <f t="shared" si="93"/>
        <v>2,     Reliance,   "10 80 DHPHTNE 120  (80 gal)"</v>
      </c>
      <c r="AG142" s="145" t="str">
        <f t="shared" si="79"/>
        <v>Reliance</v>
      </c>
      <c r="AH142" s="146" t="s">
        <v>520</v>
      </c>
      <c r="AI142" s="143" t="str">
        <f t="shared" si="94"/>
        <v xml:space="preserve">          case  Reliance   :   "Reliance1080DHPHTNE"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  <c r="AMK142"/>
      <c r="AML142"/>
      <c r="AMM142"/>
      <c r="AMN142"/>
      <c r="AMO142"/>
      <c r="AMP142"/>
      <c r="AMQ142"/>
      <c r="AMR142"/>
      <c r="AMS142"/>
      <c r="AMT142"/>
      <c r="AMU142"/>
      <c r="AMV142"/>
      <c r="AMW142"/>
      <c r="AMX142"/>
      <c r="AMY142"/>
      <c r="AMZ142"/>
      <c r="ANA142"/>
      <c r="ANB142"/>
      <c r="ANC142"/>
    </row>
    <row r="143" spans="3:1046" s="6" customFormat="1" ht="15" customHeight="1" x14ac:dyDescent="0.25">
      <c r="C143" s="136" t="str">
        <f t="shared" si="88"/>
        <v>Reliance</v>
      </c>
      <c r="D143" s="136" t="str">
        <f t="shared" si="89"/>
        <v>10-80-DHPHTDR 130  (80 gal, JA13)</v>
      </c>
      <c r="E143" s="136">
        <f t="shared" si="90"/>
        <v>181515</v>
      </c>
      <c r="F143" s="62">
        <f t="shared" ref="F143" si="113">V143</f>
        <v>80</v>
      </c>
      <c r="G143" s="6" t="str">
        <f t="shared" si="91"/>
        <v>AOSmithHPTU80</v>
      </c>
      <c r="H143" s="64">
        <v>0</v>
      </c>
      <c r="I143" s="62">
        <v>1</v>
      </c>
      <c r="J143" s="63">
        <f t="shared" ref="J143" si="114">IF(H143&gt;0,AA143,0)</f>
        <v>0</v>
      </c>
      <c r="K143" s="114">
        <f t="shared" ref="K143" si="115">IF(I143&gt;0,AC143,0)</f>
        <v>2.9</v>
      </c>
      <c r="L143" s="132">
        <f t="shared" ref="L143" si="116">Z143</f>
        <v>1</v>
      </c>
      <c r="M143" s="132" t="str">
        <f t="shared" si="92"/>
        <v>Reliance1080DHPHTDR</v>
      </c>
      <c r="N143" s="99" t="s">
        <v>196</v>
      </c>
      <c r="O143" s="32">
        <v>3</v>
      </c>
      <c r="P143" s="83">
        <f t="shared" ref="P143" si="117">VLOOKUP( Q143, $Q$2:$R$21, 2, FALSE )</f>
        <v>18</v>
      </c>
      <c r="Q143" s="9" t="s">
        <v>34</v>
      </c>
      <c r="R143" s="137">
        <v>15</v>
      </c>
      <c r="S143" s="70">
        <f t="shared" ref="S143" si="118" xml:space="preserve"> (P143*10000) + (R143*100) + VLOOKUP( X143, $U$2:$W$53, 2, FALSE )</f>
        <v>181515</v>
      </c>
      <c r="T143" s="67" t="str">
        <f t="shared" si="96"/>
        <v>10-80-DHPHTDR 130  (80 gal, JA13)</v>
      </c>
      <c r="U143" s="10" t="s">
        <v>377</v>
      </c>
      <c r="V143" s="11">
        <v>80</v>
      </c>
      <c r="W143" s="30" t="s">
        <v>86</v>
      </c>
      <c r="X143" s="88" t="s">
        <v>106</v>
      </c>
      <c r="Y143" s="93" t="str">
        <f t="shared" ref="Y143" si="119">VLOOKUP( X143, $U$2:$W$53, 3, FALSE )</f>
        <v>AOSmithHPTU80</v>
      </c>
      <c r="Z143" s="133">
        <v>1</v>
      </c>
      <c r="AA143" s="40" t="s">
        <v>10</v>
      </c>
      <c r="AB143" s="47" t="s">
        <v>15</v>
      </c>
      <c r="AC143" s="48">
        <v>2.9</v>
      </c>
      <c r="AD143" s="49">
        <v>44118</v>
      </c>
      <c r="AE143" s="50" t="s">
        <v>83</v>
      </c>
      <c r="AF143" s="143" t="str">
        <f t="shared" si="93"/>
        <v>2,     Reliance,   "10-80-DHPHTDR 130  (80 gal, JA13)"</v>
      </c>
      <c r="AG143" s="145" t="str">
        <f t="shared" si="79"/>
        <v>Reliance</v>
      </c>
      <c r="AH143" s="147" t="s">
        <v>528</v>
      </c>
      <c r="AI143" s="143" t="str">
        <f t="shared" si="94"/>
        <v xml:space="preserve">          case  Reliance   :   "Reliance1080DHPHTDR"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  <c r="AMK143"/>
      <c r="AML143"/>
      <c r="AMM143"/>
      <c r="AMN143"/>
      <c r="AMO143"/>
      <c r="AMP143"/>
      <c r="AMQ143"/>
      <c r="AMR143"/>
      <c r="AMS143"/>
      <c r="AMT143"/>
      <c r="AMU143"/>
      <c r="AMV143"/>
      <c r="AMW143"/>
      <c r="AMX143"/>
      <c r="AMY143"/>
      <c r="AMZ143"/>
      <c r="ANA143"/>
      <c r="ANB143"/>
      <c r="ANC143"/>
    </row>
    <row r="144" spans="3:1046" s="6" customFormat="1" ht="15" customHeight="1" x14ac:dyDescent="0.25">
      <c r="C144" s="6" t="str">
        <f t="shared" si="88"/>
        <v>Reliance</v>
      </c>
      <c r="D144" s="6" t="str">
        <f t="shared" si="89"/>
        <v>10 80 DHPT  (80 gal)</v>
      </c>
      <c r="E144" s="6">
        <f t="shared" si="90"/>
        <v>180812</v>
      </c>
      <c r="F144" s="62">
        <f t="shared" si="9"/>
        <v>80</v>
      </c>
      <c r="G144" s="6" t="str">
        <f t="shared" si="91"/>
        <v>AOSmithPHPT80</v>
      </c>
      <c r="H144" s="62">
        <v>1</v>
      </c>
      <c r="I144" s="64">
        <v>0</v>
      </c>
      <c r="J144" s="63">
        <f t="shared" si="47"/>
        <v>2.33</v>
      </c>
      <c r="K144" s="114">
        <f t="shared" si="48"/>
        <v>0</v>
      </c>
      <c r="L144" s="132">
        <f t="shared" si="13"/>
        <v>0</v>
      </c>
      <c r="M144" s="132" t="str">
        <f t="shared" si="92"/>
        <v>Reliance1080DHPTRes</v>
      </c>
      <c r="N144" s="99" t="s">
        <v>196</v>
      </c>
      <c r="O144" s="33"/>
      <c r="P144" s="83">
        <f t="shared" si="15"/>
        <v>18</v>
      </c>
      <c r="Q144" s="18" t="s">
        <v>34</v>
      </c>
      <c r="R144" s="139">
        <f>R142+1</f>
        <v>8</v>
      </c>
      <c r="S144" s="70">
        <f t="shared" ref="S144:S175" si="120" xml:space="preserve"> (P144*10000) + (R144*100) + VLOOKUP( X144, $U$2:$W$53, 2, FALSE )</f>
        <v>180812</v>
      </c>
      <c r="T144" s="67" t="str">
        <f t="shared" si="96"/>
        <v>10 80 DHPT  (80 gal)</v>
      </c>
      <c r="U144" s="19" t="s">
        <v>115</v>
      </c>
      <c r="V144" s="20">
        <v>80</v>
      </c>
      <c r="W144" s="31" t="s">
        <v>108</v>
      </c>
      <c r="X144" s="88" t="s">
        <v>108</v>
      </c>
      <c r="Y144" s="93" t="str">
        <f t="shared" ref="Y144:Y207" si="121">VLOOKUP( X144, $U$2:$W$53, 3, FALSE )</f>
        <v>AOSmithPHPT80</v>
      </c>
      <c r="Z144" s="131">
        <v>0</v>
      </c>
      <c r="AA144" s="34">
        <v>2.33</v>
      </c>
      <c r="AB144" s="51"/>
      <c r="AC144" s="50"/>
      <c r="AD144" s="51"/>
      <c r="AE144" s="50"/>
      <c r="AF144" s="143" t="str">
        <f t="shared" si="93"/>
        <v>2,     Reliance,   "10 80 DHPT  (80 gal)"</v>
      </c>
      <c r="AG144" s="145" t="str">
        <f t="shared" si="79"/>
        <v>Reliance</v>
      </c>
      <c r="AH144" s="146" t="s">
        <v>521</v>
      </c>
      <c r="AI144" s="143" t="str">
        <f t="shared" si="94"/>
        <v xml:space="preserve">          case  Reliance   :   "Reliance1080DHPTRes"</v>
      </c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  <c r="FM144" s="28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28"/>
      <c r="GQ144" s="28"/>
      <c r="GR144" s="28"/>
      <c r="GS144" s="28"/>
      <c r="GT144" s="28"/>
      <c r="GU144" s="28"/>
      <c r="GV144" s="28"/>
      <c r="GW144" s="28"/>
      <c r="GX144" s="28"/>
      <c r="GY144" s="28"/>
      <c r="GZ144" s="28"/>
      <c r="HA144" s="28"/>
      <c r="HB144" s="28"/>
      <c r="HC144" s="28"/>
      <c r="HD144" s="28"/>
      <c r="HE144" s="28"/>
      <c r="HF144" s="28"/>
      <c r="HG144" s="28"/>
      <c r="HH144" s="28"/>
      <c r="HI144" s="28"/>
      <c r="HJ144" s="28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28"/>
      <c r="HV144" s="28"/>
      <c r="HW144" s="28"/>
      <c r="HX144" s="28"/>
      <c r="HY144" s="28"/>
      <c r="HZ144" s="28"/>
      <c r="IA144" s="28"/>
      <c r="IB144" s="28"/>
      <c r="IC144" s="28"/>
      <c r="ID144" s="28"/>
      <c r="IE144" s="28"/>
      <c r="IF144" s="28"/>
      <c r="IG144" s="28"/>
      <c r="IH144" s="28"/>
      <c r="II144" s="28"/>
      <c r="IJ144" s="28"/>
      <c r="IK144" s="28"/>
      <c r="IL144" s="28"/>
      <c r="IM144" s="28"/>
      <c r="IN144" s="28"/>
      <c r="IO144" s="28"/>
      <c r="IP144" s="28"/>
      <c r="IQ144" s="28"/>
      <c r="IR144" s="28"/>
      <c r="IS144" s="28"/>
      <c r="IT144" s="28"/>
      <c r="IU144" s="28"/>
      <c r="IV144" s="28"/>
      <c r="IW144" s="28"/>
      <c r="IX144" s="28"/>
      <c r="IY144" s="28"/>
      <c r="IZ144" s="28"/>
      <c r="JA144" s="28"/>
      <c r="JB144" s="28"/>
      <c r="JC144" s="28"/>
      <c r="JD144" s="28"/>
      <c r="JE144" s="28"/>
      <c r="JF144" s="28"/>
      <c r="JG144" s="28"/>
      <c r="JH144" s="28"/>
      <c r="JI144" s="28"/>
      <c r="JJ144" s="28"/>
      <c r="JK144" s="28"/>
      <c r="JL144" s="28"/>
      <c r="JM144" s="28"/>
      <c r="JN144" s="28"/>
      <c r="JO144" s="28"/>
      <c r="JP144" s="28"/>
      <c r="JQ144" s="28"/>
      <c r="JR144" s="28"/>
      <c r="JS144" s="28"/>
      <c r="JT144" s="28"/>
      <c r="JU144" s="28"/>
      <c r="JV144" s="28"/>
      <c r="JW144" s="28"/>
      <c r="JX144" s="28"/>
      <c r="JY144" s="28"/>
      <c r="JZ144" s="28"/>
      <c r="KA144" s="28"/>
      <c r="KB144" s="28"/>
      <c r="KC144" s="28"/>
      <c r="KD144" s="28"/>
      <c r="KE144" s="28"/>
      <c r="KF144" s="28"/>
      <c r="KG144" s="28"/>
      <c r="KH144" s="28"/>
      <c r="KI144" s="28"/>
      <c r="KJ144" s="28"/>
      <c r="KK144" s="28"/>
      <c r="KL144" s="28"/>
      <c r="KM144" s="28"/>
      <c r="KN144" s="28"/>
      <c r="KO144" s="28"/>
      <c r="KP144" s="28"/>
      <c r="KQ144" s="28"/>
      <c r="KR144" s="28"/>
      <c r="KS144" s="28"/>
      <c r="KT144" s="28"/>
      <c r="KU144" s="28"/>
      <c r="KV144" s="28"/>
      <c r="KW144" s="28"/>
      <c r="KX144" s="28"/>
      <c r="KY144" s="28"/>
      <c r="KZ144" s="28"/>
      <c r="LA144" s="28"/>
      <c r="LB144" s="28"/>
      <c r="LC144" s="28"/>
      <c r="LD144" s="28"/>
      <c r="LE144" s="28"/>
      <c r="LF144" s="28"/>
      <c r="LG144" s="28"/>
      <c r="LH144" s="28"/>
      <c r="LI144" s="28"/>
      <c r="LJ144" s="28"/>
      <c r="LK144" s="28"/>
      <c r="LL144" s="28"/>
      <c r="LM144" s="28"/>
      <c r="LN144" s="28"/>
      <c r="LO144" s="28"/>
      <c r="LP144" s="28"/>
      <c r="LQ144" s="28"/>
      <c r="LR144" s="28"/>
      <c r="LS144" s="28"/>
      <c r="LT144" s="28"/>
      <c r="LU144" s="28"/>
      <c r="LV144" s="28"/>
      <c r="LW144" s="28"/>
      <c r="LX144" s="28"/>
      <c r="LY144" s="28"/>
      <c r="LZ144" s="28"/>
      <c r="MA144" s="28"/>
      <c r="MB144" s="28"/>
      <c r="MC144" s="28"/>
      <c r="MD144" s="28"/>
      <c r="ME144" s="28"/>
      <c r="MF144" s="28"/>
      <c r="MG144" s="28"/>
      <c r="MH144" s="28"/>
      <c r="MI144" s="28"/>
      <c r="MJ144" s="28"/>
      <c r="MK144" s="28"/>
      <c r="ML144" s="28"/>
      <c r="MM144" s="28"/>
      <c r="MN144" s="28"/>
      <c r="MO144" s="28"/>
      <c r="MP144" s="28"/>
      <c r="MQ144" s="28"/>
      <c r="MR144" s="28"/>
      <c r="MS144" s="28"/>
      <c r="MT144" s="28"/>
      <c r="MU144" s="28"/>
      <c r="MV144" s="28"/>
      <c r="MW144" s="28"/>
      <c r="MX144" s="28"/>
      <c r="MY144" s="28"/>
      <c r="MZ144" s="28"/>
      <c r="NA144" s="28"/>
      <c r="NB144" s="28"/>
      <c r="NC144" s="28"/>
      <c r="ND144" s="28"/>
      <c r="NE144" s="28"/>
      <c r="NF144" s="28"/>
      <c r="NG144" s="28"/>
      <c r="NH144" s="28"/>
      <c r="NI144" s="28"/>
      <c r="NJ144" s="28"/>
      <c r="NK144" s="28"/>
      <c r="NL144" s="28"/>
      <c r="NM144" s="28"/>
      <c r="NN144" s="28"/>
      <c r="NO144" s="28"/>
      <c r="NP144" s="28"/>
      <c r="NQ144" s="28"/>
      <c r="NR144" s="28"/>
      <c r="NS144" s="28"/>
      <c r="NT144" s="28"/>
      <c r="NU144" s="28"/>
      <c r="NV144" s="28"/>
      <c r="NW144" s="28"/>
      <c r="NX144" s="28"/>
      <c r="NY144" s="28"/>
      <c r="NZ144" s="28"/>
      <c r="OA144" s="28"/>
      <c r="OB144" s="28"/>
      <c r="OC144" s="28"/>
      <c r="OD144" s="28"/>
      <c r="OE144" s="28"/>
      <c r="OF144" s="28"/>
      <c r="OG144" s="28"/>
      <c r="OH144" s="28"/>
      <c r="OI144" s="28"/>
      <c r="OJ144" s="28"/>
      <c r="OK144" s="28"/>
      <c r="OL144" s="28"/>
      <c r="OM144" s="28"/>
      <c r="ON144" s="28"/>
      <c r="OO144" s="28"/>
      <c r="OP144" s="28"/>
      <c r="OQ144" s="28"/>
      <c r="OR144" s="28"/>
      <c r="OS144" s="28"/>
      <c r="OT144" s="28"/>
      <c r="OU144" s="28"/>
      <c r="OV144" s="28"/>
      <c r="OW144" s="28"/>
      <c r="OX144" s="28"/>
      <c r="OY144" s="28"/>
      <c r="OZ144" s="28"/>
      <c r="PA144" s="28"/>
      <c r="PB144" s="28"/>
      <c r="PC144" s="28"/>
      <c r="PD144" s="28"/>
      <c r="PE144" s="28"/>
      <c r="PF144" s="28"/>
      <c r="PG144" s="28"/>
      <c r="PH144" s="28"/>
      <c r="PI144" s="28"/>
      <c r="PJ144" s="28"/>
      <c r="PK144" s="28"/>
      <c r="PL144" s="28"/>
      <c r="PM144" s="28"/>
      <c r="PN144" s="28"/>
      <c r="PO144" s="28"/>
      <c r="PP144" s="28"/>
      <c r="PQ144" s="28"/>
      <c r="PR144" s="28"/>
      <c r="PS144" s="28"/>
      <c r="PT144" s="28"/>
      <c r="PU144" s="28"/>
      <c r="PV144" s="28"/>
      <c r="PW144" s="28"/>
      <c r="PX144" s="28"/>
      <c r="PY144" s="28"/>
      <c r="PZ144" s="28"/>
      <c r="QA144" s="28"/>
      <c r="QB144" s="28"/>
      <c r="QC144" s="28"/>
      <c r="QD144" s="28"/>
      <c r="QE144" s="28"/>
      <c r="QF144" s="28"/>
      <c r="QG144" s="28"/>
      <c r="QH144" s="28"/>
      <c r="QI144" s="28"/>
      <c r="QJ144" s="28"/>
      <c r="QK144" s="28"/>
      <c r="QL144" s="28"/>
      <c r="QM144" s="28"/>
      <c r="QN144" s="28"/>
      <c r="QO144" s="28"/>
      <c r="QP144" s="28"/>
      <c r="QQ144" s="28"/>
      <c r="QR144" s="28"/>
      <c r="QS144" s="28"/>
      <c r="QT144" s="28"/>
      <c r="QU144" s="28"/>
      <c r="QV144" s="28"/>
      <c r="QW144" s="28"/>
      <c r="QX144" s="28"/>
      <c r="QY144" s="28"/>
      <c r="QZ144" s="28"/>
      <c r="RA144" s="28"/>
      <c r="RB144" s="28"/>
      <c r="RC144" s="28"/>
      <c r="RD144" s="28"/>
      <c r="RE144" s="28"/>
      <c r="RF144" s="28"/>
      <c r="RG144" s="28"/>
      <c r="RH144" s="28"/>
      <c r="RI144" s="28"/>
      <c r="RJ144" s="28"/>
      <c r="RK144" s="28"/>
      <c r="RL144" s="28"/>
      <c r="RM144" s="28"/>
      <c r="RN144" s="28"/>
      <c r="RO144" s="28"/>
      <c r="RP144" s="28"/>
      <c r="RQ144" s="28"/>
      <c r="RR144" s="28"/>
      <c r="RS144" s="28"/>
      <c r="RT144" s="28"/>
      <c r="RU144" s="28"/>
      <c r="RV144" s="28"/>
      <c r="RW144" s="28"/>
      <c r="RX144" s="28"/>
      <c r="RY144" s="28"/>
      <c r="RZ144" s="28"/>
      <c r="SA144" s="28"/>
      <c r="SB144" s="28"/>
      <c r="SC144" s="28"/>
      <c r="SD144" s="28"/>
      <c r="SE144" s="28"/>
      <c r="SF144" s="28"/>
      <c r="SG144" s="28"/>
      <c r="SH144" s="28"/>
      <c r="SI144" s="28"/>
      <c r="SJ144" s="28"/>
      <c r="SK144" s="28"/>
      <c r="SL144" s="28"/>
      <c r="SM144" s="28"/>
      <c r="SN144" s="28"/>
      <c r="SO144" s="28"/>
      <c r="SP144" s="28"/>
      <c r="SQ144" s="28"/>
      <c r="SR144" s="28"/>
      <c r="SS144" s="28"/>
      <c r="ST144" s="28"/>
      <c r="SU144" s="28"/>
      <c r="SV144" s="28"/>
      <c r="SW144" s="28"/>
      <c r="SX144" s="28"/>
      <c r="SY144" s="28"/>
      <c r="SZ144" s="28"/>
      <c r="TA144" s="28"/>
      <c r="TB144" s="28"/>
      <c r="TC144" s="28"/>
      <c r="TD144" s="28"/>
      <c r="TE144" s="28"/>
      <c r="TF144" s="28"/>
      <c r="TG144" s="28"/>
      <c r="TH144" s="28"/>
      <c r="TI144" s="28"/>
      <c r="TJ144" s="28"/>
      <c r="TK144" s="28"/>
      <c r="TL144" s="28"/>
      <c r="TM144" s="28"/>
      <c r="TN144" s="28"/>
      <c r="TO144" s="28"/>
      <c r="TP144" s="28"/>
      <c r="TQ144" s="28"/>
      <c r="TR144" s="28"/>
      <c r="TS144" s="28"/>
      <c r="TT144" s="28"/>
      <c r="TU144" s="28"/>
      <c r="TV144" s="28"/>
      <c r="TW144" s="28"/>
      <c r="TX144" s="28"/>
      <c r="TY144" s="28"/>
      <c r="TZ144" s="28"/>
      <c r="UA144" s="28"/>
      <c r="UB144" s="28"/>
      <c r="UC144" s="28"/>
      <c r="UD144" s="28"/>
      <c r="UE144" s="28"/>
      <c r="UF144" s="28"/>
      <c r="UG144" s="28"/>
      <c r="UH144" s="28"/>
      <c r="UI144" s="28"/>
      <c r="UJ144" s="28"/>
      <c r="UK144" s="28"/>
      <c r="UL144" s="28"/>
      <c r="UM144" s="28"/>
      <c r="UN144" s="28"/>
      <c r="UO144" s="28"/>
      <c r="UP144" s="28"/>
      <c r="UQ144" s="28"/>
      <c r="UR144" s="28"/>
      <c r="US144" s="28"/>
      <c r="UT144" s="28"/>
      <c r="UU144" s="28"/>
      <c r="UV144" s="28"/>
      <c r="UW144" s="28"/>
      <c r="UX144" s="28"/>
      <c r="UY144" s="28"/>
      <c r="UZ144" s="28"/>
      <c r="VA144" s="28"/>
      <c r="VB144" s="28"/>
      <c r="VC144" s="28"/>
      <c r="VD144" s="28"/>
      <c r="VE144" s="28"/>
      <c r="VF144" s="28"/>
      <c r="VG144" s="28"/>
      <c r="VH144" s="28"/>
      <c r="VI144" s="28"/>
      <c r="VJ144" s="28"/>
      <c r="VK144" s="28"/>
      <c r="VL144" s="28"/>
      <c r="VM144" s="28"/>
      <c r="VN144" s="28"/>
      <c r="VO144" s="28"/>
      <c r="VP144" s="28"/>
      <c r="VQ144" s="28"/>
      <c r="VR144" s="28"/>
      <c r="VS144" s="28"/>
      <c r="VT144" s="28"/>
      <c r="VU144" s="28"/>
      <c r="VV144" s="28"/>
      <c r="VW144" s="28"/>
      <c r="VX144" s="28"/>
      <c r="VY144" s="28"/>
      <c r="VZ144" s="28"/>
      <c r="WA144" s="28"/>
      <c r="WB144" s="28"/>
      <c r="WC144" s="28"/>
      <c r="WD144" s="28"/>
      <c r="WE144" s="28"/>
      <c r="WF144" s="28"/>
      <c r="WG144" s="28"/>
      <c r="WH144" s="28"/>
      <c r="WI144" s="28"/>
      <c r="WJ144" s="28"/>
      <c r="WK144" s="28"/>
      <c r="WL144" s="28"/>
      <c r="WM144" s="28"/>
      <c r="WN144" s="28"/>
      <c r="WO144" s="28"/>
      <c r="WP144" s="28"/>
      <c r="WQ144" s="28"/>
      <c r="WR144" s="28"/>
      <c r="WS144" s="28"/>
      <c r="WT144" s="28"/>
      <c r="WU144" s="28"/>
      <c r="WV144" s="28"/>
      <c r="WW144" s="28"/>
      <c r="WX144" s="28"/>
      <c r="WY144" s="28"/>
      <c r="WZ144" s="28"/>
      <c r="XA144" s="28"/>
      <c r="XB144" s="28"/>
      <c r="XC144" s="28"/>
      <c r="XD144" s="28"/>
      <c r="XE144" s="28"/>
      <c r="XF144" s="28"/>
      <c r="XG144" s="28"/>
      <c r="XH144" s="28"/>
      <c r="XI144" s="28"/>
      <c r="XJ144" s="28"/>
      <c r="XK144" s="28"/>
      <c r="XL144" s="28"/>
      <c r="XM144" s="28"/>
      <c r="XN144" s="28"/>
      <c r="XO144" s="28"/>
      <c r="XP144" s="28"/>
      <c r="XQ144" s="28"/>
      <c r="XR144" s="28"/>
      <c r="XS144" s="28"/>
      <c r="XT144" s="28"/>
      <c r="XU144" s="28"/>
      <c r="XV144" s="28"/>
      <c r="XW144" s="28"/>
      <c r="XX144" s="28"/>
      <c r="XY144" s="28"/>
      <c r="XZ144" s="28"/>
      <c r="YA144" s="28"/>
      <c r="YB144" s="28"/>
      <c r="YC144" s="28"/>
      <c r="YD144" s="28"/>
      <c r="YE144" s="28"/>
      <c r="YF144" s="28"/>
      <c r="YG144" s="28"/>
      <c r="YH144" s="28"/>
      <c r="YI144" s="28"/>
      <c r="YJ144" s="28"/>
      <c r="YK144" s="28"/>
      <c r="YL144" s="28"/>
      <c r="YM144" s="28"/>
      <c r="YN144" s="28"/>
      <c r="YO144" s="28"/>
      <c r="YP144" s="28"/>
      <c r="YQ144" s="28"/>
      <c r="YR144" s="28"/>
      <c r="YS144" s="28"/>
      <c r="YT144" s="28"/>
      <c r="YU144" s="28"/>
      <c r="YV144" s="28"/>
      <c r="YW144" s="28"/>
      <c r="YX144" s="28"/>
      <c r="YY144" s="28"/>
      <c r="YZ144" s="28"/>
      <c r="ZA144" s="28"/>
      <c r="ZB144" s="28"/>
      <c r="ZC144" s="28"/>
      <c r="ZD144" s="28"/>
      <c r="ZE144" s="28"/>
      <c r="ZF144" s="28"/>
      <c r="ZG144" s="28"/>
      <c r="ZH144" s="28"/>
      <c r="ZI144" s="28"/>
      <c r="ZJ144" s="28"/>
      <c r="ZK144" s="28"/>
      <c r="ZL144" s="28"/>
      <c r="ZM144" s="28"/>
      <c r="ZN144" s="28"/>
      <c r="ZO144" s="28"/>
      <c r="ZP144" s="28"/>
      <c r="ZQ144" s="28"/>
      <c r="ZR144" s="28"/>
      <c r="ZS144" s="28"/>
      <c r="ZT144" s="28"/>
      <c r="ZU144" s="28"/>
      <c r="ZV144" s="28"/>
      <c r="ZW144" s="28"/>
      <c r="ZX144" s="28"/>
      <c r="ZY144" s="28"/>
      <c r="ZZ144" s="28"/>
      <c r="AAA144" s="28"/>
      <c r="AAB144" s="28"/>
      <c r="AAC144" s="28"/>
      <c r="AAD144" s="28"/>
      <c r="AAE144" s="28"/>
      <c r="AAF144" s="28"/>
      <c r="AAG144" s="28"/>
      <c r="AAH144" s="28"/>
      <c r="AAI144" s="28"/>
      <c r="AAJ144" s="28"/>
      <c r="AAK144" s="28"/>
      <c r="AAL144" s="28"/>
      <c r="AAM144" s="28"/>
      <c r="AAN144" s="28"/>
      <c r="AAO144" s="28"/>
      <c r="AAP144" s="28"/>
      <c r="AAQ144" s="28"/>
      <c r="AAR144" s="28"/>
      <c r="AAS144" s="28"/>
      <c r="AAT144" s="28"/>
      <c r="AAU144" s="28"/>
      <c r="AAV144" s="28"/>
      <c r="AAW144" s="28"/>
      <c r="AAX144" s="28"/>
      <c r="AAY144" s="28"/>
      <c r="AAZ144" s="28"/>
      <c r="ABA144" s="28"/>
      <c r="ABB144" s="28"/>
      <c r="ABC144" s="28"/>
      <c r="ABD144" s="28"/>
      <c r="ABE144" s="28"/>
      <c r="ABF144" s="28"/>
      <c r="ABG144" s="28"/>
      <c r="ABH144" s="28"/>
      <c r="ABI144" s="28"/>
      <c r="ABJ144" s="28"/>
      <c r="ABK144" s="28"/>
      <c r="ABL144" s="28"/>
      <c r="ABM144" s="28"/>
      <c r="ABN144" s="28"/>
      <c r="ABO144" s="28"/>
      <c r="ABP144" s="28"/>
      <c r="ABQ144" s="28"/>
      <c r="ABR144" s="28"/>
      <c r="ABS144" s="28"/>
      <c r="ABT144" s="28"/>
      <c r="ABU144" s="28"/>
      <c r="ABV144" s="28"/>
      <c r="ABW144" s="28"/>
      <c r="ABX144" s="28"/>
      <c r="ABY144" s="28"/>
      <c r="ABZ144" s="28"/>
      <c r="ACA144" s="28"/>
      <c r="ACB144" s="28"/>
      <c r="ACC144" s="28"/>
      <c r="ACD144" s="28"/>
      <c r="ACE144" s="28"/>
      <c r="ACF144" s="28"/>
      <c r="ACG144" s="28"/>
      <c r="ACH144" s="28"/>
      <c r="ACI144" s="28"/>
      <c r="ACJ144" s="28"/>
      <c r="ACK144" s="28"/>
      <c r="ACL144" s="28"/>
      <c r="ACM144" s="28"/>
      <c r="ACN144" s="28"/>
      <c r="ACO144" s="28"/>
      <c r="ACP144" s="28"/>
      <c r="ACQ144" s="28"/>
      <c r="ACR144" s="28"/>
      <c r="ACS144" s="28"/>
      <c r="ACT144" s="28"/>
      <c r="ACU144" s="28"/>
      <c r="ACV144" s="28"/>
      <c r="ACW144" s="28"/>
      <c r="ACX144" s="28"/>
      <c r="ACY144" s="28"/>
      <c r="ACZ144" s="28"/>
      <c r="ADA144" s="28"/>
      <c r="ADB144" s="28"/>
      <c r="ADC144" s="28"/>
      <c r="ADD144" s="28"/>
      <c r="ADE144" s="28"/>
      <c r="ADF144" s="28"/>
      <c r="ADG144" s="28"/>
      <c r="ADH144" s="28"/>
      <c r="ADI144" s="28"/>
      <c r="ADJ144" s="28"/>
      <c r="ADK144" s="28"/>
      <c r="ADL144" s="28"/>
      <c r="ADM144" s="28"/>
      <c r="ADN144" s="28"/>
      <c r="ADO144" s="28"/>
      <c r="ADP144" s="28"/>
      <c r="ADQ144" s="28"/>
      <c r="ADR144" s="28"/>
      <c r="ADS144" s="28"/>
      <c r="ADT144" s="28"/>
      <c r="ADU144" s="28"/>
      <c r="ADV144" s="28"/>
      <c r="ADW144" s="28"/>
      <c r="ADX144" s="28"/>
      <c r="ADY144" s="28"/>
      <c r="ADZ144" s="28"/>
      <c r="AEA144" s="28"/>
      <c r="AEB144" s="28"/>
      <c r="AEC144" s="28"/>
      <c r="AED144" s="28"/>
      <c r="AEE144" s="28"/>
      <c r="AEF144" s="28"/>
      <c r="AEG144" s="28"/>
      <c r="AEH144" s="28"/>
      <c r="AEI144" s="28"/>
      <c r="AEJ144" s="28"/>
      <c r="AEK144" s="28"/>
      <c r="AEL144" s="28"/>
      <c r="AEM144" s="28"/>
      <c r="AEN144" s="28"/>
      <c r="AEO144" s="28"/>
      <c r="AEP144" s="28"/>
      <c r="AEQ144" s="28"/>
      <c r="AER144" s="28"/>
      <c r="AES144" s="28"/>
      <c r="AET144" s="28"/>
      <c r="AEU144" s="28"/>
      <c r="AEV144" s="28"/>
      <c r="AEW144" s="28"/>
      <c r="AEX144" s="28"/>
      <c r="AEY144" s="28"/>
      <c r="AEZ144" s="28"/>
      <c r="AFA144" s="28"/>
      <c r="AFB144" s="28"/>
      <c r="AFC144" s="28"/>
      <c r="AFD144" s="28"/>
      <c r="AFE144" s="28"/>
      <c r="AFF144" s="28"/>
      <c r="AFG144" s="28"/>
      <c r="AFH144" s="28"/>
      <c r="AFI144" s="28"/>
      <c r="AFJ144" s="28"/>
      <c r="AFK144" s="28"/>
      <c r="AFL144" s="28"/>
      <c r="AFM144" s="28"/>
      <c r="AFN144" s="28"/>
      <c r="AFO144" s="28"/>
      <c r="AFP144" s="28"/>
      <c r="AFQ144" s="28"/>
      <c r="AFR144" s="28"/>
      <c r="AFS144" s="28"/>
      <c r="AFT144" s="28"/>
      <c r="AFU144" s="28"/>
      <c r="AFV144" s="28"/>
      <c r="AFW144" s="28"/>
      <c r="AFX144" s="28"/>
      <c r="AFY144" s="28"/>
      <c r="AFZ144" s="28"/>
      <c r="AGA144" s="28"/>
      <c r="AGB144" s="28"/>
      <c r="AGC144" s="28"/>
      <c r="AGD144" s="28"/>
      <c r="AGE144" s="28"/>
      <c r="AGF144" s="28"/>
      <c r="AGG144" s="28"/>
      <c r="AGH144" s="28"/>
      <c r="AGI144" s="28"/>
      <c r="AGJ144" s="28"/>
      <c r="AGK144" s="28"/>
      <c r="AGL144" s="28"/>
      <c r="AGM144" s="28"/>
      <c r="AGN144" s="28"/>
      <c r="AGO144" s="28"/>
      <c r="AGP144" s="28"/>
      <c r="AGQ144" s="28"/>
      <c r="AGR144" s="28"/>
      <c r="AGS144" s="28"/>
      <c r="AGT144" s="28"/>
      <c r="AGU144" s="28"/>
      <c r="AGV144" s="28"/>
      <c r="AGW144" s="28"/>
      <c r="AGX144" s="28"/>
      <c r="AGY144" s="28"/>
      <c r="AGZ144" s="28"/>
      <c r="AHA144" s="28"/>
      <c r="AHB144" s="28"/>
      <c r="AHC144" s="28"/>
      <c r="AHD144" s="28"/>
      <c r="AHE144" s="28"/>
      <c r="AHF144" s="28"/>
      <c r="AHG144" s="28"/>
      <c r="AHH144" s="28"/>
      <c r="AHI144" s="28"/>
      <c r="AHJ144" s="28"/>
      <c r="AHK144" s="28"/>
      <c r="AHL144" s="28"/>
      <c r="AHM144" s="28"/>
      <c r="AHN144" s="28"/>
      <c r="AHO144" s="28"/>
      <c r="AHP144" s="28"/>
      <c r="AHQ144" s="28"/>
      <c r="AHR144" s="28"/>
      <c r="AHS144" s="28"/>
      <c r="AHT144" s="28"/>
      <c r="AHU144" s="28"/>
      <c r="AHV144" s="28"/>
      <c r="AHW144" s="28"/>
      <c r="AHX144" s="28"/>
      <c r="AHY144" s="28"/>
      <c r="AHZ144" s="28"/>
      <c r="AIA144" s="28"/>
      <c r="AIB144" s="28"/>
      <c r="AIC144" s="28"/>
      <c r="AID144" s="28"/>
      <c r="AIE144" s="28"/>
      <c r="AIF144" s="28"/>
      <c r="AIG144" s="28"/>
      <c r="AIH144" s="28"/>
      <c r="AII144" s="28"/>
      <c r="AIJ144" s="28"/>
      <c r="AIK144" s="28"/>
      <c r="AIL144" s="28"/>
      <c r="AIM144" s="28"/>
      <c r="AIN144" s="28"/>
      <c r="AIO144" s="28"/>
      <c r="AIP144" s="28"/>
      <c r="AIQ144" s="28"/>
      <c r="AIR144" s="28"/>
      <c r="AIS144" s="28"/>
      <c r="AIT144" s="28"/>
      <c r="AIU144" s="28"/>
      <c r="AIV144" s="28"/>
      <c r="AIW144" s="28"/>
      <c r="AIX144" s="28"/>
      <c r="AIY144" s="28"/>
      <c r="AIZ144" s="28"/>
      <c r="AJA144" s="28"/>
      <c r="AJB144" s="28"/>
      <c r="AJC144" s="28"/>
      <c r="AJD144" s="28"/>
      <c r="AJE144" s="28"/>
      <c r="AJF144" s="28"/>
      <c r="AJG144" s="28"/>
      <c r="AJH144" s="28"/>
      <c r="AJI144" s="28"/>
      <c r="AJJ144" s="28"/>
      <c r="AJK144" s="28"/>
      <c r="AJL144" s="28"/>
      <c r="AJM144" s="28"/>
      <c r="AJN144" s="28"/>
      <c r="AJO144" s="28"/>
      <c r="AJP144" s="28"/>
      <c r="AJQ144" s="28"/>
      <c r="AJR144" s="28"/>
      <c r="AJS144" s="28"/>
      <c r="AJT144" s="28"/>
      <c r="AJU144" s="28"/>
      <c r="AJV144" s="28"/>
      <c r="AJW144" s="28"/>
      <c r="AJX144" s="28"/>
      <c r="AJY144" s="28"/>
      <c r="AJZ144" s="28"/>
      <c r="AKA144" s="28"/>
      <c r="AKB144" s="28"/>
      <c r="AKC144" s="28"/>
      <c r="AKD144" s="28"/>
      <c r="AKE144" s="28"/>
      <c r="AKF144" s="28"/>
      <c r="AKG144" s="28"/>
      <c r="AKH144" s="28"/>
      <c r="AKI144" s="28"/>
      <c r="AKJ144" s="28"/>
      <c r="AKK144" s="28"/>
      <c r="AKL144" s="28"/>
      <c r="AKM144" s="28"/>
      <c r="AKN144" s="28"/>
      <c r="AKO144" s="28"/>
      <c r="AKP144" s="28"/>
      <c r="AKQ144" s="28"/>
      <c r="AKR144" s="28"/>
      <c r="AKS144" s="28"/>
      <c r="AKT144" s="28"/>
      <c r="AKU144" s="28"/>
      <c r="AKV144" s="28"/>
      <c r="AKW144" s="28"/>
      <c r="AKX144" s="28"/>
      <c r="AKY144" s="28"/>
      <c r="AKZ144" s="28"/>
      <c r="ALA144" s="28"/>
      <c r="ALB144" s="28"/>
      <c r="ALC144" s="28"/>
      <c r="ALD144" s="28"/>
      <c r="ALE144" s="28"/>
      <c r="ALF144" s="28"/>
      <c r="ALG144" s="28"/>
      <c r="ALH144" s="28"/>
      <c r="ALI144" s="28"/>
      <c r="ALJ144" s="28"/>
      <c r="ALK144" s="28"/>
      <c r="ALL144" s="28"/>
      <c r="ALM144" s="28"/>
      <c r="ALN144" s="28"/>
      <c r="ALO144" s="28"/>
      <c r="ALP144" s="28"/>
      <c r="ALQ144" s="28"/>
      <c r="ALR144" s="28"/>
      <c r="ALS144" s="28"/>
      <c r="ALT144" s="28"/>
      <c r="ALU144" s="28"/>
      <c r="ALV144" s="28"/>
      <c r="ALW144" s="28"/>
      <c r="ALX144" s="28"/>
      <c r="ALY144" s="28"/>
      <c r="ALZ144" s="28"/>
      <c r="AMA144" s="28"/>
      <c r="AMB144" s="28"/>
      <c r="AMC144" s="28"/>
      <c r="AMD144" s="28"/>
      <c r="AME144" s="28"/>
      <c r="AMF144" s="28"/>
      <c r="AMG144" s="28"/>
      <c r="AMH144" s="28"/>
      <c r="AMI144" s="28"/>
      <c r="AMJ144" s="28"/>
      <c r="AMK144" s="28"/>
      <c r="AML144" s="28"/>
      <c r="AMM144" s="28"/>
      <c r="AMN144" s="28"/>
      <c r="AMO144" s="28"/>
      <c r="AMP144" s="28"/>
      <c r="AMQ144" s="28"/>
      <c r="AMR144" s="28"/>
      <c r="AMS144" s="28"/>
      <c r="AMT144" s="28"/>
      <c r="AMU144" s="28"/>
      <c r="AMV144" s="28"/>
      <c r="AMW144" s="28"/>
      <c r="AMX144" s="28"/>
      <c r="AMY144" s="28"/>
      <c r="AMZ144" s="28"/>
      <c r="ANA144" s="28"/>
      <c r="ANB144" s="28"/>
      <c r="ANC144" s="28"/>
      <c r="AND144" s="28"/>
      <c r="ANE144" s="28"/>
      <c r="ANF144" s="28"/>
    </row>
    <row r="145" spans="3:52" s="6" customFormat="1" ht="15" customHeight="1" x14ac:dyDescent="0.25">
      <c r="C145" s="6" t="str">
        <f t="shared" si="88"/>
        <v>Reliance</v>
      </c>
      <c r="D145" s="6" t="str">
        <f t="shared" si="89"/>
        <v>6 50 DHPHT 120  (50 gal)</v>
      </c>
      <c r="E145" s="6">
        <f t="shared" si="90"/>
        <v>180913</v>
      </c>
      <c r="F145" s="62">
        <f t="shared" si="9"/>
        <v>50</v>
      </c>
      <c r="G145" s="6" t="str">
        <f t="shared" si="91"/>
        <v>AOSmithHPTU50</v>
      </c>
      <c r="H145" s="62">
        <v>1</v>
      </c>
      <c r="I145" s="64">
        <v>0</v>
      </c>
      <c r="J145" s="63">
        <f t="shared" si="47"/>
        <v>2.4</v>
      </c>
      <c r="K145" s="114">
        <f t="shared" si="48"/>
        <v>0</v>
      </c>
      <c r="L145" s="132">
        <f t="shared" si="13"/>
        <v>0</v>
      </c>
      <c r="M145" s="132" t="str">
        <f t="shared" si="92"/>
        <v>Reliance650DHPHT</v>
      </c>
      <c r="N145" s="99" t="s">
        <v>196</v>
      </c>
      <c r="O145" s="32">
        <v>1</v>
      </c>
      <c r="P145" s="83">
        <f t="shared" si="15"/>
        <v>18</v>
      </c>
      <c r="Q145" s="9" t="s">
        <v>34</v>
      </c>
      <c r="R145" s="70">
        <f t="shared" si="98"/>
        <v>9</v>
      </c>
      <c r="S145" s="70">
        <f t="shared" si="120"/>
        <v>180913</v>
      </c>
      <c r="T145" s="67" t="str">
        <f t="shared" si="96"/>
        <v>6 50 DHPHT 120  (50 gal)</v>
      </c>
      <c r="U145" s="10" t="s">
        <v>69</v>
      </c>
      <c r="V145" s="11">
        <v>50</v>
      </c>
      <c r="W145" s="30" t="s">
        <v>84</v>
      </c>
      <c r="X145" s="88" t="s">
        <v>109</v>
      </c>
      <c r="Y145" s="93" t="str">
        <f t="shared" si="121"/>
        <v>AOSmithHPTU50</v>
      </c>
      <c r="Z145" s="131">
        <v>0</v>
      </c>
      <c r="AA145" s="40">
        <v>2.4</v>
      </c>
      <c r="AB145" s="47" t="s">
        <v>9</v>
      </c>
      <c r="AC145" s="48" t="s">
        <v>10</v>
      </c>
      <c r="AD145" s="49">
        <v>42591</v>
      </c>
      <c r="AE145" s="50" t="s">
        <v>83</v>
      </c>
      <c r="AF145" s="143" t="str">
        <f t="shared" si="93"/>
        <v>2,     Reliance,   "6 50 DHPHT 120  (50 gal)"</v>
      </c>
      <c r="AG145" s="145" t="str">
        <f t="shared" si="79"/>
        <v>Reliance</v>
      </c>
      <c r="AH145" s="146" t="s">
        <v>522</v>
      </c>
      <c r="AI145" s="143" t="str">
        <f t="shared" si="94"/>
        <v xml:space="preserve">          case  Reliance   :   "Reliance650DHPHT"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 spans="3:52" s="6" customFormat="1" ht="15" customHeight="1" x14ac:dyDescent="0.25">
      <c r="C146" s="6" t="str">
        <f t="shared" si="88"/>
        <v>Reliance</v>
      </c>
      <c r="D146" s="6" t="str">
        <f t="shared" si="89"/>
        <v>6 66 DHPHT 120  (66 gal)</v>
      </c>
      <c r="E146" s="6">
        <f t="shared" si="90"/>
        <v>181014</v>
      </c>
      <c r="F146" s="62">
        <f t="shared" si="9"/>
        <v>66</v>
      </c>
      <c r="G146" s="6" t="str">
        <f t="shared" si="91"/>
        <v>AOSmithHPTU66</v>
      </c>
      <c r="H146" s="62">
        <v>1</v>
      </c>
      <c r="I146" s="64">
        <v>0</v>
      </c>
      <c r="J146" s="63">
        <f t="shared" si="47"/>
        <v>2.56</v>
      </c>
      <c r="K146" s="114">
        <f t="shared" si="48"/>
        <v>0</v>
      </c>
      <c r="L146" s="132">
        <f t="shared" si="13"/>
        <v>0</v>
      </c>
      <c r="M146" s="132" t="str">
        <f t="shared" si="92"/>
        <v>Reliance666DHPHT</v>
      </c>
      <c r="N146" s="99" t="s">
        <v>196</v>
      </c>
      <c r="O146" s="32">
        <v>1</v>
      </c>
      <c r="P146" s="83">
        <f t="shared" si="15"/>
        <v>18</v>
      </c>
      <c r="Q146" s="9" t="s">
        <v>34</v>
      </c>
      <c r="R146" s="70">
        <f t="shared" si="98"/>
        <v>10</v>
      </c>
      <c r="S146" s="70">
        <f t="shared" si="120"/>
        <v>181014</v>
      </c>
      <c r="T146" s="67" t="str">
        <f t="shared" si="96"/>
        <v>6 66 DHPHT 120  (66 gal)</v>
      </c>
      <c r="U146" s="10" t="s">
        <v>70</v>
      </c>
      <c r="V146" s="11">
        <v>66</v>
      </c>
      <c r="W146" s="30" t="s">
        <v>85</v>
      </c>
      <c r="X146" s="88" t="s">
        <v>105</v>
      </c>
      <c r="Y146" s="93" t="str">
        <f t="shared" si="121"/>
        <v>AOSmithHPTU66</v>
      </c>
      <c r="Z146" s="131">
        <v>0</v>
      </c>
      <c r="AA146" s="40">
        <v>2.56</v>
      </c>
      <c r="AB146" s="47">
        <v>3</v>
      </c>
      <c r="AC146" s="48" t="s">
        <v>10</v>
      </c>
      <c r="AD146" s="49">
        <v>42591</v>
      </c>
      <c r="AE146" s="50" t="s">
        <v>83</v>
      </c>
      <c r="AF146" s="143" t="str">
        <f t="shared" si="93"/>
        <v>2,     Reliance,   "6 66 DHPHT 120  (66 gal)"</v>
      </c>
      <c r="AG146" s="145" t="str">
        <f t="shared" si="79"/>
        <v>Reliance</v>
      </c>
      <c r="AH146" s="146" t="s">
        <v>523</v>
      </c>
      <c r="AI146" s="143" t="str">
        <f t="shared" si="94"/>
        <v xml:space="preserve">          case  Reliance   :   "Reliance666DHPHT"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 spans="3:52" s="6" customFormat="1" ht="15" customHeight="1" x14ac:dyDescent="0.25">
      <c r="C147" s="6" t="str">
        <f t="shared" si="88"/>
        <v>Reliance</v>
      </c>
      <c r="D147" s="6" t="str">
        <f t="shared" si="89"/>
        <v>6 80 DHPHT 120  (80 gal)</v>
      </c>
      <c r="E147" s="6">
        <f t="shared" si="90"/>
        <v>181115</v>
      </c>
      <c r="F147" s="62">
        <f t="shared" si="9"/>
        <v>80</v>
      </c>
      <c r="G147" s="6" t="str">
        <f t="shared" si="91"/>
        <v>AOSmithHPTU80</v>
      </c>
      <c r="H147" s="62">
        <v>1</v>
      </c>
      <c r="I147" s="64">
        <v>0</v>
      </c>
      <c r="J147" s="63">
        <f t="shared" si="47"/>
        <v>2.7</v>
      </c>
      <c r="K147" s="114">
        <f t="shared" si="48"/>
        <v>0</v>
      </c>
      <c r="L147" s="132">
        <f t="shared" si="13"/>
        <v>0</v>
      </c>
      <c r="M147" s="132" t="str">
        <f t="shared" si="92"/>
        <v>Reliance680DHPHT</v>
      </c>
      <c r="N147" s="99" t="s">
        <v>196</v>
      </c>
      <c r="O147" s="32">
        <v>1</v>
      </c>
      <c r="P147" s="83">
        <f t="shared" si="15"/>
        <v>18</v>
      </c>
      <c r="Q147" s="9" t="s">
        <v>34</v>
      </c>
      <c r="R147" s="70">
        <f t="shared" si="98"/>
        <v>11</v>
      </c>
      <c r="S147" s="70">
        <f t="shared" si="120"/>
        <v>181115</v>
      </c>
      <c r="T147" s="67" t="str">
        <f t="shared" si="96"/>
        <v>6 80 DHPHT 120  (80 gal)</v>
      </c>
      <c r="U147" s="10" t="s">
        <v>71</v>
      </c>
      <c r="V147" s="11">
        <v>80</v>
      </c>
      <c r="W147" s="30" t="s">
        <v>86</v>
      </c>
      <c r="X147" s="88" t="s">
        <v>106</v>
      </c>
      <c r="Y147" s="93" t="str">
        <f t="shared" si="121"/>
        <v>AOSmithHPTU80</v>
      </c>
      <c r="Z147" s="131">
        <v>0</v>
      </c>
      <c r="AA147" s="40">
        <v>2.7</v>
      </c>
      <c r="AB147" s="47" t="s">
        <v>15</v>
      </c>
      <c r="AC147" s="48" t="s">
        <v>10</v>
      </c>
      <c r="AD147" s="49">
        <v>42591</v>
      </c>
      <c r="AE147" s="50" t="s">
        <v>83</v>
      </c>
      <c r="AF147" s="143" t="str">
        <f t="shared" si="93"/>
        <v>2,     Reliance,   "6 80 DHPHT 120  (80 gal)"</v>
      </c>
      <c r="AG147" s="145" t="str">
        <f t="shared" si="79"/>
        <v>Reliance</v>
      </c>
      <c r="AH147" s="146" t="s">
        <v>524</v>
      </c>
      <c r="AI147" s="143" t="str">
        <f t="shared" si="94"/>
        <v xml:space="preserve">          case  Reliance   :   "Reliance680DHPHT"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 spans="3:52" s="6" customFormat="1" ht="15" customHeight="1" x14ac:dyDescent="0.25">
      <c r="C148" s="6" t="str">
        <f t="shared" si="88"/>
        <v>Reliance</v>
      </c>
      <c r="D148" s="6" t="str">
        <f t="shared" si="89"/>
        <v>6 80 DHPT 102  (80 gal)</v>
      </c>
      <c r="E148" s="6">
        <f t="shared" si="90"/>
        <v>181215</v>
      </c>
      <c r="F148" s="62">
        <f t="shared" si="9"/>
        <v>80</v>
      </c>
      <c r="G148" s="6" t="str">
        <f t="shared" si="91"/>
        <v>AOSmithHPTU80</v>
      </c>
      <c r="H148" s="62">
        <v>1</v>
      </c>
      <c r="I148" s="64">
        <v>0</v>
      </c>
      <c r="J148" s="63">
        <f t="shared" si="47"/>
        <v>1.8</v>
      </c>
      <c r="K148" s="114">
        <f t="shared" si="48"/>
        <v>0</v>
      </c>
      <c r="L148" s="132">
        <f t="shared" ref="L148:L277" si="122">Z148</f>
        <v>0</v>
      </c>
      <c r="M148" s="132" t="str">
        <f t="shared" si="92"/>
        <v>Reliance680DHPT</v>
      </c>
      <c r="N148" s="99" t="s">
        <v>196</v>
      </c>
      <c r="O148" s="32">
        <v>1</v>
      </c>
      <c r="P148" s="83">
        <f t="shared" ref="P148:P277" si="123">VLOOKUP( Q148, $Q$2:$R$21, 2, FALSE )</f>
        <v>18</v>
      </c>
      <c r="Q148" s="9" t="s">
        <v>34</v>
      </c>
      <c r="R148" s="70">
        <f t="shared" si="98"/>
        <v>12</v>
      </c>
      <c r="S148" s="70">
        <f t="shared" si="120"/>
        <v>181215</v>
      </c>
      <c r="T148" s="67" t="str">
        <f t="shared" si="96"/>
        <v>6 80 DHPT 102  (80 gal)</v>
      </c>
      <c r="U148" s="10" t="s">
        <v>72</v>
      </c>
      <c r="V148" s="11">
        <v>80</v>
      </c>
      <c r="W148" s="30" t="s">
        <v>86</v>
      </c>
      <c r="X148" s="88" t="s">
        <v>106</v>
      </c>
      <c r="Y148" s="93" t="str">
        <f t="shared" si="121"/>
        <v>AOSmithHPTU80</v>
      </c>
      <c r="Z148" s="131">
        <v>0</v>
      </c>
      <c r="AA148" s="40">
        <v>1.8</v>
      </c>
      <c r="AB148" s="47" t="s">
        <v>15</v>
      </c>
      <c r="AC148" s="48" t="s">
        <v>10</v>
      </c>
      <c r="AD148" s="49">
        <v>40857</v>
      </c>
      <c r="AE148" s="50" t="s">
        <v>83</v>
      </c>
      <c r="AF148" s="143" t="str">
        <f t="shared" si="93"/>
        <v>2,     Reliance,   "6 80 DHPT 102  (80 gal)"</v>
      </c>
      <c r="AG148" s="145" t="str">
        <f t="shared" si="79"/>
        <v>Reliance</v>
      </c>
      <c r="AH148" s="146" t="s">
        <v>525</v>
      </c>
      <c r="AI148" s="143" t="str">
        <f t="shared" si="94"/>
        <v xml:space="preserve">          case  Reliance   :   "Reliance680DHPT"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 spans="3:52" s="6" customFormat="1" ht="15" customHeight="1" x14ac:dyDescent="0.25">
      <c r="C149" s="136" t="str">
        <f t="shared" si="88"/>
        <v>Rheem</v>
      </c>
      <c r="D149" s="136" t="str">
        <f t="shared" si="89"/>
        <v>HPLD40-1RH  (40 gal)</v>
      </c>
      <c r="E149" s="136">
        <f t="shared" si="90"/>
        <v>196059</v>
      </c>
      <c r="F149" s="62">
        <f t="shared" si="9"/>
        <v>40</v>
      </c>
      <c r="G149" s="6" t="str">
        <f t="shared" si="91"/>
        <v>Rheem2020Prem40</v>
      </c>
      <c r="H149" s="64">
        <v>0</v>
      </c>
      <c r="I149" s="62">
        <v>1</v>
      </c>
      <c r="J149" s="63">
        <f t="shared" si="47"/>
        <v>0</v>
      </c>
      <c r="K149" s="114">
        <f t="shared" si="48"/>
        <v>3.1</v>
      </c>
      <c r="L149" s="132">
        <f t="shared" ref="L149:L152" si="124">Z149</f>
        <v>0</v>
      </c>
      <c r="M149" s="132" t="str">
        <f t="shared" si="92"/>
        <v>RheemHPLD401RH</v>
      </c>
      <c r="N149" s="99" t="s">
        <v>196</v>
      </c>
      <c r="O149" s="32">
        <v>4</v>
      </c>
      <c r="P149" s="83">
        <f t="shared" si="123"/>
        <v>19</v>
      </c>
      <c r="Q149" s="12" t="s">
        <v>91</v>
      </c>
      <c r="R149" s="69">
        <v>60</v>
      </c>
      <c r="S149" s="70">
        <f t="shared" si="120"/>
        <v>196059</v>
      </c>
      <c r="T149" s="67" t="str">
        <f t="shared" si="96"/>
        <v>HPLD40-1RH  (40 gal)</v>
      </c>
      <c r="U149" s="10" t="s">
        <v>413</v>
      </c>
      <c r="V149" s="11">
        <v>40</v>
      </c>
      <c r="W149" s="30"/>
      <c r="X149" s="88" t="s">
        <v>291</v>
      </c>
      <c r="Y149" s="93" t="str">
        <f t="shared" si="121"/>
        <v>Rheem2020Prem40</v>
      </c>
      <c r="Z149" s="131">
        <v>0</v>
      </c>
      <c r="AA149" s="40"/>
      <c r="AB149" s="47">
        <v>2</v>
      </c>
      <c r="AC149" s="48">
        <v>3.1</v>
      </c>
      <c r="AD149" s="49">
        <v>44127</v>
      </c>
      <c r="AE149" s="50"/>
      <c r="AF149" s="143" t="str">
        <f t="shared" si="93"/>
        <v>2,     Rheem,   "HPLD40-1RH  (40 gal)"</v>
      </c>
      <c r="AG149" s="144" t="str">
        <f>Q149</f>
        <v>Rheem</v>
      </c>
      <c r="AH149" s="147" t="s">
        <v>587</v>
      </c>
      <c r="AI149" s="143" t="str">
        <f t="shared" si="94"/>
        <v xml:space="preserve">          case  Rheem   :   "RheemHPLD401RH"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</row>
    <row r="150" spans="3:52" s="6" customFormat="1" ht="15" customHeight="1" x14ac:dyDescent="0.25">
      <c r="C150" s="136" t="str">
        <f t="shared" si="88"/>
        <v>Rheem</v>
      </c>
      <c r="D150" s="136" t="str">
        <f t="shared" si="89"/>
        <v>HPLD50-1RH  (50 gal)</v>
      </c>
      <c r="E150" s="136">
        <f t="shared" si="90"/>
        <v>196160</v>
      </c>
      <c r="F150" s="62">
        <f t="shared" si="9"/>
        <v>50</v>
      </c>
      <c r="G150" s="6" t="str">
        <f t="shared" si="91"/>
        <v>Rheem2020Prem50</v>
      </c>
      <c r="H150" s="64">
        <v>0</v>
      </c>
      <c r="I150" s="62">
        <v>1</v>
      </c>
      <c r="J150" s="63">
        <f t="shared" si="47"/>
        <v>0</v>
      </c>
      <c r="K150" s="114">
        <f t="shared" si="48"/>
        <v>3.2</v>
      </c>
      <c r="L150" s="132">
        <f t="shared" si="124"/>
        <v>0</v>
      </c>
      <c r="M150" s="132" t="str">
        <f t="shared" si="92"/>
        <v>RheemHPLD501RH</v>
      </c>
      <c r="N150" s="99" t="s">
        <v>196</v>
      </c>
      <c r="O150" s="32">
        <v>4</v>
      </c>
      <c r="P150" s="83">
        <f t="shared" si="123"/>
        <v>19</v>
      </c>
      <c r="Q150" s="12" t="s">
        <v>91</v>
      </c>
      <c r="R150" s="70">
        <f t="shared" ref="R150:R152" si="125">R149+1</f>
        <v>61</v>
      </c>
      <c r="S150" s="70">
        <f t="shared" si="120"/>
        <v>196160</v>
      </c>
      <c r="T150" s="67" t="str">
        <f t="shared" si="96"/>
        <v>HPLD50-1RH  (50 gal)</v>
      </c>
      <c r="U150" s="10" t="s">
        <v>414</v>
      </c>
      <c r="V150" s="11">
        <v>50</v>
      </c>
      <c r="W150" s="30"/>
      <c r="X150" s="88" t="s">
        <v>292</v>
      </c>
      <c r="Y150" s="93" t="str">
        <f t="shared" si="121"/>
        <v>Rheem2020Prem50</v>
      </c>
      <c r="Z150" s="131">
        <v>0</v>
      </c>
      <c r="AA150" s="40"/>
      <c r="AB150" s="47" t="s">
        <v>9</v>
      </c>
      <c r="AC150" s="48">
        <v>3.2</v>
      </c>
      <c r="AD150" s="49">
        <v>44127</v>
      </c>
      <c r="AE150" s="50"/>
      <c r="AF150" s="143" t="str">
        <f t="shared" si="93"/>
        <v>2,     Rheem,   "HPLD50-1RH  (50 gal)"</v>
      </c>
      <c r="AG150" s="145" t="str">
        <f t="shared" si="79"/>
        <v>Rheem</v>
      </c>
      <c r="AH150" s="147" t="s">
        <v>588</v>
      </c>
      <c r="AI150" s="143" t="str">
        <f t="shared" si="94"/>
        <v xml:space="preserve">          case  Rheem   :   "RheemHPLD501RH"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 spans="3:52" s="6" customFormat="1" ht="15" customHeight="1" x14ac:dyDescent="0.25">
      <c r="C151" s="136" t="str">
        <f t="shared" si="88"/>
        <v>Rheem</v>
      </c>
      <c r="D151" s="136" t="str">
        <f t="shared" si="89"/>
        <v>HPLD65-1RH  (65 gal)</v>
      </c>
      <c r="E151" s="136">
        <f t="shared" si="90"/>
        <v>196261</v>
      </c>
      <c r="F151" s="62">
        <f t="shared" si="9"/>
        <v>65</v>
      </c>
      <c r="G151" s="6" t="str">
        <f t="shared" si="91"/>
        <v>Rheem2020Prem65</v>
      </c>
      <c r="H151" s="64">
        <v>0</v>
      </c>
      <c r="I151" s="62">
        <v>1</v>
      </c>
      <c r="J151" s="63">
        <f t="shared" si="47"/>
        <v>0</v>
      </c>
      <c r="K151" s="114">
        <f t="shared" si="48"/>
        <v>3.2</v>
      </c>
      <c r="L151" s="132">
        <f t="shared" si="124"/>
        <v>0</v>
      </c>
      <c r="M151" s="132" t="str">
        <f t="shared" si="92"/>
        <v>RheemHPLD651RH</v>
      </c>
      <c r="N151" s="99" t="s">
        <v>196</v>
      </c>
      <c r="O151" s="32">
        <v>4</v>
      </c>
      <c r="P151" s="83">
        <f t="shared" si="123"/>
        <v>19</v>
      </c>
      <c r="Q151" s="12" t="s">
        <v>91</v>
      </c>
      <c r="R151" s="70">
        <f t="shared" si="125"/>
        <v>62</v>
      </c>
      <c r="S151" s="70">
        <f t="shared" si="120"/>
        <v>196261</v>
      </c>
      <c r="T151" s="67" t="str">
        <f t="shared" si="96"/>
        <v>HPLD65-1RH  (65 gal)</v>
      </c>
      <c r="U151" s="10" t="s">
        <v>415</v>
      </c>
      <c r="V151" s="11">
        <v>65</v>
      </c>
      <c r="W151" s="30"/>
      <c r="X151" s="88" t="s">
        <v>293</v>
      </c>
      <c r="Y151" s="93" t="str">
        <f t="shared" si="121"/>
        <v>Rheem2020Prem65</v>
      </c>
      <c r="Z151" s="131">
        <v>0</v>
      </c>
      <c r="AA151" s="40"/>
      <c r="AB151" s="47" t="s">
        <v>9</v>
      </c>
      <c r="AC151" s="48">
        <v>3.2</v>
      </c>
      <c r="AD151" s="49">
        <v>44127</v>
      </c>
      <c r="AE151" s="50"/>
      <c r="AF151" s="143" t="str">
        <f t="shared" si="93"/>
        <v>2,     Rheem,   "HPLD65-1RH  (65 gal)"</v>
      </c>
      <c r="AG151" s="145" t="str">
        <f t="shared" si="79"/>
        <v>Rheem</v>
      </c>
      <c r="AH151" s="147" t="s">
        <v>589</v>
      </c>
      <c r="AI151" s="143" t="str">
        <f t="shared" si="94"/>
        <v xml:space="preserve">          case  Rheem   :   "RheemHPLD651RH"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 spans="3:52" s="6" customFormat="1" ht="15" customHeight="1" x14ac:dyDescent="0.25">
      <c r="C152" s="136" t="str">
        <f t="shared" si="88"/>
        <v>Rheem</v>
      </c>
      <c r="D152" s="136" t="str">
        <f t="shared" si="89"/>
        <v>HPLD80-1RH  (80 gal)</v>
      </c>
      <c r="E152" s="136">
        <f t="shared" si="90"/>
        <v>196362</v>
      </c>
      <c r="F152" s="62">
        <f t="shared" si="9"/>
        <v>80</v>
      </c>
      <c r="G152" s="6" t="str">
        <f t="shared" si="91"/>
        <v>Rheem2020Prem80</v>
      </c>
      <c r="H152" s="64">
        <v>0</v>
      </c>
      <c r="I152" s="62">
        <v>1</v>
      </c>
      <c r="J152" s="63">
        <f t="shared" si="47"/>
        <v>0</v>
      </c>
      <c r="K152" s="114">
        <f t="shared" si="48"/>
        <v>3.2</v>
      </c>
      <c r="L152" s="132">
        <f t="shared" si="124"/>
        <v>0</v>
      </c>
      <c r="M152" s="132" t="str">
        <f t="shared" si="92"/>
        <v>RheemHPLD801RH</v>
      </c>
      <c r="N152" s="99" t="s">
        <v>196</v>
      </c>
      <c r="O152" s="32">
        <v>4</v>
      </c>
      <c r="P152" s="83">
        <f t="shared" si="123"/>
        <v>19</v>
      </c>
      <c r="Q152" s="12" t="s">
        <v>91</v>
      </c>
      <c r="R152" s="70">
        <f t="shared" si="125"/>
        <v>63</v>
      </c>
      <c r="S152" s="70">
        <f t="shared" si="120"/>
        <v>196362</v>
      </c>
      <c r="T152" s="67" t="str">
        <f t="shared" si="96"/>
        <v>HPLD80-1RH  (80 gal)</v>
      </c>
      <c r="U152" s="10" t="s">
        <v>416</v>
      </c>
      <c r="V152" s="11">
        <v>80</v>
      </c>
      <c r="W152" s="30"/>
      <c r="X152" s="88" t="s">
        <v>294</v>
      </c>
      <c r="Y152" s="93" t="str">
        <f t="shared" si="121"/>
        <v>Rheem2020Prem80</v>
      </c>
      <c r="Z152" s="131">
        <v>0</v>
      </c>
      <c r="AA152" s="40"/>
      <c r="AB152" s="47">
        <v>4</v>
      </c>
      <c r="AC152" s="48">
        <v>3.2</v>
      </c>
      <c r="AD152" s="49">
        <v>44127</v>
      </c>
      <c r="AE152" s="50"/>
      <c r="AF152" s="143" t="str">
        <f t="shared" si="93"/>
        <v>2,     Rheem,   "HPLD80-1RH  (80 gal)"</v>
      </c>
      <c r="AG152" s="145" t="str">
        <f t="shared" si="79"/>
        <v>Rheem</v>
      </c>
      <c r="AH152" s="147" t="s">
        <v>590</v>
      </c>
      <c r="AI152" s="143" t="str">
        <f t="shared" si="94"/>
        <v xml:space="preserve">          case  Rheem   :   "RheemHPLD801RH"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 spans="3:52" s="6" customFormat="1" ht="15" customHeight="1" x14ac:dyDescent="0.25">
      <c r="C153" s="119" t="str">
        <f t="shared" si="88"/>
        <v>Rheem</v>
      </c>
      <c r="D153" s="119" t="str">
        <f t="shared" si="89"/>
        <v>PROPH40 T2 RH375-15  (40 gal, JA13)</v>
      </c>
      <c r="E153" s="119">
        <f t="shared" si="90"/>
        <v>193259</v>
      </c>
      <c r="F153" s="62">
        <f t="shared" ref="F153" si="126">V153</f>
        <v>40</v>
      </c>
      <c r="G153" s="6" t="str">
        <f t="shared" si="91"/>
        <v>Rheem2020Prem40</v>
      </c>
      <c r="H153" s="64">
        <v>0</v>
      </c>
      <c r="I153" s="62">
        <v>1</v>
      </c>
      <c r="J153" s="63">
        <f t="shared" ref="J153" si="127">IF(H153&gt;0,AA153,0)</f>
        <v>0</v>
      </c>
      <c r="K153" s="114">
        <f t="shared" ref="K153" si="128">IF(I153&gt;0,AC153,0)</f>
        <v>3.1</v>
      </c>
      <c r="L153" s="132">
        <f t="shared" si="122"/>
        <v>1</v>
      </c>
      <c r="M153" s="132" t="str">
        <f t="shared" si="92"/>
        <v>RheemPROPH40T2RH37515</v>
      </c>
      <c r="N153" s="99" t="s">
        <v>196</v>
      </c>
      <c r="O153" s="32">
        <v>4</v>
      </c>
      <c r="P153" s="83">
        <f t="shared" si="123"/>
        <v>19</v>
      </c>
      <c r="Q153" s="12" t="s">
        <v>91</v>
      </c>
      <c r="R153" s="69">
        <v>32</v>
      </c>
      <c r="S153" s="70">
        <f t="shared" si="120"/>
        <v>193259</v>
      </c>
      <c r="T153" s="67" t="str">
        <f t="shared" si="96"/>
        <v>PROPH40 T2 RH375-15  (40 gal, JA13)</v>
      </c>
      <c r="U153" s="10" t="s">
        <v>338</v>
      </c>
      <c r="V153" s="11">
        <v>40</v>
      </c>
      <c r="W153" s="30"/>
      <c r="X153" s="88" t="s">
        <v>291</v>
      </c>
      <c r="Y153" s="93" t="str">
        <f t="shared" si="121"/>
        <v>Rheem2020Prem40</v>
      </c>
      <c r="Z153" s="133">
        <v>1</v>
      </c>
      <c r="AA153" s="40"/>
      <c r="AB153" s="47">
        <v>2</v>
      </c>
      <c r="AC153" s="48">
        <v>3.1</v>
      </c>
      <c r="AD153" s="49">
        <v>43944</v>
      </c>
      <c r="AE153" s="50"/>
      <c r="AF153" s="143" t="str">
        <f t="shared" si="93"/>
        <v>2,     Rheem,   "PROPH40 T2 RH375-15  (40 gal, JA13)"</v>
      </c>
      <c r="AG153" s="145" t="str">
        <f t="shared" si="79"/>
        <v>Rheem</v>
      </c>
      <c r="AH153" s="146" t="s">
        <v>537</v>
      </c>
      <c r="AI153" s="143" t="str">
        <f t="shared" si="94"/>
        <v xml:space="preserve">          case  Rheem   :   "RheemPROPH40T2RH37515"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 spans="3:52" s="6" customFormat="1" ht="15" customHeight="1" x14ac:dyDescent="0.25">
      <c r="C154" s="119" t="str">
        <f t="shared" si="88"/>
        <v>Rheem</v>
      </c>
      <c r="D154" s="119" t="str">
        <f t="shared" si="89"/>
        <v>PROPH50 T2 RH375-15  (50 gal, JA13)</v>
      </c>
      <c r="E154" s="119">
        <f t="shared" si="90"/>
        <v>193360</v>
      </c>
      <c r="F154" s="62">
        <f t="shared" ref="F154:F180" si="129">V154</f>
        <v>50</v>
      </c>
      <c r="G154" s="6" t="str">
        <f t="shared" si="91"/>
        <v>Rheem2020Prem50</v>
      </c>
      <c r="H154" s="64">
        <v>0</v>
      </c>
      <c r="I154" s="62">
        <v>1</v>
      </c>
      <c r="J154" s="63">
        <f t="shared" ref="J154:J180" si="130">IF(H154&gt;0,AA154,0)</f>
        <v>0</v>
      </c>
      <c r="K154" s="114">
        <f t="shared" ref="K154:K180" si="131">IF(I154&gt;0,AC154,0)</f>
        <v>3.2</v>
      </c>
      <c r="L154" s="132">
        <f t="shared" si="122"/>
        <v>1</v>
      </c>
      <c r="M154" s="132" t="str">
        <f t="shared" si="92"/>
        <v>RheemPROPH50T2RH37515</v>
      </c>
      <c r="N154" s="99" t="s">
        <v>196</v>
      </c>
      <c r="O154" s="32">
        <v>4</v>
      </c>
      <c r="P154" s="83">
        <f t="shared" si="123"/>
        <v>19</v>
      </c>
      <c r="Q154" s="12" t="s">
        <v>91</v>
      </c>
      <c r="R154" s="70">
        <f t="shared" ref="R154:R184" si="132">R153+1</f>
        <v>33</v>
      </c>
      <c r="S154" s="70">
        <f t="shared" si="120"/>
        <v>193360</v>
      </c>
      <c r="T154" s="67" t="str">
        <f t="shared" si="96"/>
        <v>PROPH50 T2 RH375-15  (50 gal, JA13)</v>
      </c>
      <c r="U154" s="10" t="s">
        <v>339</v>
      </c>
      <c r="V154" s="11">
        <v>50</v>
      </c>
      <c r="W154" s="30"/>
      <c r="X154" s="88" t="s">
        <v>292</v>
      </c>
      <c r="Y154" s="93" t="str">
        <f t="shared" si="121"/>
        <v>Rheem2020Prem50</v>
      </c>
      <c r="Z154" s="133">
        <v>1</v>
      </c>
      <c r="AA154" s="40"/>
      <c r="AB154" s="47" t="s">
        <v>9</v>
      </c>
      <c r="AC154" s="48">
        <v>3.2</v>
      </c>
      <c r="AD154" s="49">
        <v>43944</v>
      </c>
      <c r="AE154" s="50"/>
      <c r="AF154" s="143" t="str">
        <f t="shared" si="93"/>
        <v>2,     Rheem,   "PROPH50 T2 RH375-15  (50 gal, JA13)"</v>
      </c>
      <c r="AG154" s="145" t="str">
        <f t="shared" si="79"/>
        <v>Rheem</v>
      </c>
      <c r="AH154" s="146" t="s">
        <v>544</v>
      </c>
      <c r="AI154" s="143" t="str">
        <f t="shared" si="94"/>
        <v xml:space="preserve">          case  Rheem   :   "RheemPROPH50T2RH37515"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 spans="3:52" s="6" customFormat="1" ht="15" customHeight="1" x14ac:dyDescent="0.25">
      <c r="C155" s="119" t="str">
        <f t="shared" si="88"/>
        <v>Rheem</v>
      </c>
      <c r="D155" s="119" t="str">
        <f t="shared" si="89"/>
        <v>PROPH65 T2 RH375-15  (65 gal, JA13)</v>
      </c>
      <c r="E155" s="119">
        <f t="shared" si="90"/>
        <v>193461</v>
      </c>
      <c r="F155" s="62">
        <f t="shared" si="129"/>
        <v>65</v>
      </c>
      <c r="G155" s="6" t="str">
        <f t="shared" si="91"/>
        <v>Rheem2020Prem65</v>
      </c>
      <c r="H155" s="64">
        <v>0</v>
      </c>
      <c r="I155" s="62">
        <v>1</v>
      </c>
      <c r="J155" s="63">
        <f t="shared" si="130"/>
        <v>0</v>
      </c>
      <c r="K155" s="114">
        <f t="shared" si="131"/>
        <v>3.2</v>
      </c>
      <c r="L155" s="132">
        <f t="shared" si="122"/>
        <v>1</v>
      </c>
      <c r="M155" s="132" t="str">
        <f t="shared" si="92"/>
        <v>RheemPROPH65T2RH37515</v>
      </c>
      <c r="N155" s="99" t="s">
        <v>196</v>
      </c>
      <c r="O155" s="32">
        <v>4</v>
      </c>
      <c r="P155" s="83">
        <f t="shared" si="123"/>
        <v>19</v>
      </c>
      <c r="Q155" s="12" t="s">
        <v>91</v>
      </c>
      <c r="R155" s="70">
        <f t="shared" si="132"/>
        <v>34</v>
      </c>
      <c r="S155" s="70">
        <f t="shared" si="120"/>
        <v>193461</v>
      </c>
      <c r="T155" s="67" t="str">
        <f t="shared" si="96"/>
        <v>PROPH65 T2 RH375-15  (65 gal, JA13)</v>
      </c>
      <c r="U155" s="10" t="s">
        <v>300</v>
      </c>
      <c r="V155" s="11">
        <v>65</v>
      </c>
      <c r="W155" s="30"/>
      <c r="X155" s="88" t="s">
        <v>293</v>
      </c>
      <c r="Y155" s="93" t="str">
        <f t="shared" si="121"/>
        <v>Rheem2020Prem65</v>
      </c>
      <c r="Z155" s="133">
        <v>1</v>
      </c>
      <c r="AA155" s="40"/>
      <c r="AB155" s="47" t="s">
        <v>9</v>
      </c>
      <c r="AC155" s="48">
        <v>3.2</v>
      </c>
      <c r="AD155" s="49">
        <v>43944</v>
      </c>
      <c r="AE155" s="50"/>
      <c r="AF155" s="143" t="str">
        <f t="shared" si="93"/>
        <v>2,     Rheem,   "PROPH65 T2 RH375-15  (65 gal, JA13)"</v>
      </c>
      <c r="AG155" s="145" t="str">
        <f t="shared" si="79"/>
        <v>Rheem</v>
      </c>
      <c r="AH155" s="6" t="s">
        <v>551</v>
      </c>
      <c r="AI155" s="143" t="str">
        <f t="shared" si="94"/>
        <v xml:space="preserve">          case  Rheem   :   "RheemPROPH65T2RH37515"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 spans="3:52" s="6" customFormat="1" ht="15" customHeight="1" x14ac:dyDescent="0.25">
      <c r="C156" s="119" t="str">
        <f t="shared" si="88"/>
        <v>Rheem</v>
      </c>
      <c r="D156" s="119" t="str">
        <f t="shared" si="89"/>
        <v>PROPH80 T2 RH375-15  (80 gal, JA13)</v>
      </c>
      <c r="E156" s="119">
        <f t="shared" si="90"/>
        <v>193562</v>
      </c>
      <c r="F156" s="62">
        <f t="shared" si="129"/>
        <v>80</v>
      </c>
      <c r="G156" s="6" t="str">
        <f t="shared" si="91"/>
        <v>Rheem2020Prem80</v>
      </c>
      <c r="H156" s="64">
        <v>0</v>
      </c>
      <c r="I156" s="62">
        <v>1</v>
      </c>
      <c r="J156" s="63">
        <f t="shared" si="130"/>
        <v>0</v>
      </c>
      <c r="K156" s="114">
        <f t="shared" si="131"/>
        <v>3.2</v>
      </c>
      <c r="L156" s="132">
        <f t="shared" si="122"/>
        <v>1</v>
      </c>
      <c r="M156" s="132" t="str">
        <f t="shared" si="92"/>
        <v>RheemPROPH80T2RH37515</v>
      </c>
      <c r="N156" s="99" t="s">
        <v>196</v>
      </c>
      <c r="O156" s="32">
        <v>4</v>
      </c>
      <c r="P156" s="83">
        <f t="shared" si="123"/>
        <v>19</v>
      </c>
      <c r="Q156" s="12" t="s">
        <v>91</v>
      </c>
      <c r="R156" s="70">
        <f t="shared" si="132"/>
        <v>35</v>
      </c>
      <c r="S156" s="70">
        <f t="shared" si="120"/>
        <v>193562</v>
      </c>
      <c r="T156" s="67" t="str">
        <f t="shared" si="96"/>
        <v>PROPH80 T2 RH375-15  (80 gal, JA13)</v>
      </c>
      <c r="U156" s="10" t="s">
        <v>340</v>
      </c>
      <c r="V156" s="11">
        <v>80</v>
      </c>
      <c r="W156" s="30"/>
      <c r="X156" s="88" t="s">
        <v>294</v>
      </c>
      <c r="Y156" s="93" t="str">
        <f t="shared" si="121"/>
        <v>Rheem2020Prem80</v>
      </c>
      <c r="Z156" s="133">
        <v>1</v>
      </c>
      <c r="AA156" s="40"/>
      <c r="AB156" s="47">
        <v>4</v>
      </c>
      <c r="AC156" s="48">
        <v>3.2</v>
      </c>
      <c r="AD156" s="49">
        <v>43944</v>
      </c>
      <c r="AE156" s="50"/>
      <c r="AF156" s="143" t="str">
        <f t="shared" si="93"/>
        <v>2,     Rheem,   "PROPH80 T2 RH375-15  (80 gal, JA13)"</v>
      </c>
      <c r="AG156" s="145" t="str">
        <f t="shared" si="79"/>
        <v>Rheem</v>
      </c>
      <c r="AH156" s="6" t="s">
        <v>559</v>
      </c>
      <c r="AI156" s="143" t="str">
        <f t="shared" si="94"/>
        <v xml:space="preserve">          case  Rheem   :   "RheemPROPH80T2RH37515"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 spans="3:52" s="6" customFormat="1" ht="15" customHeight="1" x14ac:dyDescent="0.25">
      <c r="C157" s="119" t="str">
        <f t="shared" si="88"/>
        <v>Rheem</v>
      </c>
      <c r="D157" s="119" t="str">
        <f t="shared" si="89"/>
        <v>PROPH40 T2 RH375-30  (40 gal, JA13)</v>
      </c>
      <c r="E157" s="119">
        <f t="shared" si="90"/>
        <v>193659</v>
      </c>
      <c r="F157" s="62">
        <f t="shared" si="129"/>
        <v>40</v>
      </c>
      <c r="G157" s="6" t="str">
        <f t="shared" si="91"/>
        <v>Rheem2020Prem40</v>
      </c>
      <c r="H157" s="64">
        <v>0</v>
      </c>
      <c r="I157" s="62">
        <v>1</v>
      </c>
      <c r="J157" s="63">
        <f t="shared" si="130"/>
        <v>0</v>
      </c>
      <c r="K157" s="114">
        <f t="shared" si="131"/>
        <v>3.1</v>
      </c>
      <c r="L157" s="132">
        <f t="shared" si="122"/>
        <v>1</v>
      </c>
      <c r="M157" s="132" t="str">
        <f t="shared" si="92"/>
        <v>RheemPROPH40T2RH37530</v>
      </c>
      <c r="N157" s="99" t="s">
        <v>196</v>
      </c>
      <c r="O157" s="32">
        <v>4</v>
      </c>
      <c r="P157" s="83">
        <f t="shared" si="123"/>
        <v>19</v>
      </c>
      <c r="Q157" s="12" t="s">
        <v>91</v>
      </c>
      <c r="R157" s="70">
        <f t="shared" si="132"/>
        <v>36</v>
      </c>
      <c r="S157" s="70">
        <f t="shared" si="120"/>
        <v>193659</v>
      </c>
      <c r="T157" s="67" t="str">
        <f t="shared" si="96"/>
        <v>PROPH40 T2 RH375-30  (40 gal, JA13)</v>
      </c>
      <c r="U157" s="10" t="s">
        <v>341</v>
      </c>
      <c r="V157" s="11">
        <v>40</v>
      </c>
      <c r="W157" s="30"/>
      <c r="X157" s="88" t="s">
        <v>291</v>
      </c>
      <c r="Y157" s="93" t="str">
        <f t="shared" si="121"/>
        <v>Rheem2020Prem40</v>
      </c>
      <c r="Z157" s="133">
        <v>1</v>
      </c>
      <c r="AA157" s="40"/>
      <c r="AB157" s="47">
        <v>2</v>
      </c>
      <c r="AC157" s="48">
        <v>3.1</v>
      </c>
      <c r="AD157" s="49">
        <v>43944</v>
      </c>
      <c r="AE157" s="50"/>
      <c r="AF157" s="143" t="str">
        <f t="shared" si="93"/>
        <v>2,     Rheem,   "PROPH40 T2 RH375-30  (40 gal, JA13)"</v>
      </c>
      <c r="AG157" s="145" t="str">
        <f t="shared" ref="AG157:AG240" si="133">AG156</f>
        <v>Rheem</v>
      </c>
      <c r="AH157" s="146" t="s">
        <v>538</v>
      </c>
      <c r="AI157" s="143" t="str">
        <f t="shared" si="94"/>
        <v xml:space="preserve">          case  Rheem   :   "RheemPROPH40T2RH37530"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 spans="3:52" s="6" customFormat="1" ht="15" customHeight="1" x14ac:dyDescent="0.25">
      <c r="C158" s="119" t="str">
        <f t="shared" si="88"/>
        <v>Rheem</v>
      </c>
      <c r="D158" s="119" t="str">
        <f t="shared" si="89"/>
        <v>PROPH50 T2 RH375-30  (50 gal, JA13)</v>
      </c>
      <c r="E158" s="119">
        <f t="shared" si="90"/>
        <v>193760</v>
      </c>
      <c r="F158" s="62">
        <f t="shared" si="129"/>
        <v>50</v>
      </c>
      <c r="G158" s="6" t="str">
        <f t="shared" si="91"/>
        <v>Rheem2020Prem50</v>
      </c>
      <c r="H158" s="64">
        <v>0</v>
      </c>
      <c r="I158" s="62">
        <v>1</v>
      </c>
      <c r="J158" s="63">
        <f t="shared" si="130"/>
        <v>0</v>
      </c>
      <c r="K158" s="114">
        <f t="shared" si="131"/>
        <v>3.2</v>
      </c>
      <c r="L158" s="132">
        <f t="shared" si="122"/>
        <v>1</v>
      </c>
      <c r="M158" s="132" t="str">
        <f t="shared" si="92"/>
        <v>RheemPROPH50T2RH37530</v>
      </c>
      <c r="N158" s="99" t="s">
        <v>196</v>
      </c>
      <c r="O158" s="32">
        <v>4</v>
      </c>
      <c r="P158" s="83">
        <f t="shared" si="123"/>
        <v>19</v>
      </c>
      <c r="Q158" s="12" t="s">
        <v>91</v>
      </c>
      <c r="R158" s="70">
        <f t="shared" si="132"/>
        <v>37</v>
      </c>
      <c r="S158" s="70">
        <f t="shared" si="120"/>
        <v>193760</v>
      </c>
      <c r="T158" s="67" t="str">
        <f t="shared" si="96"/>
        <v>PROPH50 T2 RH375-30  (50 gal, JA13)</v>
      </c>
      <c r="U158" s="10" t="s">
        <v>342</v>
      </c>
      <c r="V158" s="11">
        <v>50</v>
      </c>
      <c r="W158" s="30"/>
      <c r="X158" s="88" t="s">
        <v>292</v>
      </c>
      <c r="Y158" s="93" t="str">
        <f t="shared" si="121"/>
        <v>Rheem2020Prem50</v>
      </c>
      <c r="Z158" s="133">
        <v>1</v>
      </c>
      <c r="AA158" s="40"/>
      <c r="AB158" s="47" t="s">
        <v>9</v>
      </c>
      <c r="AC158" s="48">
        <v>3.2</v>
      </c>
      <c r="AD158" s="49">
        <v>43944</v>
      </c>
      <c r="AE158" s="50"/>
      <c r="AF158" s="143" t="str">
        <f t="shared" si="93"/>
        <v>2,     Rheem,   "PROPH50 T2 RH375-30  (50 gal, JA13)"</v>
      </c>
      <c r="AG158" s="145" t="str">
        <f t="shared" si="133"/>
        <v>Rheem</v>
      </c>
      <c r="AH158" s="146" t="s">
        <v>545</v>
      </c>
      <c r="AI158" s="143" t="str">
        <f t="shared" si="94"/>
        <v xml:space="preserve">          case  Rheem   :   "RheemPROPH50T2RH37530"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 spans="3:52" s="6" customFormat="1" ht="15" customHeight="1" x14ac:dyDescent="0.25">
      <c r="C159" s="119" t="str">
        <f t="shared" si="88"/>
        <v>Rheem</v>
      </c>
      <c r="D159" s="119" t="str">
        <f t="shared" si="89"/>
        <v>PROPH65 T2 RH375-30  (65 gal, JA13)</v>
      </c>
      <c r="E159" s="119">
        <f t="shared" si="90"/>
        <v>193861</v>
      </c>
      <c r="F159" s="62">
        <f t="shared" si="129"/>
        <v>65</v>
      </c>
      <c r="G159" s="6" t="str">
        <f t="shared" si="91"/>
        <v>Rheem2020Prem65</v>
      </c>
      <c r="H159" s="64">
        <v>0</v>
      </c>
      <c r="I159" s="62">
        <v>1</v>
      </c>
      <c r="J159" s="63">
        <f t="shared" si="130"/>
        <v>0</v>
      </c>
      <c r="K159" s="114">
        <f t="shared" si="131"/>
        <v>3.2</v>
      </c>
      <c r="L159" s="132">
        <f t="shared" si="122"/>
        <v>1</v>
      </c>
      <c r="M159" s="132" t="str">
        <f t="shared" si="92"/>
        <v>RheemPROPH65T2RH37530</v>
      </c>
      <c r="N159" s="99" t="s">
        <v>196</v>
      </c>
      <c r="O159" s="32">
        <v>4</v>
      </c>
      <c r="P159" s="83">
        <f t="shared" si="123"/>
        <v>19</v>
      </c>
      <c r="Q159" s="12" t="s">
        <v>91</v>
      </c>
      <c r="R159" s="70">
        <f t="shared" si="132"/>
        <v>38</v>
      </c>
      <c r="S159" s="70">
        <f t="shared" si="120"/>
        <v>193861</v>
      </c>
      <c r="T159" s="67" t="str">
        <f t="shared" si="96"/>
        <v>PROPH65 T2 RH375-30  (65 gal, JA13)</v>
      </c>
      <c r="U159" s="10" t="s">
        <v>343</v>
      </c>
      <c r="V159" s="11">
        <v>65</v>
      </c>
      <c r="W159" s="30"/>
      <c r="X159" s="88" t="s">
        <v>293</v>
      </c>
      <c r="Y159" s="93" t="str">
        <f t="shared" si="121"/>
        <v>Rheem2020Prem65</v>
      </c>
      <c r="Z159" s="133">
        <v>1</v>
      </c>
      <c r="AA159" s="40"/>
      <c r="AB159" s="47" t="s">
        <v>9</v>
      </c>
      <c r="AC159" s="48">
        <v>3.2</v>
      </c>
      <c r="AD159" s="49">
        <v>43944</v>
      </c>
      <c r="AE159" s="50"/>
      <c r="AF159" s="143" t="str">
        <f t="shared" si="93"/>
        <v>2,     Rheem,   "PROPH65 T2 RH375-30  (65 gal, JA13)"</v>
      </c>
      <c r="AG159" s="145" t="str">
        <f t="shared" si="133"/>
        <v>Rheem</v>
      </c>
      <c r="AH159" s="6" t="s">
        <v>552</v>
      </c>
      <c r="AI159" s="143" t="str">
        <f t="shared" si="94"/>
        <v xml:space="preserve">          case  Rheem   :   "RheemPROPH65T2RH37530"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 spans="3:52" s="6" customFormat="1" ht="15" customHeight="1" x14ac:dyDescent="0.25">
      <c r="C160" s="119" t="str">
        <f t="shared" si="88"/>
        <v>Rheem</v>
      </c>
      <c r="D160" s="119" t="str">
        <f t="shared" si="89"/>
        <v>PROPH80 T2 RH375-30  (80 gal, JA13)</v>
      </c>
      <c r="E160" s="119">
        <f t="shared" si="90"/>
        <v>193962</v>
      </c>
      <c r="F160" s="62">
        <f t="shared" si="129"/>
        <v>80</v>
      </c>
      <c r="G160" s="6" t="str">
        <f t="shared" si="91"/>
        <v>Rheem2020Prem80</v>
      </c>
      <c r="H160" s="64">
        <v>0</v>
      </c>
      <c r="I160" s="62">
        <v>1</v>
      </c>
      <c r="J160" s="63">
        <f t="shared" si="130"/>
        <v>0</v>
      </c>
      <c r="K160" s="114">
        <f t="shared" si="131"/>
        <v>3.2</v>
      </c>
      <c r="L160" s="132">
        <f t="shared" si="122"/>
        <v>1</v>
      </c>
      <c r="M160" s="132" t="str">
        <f t="shared" si="92"/>
        <v>RheemPROPH80T2RH37530</v>
      </c>
      <c r="N160" s="99" t="s">
        <v>196</v>
      </c>
      <c r="O160" s="32">
        <v>4</v>
      </c>
      <c r="P160" s="83">
        <f t="shared" si="123"/>
        <v>19</v>
      </c>
      <c r="Q160" s="12" t="s">
        <v>91</v>
      </c>
      <c r="R160" s="70">
        <f t="shared" si="132"/>
        <v>39</v>
      </c>
      <c r="S160" s="70">
        <f t="shared" si="120"/>
        <v>193962</v>
      </c>
      <c r="T160" s="67" t="str">
        <f t="shared" si="96"/>
        <v>PROPH80 T2 RH375-30  (80 gal, JA13)</v>
      </c>
      <c r="U160" s="10" t="s">
        <v>344</v>
      </c>
      <c r="V160" s="11">
        <v>80</v>
      </c>
      <c r="W160" s="30"/>
      <c r="X160" s="88" t="s">
        <v>294</v>
      </c>
      <c r="Y160" s="93" t="str">
        <f t="shared" si="121"/>
        <v>Rheem2020Prem80</v>
      </c>
      <c r="Z160" s="133">
        <v>1</v>
      </c>
      <c r="AA160" s="40"/>
      <c r="AB160" s="47">
        <v>4</v>
      </c>
      <c r="AC160" s="48">
        <v>3.2</v>
      </c>
      <c r="AD160" s="49">
        <v>43944</v>
      </c>
      <c r="AE160" s="50"/>
      <c r="AF160" s="143" t="str">
        <f t="shared" si="93"/>
        <v>2,     Rheem,   "PROPH80 T2 RH375-30  (80 gal, JA13)"</v>
      </c>
      <c r="AG160" s="145" t="str">
        <f t="shared" si="133"/>
        <v>Rheem</v>
      </c>
      <c r="AH160" s="146" t="s">
        <v>560</v>
      </c>
      <c r="AI160" s="143" t="str">
        <f t="shared" si="94"/>
        <v xml:space="preserve">          case  Rheem   :   "RheemPROPH80T2RH37530"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 spans="3:52" s="6" customFormat="1" ht="15" customHeight="1" x14ac:dyDescent="0.25">
      <c r="C161" s="119" t="str">
        <f t="shared" si="88"/>
        <v>Rheem</v>
      </c>
      <c r="D161" s="119" t="str">
        <f t="shared" si="89"/>
        <v>PROPH40 T2 RH375-SO  (40 gal, JA13)</v>
      </c>
      <c r="E161" s="119">
        <f t="shared" si="90"/>
        <v>194059</v>
      </c>
      <c r="F161" s="62">
        <f t="shared" si="129"/>
        <v>40</v>
      </c>
      <c r="G161" s="6" t="str">
        <f t="shared" si="91"/>
        <v>Rheem2020Prem40</v>
      </c>
      <c r="H161" s="64">
        <v>0</v>
      </c>
      <c r="I161" s="62">
        <v>1</v>
      </c>
      <c r="J161" s="63">
        <f t="shared" si="130"/>
        <v>0</v>
      </c>
      <c r="K161" s="114">
        <f t="shared" si="131"/>
        <v>3.1</v>
      </c>
      <c r="L161" s="132">
        <f t="shared" si="122"/>
        <v>1</v>
      </c>
      <c r="M161" s="132" t="str">
        <f t="shared" si="92"/>
        <v>RheemPROPH40T2RH375SO</v>
      </c>
      <c r="N161" s="99" t="s">
        <v>196</v>
      </c>
      <c r="O161" s="32">
        <v>4</v>
      </c>
      <c r="P161" s="83">
        <f t="shared" si="123"/>
        <v>19</v>
      </c>
      <c r="Q161" s="12" t="s">
        <v>91</v>
      </c>
      <c r="R161" s="70">
        <f t="shared" si="132"/>
        <v>40</v>
      </c>
      <c r="S161" s="70">
        <f t="shared" si="120"/>
        <v>194059</v>
      </c>
      <c r="T161" s="67" t="str">
        <f t="shared" si="96"/>
        <v>PROPH40 T2 RH375-SO  (40 gal, JA13)</v>
      </c>
      <c r="U161" s="10" t="s">
        <v>345</v>
      </c>
      <c r="V161" s="11">
        <v>40</v>
      </c>
      <c r="W161" s="30"/>
      <c r="X161" s="88" t="s">
        <v>291</v>
      </c>
      <c r="Y161" s="93" t="str">
        <f t="shared" si="121"/>
        <v>Rheem2020Prem40</v>
      </c>
      <c r="Z161" s="133">
        <v>1</v>
      </c>
      <c r="AA161" s="40"/>
      <c r="AB161" s="47">
        <v>2</v>
      </c>
      <c r="AC161" s="48">
        <v>3.1</v>
      </c>
      <c r="AD161" s="49">
        <v>43944</v>
      </c>
      <c r="AE161" s="50"/>
      <c r="AF161" s="143" t="str">
        <f t="shared" si="93"/>
        <v>2,     Rheem,   "PROPH40 T2 RH375-SO  (40 gal, JA13)"</v>
      </c>
      <c r="AG161" s="145" t="str">
        <f t="shared" si="133"/>
        <v>Rheem</v>
      </c>
      <c r="AH161" s="146" t="s">
        <v>539</v>
      </c>
      <c r="AI161" s="143" t="str">
        <f t="shared" si="94"/>
        <v xml:space="preserve">          case  Rheem   :   "RheemPROPH40T2RH375SO"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 spans="3:52" s="6" customFormat="1" ht="15" customHeight="1" x14ac:dyDescent="0.25">
      <c r="C162" s="119" t="str">
        <f t="shared" si="88"/>
        <v>Rheem</v>
      </c>
      <c r="D162" s="119" t="str">
        <f t="shared" si="89"/>
        <v>PROPH50 T2 RH375-SO  (50 gal, JA13)</v>
      </c>
      <c r="E162" s="119">
        <f t="shared" si="90"/>
        <v>194160</v>
      </c>
      <c r="F162" s="62">
        <f t="shared" si="129"/>
        <v>50</v>
      </c>
      <c r="G162" s="6" t="str">
        <f t="shared" si="91"/>
        <v>Rheem2020Prem50</v>
      </c>
      <c r="H162" s="64">
        <v>0</v>
      </c>
      <c r="I162" s="62">
        <v>1</v>
      </c>
      <c r="J162" s="63">
        <f t="shared" si="130"/>
        <v>0</v>
      </c>
      <c r="K162" s="114">
        <f t="shared" si="131"/>
        <v>3.2</v>
      </c>
      <c r="L162" s="132">
        <f t="shared" si="122"/>
        <v>1</v>
      </c>
      <c r="M162" s="132" t="str">
        <f t="shared" si="92"/>
        <v>RheemPROPH50T2RH375SO</v>
      </c>
      <c r="N162" s="99" t="s">
        <v>196</v>
      </c>
      <c r="O162" s="32">
        <v>4</v>
      </c>
      <c r="P162" s="83">
        <f t="shared" si="123"/>
        <v>19</v>
      </c>
      <c r="Q162" s="12" t="s">
        <v>91</v>
      </c>
      <c r="R162" s="70">
        <f t="shared" si="132"/>
        <v>41</v>
      </c>
      <c r="S162" s="70">
        <f t="shared" si="120"/>
        <v>194160</v>
      </c>
      <c r="T162" s="67" t="str">
        <f t="shared" si="96"/>
        <v>PROPH50 T2 RH375-SO  (50 gal, JA13)</v>
      </c>
      <c r="U162" s="10" t="s">
        <v>346</v>
      </c>
      <c r="V162" s="11">
        <v>50</v>
      </c>
      <c r="W162" s="30"/>
      <c r="X162" s="88" t="s">
        <v>292</v>
      </c>
      <c r="Y162" s="93" t="str">
        <f t="shared" si="121"/>
        <v>Rheem2020Prem50</v>
      </c>
      <c r="Z162" s="133">
        <v>1</v>
      </c>
      <c r="AA162" s="40"/>
      <c r="AB162" s="47" t="s">
        <v>9</v>
      </c>
      <c r="AC162" s="48">
        <v>3.2</v>
      </c>
      <c r="AD162" s="49">
        <v>43944</v>
      </c>
      <c r="AE162" s="50"/>
      <c r="AF162" s="143" t="str">
        <f t="shared" si="93"/>
        <v>2,     Rheem,   "PROPH50 T2 RH375-SO  (50 gal, JA13)"</v>
      </c>
      <c r="AG162" s="145" t="str">
        <f t="shared" si="133"/>
        <v>Rheem</v>
      </c>
      <c r="AH162" s="146" t="s">
        <v>546</v>
      </c>
      <c r="AI162" s="143" t="str">
        <f t="shared" si="94"/>
        <v xml:space="preserve">          case  Rheem   :   "RheemPROPH50T2RH375SO"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 spans="3:52" s="6" customFormat="1" ht="15" customHeight="1" x14ac:dyDescent="0.25">
      <c r="C163" s="119" t="str">
        <f t="shared" si="88"/>
        <v>Rheem</v>
      </c>
      <c r="D163" s="119" t="str">
        <f t="shared" si="89"/>
        <v>PROPH65 T2 RH375-SO  (65 gal, JA13)</v>
      </c>
      <c r="E163" s="119">
        <f t="shared" si="90"/>
        <v>194261</v>
      </c>
      <c r="F163" s="62">
        <f t="shared" si="129"/>
        <v>65</v>
      </c>
      <c r="G163" s="6" t="str">
        <f t="shared" si="91"/>
        <v>Rheem2020Prem65</v>
      </c>
      <c r="H163" s="64">
        <v>0</v>
      </c>
      <c r="I163" s="62">
        <v>1</v>
      </c>
      <c r="J163" s="63">
        <f t="shared" si="130"/>
        <v>0</v>
      </c>
      <c r="K163" s="114">
        <f t="shared" si="131"/>
        <v>3.2</v>
      </c>
      <c r="L163" s="132">
        <f t="shared" si="122"/>
        <v>1</v>
      </c>
      <c r="M163" s="132" t="str">
        <f t="shared" si="92"/>
        <v>RheemPROPH65T2RH375SO</v>
      </c>
      <c r="N163" s="99" t="s">
        <v>196</v>
      </c>
      <c r="O163" s="32">
        <v>4</v>
      </c>
      <c r="P163" s="83">
        <f t="shared" si="123"/>
        <v>19</v>
      </c>
      <c r="Q163" s="12" t="s">
        <v>91</v>
      </c>
      <c r="R163" s="70">
        <f t="shared" si="132"/>
        <v>42</v>
      </c>
      <c r="S163" s="70">
        <f t="shared" si="120"/>
        <v>194261</v>
      </c>
      <c r="T163" s="67" t="str">
        <f t="shared" si="96"/>
        <v>PROPH65 T2 RH375-SO  (65 gal, JA13)</v>
      </c>
      <c r="U163" s="10" t="s">
        <v>347</v>
      </c>
      <c r="V163" s="11">
        <v>65</v>
      </c>
      <c r="W163" s="30"/>
      <c r="X163" s="88" t="s">
        <v>293</v>
      </c>
      <c r="Y163" s="93" t="str">
        <f t="shared" si="121"/>
        <v>Rheem2020Prem65</v>
      </c>
      <c r="Z163" s="133">
        <v>1</v>
      </c>
      <c r="AA163" s="40"/>
      <c r="AB163" s="47" t="s">
        <v>9</v>
      </c>
      <c r="AC163" s="48">
        <v>3.2</v>
      </c>
      <c r="AD163" s="49">
        <v>43944</v>
      </c>
      <c r="AE163" s="50"/>
      <c r="AF163" s="143" t="str">
        <f t="shared" si="93"/>
        <v>2,     Rheem,   "PROPH65 T2 RH375-SO  (65 gal, JA13)"</v>
      </c>
      <c r="AG163" s="145" t="str">
        <f t="shared" si="133"/>
        <v>Rheem</v>
      </c>
      <c r="AH163" s="6" t="s">
        <v>553</v>
      </c>
      <c r="AI163" s="143" t="str">
        <f t="shared" si="94"/>
        <v xml:space="preserve">          case  Rheem   :   "RheemPROPH65T2RH375SO"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 spans="3:52" s="6" customFormat="1" ht="15" customHeight="1" x14ac:dyDescent="0.25">
      <c r="C164" s="119" t="str">
        <f t="shared" si="88"/>
        <v>Rheem</v>
      </c>
      <c r="D164" s="119" t="str">
        <f t="shared" si="89"/>
        <v>PROPH80 T2 RH375-SO  (80 gal, JA13)</v>
      </c>
      <c r="E164" s="119">
        <f t="shared" si="90"/>
        <v>194362</v>
      </c>
      <c r="F164" s="62">
        <f t="shared" si="129"/>
        <v>80</v>
      </c>
      <c r="G164" s="6" t="str">
        <f t="shared" si="91"/>
        <v>Rheem2020Prem80</v>
      </c>
      <c r="H164" s="64">
        <v>0</v>
      </c>
      <c r="I164" s="62">
        <v>1</v>
      </c>
      <c r="J164" s="63">
        <f t="shared" si="130"/>
        <v>0</v>
      </c>
      <c r="K164" s="114">
        <f t="shared" si="131"/>
        <v>3.2</v>
      </c>
      <c r="L164" s="132">
        <f t="shared" si="122"/>
        <v>1</v>
      </c>
      <c r="M164" s="132" t="str">
        <f t="shared" si="92"/>
        <v>RheemPROPH80T2RH375SO</v>
      </c>
      <c r="N164" s="99" t="s">
        <v>196</v>
      </c>
      <c r="O164" s="32">
        <v>4</v>
      </c>
      <c r="P164" s="83">
        <f t="shared" si="123"/>
        <v>19</v>
      </c>
      <c r="Q164" s="12" t="s">
        <v>91</v>
      </c>
      <c r="R164" s="70">
        <f t="shared" si="132"/>
        <v>43</v>
      </c>
      <c r="S164" s="70">
        <f t="shared" si="120"/>
        <v>194362</v>
      </c>
      <c r="T164" s="67" t="str">
        <f t="shared" si="96"/>
        <v>PROPH80 T2 RH375-SO  (80 gal, JA13)</v>
      </c>
      <c r="U164" s="10" t="s">
        <v>348</v>
      </c>
      <c r="V164" s="11">
        <v>80</v>
      </c>
      <c r="W164" s="30"/>
      <c r="X164" s="88" t="s">
        <v>294</v>
      </c>
      <c r="Y164" s="93" t="str">
        <f t="shared" si="121"/>
        <v>Rheem2020Prem80</v>
      </c>
      <c r="Z164" s="133">
        <v>1</v>
      </c>
      <c r="AA164" s="40"/>
      <c r="AB164" s="47">
        <v>4</v>
      </c>
      <c r="AC164" s="48">
        <v>3.2</v>
      </c>
      <c r="AD164" s="49">
        <v>43944</v>
      </c>
      <c r="AE164" s="50"/>
      <c r="AF164" s="143" t="str">
        <f t="shared" si="93"/>
        <v>2,     Rheem,   "PROPH80 T2 RH375-SO  (80 gal, JA13)"</v>
      </c>
      <c r="AG164" s="145" t="str">
        <f t="shared" si="133"/>
        <v>Rheem</v>
      </c>
      <c r="AH164" s="146" t="s">
        <v>561</v>
      </c>
      <c r="AI164" s="143" t="str">
        <f t="shared" si="94"/>
        <v xml:space="preserve">          case  Rheem   :   "RheemPROPH80T2RH375SO"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 spans="3:52" s="6" customFormat="1" ht="15" customHeight="1" x14ac:dyDescent="0.25">
      <c r="C165" s="119" t="str">
        <f t="shared" si="88"/>
        <v>Rheem</v>
      </c>
      <c r="D165" s="119" t="str">
        <f t="shared" si="89"/>
        <v>XE40T10H22U0  (40 gal, JA13)</v>
      </c>
      <c r="E165" s="119">
        <f t="shared" si="90"/>
        <v>194459</v>
      </c>
      <c r="F165" s="62">
        <f t="shared" si="129"/>
        <v>40</v>
      </c>
      <c r="G165" s="6" t="str">
        <f t="shared" si="91"/>
        <v>Rheem2020Prem40</v>
      </c>
      <c r="H165" s="64">
        <v>0</v>
      </c>
      <c r="I165" s="62">
        <v>1</v>
      </c>
      <c r="J165" s="63">
        <f t="shared" si="130"/>
        <v>0</v>
      </c>
      <c r="K165" s="114">
        <f t="shared" si="131"/>
        <v>3.1</v>
      </c>
      <c r="L165" s="132">
        <f t="shared" si="122"/>
        <v>1</v>
      </c>
      <c r="M165" s="132" t="str">
        <f t="shared" si="92"/>
        <v>RheemXE40T10H22U0</v>
      </c>
      <c r="N165" s="99" t="s">
        <v>196</v>
      </c>
      <c r="O165" s="32">
        <v>4</v>
      </c>
      <c r="P165" s="83">
        <f t="shared" si="123"/>
        <v>19</v>
      </c>
      <c r="Q165" s="12" t="s">
        <v>91</v>
      </c>
      <c r="R165" s="70">
        <f t="shared" si="132"/>
        <v>44</v>
      </c>
      <c r="S165" s="70">
        <f t="shared" si="120"/>
        <v>194459</v>
      </c>
      <c r="T165" s="67" t="str">
        <f t="shared" si="96"/>
        <v>XE40T10H22U0  (40 gal, JA13)</v>
      </c>
      <c r="U165" s="10" t="s">
        <v>301</v>
      </c>
      <c r="V165" s="11">
        <v>40</v>
      </c>
      <c r="W165" s="30"/>
      <c r="X165" s="88" t="s">
        <v>291</v>
      </c>
      <c r="Y165" s="93" t="str">
        <f t="shared" si="121"/>
        <v>Rheem2020Prem40</v>
      </c>
      <c r="Z165" s="133">
        <v>1</v>
      </c>
      <c r="AA165" s="40"/>
      <c r="AB165" s="47">
        <v>2</v>
      </c>
      <c r="AC165" s="48">
        <v>3.1</v>
      </c>
      <c r="AD165" s="49">
        <v>43944</v>
      </c>
      <c r="AE165" s="50"/>
      <c r="AF165" s="143" t="str">
        <f t="shared" si="93"/>
        <v>2,     Rheem,   "XE40T10H22U0  (40 gal, JA13)"</v>
      </c>
      <c r="AG165" s="145" t="str">
        <f t="shared" si="133"/>
        <v>Rheem</v>
      </c>
      <c r="AH165" t="s">
        <v>562</v>
      </c>
      <c r="AI165" s="143" t="str">
        <f t="shared" si="94"/>
        <v xml:space="preserve">          case  Rheem   :   "RheemXE40T10H22U0"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 spans="3:52" s="6" customFormat="1" ht="15" customHeight="1" x14ac:dyDescent="0.25">
      <c r="C166" s="119" t="str">
        <f t="shared" si="88"/>
        <v>Rheem</v>
      </c>
      <c r="D166" s="119" t="str">
        <f t="shared" si="89"/>
        <v>XE50T10H22U0  (50 gal, JA13)</v>
      </c>
      <c r="E166" s="119">
        <f t="shared" si="90"/>
        <v>194560</v>
      </c>
      <c r="F166" s="62">
        <f t="shared" si="129"/>
        <v>50</v>
      </c>
      <c r="G166" s="6" t="str">
        <f t="shared" si="91"/>
        <v>Rheem2020Prem50</v>
      </c>
      <c r="H166" s="64">
        <v>0</v>
      </c>
      <c r="I166" s="62">
        <v>1</v>
      </c>
      <c r="J166" s="63">
        <f t="shared" si="130"/>
        <v>0</v>
      </c>
      <c r="K166" s="114">
        <f t="shared" si="131"/>
        <v>3.2</v>
      </c>
      <c r="L166" s="132">
        <f t="shared" si="122"/>
        <v>1</v>
      </c>
      <c r="M166" s="132" t="str">
        <f t="shared" si="92"/>
        <v>RheemXE50T10H22U0</v>
      </c>
      <c r="N166" s="99" t="s">
        <v>196</v>
      </c>
      <c r="O166" s="32">
        <v>4</v>
      </c>
      <c r="P166" s="83">
        <f t="shared" si="123"/>
        <v>19</v>
      </c>
      <c r="Q166" s="12" t="s">
        <v>91</v>
      </c>
      <c r="R166" s="70">
        <f t="shared" si="132"/>
        <v>45</v>
      </c>
      <c r="S166" s="70">
        <f t="shared" si="120"/>
        <v>194560</v>
      </c>
      <c r="T166" s="67" t="str">
        <f t="shared" si="96"/>
        <v>XE50T10H22U0  (50 gal, JA13)</v>
      </c>
      <c r="U166" s="10" t="s">
        <v>302</v>
      </c>
      <c r="V166" s="11">
        <v>50</v>
      </c>
      <c r="W166" s="30"/>
      <c r="X166" s="88" t="s">
        <v>292</v>
      </c>
      <c r="Y166" s="93" t="str">
        <f t="shared" si="121"/>
        <v>Rheem2020Prem50</v>
      </c>
      <c r="Z166" s="133">
        <v>1</v>
      </c>
      <c r="AA166" s="40"/>
      <c r="AB166" s="47" t="s">
        <v>9</v>
      </c>
      <c r="AC166" s="48">
        <v>3.2</v>
      </c>
      <c r="AD166" s="49">
        <v>43944</v>
      </c>
      <c r="AE166" s="50"/>
      <c r="AF166" s="143" t="str">
        <f t="shared" si="93"/>
        <v>2,     Rheem,   "XE50T10H22U0  (50 gal, JA13)"</v>
      </c>
      <c r="AG166" s="145" t="str">
        <f t="shared" si="133"/>
        <v>Rheem</v>
      </c>
      <c r="AH166" s="6" t="s">
        <v>566</v>
      </c>
      <c r="AI166" s="143" t="str">
        <f t="shared" si="94"/>
        <v xml:space="preserve">          case  Rheem   :   "RheemXE50T10H22U0"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 spans="3:52" s="6" customFormat="1" ht="15" customHeight="1" x14ac:dyDescent="0.25">
      <c r="C167" s="119" t="str">
        <f t="shared" si="88"/>
        <v>Rheem</v>
      </c>
      <c r="D167" s="119" t="str">
        <f t="shared" si="89"/>
        <v>XE65T10H22U0  (65 gal, JA13)</v>
      </c>
      <c r="E167" s="119">
        <f t="shared" si="90"/>
        <v>194661</v>
      </c>
      <c r="F167" s="62">
        <f t="shared" si="129"/>
        <v>65</v>
      </c>
      <c r="G167" s="6" t="str">
        <f t="shared" si="91"/>
        <v>Rheem2020Prem65</v>
      </c>
      <c r="H167" s="64">
        <v>0</v>
      </c>
      <c r="I167" s="62">
        <v>1</v>
      </c>
      <c r="J167" s="63">
        <f t="shared" si="130"/>
        <v>0</v>
      </c>
      <c r="K167" s="114">
        <f t="shared" si="131"/>
        <v>3.2</v>
      </c>
      <c r="L167" s="132">
        <f t="shared" si="122"/>
        <v>1</v>
      </c>
      <c r="M167" s="132" t="str">
        <f t="shared" si="92"/>
        <v>RheemXE65T10H22U0</v>
      </c>
      <c r="N167" s="99" t="s">
        <v>196</v>
      </c>
      <c r="O167" s="32">
        <v>4</v>
      </c>
      <c r="P167" s="83">
        <f t="shared" si="123"/>
        <v>19</v>
      </c>
      <c r="Q167" s="12" t="s">
        <v>91</v>
      </c>
      <c r="R167" s="70">
        <f t="shared" si="132"/>
        <v>46</v>
      </c>
      <c r="S167" s="70">
        <f t="shared" si="120"/>
        <v>194661</v>
      </c>
      <c r="T167" s="67" t="str">
        <f t="shared" si="96"/>
        <v>XE65T10H22U0  (65 gal, JA13)</v>
      </c>
      <c r="U167" s="10" t="s">
        <v>303</v>
      </c>
      <c r="V167" s="11">
        <v>65</v>
      </c>
      <c r="W167" s="30"/>
      <c r="X167" s="88" t="s">
        <v>293</v>
      </c>
      <c r="Y167" s="93" t="str">
        <f t="shared" si="121"/>
        <v>Rheem2020Prem65</v>
      </c>
      <c r="Z167" s="133">
        <v>1</v>
      </c>
      <c r="AA167" s="40"/>
      <c r="AB167" s="47" t="s">
        <v>9</v>
      </c>
      <c r="AC167" s="48">
        <v>3.2</v>
      </c>
      <c r="AD167" s="49">
        <v>43944</v>
      </c>
      <c r="AE167" s="50"/>
      <c r="AF167" s="143" t="str">
        <f t="shared" si="93"/>
        <v>2,     Rheem,   "XE65T10H22U0  (65 gal, JA13)"</v>
      </c>
      <c r="AG167" s="145" t="str">
        <f t="shared" si="133"/>
        <v>Rheem</v>
      </c>
      <c r="AH167" s="6" t="s">
        <v>574</v>
      </c>
      <c r="AI167" s="143" t="str">
        <f t="shared" si="94"/>
        <v xml:space="preserve">          case  Rheem   :   "RheemXE65T10H22U0"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 spans="3:52" s="6" customFormat="1" ht="15" customHeight="1" x14ac:dyDescent="0.25">
      <c r="C168" s="119" t="str">
        <f t="shared" si="88"/>
        <v>Rheem</v>
      </c>
      <c r="D168" s="119" t="str">
        <f t="shared" si="89"/>
        <v>XE80T10H22U0  (80 gal, JA13)</v>
      </c>
      <c r="E168" s="119">
        <f t="shared" si="90"/>
        <v>194762</v>
      </c>
      <c r="F168" s="62">
        <f t="shared" si="129"/>
        <v>80</v>
      </c>
      <c r="G168" s="6" t="str">
        <f t="shared" si="91"/>
        <v>Rheem2020Prem80</v>
      </c>
      <c r="H168" s="64">
        <v>0</v>
      </c>
      <c r="I168" s="62">
        <v>1</v>
      </c>
      <c r="J168" s="63">
        <f t="shared" si="130"/>
        <v>0</v>
      </c>
      <c r="K168" s="114">
        <f t="shared" si="131"/>
        <v>3.2</v>
      </c>
      <c r="L168" s="132">
        <f t="shared" si="122"/>
        <v>1</v>
      </c>
      <c r="M168" s="132" t="str">
        <f t="shared" si="92"/>
        <v>RheemXE80T10H22U0</v>
      </c>
      <c r="N168" s="99" t="s">
        <v>196</v>
      </c>
      <c r="O168" s="32">
        <v>4</v>
      </c>
      <c r="P168" s="83">
        <f t="shared" si="123"/>
        <v>19</v>
      </c>
      <c r="Q168" s="12" t="s">
        <v>91</v>
      </c>
      <c r="R168" s="70">
        <f t="shared" si="132"/>
        <v>47</v>
      </c>
      <c r="S168" s="70">
        <f t="shared" si="120"/>
        <v>194762</v>
      </c>
      <c r="T168" s="67" t="str">
        <f t="shared" si="96"/>
        <v>XE80T10H22U0  (80 gal, JA13)</v>
      </c>
      <c r="U168" s="10" t="s">
        <v>304</v>
      </c>
      <c r="V168" s="11">
        <v>80</v>
      </c>
      <c r="W168" s="30"/>
      <c r="X168" s="88" t="s">
        <v>294</v>
      </c>
      <c r="Y168" s="93" t="str">
        <f t="shared" si="121"/>
        <v>Rheem2020Prem80</v>
      </c>
      <c r="Z168" s="133">
        <v>1</v>
      </c>
      <c r="AA168" s="40"/>
      <c r="AB168" s="47">
        <v>4</v>
      </c>
      <c r="AC168" s="48">
        <v>3.2</v>
      </c>
      <c r="AD168" s="49">
        <v>43944</v>
      </c>
      <c r="AE168" s="50"/>
      <c r="AF168" s="143" t="str">
        <f t="shared" si="93"/>
        <v>2,     Rheem,   "XE80T10H22U0  (80 gal, JA13)"</v>
      </c>
      <c r="AG168" s="145" t="str">
        <f t="shared" si="133"/>
        <v>Rheem</v>
      </c>
      <c r="AH168" s="6" t="s">
        <v>580</v>
      </c>
      <c r="AI168" s="143" t="str">
        <f t="shared" si="94"/>
        <v xml:space="preserve">          case  Rheem   :   "RheemXE80T10H22U0"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 spans="3:52" s="6" customFormat="1" ht="15" customHeight="1" x14ac:dyDescent="0.25">
      <c r="C169" s="119" t="str">
        <f t="shared" si="88"/>
        <v>Rheem</v>
      </c>
      <c r="D169" s="119" t="str">
        <f t="shared" si="89"/>
        <v>XE40T10H45U0  (40 gal, JA13)</v>
      </c>
      <c r="E169" s="119">
        <f t="shared" si="90"/>
        <v>194859</v>
      </c>
      <c r="F169" s="62">
        <f t="shared" si="129"/>
        <v>40</v>
      </c>
      <c r="G169" s="6" t="str">
        <f t="shared" si="91"/>
        <v>Rheem2020Prem40</v>
      </c>
      <c r="H169" s="64">
        <v>0</v>
      </c>
      <c r="I169" s="62">
        <v>1</v>
      </c>
      <c r="J169" s="63">
        <f t="shared" si="130"/>
        <v>0</v>
      </c>
      <c r="K169" s="114">
        <f t="shared" si="131"/>
        <v>3.1</v>
      </c>
      <c r="L169" s="132">
        <f t="shared" si="122"/>
        <v>1</v>
      </c>
      <c r="M169" s="132" t="str">
        <f t="shared" si="92"/>
        <v>RheemXE40T10H45U0</v>
      </c>
      <c r="N169" s="99" t="s">
        <v>196</v>
      </c>
      <c r="O169" s="32">
        <v>4</v>
      </c>
      <c r="P169" s="83">
        <f t="shared" si="123"/>
        <v>19</v>
      </c>
      <c r="Q169" s="12" t="s">
        <v>91</v>
      </c>
      <c r="R169" s="70">
        <f t="shared" si="132"/>
        <v>48</v>
      </c>
      <c r="S169" s="70">
        <f t="shared" si="120"/>
        <v>194859</v>
      </c>
      <c r="T169" s="67" t="str">
        <f t="shared" si="96"/>
        <v>XE40T10H45U0  (40 gal, JA13)</v>
      </c>
      <c r="U169" s="10" t="s">
        <v>305</v>
      </c>
      <c r="V169" s="11">
        <v>40</v>
      </c>
      <c r="W169" s="30"/>
      <c r="X169" s="88" t="s">
        <v>291</v>
      </c>
      <c r="Y169" s="93" t="str">
        <f t="shared" si="121"/>
        <v>Rheem2020Prem40</v>
      </c>
      <c r="Z169" s="133">
        <v>1</v>
      </c>
      <c r="AA169" s="40"/>
      <c r="AB169" s="47">
        <v>2</v>
      </c>
      <c r="AC169" s="48">
        <v>3.1</v>
      </c>
      <c r="AD169" s="49">
        <v>43944</v>
      </c>
      <c r="AE169" s="50"/>
      <c r="AF169" s="143" t="str">
        <f t="shared" si="93"/>
        <v>2,     Rheem,   "XE40T10H45U0  (40 gal, JA13)"</v>
      </c>
      <c r="AG169" s="145" t="str">
        <f t="shared" si="133"/>
        <v>Rheem</v>
      </c>
      <c r="AH169" t="s">
        <v>563</v>
      </c>
      <c r="AI169" s="143" t="str">
        <f t="shared" si="94"/>
        <v xml:space="preserve">          case  Rheem   :   "RheemXE40T10H45U0"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 spans="3:52" s="6" customFormat="1" ht="15" customHeight="1" x14ac:dyDescent="0.25">
      <c r="C170" s="119" t="str">
        <f t="shared" si="88"/>
        <v>Rheem</v>
      </c>
      <c r="D170" s="119" t="str">
        <f t="shared" si="89"/>
        <v>XE50T10H45U0  (50 gal, JA13)</v>
      </c>
      <c r="E170" s="119">
        <f t="shared" si="90"/>
        <v>194960</v>
      </c>
      <c r="F170" s="62">
        <f t="shared" si="129"/>
        <v>50</v>
      </c>
      <c r="G170" s="6" t="str">
        <f t="shared" si="91"/>
        <v>Rheem2020Prem50</v>
      </c>
      <c r="H170" s="64">
        <v>0</v>
      </c>
      <c r="I170" s="62">
        <v>1</v>
      </c>
      <c r="J170" s="63">
        <f t="shared" si="130"/>
        <v>0</v>
      </c>
      <c r="K170" s="114">
        <f t="shared" si="131"/>
        <v>3.2</v>
      </c>
      <c r="L170" s="132">
        <f t="shared" si="122"/>
        <v>1</v>
      </c>
      <c r="M170" s="132" t="str">
        <f t="shared" si="92"/>
        <v>RheemXE50T10H45U0</v>
      </c>
      <c r="N170" s="99" t="s">
        <v>196</v>
      </c>
      <c r="O170" s="32">
        <v>4</v>
      </c>
      <c r="P170" s="83">
        <f t="shared" si="123"/>
        <v>19</v>
      </c>
      <c r="Q170" s="12" t="s">
        <v>91</v>
      </c>
      <c r="R170" s="70">
        <f t="shared" si="132"/>
        <v>49</v>
      </c>
      <c r="S170" s="70">
        <f t="shared" si="120"/>
        <v>194960</v>
      </c>
      <c r="T170" s="67" t="str">
        <f t="shared" si="96"/>
        <v>XE50T10H45U0  (50 gal, JA13)</v>
      </c>
      <c r="U170" s="10" t="s">
        <v>306</v>
      </c>
      <c r="V170" s="11">
        <v>50</v>
      </c>
      <c r="W170" s="30"/>
      <c r="X170" s="88" t="s">
        <v>292</v>
      </c>
      <c r="Y170" s="93" t="str">
        <f t="shared" si="121"/>
        <v>Rheem2020Prem50</v>
      </c>
      <c r="Z170" s="133">
        <v>1</v>
      </c>
      <c r="AA170" s="40"/>
      <c r="AB170" s="47" t="s">
        <v>9</v>
      </c>
      <c r="AC170" s="48">
        <v>3.2</v>
      </c>
      <c r="AD170" s="49">
        <v>43944</v>
      </c>
      <c r="AE170" s="50"/>
      <c r="AF170" s="143" t="str">
        <f t="shared" si="93"/>
        <v>2,     Rheem,   "XE50T10H45U0  (50 gal, JA13)"</v>
      </c>
      <c r="AG170" s="145" t="str">
        <f t="shared" si="133"/>
        <v>Rheem</v>
      </c>
      <c r="AH170" t="s">
        <v>567</v>
      </c>
      <c r="AI170" s="143" t="str">
        <f t="shared" si="94"/>
        <v xml:space="preserve">          case  Rheem   :   "RheemXE50T10H45U0"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 spans="3:52" s="6" customFormat="1" ht="15" customHeight="1" x14ac:dyDescent="0.25">
      <c r="C171" s="119" t="str">
        <f t="shared" si="88"/>
        <v>Rheem</v>
      </c>
      <c r="D171" s="119" t="str">
        <f t="shared" si="89"/>
        <v>XE65T10H45U0  (65 gal, JA13)</v>
      </c>
      <c r="E171" s="119">
        <f t="shared" si="90"/>
        <v>195061</v>
      </c>
      <c r="F171" s="62">
        <f t="shared" si="129"/>
        <v>65</v>
      </c>
      <c r="G171" s="6" t="str">
        <f t="shared" si="91"/>
        <v>Rheem2020Prem65</v>
      </c>
      <c r="H171" s="64">
        <v>0</v>
      </c>
      <c r="I171" s="62">
        <v>1</v>
      </c>
      <c r="J171" s="63">
        <f t="shared" si="130"/>
        <v>0</v>
      </c>
      <c r="K171" s="114">
        <f t="shared" si="131"/>
        <v>3.2</v>
      </c>
      <c r="L171" s="132">
        <f t="shared" si="122"/>
        <v>1</v>
      </c>
      <c r="M171" s="132" t="str">
        <f t="shared" si="92"/>
        <v>RheemXE65T10H45U0</v>
      </c>
      <c r="N171" s="99" t="s">
        <v>196</v>
      </c>
      <c r="O171" s="32">
        <v>4</v>
      </c>
      <c r="P171" s="83">
        <f t="shared" si="123"/>
        <v>19</v>
      </c>
      <c r="Q171" s="12" t="s">
        <v>91</v>
      </c>
      <c r="R171" s="70">
        <f t="shared" si="132"/>
        <v>50</v>
      </c>
      <c r="S171" s="70">
        <f t="shared" si="120"/>
        <v>195061</v>
      </c>
      <c r="T171" s="67" t="str">
        <f t="shared" si="96"/>
        <v>XE65T10H45U0  (65 gal, JA13)</v>
      </c>
      <c r="U171" s="10" t="s">
        <v>307</v>
      </c>
      <c r="V171" s="11">
        <v>65</v>
      </c>
      <c r="W171" s="30"/>
      <c r="X171" s="88" t="s">
        <v>293</v>
      </c>
      <c r="Y171" s="93" t="str">
        <f t="shared" si="121"/>
        <v>Rheem2020Prem65</v>
      </c>
      <c r="Z171" s="133">
        <v>1</v>
      </c>
      <c r="AA171" s="40"/>
      <c r="AB171" s="47" t="s">
        <v>9</v>
      </c>
      <c r="AC171" s="48">
        <v>3.2</v>
      </c>
      <c r="AD171" s="49">
        <v>43944</v>
      </c>
      <c r="AE171" s="50"/>
      <c r="AF171" s="143" t="str">
        <f t="shared" si="93"/>
        <v>2,     Rheem,   "XE65T10H45U0  (65 gal, JA13)"</v>
      </c>
      <c r="AG171" s="145" t="str">
        <f t="shared" si="133"/>
        <v>Rheem</v>
      </c>
      <c r="AH171" s="6" t="s">
        <v>575</v>
      </c>
      <c r="AI171" s="143" t="str">
        <f t="shared" si="94"/>
        <v xml:space="preserve">          case  Rheem   :   "RheemXE65T10H45U0"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 spans="3:52" s="6" customFormat="1" ht="15" customHeight="1" x14ac:dyDescent="0.25">
      <c r="C172" s="119" t="str">
        <f t="shared" si="88"/>
        <v>Rheem</v>
      </c>
      <c r="D172" s="119" t="str">
        <f t="shared" si="89"/>
        <v>XE80T10H45U0  (80 gal, JA13)</v>
      </c>
      <c r="E172" s="119">
        <f t="shared" si="90"/>
        <v>195162</v>
      </c>
      <c r="F172" s="62">
        <f t="shared" si="129"/>
        <v>80</v>
      </c>
      <c r="G172" s="6" t="str">
        <f t="shared" si="91"/>
        <v>Rheem2020Prem80</v>
      </c>
      <c r="H172" s="64">
        <v>0</v>
      </c>
      <c r="I172" s="62">
        <v>1</v>
      </c>
      <c r="J172" s="63">
        <f t="shared" si="130"/>
        <v>0</v>
      </c>
      <c r="K172" s="114">
        <f t="shared" si="131"/>
        <v>3.2</v>
      </c>
      <c r="L172" s="132">
        <f t="shared" si="122"/>
        <v>1</v>
      </c>
      <c r="M172" s="132" t="str">
        <f t="shared" si="92"/>
        <v>RheemXE80T10H45U0</v>
      </c>
      <c r="N172" s="99" t="s">
        <v>196</v>
      </c>
      <c r="O172" s="32">
        <v>4</v>
      </c>
      <c r="P172" s="83">
        <f t="shared" si="123"/>
        <v>19</v>
      </c>
      <c r="Q172" s="12" t="s">
        <v>91</v>
      </c>
      <c r="R172" s="70">
        <f t="shared" si="132"/>
        <v>51</v>
      </c>
      <c r="S172" s="70">
        <f t="shared" si="120"/>
        <v>195162</v>
      </c>
      <c r="T172" s="67" t="str">
        <f t="shared" si="96"/>
        <v>XE80T10H45U0  (80 gal, JA13)</v>
      </c>
      <c r="U172" s="10" t="s">
        <v>308</v>
      </c>
      <c r="V172" s="11">
        <v>80</v>
      </c>
      <c r="W172" s="30"/>
      <c r="X172" s="88" t="s">
        <v>294</v>
      </c>
      <c r="Y172" s="93" t="str">
        <f t="shared" si="121"/>
        <v>Rheem2020Prem80</v>
      </c>
      <c r="Z172" s="133">
        <v>1</v>
      </c>
      <c r="AA172" s="40"/>
      <c r="AB172" s="47">
        <v>4</v>
      </c>
      <c r="AC172" s="48">
        <v>3.2</v>
      </c>
      <c r="AD172" s="49">
        <v>43944</v>
      </c>
      <c r="AE172" s="50"/>
      <c r="AF172" s="143" t="str">
        <f t="shared" si="93"/>
        <v>2,     Rheem,   "XE80T10H45U0  (80 gal, JA13)"</v>
      </c>
      <c r="AG172" s="145" t="str">
        <f t="shared" si="133"/>
        <v>Rheem</v>
      </c>
      <c r="AH172" s="6" t="s">
        <v>581</v>
      </c>
      <c r="AI172" s="143" t="str">
        <f t="shared" si="94"/>
        <v xml:space="preserve">          case  Rheem   :   "RheemXE80T10H45U0"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 spans="3:52" s="6" customFormat="1" ht="15" customHeight="1" x14ac:dyDescent="0.25">
      <c r="C173" s="119" t="str">
        <f t="shared" si="88"/>
        <v>Rheem</v>
      </c>
      <c r="D173" s="119" t="str">
        <f t="shared" si="89"/>
        <v>XE40T10HS45U0  (40 gal, JA13)</v>
      </c>
      <c r="E173" s="119">
        <f t="shared" si="90"/>
        <v>195259</v>
      </c>
      <c r="F173" s="62">
        <f t="shared" si="129"/>
        <v>40</v>
      </c>
      <c r="G173" s="6" t="str">
        <f t="shared" si="91"/>
        <v>Rheem2020Prem40</v>
      </c>
      <c r="H173" s="64">
        <v>0</v>
      </c>
      <c r="I173" s="62">
        <v>1</v>
      </c>
      <c r="J173" s="63">
        <f t="shared" si="130"/>
        <v>0</v>
      </c>
      <c r="K173" s="114">
        <f t="shared" si="131"/>
        <v>3.1</v>
      </c>
      <c r="L173" s="132">
        <f t="shared" si="122"/>
        <v>1</v>
      </c>
      <c r="M173" s="132" t="str">
        <f t="shared" si="92"/>
        <v>RheemXE40T10HS45U0</v>
      </c>
      <c r="N173" s="99" t="s">
        <v>196</v>
      </c>
      <c r="O173" s="32">
        <v>4</v>
      </c>
      <c r="P173" s="83">
        <f t="shared" si="123"/>
        <v>19</v>
      </c>
      <c r="Q173" s="12" t="s">
        <v>91</v>
      </c>
      <c r="R173" s="70">
        <f t="shared" si="132"/>
        <v>52</v>
      </c>
      <c r="S173" s="70">
        <f t="shared" si="120"/>
        <v>195259</v>
      </c>
      <c r="T173" s="67" t="str">
        <f t="shared" si="96"/>
        <v>XE40T10HS45U0  (40 gal, JA13)</v>
      </c>
      <c r="U173" s="10" t="s">
        <v>349</v>
      </c>
      <c r="V173" s="11">
        <v>40</v>
      </c>
      <c r="W173" s="30"/>
      <c r="X173" s="88" t="s">
        <v>291</v>
      </c>
      <c r="Y173" s="93" t="str">
        <f t="shared" si="121"/>
        <v>Rheem2020Prem40</v>
      </c>
      <c r="Z173" s="133">
        <v>1</v>
      </c>
      <c r="AA173" s="40"/>
      <c r="AB173" s="47">
        <v>2</v>
      </c>
      <c r="AC173" s="48">
        <v>3.1</v>
      </c>
      <c r="AD173" s="49">
        <v>43944</v>
      </c>
      <c r="AE173" s="50"/>
      <c r="AF173" s="143" t="str">
        <f t="shared" si="93"/>
        <v>2,     Rheem,   "XE40T10HS45U0  (40 gal, JA13)"</v>
      </c>
      <c r="AG173" s="145" t="str">
        <f t="shared" si="133"/>
        <v>Rheem</v>
      </c>
      <c r="AH173" t="s">
        <v>564</v>
      </c>
      <c r="AI173" s="143" t="str">
        <f t="shared" si="94"/>
        <v xml:space="preserve">          case  Rheem   :   "RheemXE40T10HS45U0"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 spans="3:52" s="6" customFormat="1" ht="15" customHeight="1" x14ac:dyDescent="0.25">
      <c r="C174" s="119" t="str">
        <f t="shared" si="88"/>
        <v>Rheem</v>
      </c>
      <c r="D174" s="119" t="str">
        <f t="shared" si="89"/>
        <v>XE50T10HS45U0  (50 gal, JA13)</v>
      </c>
      <c r="E174" s="119">
        <f t="shared" si="90"/>
        <v>195360</v>
      </c>
      <c r="F174" s="62">
        <f t="shared" si="129"/>
        <v>50</v>
      </c>
      <c r="G174" s="6" t="str">
        <f t="shared" si="91"/>
        <v>Rheem2020Prem50</v>
      </c>
      <c r="H174" s="64">
        <v>0</v>
      </c>
      <c r="I174" s="62">
        <v>1</v>
      </c>
      <c r="J174" s="63">
        <f t="shared" si="130"/>
        <v>0</v>
      </c>
      <c r="K174" s="114">
        <f t="shared" si="131"/>
        <v>3.2</v>
      </c>
      <c r="L174" s="132">
        <f t="shared" si="122"/>
        <v>1</v>
      </c>
      <c r="M174" s="132" t="str">
        <f t="shared" si="92"/>
        <v>RheemXE50T10HS45U0</v>
      </c>
      <c r="N174" s="99" t="s">
        <v>196</v>
      </c>
      <c r="O174" s="32">
        <v>4</v>
      </c>
      <c r="P174" s="83">
        <f t="shared" si="123"/>
        <v>19</v>
      </c>
      <c r="Q174" s="12" t="s">
        <v>91</v>
      </c>
      <c r="R174" s="70">
        <f t="shared" si="132"/>
        <v>53</v>
      </c>
      <c r="S174" s="70">
        <f t="shared" si="120"/>
        <v>195360</v>
      </c>
      <c r="T174" s="67" t="str">
        <f t="shared" si="96"/>
        <v>XE50T10HS45U0  (50 gal, JA13)</v>
      </c>
      <c r="U174" s="10" t="s">
        <v>350</v>
      </c>
      <c r="V174" s="11">
        <v>50</v>
      </c>
      <c r="W174" s="30"/>
      <c r="X174" s="88" t="s">
        <v>292</v>
      </c>
      <c r="Y174" s="93" t="str">
        <f t="shared" si="121"/>
        <v>Rheem2020Prem50</v>
      </c>
      <c r="Z174" s="133">
        <v>1</v>
      </c>
      <c r="AA174" s="40"/>
      <c r="AB174" s="47" t="s">
        <v>9</v>
      </c>
      <c r="AC174" s="48">
        <v>3.2</v>
      </c>
      <c r="AD174" s="49">
        <v>43944</v>
      </c>
      <c r="AE174" s="50"/>
      <c r="AF174" s="143" t="str">
        <f t="shared" si="93"/>
        <v>2,     Rheem,   "XE50T10HS45U0  (50 gal, JA13)"</v>
      </c>
      <c r="AG174" s="145" t="str">
        <f t="shared" si="133"/>
        <v>Rheem</v>
      </c>
      <c r="AH174" t="s">
        <v>569</v>
      </c>
      <c r="AI174" s="143" t="str">
        <f t="shared" si="94"/>
        <v xml:space="preserve">          case  Rheem   :   "RheemXE50T10HS45U0"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 spans="3:52" s="6" customFormat="1" ht="15" customHeight="1" x14ac:dyDescent="0.25">
      <c r="C175" s="119" t="str">
        <f t="shared" si="88"/>
        <v>Rheem</v>
      </c>
      <c r="D175" s="119" t="str">
        <f t="shared" si="89"/>
        <v>XE65T10HS45U0  (65 gal, JA13)</v>
      </c>
      <c r="E175" s="119">
        <f t="shared" si="90"/>
        <v>195461</v>
      </c>
      <c r="F175" s="62">
        <f t="shared" si="129"/>
        <v>65</v>
      </c>
      <c r="G175" s="6" t="str">
        <f t="shared" si="91"/>
        <v>Rheem2020Prem65</v>
      </c>
      <c r="H175" s="64">
        <v>0</v>
      </c>
      <c r="I175" s="62">
        <v>1</v>
      </c>
      <c r="J175" s="63">
        <f t="shared" si="130"/>
        <v>0</v>
      </c>
      <c r="K175" s="114">
        <f t="shared" si="131"/>
        <v>3.2</v>
      </c>
      <c r="L175" s="132">
        <f t="shared" si="122"/>
        <v>1</v>
      </c>
      <c r="M175" s="132" t="str">
        <f t="shared" si="92"/>
        <v>RheemXE65T10HS45U0</v>
      </c>
      <c r="N175" s="99" t="s">
        <v>196</v>
      </c>
      <c r="O175" s="32">
        <v>4</v>
      </c>
      <c r="P175" s="83">
        <f t="shared" si="123"/>
        <v>19</v>
      </c>
      <c r="Q175" s="12" t="s">
        <v>91</v>
      </c>
      <c r="R175" s="70">
        <f t="shared" si="132"/>
        <v>54</v>
      </c>
      <c r="S175" s="70">
        <f t="shared" si="120"/>
        <v>195461</v>
      </c>
      <c r="T175" s="67" t="str">
        <f t="shared" si="96"/>
        <v>XE65T10HS45U0  (65 gal, JA13)</v>
      </c>
      <c r="U175" s="10" t="s">
        <v>351</v>
      </c>
      <c r="V175" s="11">
        <v>65</v>
      </c>
      <c r="W175" s="30"/>
      <c r="X175" s="88" t="s">
        <v>293</v>
      </c>
      <c r="Y175" s="93" t="str">
        <f t="shared" si="121"/>
        <v>Rheem2020Prem65</v>
      </c>
      <c r="Z175" s="133">
        <v>1</v>
      </c>
      <c r="AA175" s="40"/>
      <c r="AB175" s="47" t="s">
        <v>9</v>
      </c>
      <c r="AC175" s="48">
        <v>3.2</v>
      </c>
      <c r="AD175" s="49">
        <v>43944</v>
      </c>
      <c r="AE175" s="50"/>
      <c r="AF175" s="143" t="str">
        <f t="shared" si="93"/>
        <v>2,     Rheem,   "XE65T10HS45U0  (65 gal, JA13)"</v>
      </c>
      <c r="AG175" s="145" t="str">
        <f t="shared" si="133"/>
        <v>Rheem</v>
      </c>
      <c r="AH175" s="6" t="s">
        <v>577</v>
      </c>
      <c r="AI175" s="143" t="str">
        <f t="shared" si="94"/>
        <v xml:space="preserve">          case  Rheem   :   "RheemXE65T10HS45U0"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 spans="3:52" s="6" customFormat="1" ht="15" customHeight="1" x14ac:dyDescent="0.25">
      <c r="C176" s="119" t="str">
        <f t="shared" si="88"/>
        <v>Rheem</v>
      </c>
      <c r="D176" s="119" t="str">
        <f t="shared" si="89"/>
        <v>XE80T10HS45U0  (80 gal, JA13)</v>
      </c>
      <c r="E176" s="119">
        <f t="shared" si="90"/>
        <v>195562</v>
      </c>
      <c r="F176" s="62">
        <f t="shared" si="129"/>
        <v>80</v>
      </c>
      <c r="G176" s="6" t="str">
        <f t="shared" si="91"/>
        <v>Rheem2020Prem80</v>
      </c>
      <c r="H176" s="64">
        <v>0</v>
      </c>
      <c r="I176" s="62">
        <v>1</v>
      </c>
      <c r="J176" s="63">
        <f t="shared" si="130"/>
        <v>0</v>
      </c>
      <c r="K176" s="114">
        <f t="shared" si="131"/>
        <v>3.2</v>
      </c>
      <c r="L176" s="132">
        <f t="shared" si="122"/>
        <v>1</v>
      </c>
      <c r="M176" s="132" t="str">
        <f t="shared" si="92"/>
        <v>RheemXE80T10HS45U0</v>
      </c>
      <c r="N176" s="99" t="s">
        <v>196</v>
      </c>
      <c r="O176" s="32">
        <v>4</v>
      </c>
      <c r="P176" s="83">
        <f t="shared" si="123"/>
        <v>19</v>
      </c>
      <c r="Q176" s="12" t="s">
        <v>91</v>
      </c>
      <c r="R176" s="70">
        <f t="shared" si="132"/>
        <v>55</v>
      </c>
      <c r="S176" s="70">
        <f t="shared" ref="S176:S197" si="134" xml:space="preserve"> (P176*10000) + (R176*100) + VLOOKUP( X176, $U$2:$W$53, 2, FALSE )</f>
        <v>195562</v>
      </c>
      <c r="T176" s="67" t="str">
        <f t="shared" si="96"/>
        <v>XE80T10HS45U0  (80 gal, JA13)</v>
      </c>
      <c r="U176" s="10" t="s">
        <v>352</v>
      </c>
      <c r="V176" s="11">
        <v>80</v>
      </c>
      <c r="W176" s="30"/>
      <c r="X176" s="88" t="s">
        <v>294</v>
      </c>
      <c r="Y176" s="93" t="str">
        <f t="shared" si="121"/>
        <v>Rheem2020Prem80</v>
      </c>
      <c r="Z176" s="133">
        <v>1</v>
      </c>
      <c r="AA176" s="40"/>
      <c r="AB176" s="47">
        <v>4</v>
      </c>
      <c r="AC176" s="48">
        <v>3.2</v>
      </c>
      <c r="AD176" s="49">
        <v>43944</v>
      </c>
      <c r="AE176" s="50"/>
      <c r="AF176" s="143" t="str">
        <f t="shared" si="93"/>
        <v>2,     Rheem,   "XE80T10HS45U0  (80 gal, JA13)"</v>
      </c>
      <c r="AG176" s="145" t="str">
        <f t="shared" si="133"/>
        <v>Rheem</v>
      </c>
      <c r="AH176" s="6" t="s">
        <v>583</v>
      </c>
      <c r="AI176" s="143" t="str">
        <f t="shared" si="94"/>
        <v xml:space="preserve">          case  Rheem   :   "RheemXE80T10HS45U0"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 spans="3:1043" s="6" customFormat="1" ht="15" customHeight="1" x14ac:dyDescent="0.25">
      <c r="C177" s="119" t="str">
        <f t="shared" si="88"/>
        <v>Rheem</v>
      </c>
      <c r="D177" s="119" t="str">
        <f t="shared" si="89"/>
        <v>PRO H40 T2 RH310BM  (40 gal, JA13)</v>
      </c>
      <c r="E177" s="119">
        <f t="shared" si="90"/>
        <v>195663</v>
      </c>
      <c r="F177" s="62">
        <f t="shared" si="129"/>
        <v>40</v>
      </c>
      <c r="G177" s="6" t="str">
        <f t="shared" si="91"/>
        <v>Rheem2020Build40</v>
      </c>
      <c r="H177" s="64">
        <v>0</v>
      </c>
      <c r="I177" s="62">
        <v>1</v>
      </c>
      <c r="J177" s="63">
        <f t="shared" si="130"/>
        <v>0</v>
      </c>
      <c r="K177" s="114">
        <f t="shared" si="131"/>
        <v>2.9</v>
      </c>
      <c r="L177" s="132">
        <f t="shared" si="122"/>
        <v>1</v>
      </c>
      <c r="M177" s="132" t="str">
        <f t="shared" si="92"/>
        <v>RheemPROH40T2RH310BM</v>
      </c>
      <c r="N177" s="99" t="s">
        <v>196</v>
      </c>
      <c r="O177" s="32">
        <v>3</v>
      </c>
      <c r="P177" s="83">
        <f t="shared" si="123"/>
        <v>19</v>
      </c>
      <c r="Q177" s="12" t="s">
        <v>91</v>
      </c>
      <c r="R177" s="70">
        <f t="shared" si="132"/>
        <v>56</v>
      </c>
      <c r="S177" s="70">
        <f t="shared" si="134"/>
        <v>195663</v>
      </c>
      <c r="T177" s="67" t="str">
        <f t="shared" si="96"/>
        <v>PRO H40 T2 RH310BM  (40 gal, JA13)</v>
      </c>
      <c r="U177" s="10" t="s">
        <v>353</v>
      </c>
      <c r="V177" s="11">
        <v>40</v>
      </c>
      <c r="W177" s="30"/>
      <c r="X177" s="88" t="s">
        <v>295</v>
      </c>
      <c r="Y177" s="93" t="str">
        <f t="shared" si="121"/>
        <v>Rheem2020Build40</v>
      </c>
      <c r="Z177" s="133">
        <v>1</v>
      </c>
      <c r="AA177" s="40"/>
      <c r="AB177" s="47">
        <v>2</v>
      </c>
      <c r="AC177" s="48">
        <v>2.9</v>
      </c>
      <c r="AD177" s="49">
        <v>43944</v>
      </c>
      <c r="AE177" s="50"/>
      <c r="AF177" s="143" t="str">
        <f t="shared" si="93"/>
        <v>2,     Rheem,   "PRO H40 T2 RH310BM  (40 gal, JA13)"</v>
      </c>
      <c r="AG177" s="145" t="str">
        <f t="shared" si="133"/>
        <v>Rheem</v>
      </c>
      <c r="AH177" s="146" t="s">
        <v>533</v>
      </c>
      <c r="AI177" s="143" t="str">
        <f t="shared" si="94"/>
        <v xml:space="preserve">          case  Rheem   :   "RheemPROH40T2RH310BM"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 spans="3:1043" s="6" customFormat="1" ht="15" customHeight="1" x14ac:dyDescent="0.25">
      <c r="C178" s="119" t="str">
        <f t="shared" si="88"/>
        <v>Rheem</v>
      </c>
      <c r="D178" s="119" t="str">
        <f t="shared" si="89"/>
        <v>PRO H50 T2 RH310BM  (50 gal, JA13)</v>
      </c>
      <c r="E178" s="119">
        <f t="shared" si="90"/>
        <v>195764</v>
      </c>
      <c r="F178" s="62">
        <f t="shared" si="129"/>
        <v>50</v>
      </c>
      <c r="G178" s="6" t="str">
        <f t="shared" si="91"/>
        <v>Rheem2020Build50</v>
      </c>
      <c r="H178" s="64">
        <v>0</v>
      </c>
      <c r="I178" s="62">
        <v>1</v>
      </c>
      <c r="J178" s="63">
        <f t="shared" si="130"/>
        <v>0</v>
      </c>
      <c r="K178" s="114">
        <f t="shared" si="131"/>
        <v>2.9</v>
      </c>
      <c r="L178" s="132">
        <f t="shared" si="122"/>
        <v>1</v>
      </c>
      <c r="M178" s="132" t="str">
        <f t="shared" si="92"/>
        <v>RheemPROH50T2RH310BM</v>
      </c>
      <c r="N178" s="99" t="s">
        <v>196</v>
      </c>
      <c r="O178" s="32">
        <v>3</v>
      </c>
      <c r="P178" s="83">
        <f t="shared" si="123"/>
        <v>19</v>
      </c>
      <c r="Q178" s="12" t="s">
        <v>91</v>
      </c>
      <c r="R178" s="70">
        <f t="shared" si="132"/>
        <v>57</v>
      </c>
      <c r="S178" s="70">
        <f t="shared" si="134"/>
        <v>195764</v>
      </c>
      <c r="T178" s="67" t="str">
        <f t="shared" si="96"/>
        <v>PRO H50 T2 RH310BM  (50 gal, JA13)</v>
      </c>
      <c r="U178" s="10" t="s">
        <v>354</v>
      </c>
      <c r="V178" s="11">
        <v>50</v>
      </c>
      <c r="W178" s="30"/>
      <c r="X178" s="88" t="s">
        <v>296</v>
      </c>
      <c r="Y178" s="93" t="str">
        <f t="shared" si="121"/>
        <v>Rheem2020Build50</v>
      </c>
      <c r="Z178" s="133">
        <v>1</v>
      </c>
      <c r="AA178" s="40"/>
      <c r="AB178" s="47" t="s">
        <v>9</v>
      </c>
      <c r="AC178" s="48">
        <v>2.9</v>
      </c>
      <c r="AD178" s="49">
        <v>43944</v>
      </c>
      <c r="AE178" s="50"/>
      <c r="AF178" s="143" t="str">
        <f t="shared" si="93"/>
        <v>2,     Rheem,   "PRO H50 T2 RH310BM  (50 gal, JA13)"</v>
      </c>
      <c r="AG178" s="145" t="str">
        <f t="shared" si="133"/>
        <v>Rheem</v>
      </c>
      <c r="AH178" s="146" t="s">
        <v>534</v>
      </c>
      <c r="AI178" s="143" t="str">
        <f t="shared" si="94"/>
        <v xml:space="preserve">          case  Rheem   :   "RheemPROH50T2RH310BM"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 spans="3:1043" s="6" customFormat="1" ht="15" customHeight="1" x14ac:dyDescent="0.25">
      <c r="C179" s="119" t="str">
        <f t="shared" si="88"/>
        <v>Rheem</v>
      </c>
      <c r="D179" s="119" t="str">
        <f t="shared" si="89"/>
        <v>PRO H65 T2 RH310BM  (65 gal, JA13)</v>
      </c>
      <c r="E179" s="119">
        <f t="shared" si="90"/>
        <v>195865</v>
      </c>
      <c r="F179" s="62">
        <f t="shared" si="129"/>
        <v>65</v>
      </c>
      <c r="G179" s="6" t="str">
        <f t="shared" si="91"/>
        <v>Rheem2020Build65</v>
      </c>
      <c r="H179" s="64">
        <v>0</v>
      </c>
      <c r="I179" s="62">
        <v>1</v>
      </c>
      <c r="J179" s="63">
        <f t="shared" si="130"/>
        <v>0</v>
      </c>
      <c r="K179" s="114">
        <f t="shared" si="131"/>
        <v>2.9</v>
      </c>
      <c r="L179" s="132">
        <f t="shared" si="122"/>
        <v>1</v>
      </c>
      <c r="M179" s="132" t="str">
        <f t="shared" si="92"/>
        <v>RheemPROH65T2RH310BM</v>
      </c>
      <c r="N179" s="99" t="s">
        <v>196</v>
      </c>
      <c r="O179" s="32">
        <v>3</v>
      </c>
      <c r="P179" s="83">
        <f t="shared" si="123"/>
        <v>19</v>
      </c>
      <c r="Q179" s="12" t="s">
        <v>91</v>
      </c>
      <c r="R179" s="70">
        <f t="shared" si="132"/>
        <v>58</v>
      </c>
      <c r="S179" s="70">
        <f t="shared" si="134"/>
        <v>195865</v>
      </c>
      <c r="T179" s="67" t="str">
        <f t="shared" si="96"/>
        <v>PRO H65 T2 RH310BM  (65 gal, JA13)</v>
      </c>
      <c r="U179" s="10" t="s">
        <v>355</v>
      </c>
      <c r="V179" s="11">
        <v>65</v>
      </c>
      <c r="W179" s="30"/>
      <c r="X179" s="88" t="s">
        <v>297</v>
      </c>
      <c r="Y179" s="93" t="str">
        <f t="shared" si="121"/>
        <v>Rheem2020Build65</v>
      </c>
      <c r="Z179" s="133">
        <v>1</v>
      </c>
      <c r="AA179" s="40"/>
      <c r="AB179" s="47" t="s">
        <v>9</v>
      </c>
      <c r="AC179" s="48">
        <v>2.9</v>
      </c>
      <c r="AD179" s="49">
        <v>43944</v>
      </c>
      <c r="AE179" s="50"/>
      <c r="AF179" s="143" t="str">
        <f t="shared" si="93"/>
        <v>2,     Rheem,   "PRO H65 T2 RH310BM  (65 gal, JA13)"</v>
      </c>
      <c r="AG179" s="145" t="str">
        <f t="shared" si="133"/>
        <v>Rheem</v>
      </c>
      <c r="AH179" s="146" t="s">
        <v>535</v>
      </c>
      <c r="AI179" s="143" t="str">
        <f t="shared" si="94"/>
        <v xml:space="preserve">          case  Rheem   :   "RheemPROH65T2RH310BM"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 spans="3:1043" s="6" customFormat="1" ht="15" customHeight="1" x14ac:dyDescent="0.25">
      <c r="C180" s="119" t="str">
        <f t="shared" si="88"/>
        <v>Rheem</v>
      </c>
      <c r="D180" s="119" t="str">
        <f t="shared" si="89"/>
        <v>PRO H80 T2 RH310BM  (80 gal, JA13)</v>
      </c>
      <c r="E180" s="119">
        <f t="shared" si="90"/>
        <v>195966</v>
      </c>
      <c r="F180" s="62">
        <f t="shared" si="129"/>
        <v>80</v>
      </c>
      <c r="G180" s="6" t="str">
        <f t="shared" si="91"/>
        <v>Rheem2020Build80</v>
      </c>
      <c r="H180" s="64">
        <v>0</v>
      </c>
      <c r="I180" s="62">
        <v>1</v>
      </c>
      <c r="J180" s="63">
        <f t="shared" si="130"/>
        <v>0</v>
      </c>
      <c r="K180" s="114">
        <f t="shared" si="131"/>
        <v>2.9</v>
      </c>
      <c r="L180" s="132">
        <f t="shared" si="122"/>
        <v>1</v>
      </c>
      <c r="M180" s="132" t="str">
        <f t="shared" si="92"/>
        <v>RheemPROH80T2RH310BM</v>
      </c>
      <c r="N180" s="99" t="s">
        <v>196</v>
      </c>
      <c r="O180" s="32">
        <v>3</v>
      </c>
      <c r="P180" s="83">
        <f t="shared" si="123"/>
        <v>19</v>
      </c>
      <c r="Q180" s="12" t="s">
        <v>91</v>
      </c>
      <c r="R180" s="70">
        <f t="shared" si="132"/>
        <v>59</v>
      </c>
      <c r="S180" s="70">
        <f t="shared" si="134"/>
        <v>195966</v>
      </c>
      <c r="T180" s="67" t="str">
        <f t="shared" si="96"/>
        <v>PRO H80 T2 RH310BM  (80 gal, JA13)</v>
      </c>
      <c r="U180" s="10" t="s">
        <v>356</v>
      </c>
      <c r="V180" s="11">
        <v>80</v>
      </c>
      <c r="W180" s="30"/>
      <c r="X180" s="88" t="s">
        <v>298</v>
      </c>
      <c r="Y180" s="93" t="str">
        <f t="shared" si="121"/>
        <v>Rheem2020Build80</v>
      </c>
      <c r="Z180" s="133">
        <v>1</v>
      </c>
      <c r="AA180" s="40"/>
      <c r="AB180" s="47" t="s">
        <v>15</v>
      </c>
      <c r="AC180" s="48">
        <v>2.9</v>
      </c>
      <c r="AD180" s="49">
        <v>43944</v>
      </c>
      <c r="AE180" s="50"/>
      <c r="AF180" s="143" t="str">
        <f t="shared" si="93"/>
        <v>2,     Rheem,   "PRO H80 T2 RH310BM  (80 gal, JA13)"</v>
      </c>
      <c r="AG180" s="145" t="str">
        <f t="shared" si="133"/>
        <v>Rheem</v>
      </c>
      <c r="AH180" s="146" t="s">
        <v>536</v>
      </c>
      <c r="AI180" s="143" t="str">
        <f t="shared" si="94"/>
        <v xml:space="preserve">          case  Rheem   :   "RheemPROH80T2RH310BM"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 spans="3:1043" s="6" customFormat="1" ht="15" customHeight="1" x14ac:dyDescent="0.25">
      <c r="C181" s="136" t="str">
        <f t="shared" si="88"/>
        <v>Rheem</v>
      </c>
      <c r="D181" s="136" t="str">
        <f t="shared" si="89"/>
        <v>PRO H40 T2 RH310UM  (40 gal)</v>
      </c>
      <c r="E181" s="136">
        <f t="shared" si="90"/>
        <v>196463</v>
      </c>
      <c r="F181" s="62">
        <f t="shared" ref="F181:F184" si="135">V181</f>
        <v>40</v>
      </c>
      <c r="G181" s="6" t="str">
        <f t="shared" si="91"/>
        <v>Rheem2020Build40</v>
      </c>
      <c r="H181" s="64">
        <v>0</v>
      </c>
      <c r="I181" s="62">
        <v>1</v>
      </c>
      <c r="J181" s="63">
        <f t="shared" ref="J181:J184" si="136">IF(H181&gt;0,AA181,0)</f>
        <v>0</v>
      </c>
      <c r="K181" s="114">
        <f t="shared" ref="K181:K184" si="137">IF(I181&gt;0,AC181,0)</f>
        <v>2.9</v>
      </c>
      <c r="L181" s="132">
        <f t="shared" ref="L181:L184" si="138">Z181</f>
        <v>0</v>
      </c>
      <c r="M181" s="132" t="str">
        <f t="shared" si="92"/>
        <v>RheemPROH40T2RH310UM</v>
      </c>
      <c r="N181" s="99" t="s">
        <v>196</v>
      </c>
      <c r="O181" s="32">
        <v>3</v>
      </c>
      <c r="P181" s="83">
        <f t="shared" ref="P181:P184" si="139">VLOOKUP( Q181, $Q$2:$R$21, 2, FALSE )</f>
        <v>19</v>
      </c>
      <c r="Q181" s="12" t="s">
        <v>91</v>
      </c>
      <c r="R181" s="137">
        <v>64</v>
      </c>
      <c r="S181" s="70">
        <f t="shared" si="134"/>
        <v>196463</v>
      </c>
      <c r="T181" s="67" t="str">
        <f t="shared" si="96"/>
        <v>PRO H40 T2 RH310UM  (40 gal)</v>
      </c>
      <c r="U181" s="10" t="s">
        <v>409</v>
      </c>
      <c r="V181" s="11">
        <v>40</v>
      </c>
      <c r="W181" s="30"/>
      <c r="X181" s="88" t="s">
        <v>295</v>
      </c>
      <c r="Y181" s="93" t="str">
        <f t="shared" si="121"/>
        <v>Rheem2020Build40</v>
      </c>
      <c r="Z181" s="131">
        <v>0</v>
      </c>
      <c r="AA181" s="40"/>
      <c r="AB181" s="47">
        <v>2</v>
      </c>
      <c r="AC181" s="48">
        <v>2.9</v>
      </c>
      <c r="AD181" s="49">
        <v>44158</v>
      </c>
      <c r="AE181" s="50"/>
      <c r="AF181" s="143" t="str">
        <f t="shared" si="93"/>
        <v>2,     Rheem,   "PRO H40 T2 RH310UM  (40 gal)"</v>
      </c>
      <c r="AG181" s="145" t="str">
        <f t="shared" si="133"/>
        <v>Rheem</v>
      </c>
      <c r="AH181" s="147" t="s">
        <v>591</v>
      </c>
      <c r="AI181" s="143" t="str">
        <f t="shared" si="94"/>
        <v xml:space="preserve">          case  Rheem   :   "RheemPROH40T2RH310UM"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 spans="3:1043" s="6" customFormat="1" ht="15" customHeight="1" x14ac:dyDescent="0.25">
      <c r="C182" s="136" t="str">
        <f t="shared" si="88"/>
        <v>Rheem</v>
      </c>
      <c r="D182" s="136" t="str">
        <f t="shared" si="89"/>
        <v>PRO H50 T2 RH310UM  (50 gal)</v>
      </c>
      <c r="E182" s="136">
        <f t="shared" si="90"/>
        <v>196564</v>
      </c>
      <c r="F182" s="62">
        <f t="shared" si="135"/>
        <v>50</v>
      </c>
      <c r="G182" s="6" t="str">
        <f t="shared" si="91"/>
        <v>Rheem2020Build50</v>
      </c>
      <c r="H182" s="64">
        <v>0</v>
      </c>
      <c r="I182" s="62">
        <v>1</v>
      </c>
      <c r="J182" s="63">
        <f t="shared" si="136"/>
        <v>0</v>
      </c>
      <c r="K182" s="114">
        <f t="shared" si="137"/>
        <v>2.9</v>
      </c>
      <c r="L182" s="132">
        <f t="shared" si="138"/>
        <v>0</v>
      </c>
      <c r="M182" s="132" t="str">
        <f t="shared" si="92"/>
        <v>RheemPROH50T2RH310UM</v>
      </c>
      <c r="N182" s="99" t="s">
        <v>196</v>
      </c>
      <c r="O182" s="32">
        <v>3</v>
      </c>
      <c r="P182" s="83">
        <f t="shared" si="139"/>
        <v>19</v>
      </c>
      <c r="Q182" s="12" t="s">
        <v>91</v>
      </c>
      <c r="R182" s="70">
        <f t="shared" si="132"/>
        <v>65</v>
      </c>
      <c r="S182" s="70">
        <f t="shared" si="134"/>
        <v>196564</v>
      </c>
      <c r="T182" s="67" t="str">
        <f t="shared" si="96"/>
        <v>PRO H50 T2 RH310UM  (50 gal)</v>
      </c>
      <c r="U182" s="10" t="s">
        <v>410</v>
      </c>
      <c r="V182" s="11">
        <v>50</v>
      </c>
      <c r="W182" s="30"/>
      <c r="X182" s="88" t="s">
        <v>296</v>
      </c>
      <c r="Y182" s="93" t="str">
        <f t="shared" si="121"/>
        <v>Rheem2020Build50</v>
      </c>
      <c r="Z182" s="131">
        <v>0</v>
      </c>
      <c r="AA182" s="40"/>
      <c r="AB182" s="47" t="s">
        <v>9</v>
      </c>
      <c r="AC182" s="48">
        <v>2.9</v>
      </c>
      <c r="AD182" s="49">
        <v>44158</v>
      </c>
      <c r="AE182" s="50"/>
      <c r="AF182" s="143" t="str">
        <f t="shared" si="93"/>
        <v>2,     Rheem,   "PRO H50 T2 RH310UM  (50 gal)"</v>
      </c>
      <c r="AG182" s="145" t="str">
        <f t="shared" si="133"/>
        <v>Rheem</v>
      </c>
      <c r="AH182" s="147" t="s">
        <v>592</v>
      </c>
      <c r="AI182" s="143" t="str">
        <f t="shared" si="94"/>
        <v xml:space="preserve">          case  Rheem   :   "RheemPROH50T2RH310UM"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 spans="3:1043" s="6" customFormat="1" ht="15" customHeight="1" x14ac:dyDescent="0.25">
      <c r="C183" s="136" t="str">
        <f t="shared" si="88"/>
        <v>Rheem</v>
      </c>
      <c r="D183" s="136" t="str">
        <f t="shared" si="89"/>
        <v>PRO H65 T2 RH310UM  (65 gal)</v>
      </c>
      <c r="E183" s="136">
        <f t="shared" si="90"/>
        <v>196665</v>
      </c>
      <c r="F183" s="62">
        <f t="shared" si="135"/>
        <v>65</v>
      </c>
      <c r="G183" s="6" t="str">
        <f t="shared" si="91"/>
        <v>Rheem2020Build65</v>
      </c>
      <c r="H183" s="64">
        <v>0</v>
      </c>
      <c r="I183" s="62">
        <v>1</v>
      </c>
      <c r="J183" s="63">
        <f t="shared" si="136"/>
        <v>0</v>
      </c>
      <c r="K183" s="114">
        <f t="shared" si="137"/>
        <v>2.9</v>
      </c>
      <c r="L183" s="132">
        <f t="shared" si="138"/>
        <v>0</v>
      </c>
      <c r="M183" s="132" t="str">
        <f t="shared" si="92"/>
        <v>RheemPROH65T2RH310UM</v>
      </c>
      <c r="N183" s="99" t="s">
        <v>196</v>
      </c>
      <c r="O183" s="32">
        <v>3</v>
      </c>
      <c r="P183" s="83">
        <f t="shared" si="139"/>
        <v>19</v>
      </c>
      <c r="Q183" s="12" t="s">
        <v>91</v>
      </c>
      <c r="R183" s="70">
        <f t="shared" si="132"/>
        <v>66</v>
      </c>
      <c r="S183" s="70">
        <f t="shared" si="134"/>
        <v>196665</v>
      </c>
      <c r="T183" s="67" t="str">
        <f t="shared" si="96"/>
        <v>PRO H65 T2 RH310UM  (65 gal)</v>
      </c>
      <c r="U183" s="10" t="s">
        <v>411</v>
      </c>
      <c r="V183" s="11">
        <v>65</v>
      </c>
      <c r="W183" s="30"/>
      <c r="X183" s="88" t="s">
        <v>297</v>
      </c>
      <c r="Y183" s="93" t="str">
        <f t="shared" si="121"/>
        <v>Rheem2020Build65</v>
      </c>
      <c r="Z183" s="131">
        <v>0</v>
      </c>
      <c r="AA183" s="40"/>
      <c r="AB183" s="47" t="s">
        <v>9</v>
      </c>
      <c r="AC183" s="48">
        <v>2.9</v>
      </c>
      <c r="AD183" s="49">
        <v>44158</v>
      </c>
      <c r="AE183" s="50"/>
      <c r="AF183" s="143" t="str">
        <f t="shared" si="93"/>
        <v>2,     Rheem,   "PRO H65 T2 RH310UM  (65 gal)"</v>
      </c>
      <c r="AG183" s="145" t="str">
        <f t="shared" si="133"/>
        <v>Rheem</v>
      </c>
      <c r="AH183" s="147" t="s">
        <v>593</v>
      </c>
      <c r="AI183" s="143" t="str">
        <f t="shared" si="94"/>
        <v xml:space="preserve">          case  Rheem   :   "RheemPROH65T2RH310UM"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 spans="3:1043" s="6" customFormat="1" ht="15" customHeight="1" x14ac:dyDescent="0.25">
      <c r="C184" s="136" t="str">
        <f t="shared" si="88"/>
        <v>Rheem</v>
      </c>
      <c r="D184" s="136" t="str">
        <f t="shared" si="89"/>
        <v>PRO H80 T2 RH310UM  (80 gal)</v>
      </c>
      <c r="E184" s="136">
        <f t="shared" si="90"/>
        <v>196766</v>
      </c>
      <c r="F184" s="62">
        <f t="shared" si="135"/>
        <v>80</v>
      </c>
      <c r="G184" s="6" t="str">
        <f t="shared" si="91"/>
        <v>Rheem2020Build80</v>
      </c>
      <c r="H184" s="64">
        <v>0</v>
      </c>
      <c r="I184" s="62">
        <v>1</v>
      </c>
      <c r="J184" s="63">
        <f t="shared" si="136"/>
        <v>0</v>
      </c>
      <c r="K184" s="114">
        <f t="shared" si="137"/>
        <v>2.9</v>
      </c>
      <c r="L184" s="132">
        <f t="shared" si="138"/>
        <v>0</v>
      </c>
      <c r="M184" s="132" t="str">
        <f t="shared" si="92"/>
        <v>RheemPROH80T2RH310UM</v>
      </c>
      <c r="N184" s="99" t="s">
        <v>196</v>
      </c>
      <c r="O184" s="32">
        <v>3</v>
      </c>
      <c r="P184" s="83">
        <f t="shared" si="139"/>
        <v>19</v>
      </c>
      <c r="Q184" s="12" t="s">
        <v>91</v>
      </c>
      <c r="R184" s="70">
        <f t="shared" si="132"/>
        <v>67</v>
      </c>
      <c r="S184" s="70">
        <f t="shared" si="134"/>
        <v>196766</v>
      </c>
      <c r="T184" s="67" t="str">
        <f t="shared" si="96"/>
        <v>PRO H80 T2 RH310UM  (80 gal)</v>
      </c>
      <c r="U184" s="10" t="s">
        <v>412</v>
      </c>
      <c r="V184" s="11">
        <v>80</v>
      </c>
      <c r="W184" s="30"/>
      <c r="X184" s="88" t="s">
        <v>298</v>
      </c>
      <c r="Y184" s="93" t="str">
        <f t="shared" si="121"/>
        <v>Rheem2020Build80</v>
      </c>
      <c r="Z184" s="131">
        <v>0</v>
      </c>
      <c r="AA184" s="40"/>
      <c r="AB184" s="47" t="s">
        <v>15</v>
      </c>
      <c r="AC184" s="48">
        <v>2.9</v>
      </c>
      <c r="AD184" s="49">
        <v>44158</v>
      </c>
      <c r="AE184" s="50"/>
      <c r="AF184" s="143" t="str">
        <f t="shared" si="93"/>
        <v>2,     Rheem,   "PRO H80 T2 RH310UM  (80 gal)"</v>
      </c>
      <c r="AG184" s="145" t="str">
        <f t="shared" si="133"/>
        <v>Rheem</v>
      </c>
      <c r="AH184" s="147" t="s">
        <v>594</v>
      </c>
      <c r="AI184" s="143" t="str">
        <f t="shared" si="94"/>
        <v xml:space="preserve">          case  Rheem   :   "RheemPROH80T2RH310UM"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</row>
    <row r="185" spans="3:1043" s="6" customFormat="1" ht="15" customHeight="1" x14ac:dyDescent="0.25">
      <c r="C185" s="6" t="str">
        <f t="shared" ref="C185:C278" si="140">Q185</f>
        <v>Rheem</v>
      </c>
      <c r="D185" s="6" t="str">
        <f t="shared" ref="D185:D278" si="141">T185</f>
        <v>HB50RH  (50 gal)</v>
      </c>
      <c r="E185" s="6">
        <f t="shared" ref="E185:E248" si="142">S185</f>
        <v>190121</v>
      </c>
      <c r="F185" s="62">
        <f t="shared" si="9"/>
        <v>50</v>
      </c>
      <c r="G185" s="6" t="str">
        <f t="shared" ref="G185:G278" si="143">Y185</f>
        <v>RheemHB50</v>
      </c>
      <c r="H185" s="62">
        <v>1</v>
      </c>
      <c r="I185" s="64">
        <v>0</v>
      </c>
      <c r="J185" s="63">
        <f t="shared" si="47"/>
        <v>2</v>
      </c>
      <c r="K185" s="114">
        <f t="shared" si="48"/>
        <v>0</v>
      </c>
      <c r="L185" s="132">
        <f t="shared" si="122"/>
        <v>0</v>
      </c>
      <c r="M185" s="132" t="str">
        <f t="shared" ref="M185:M248" si="144">AH185</f>
        <v>RheemHB50RH</v>
      </c>
      <c r="N185" s="99" t="s">
        <v>196</v>
      </c>
      <c r="O185" s="32">
        <v>1</v>
      </c>
      <c r="P185" s="83">
        <f t="shared" si="123"/>
        <v>19</v>
      </c>
      <c r="Q185" s="12" t="s">
        <v>91</v>
      </c>
      <c r="R185" s="69">
        <v>1</v>
      </c>
      <c r="S185" s="70">
        <f t="shared" si="134"/>
        <v>190121</v>
      </c>
      <c r="T185" s="67" t="str">
        <f t="shared" si="96"/>
        <v>HB50RH  (50 gal)</v>
      </c>
      <c r="U185" s="13" t="s">
        <v>142</v>
      </c>
      <c r="V185" s="14">
        <v>50</v>
      </c>
      <c r="W185" s="30" t="s">
        <v>94</v>
      </c>
      <c r="X185" s="88" t="s">
        <v>94</v>
      </c>
      <c r="Y185" s="93" t="str">
        <f t="shared" si="121"/>
        <v>RheemHB50</v>
      </c>
      <c r="Z185" s="131">
        <v>0</v>
      </c>
      <c r="AA185" s="42">
        <f>[1]ESTAR_to_AWHS!K140</f>
        <v>2</v>
      </c>
      <c r="AB185" s="52">
        <f>[1]ESTAR_to_AWHS!I140</f>
        <v>3</v>
      </c>
      <c r="AC185" s="53" t="str">
        <f>[1]ESTAR_to_AWHS!L140</f>
        <v>--</v>
      </c>
      <c r="AD185" s="54">
        <f>[1]ESTAR_to_AWHS!J140</f>
        <v>42591</v>
      </c>
      <c r="AE185" s="50" t="s">
        <v>91</v>
      </c>
      <c r="AF185" s="143" t="str">
        <f t="shared" ref="AF185:AF278" si="145">"2,     "&amp;C185&amp;",   """&amp;T185&amp;""""</f>
        <v>2,     Rheem,   "HB50RH  (50 gal)"</v>
      </c>
      <c r="AG185" s="145" t="str">
        <f t="shared" si="133"/>
        <v>Rheem</v>
      </c>
      <c r="AH185" s="146" t="s">
        <v>529</v>
      </c>
      <c r="AI185" s="143" t="str">
        <f t="shared" ref="AI185:AI278" si="146">"          case  "&amp;C185&amp;"   :   """&amp;AH185&amp;""""</f>
        <v xml:space="preserve">          case  Rheem   :   "RheemHB50RH"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 spans="3:1043" s="6" customFormat="1" ht="15" customHeight="1" x14ac:dyDescent="0.25">
      <c r="C186" s="6" t="str">
        <f t="shared" si="140"/>
        <v>Rheem</v>
      </c>
      <c r="D186" s="6" t="str">
        <f t="shared" si="141"/>
        <v>PROPH50 T2 RH245  (50 gal)</v>
      </c>
      <c r="E186" s="6">
        <f t="shared" si="142"/>
        <v>190221</v>
      </c>
      <c r="F186" s="62">
        <f t="shared" si="9"/>
        <v>50</v>
      </c>
      <c r="G186" s="6" t="str">
        <f t="shared" si="143"/>
        <v>RheemHB50</v>
      </c>
      <c r="H186" s="62">
        <v>1</v>
      </c>
      <c r="I186" s="64">
        <v>0</v>
      </c>
      <c r="J186" s="63">
        <f t="shared" si="47"/>
        <v>2.7</v>
      </c>
      <c r="K186" s="114">
        <f t="shared" si="48"/>
        <v>0</v>
      </c>
      <c r="L186" s="132">
        <f t="shared" si="122"/>
        <v>0</v>
      </c>
      <c r="M186" s="132" t="str">
        <f t="shared" si="144"/>
        <v>RheemPROPH50RH245</v>
      </c>
      <c r="N186" s="99" t="s">
        <v>196</v>
      </c>
      <c r="O186" s="32">
        <v>1</v>
      </c>
      <c r="P186" s="83">
        <f t="shared" si="123"/>
        <v>19</v>
      </c>
      <c r="Q186" s="12" t="s">
        <v>91</v>
      </c>
      <c r="R186" s="70">
        <f t="shared" ref="R186:R235" si="147">R185+1</f>
        <v>2</v>
      </c>
      <c r="S186" s="70">
        <f t="shared" si="134"/>
        <v>190221</v>
      </c>
      <c r="T186" s="67" t="str">
        <f t="shared" si="96"/>
        <v>PROPH50 T2 RH245  (50 gal)</v>
      </c>
      <c r="U186" s="13" t="s">
        <v>143</v>
      </c>
      <c r="V186" s="14">
        <v>50</v>
      </c>
      <c r="W186" s="30" t="s">
        <v>94</v>
      </c>
      <c r="X186" s="88" t="s">
        <v>94</v>
      </c>
      <c r="Y186" s="93" t="str">
        <f t="shared" si="121"/>
        <v>RheemHB50</v>
      </c>
      <c r="Z186" s="131">
        <v>0</v>
      </c>
      <c r="AA186" s="42">
        <f>[1]ESTAR_to_AWHS!K141</f>
        <v>2.7</v>
      </c>
      <c r="AB186" s="52" t="str">
        <f>[1]ESTAR_to_AWHS!I141</f>
        <v>4+</v>
      </c>
      <c r="AC186" s="53" t="str">
        <f>[1]ESTAR_to_AWHS!L141</f>
        <v>--</v>
      </c>
      <c r="AD186" s="54">
        <f>[1]ESTAR_to_AWHS!J141</f>
        <v>42591</v>
      </c>
      <c r="AE186" s="50" t="s">
        <v>91</v>
      </c>
      <c r="AF186" s="143" t="str">
        <f t="shared" si="145"/>
        <v>2,     Rheem,   "PROPH50 T2 RH245  (50 gal)"</v>
      </c>
      <c r="AG186" s="145" t="str">
        <f t="shared" si="133"/>
        <v>Rheem</v>
      </c>
      <c r="AH186" s="146" t="s">
        <v>540</v>
      </c>
      <c r="AI186" s="143" t="str">
        <f t="shared" si="146"/>
        <v xml:space="preserve">          case  Rheem   :   "RheemPROPH50RH245"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 spans="3:1043" s="6" customFormat="1" ht="15" customHeight="1" x14ac:dyDescent="0.25">
      <c r="C187" s="6" t="str">
        <f t="shared" si="140"/>
        <v>Rheem</v>
      </c>
      <c r="D187" s="6" t="str">
        <f t="shared" si="141"/>
        <v>PROPH50 T2 RH350 D  (50 gal)</v>
      </c>
      <c r="E187" s="6">
        <f t="shared" si="142"/>
        <v>190339</v>
      </c>
      <c r="F187" s="62">
        <f t="shared" si="9"/>
        <v>50</v>
      </c>
      <c r="G187" s="6" t="str">
        <f t="shared" si="143"/>
        <v>RheemHBDR4550</v>
      </c>
      <c r="H187" s="62">
        <v>0</v>
      </c>
      <c r="I187" s="62">
        <v>1</v>
      </c>
      <c r="J187" s="63">
        <f t="shared" si="47"/>
        <v>0</v>
      </c>
      <c r="K187" s="114">
        <f t="shared" si="48"/>
        <v>3.2</v>
      </c>
      <c r="L187" s="132">
        <f t="shared" si="122"/>
        <v>0</v>
      </c>
      <c r="M187" s="132" t="str">
        <f t="shared" si="144"/>
        <v>RheemPROPH50RH350</v>
      </c>
      <c r="N187" s="99" t="s">
        <v>196</v>
      </c>
      <c r="O187" s="32">
        <v>3</v>
      </c>
      <c r="P187" s="83">
        <f t="shared" si="123"/>
        <v>19</v>
      </c>
      <c r="Q187" s="12" t="s">
        <v>91</v>
      </c>
      <c r="R187" s="70">
        <f t="shared" si="147"/>
        <v>3</v>
      </c>
      <c r="S187" s="70">
        <f t="shared" si="134"/>
        <v>190339</v>
      </c>
      <c r="T187" s="67" t="str">
        <f t="shared" si="96"/>
        <v>PROPH50 T2 RH350 D  (50 gal)</v>
      </c>
      <c r="U187" s="13" t="s">
        <v>129</v>
      </c>
      <c r="V187" s="14">
        <v>50</v>
      </c>
      <c r="W187" s="107" t="s">
        <v>273</v>
      </c>
      <c r="X187" s="88" t="s">
        <v>273</v>
      </c>
      <c r="Y187" s="93" t="str">
        <f t="shared" si="121"/>
        <v>RheemHBDR4550</v>
      </c>
      <c r="Z187" s="131">
        <v>0</v>
      </c>
      <c r="AA187" s="42" t="str">
        <f>[1]ESTAR_to_AWHS!K55</f>
        <v>--</v>
      </c>
      <c r="AB187" s="52" t="str">
        <f>[1]ESTAR_to_AWHS!I55</f>
        <v>2-3</v>
      </c>
      <c r="AC187" s="53">
        <f>[1]ESTAR_to_AWHS!L55</f>
        <v>3.2</v>
      </c>
      <c r="AD187" s="54">
        <f>[1]ESTAR_to_AWHS!J55</f>
        <v>42667</v>
      </c>
      <c r="AE187" s="50" t="s">
        <v>91</v>
      </c>
      <c r="AF187" s="143" t="str">
        <f t="shared" si="145"/>
        <v>2,     Rheem,   "PROPH50 T2 RH350 D  (50 gal)"</v>
      </c>
      <c r="AG187" s="145" t="str">
        <f t="shared" si="133"/>
        <v>Rheem</v>
      </c>
      <c r="AH187" s="146" t="s">
        <v>541</v>
      </c>
      <c r="AI187" s="143" t="str">
        <f t="shared" si="146"/>
        <v xml:space="preserve">          case  Rheem   :   "RheemPROPH50RH350"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  <c r="AMZ187"/>
      <c r="ANA187"/>
      <c r="ANB187"/>
      <c r="ANC187"/>
    </row>
    <row r="188" spans="3:1043" s="6" customFormat="1" ht="15" customHeight="1" x14ac:dyDescent="0.25">
      <c r="C188" s="6" t="str">
        <f t="shared" si="140"/>
        <v>Rheem</v>
      </c>
      <c r="D188" s="6" t="str">
        <f t="shared" si="141"/>
        <v>PROPH65 T2 RH350 D  (65 gal)</v>
      </c>
      <c r="E188" s="6">
        <f t="shared" si="142"/>
        <v>190440</v>
      </c>
      <c r="F188" s="62">
        <f t="shared" ref="F188:F385" si="148">V188</f>
        <v>65</v>
      </c>
      <c r="G188" s="6" t="str">
        <f t="shared" si="143"/>
        <v>RheemHBDR4565</v>
      </c>
      <c r="H188" s="62">
        <v>0</v>
      </c>
      <c r="I188" s="62">
        <v>1</v>
      </c>
      <c r="J188" s="63">
        <f t="shared" si="47"/>
        <v>0</v>
      </c>
      <c r="K188" s="114">
        <f t="shared" si="48"/>
        <v>3.4</v>
      </c>
      <c r="L188" s="132">
        <f t="shared" si="122"/>
        <v>0</v>
      </c>
      <c r="M188" s="132" t="str">
        <f t="shared" si="144"/>
        <v>RheemPROPH65RH350D</v>
      </c>
      <c r="N188" s="99" t="s">
        <v>196</v>
      </c>
      <c r="O188" s="32">
        <v>3</v>
      </c>
      <c r="P188" s="83">
        <f t="shared" si="123"/>
        <v>19</v>
      </c>
      <c r="Q188" s="12" t="s">
        <v>91</v>
      </c>
      <c r="R188" s="70">
        <f t="shared" si="147"/>
        <v>4</v>
      </c>
      <c r="S188" s="70">
        <f t="shared" si="134"/>
        <v>190440</v>
      </c>
      <c r="T188" s="67" t="str">
        <f t="shared" si="96"/>
        <v>PROPH65 T2 RH350 D  (65 gal)</v>
      </c>
      <c r="U188" s="13" t="s">
        <v>130</v>
      </c>
      <c r="V188" s="14">
        <v>65</v>
      </c>
      <c r="W188" s="107" t="s">
        <v>274</v>
      </c>
      <c r="X188" s="88" t="s">
        <v>274</v>
      </c>
      <c r="Y188" s="93" t="str">
        <f t="shared" si="121"/>
        <v>RheemHBDR4565</v>
      </c>
      <c r="Z188" s="131">
        <v>0</v>
      </c>
      <c r="AA188" s="42" t="str">
        <f>[1]ESTAR_to_AWHS!K56</f>
        <v>--</v>
      </c>
      <c r="AB188" s="52" t="str">
        <f>[1]ESTAR_to_AWHS!I56</f>
        <v>2-3</v>
      </c>
      <c r="AC188" s="53">
        <f>[1]ESTAR_to_AWHS!L56</f>
        <v>3.4</v>
      </c>
      <c r="AD188" s="54">
        <f>[1]ESTAR_to_AWHS!J56</f>
        <v>42667</v>
      </c>
      <c r="AE188" s="50" t="s">
        <v>91</v>
      </c>
      <c r="AF188" s="143" t="str">
        <f t="shared" si="145"/>
        <v>2,     Rheem,   "PROPH65 T2 RH350 D  (65 gal)"</v>
      </c>
      <c r="AG188" s="145" t="str">
        <f t="shared" si="133"/>
        <v>Rheem</v>
      </c>
      <c r="AH188" s="146" t="s">
        <v>547</v>
      </c>
      <c r="AI188" s="143" t="str">
        <f t="shared" si="146"/>
        <v xml:space="preserve">          case  Rheem   :   "RheemPROPH65RH350D"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  <c r="AMZ188"/>
      <c r="ANA188"/>
      <c r="ANB188"/>
      <c r="ANC188"/>
    </row>
    <row r="189" spans="3:1043" s="6" customFormat="1" ht="15" customHeight="1" x14ac:dyDescent="0.25">
      <c r="C189" s="6" t="str">
        <f t="shared" si="140"/>
        <v>Rheem</v>
      </c>
      <c r="D189" s="6" t="str">
        <f t="shared" si="141"/>
        <v>PROPH80 T2 RH245  (80 gal)</v>
      </c>
      <c r="E189" s="6">
        <f t="shared" si="142"/>
        <v>190534</v>
      </c>
      <c r="F189" s="62">
        <f t="shared" si="148"/>
        <v>80</v>
      </c>
      <c r="G189" s="6" t="str">
        <f t="shared" si="143"/>
        <v>AOSmithSHPT80</v>
      </c>
      <c r="H189" s="62">
        <v>1</v>
      </c>
      <c r="I189" s="64">
        <v>0</v>
      </c>
      <c r="J189" s="63">
        <f t="shared" si="47"/>
        <v>2.1</v>
      </c>
      <c r="K189" s="114">
        <f t="shared" si="48"/>
        <v>0</v>
      </c>
      <c r="L189" s="132">
        <f t="shared" si="122"/>
        <v>0</v>
      </c>
      <c r="M189" s="132" t="str">
        <f t="shared" si="144"/>
        <v>RheemPROPH80RH245</v>
      </c>
      <c r="N189" s="99" t="s">
        <v>196</v>
      </c>
      <c r="O189" s="32">
        <v>1</v>
      </c>
      <c r="P189" s="83">
        <f t="shared" si="123"/>
        <v>19</v>
      </c>
      <c r="Q189" s="12" t="s">
        <v>91</v>
      </c>
      <c r="R189" s="70">
        <f t="shared" si="147"/>
        <v>5</v>
      </c>
      <c r="S189" s="70">
        <f t="shared" si="134"/>
        <v>190534</v>
      </c>
      <c r="T189" s="67" t="str">
        <f t="shared" si="96"/>
        <v>PROPH80 T2 RH245  (80 gal)</v>
      </c>
      <c r="U189" s="13" t="s">
        <v>144</v>
      </c>
      <c r="V189" s="14">
        <v>80</v>
      </c>
      <c r="W189" s="108" t="s">
        <v>165</v>
      </c>
      <c r="X189" s="88" t="s">
        <v>165</v>
      </c>
      <c r="Y189" s="93" t="str">
        <f t="shared" si="121"/>
        <v>AOSmithSHPT80</v>
      </c>
      <c r="Z189" s="131">
        <v>0</v>
      </c>
      <c r="AA189" s="42">
        <f>[1]ESTAR_to_AWHS!K142</f>
        <v>2.1</v>
      </c>
      <c r="AB189" s="52" t="str">
        <f>[1]ESTAR_to_AWHS!I142</f>
        <v>4+</v>
      </c>
      <c r="AC189" s="53" t="str">
        <f>[1]ESTAR_to_AWHS!L142</f>
        <v>--</v>
      </c>
      <c r="AD189" s="54">
        <f>[1]ESTAR_to_AWHS!J142</f>
        <v>42591</v>
      </c>
      <c r="AE189" s="50" t="s">
        <v>91</v>
      </c>
      <c r="AF189" s="143" t="str">
        <f t="shared" si="145"/>
        <v>2,     Rheem,   "PROPH80 T2 RH245  (80 gal)"</v>
      </c>
      <c r="AG189" s="145" t="str">
        <f t="shared" si="133"/>
        <v>Rheem</v>
      </c>
      <c r="AH189" s="6" t="s">
        <v>554</v>
      </c>
      <c r="AI189" s="143" t="str">
        <f t="shared" si="146"/>
        <v xml:space="preserve">          case  Rheem   :   "RheemPROPH80RH245"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 spans="3:1043" s="6" customFormat="1" ht="15" customHeight="1" x14ac:dyDescent="0.25">
      <c r="C190" s="6" t="str">
        <f t="shared" si="140"/>
        <v>Rheem</v>
      </c>
      <c r="D190" s="6" t="str">
        <f t="shared" si="141"/>
        <v>PROPH80 T2 RH350 D  (80 gal)</v>
      </c>
      <c r="E190" s="6">
        <f t="shared" si="142"/>
        <v>190641</v>
      </c>
      <c r="F190" s="62">
        <f t="shared" si="148"/>
        <v>80</v>
      </c>
      <c r="G190" s="6" t="str">
        <f t="shared" si="143"/>
        <v>RheemHBDR4580</v>
      </c>
      <c r="H190" s="64">
        <v>0</v>
      </c>
      <c r="I190" s="62">
        <v>1</v>
      </c>
      <c r="J190" s="63">
        <f t="shared" si="47"/>
        <v>0</v>
      </c>
      <c r="K190" s="114">
        <f t="shared" si="48"/>
        <v>3.4</v>
      </c>
      <c r="L190" s="132">
        <f t="shared" si="122"/>
        <v>0</v>
      </c>
      <c r="M190" s="132" t="str">
        <f t="shared" si="144"/>
        <v>RheemPROPH80RH350</v>
      </c>
      <c r="N190" s="99" t="s">
        <v>196</v>
      </c>
      <c r="O190" s="32">
        <v>3</v>
      </c>
      <c r="P190" s="83">
        <f t="shared" si="123"/>
        <v>19</v>
      </c>
      <c r="Q190" s="12" t="s">
        <v>91</v>
      </c>
      <c r="R190" s="70">
        <f t="shared" si="147"/>
        <v>6</v>
      </c>
      <c r="S190" s="70">
        <f t="shared" si="134"/>
        <v>190641</v>
      </c>
      <c r="T190" s="67" t="str">
        <f t="shared" si="96"/>
        <v>PROPH80 T2 RH350 D  (80 gal)</v>
      </c>
      <c r="U190" s="13" t="s">
        <v>131</v>
      </c>
      <c r="V190" s="14">
        <v>80</v>
      </c>
      <c r="W190" s="107" t="s">
        <v>275</v>
      </c>
      <c r="X190" s="88" t="s">
        <v>275</v>
      </c>
      <c r="Y190" s="93" t="str">
        <f t="shared" si="121"/>
        <v>RheemHBDR4580</v>
      </c>
      <c r="Z190" s="131">
        <v>0</v>
      </c>
      <c r="AA190" s="42" t="str">
        <f>[1]ESTAR_to_AWHS!K57</f>
        <v>--</v>
      </c>
      <c r="AB190" s="52">
        <f>[1]ESTAR_to_AWHS!I57</f>
        <v>4</v>
      </c>
      <c r="AC190" s="53">
        <f>[1]ESTAR_to_AWHS!L57</f>
        <v>3.4</v>
      </c>
      <c r="AD190" s="54">
        <f>[1]ESTAR_to_AWHS!J57</f>
        <v>42667</v>
      </c>
      <c r="AE190" s="50" t="s">
        <v>91</v>
      </c>
      <c r="AF190" s="143" t="str">
        <f t="shared" si="145"/>
        <v>2,     Rheem,   "PROPH80 T2 RH350 D  (80 gal)"</v>
      </c>
      <c r="AG190" s="145" t="str">
        <f t="shared" si="133"/>
        <v>Rheem</v>
      </c>
      <c r="AH190" s="6" t="s">
        <v>555</v>
      </c>
      <c r="AI190" s="143" t="str">
        <f t="shared" si="146"/>
        <v xml:space="preserve">          case  Rheem   :   "RheemPROPH80RH350"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  <c r="AMP190"/>
      <c r="AMQ190"/>
      <c r="AMR190"/>
      <c r="AMS190"/>
      <c r="AMT190"/>
      <c r="AMU190"/>
      <c r="AMV190"/>
      <c r="AMW190"/>
      <c r="AMX190"/>
      <c r="AMY190"/>
      <c r="AMZ190"/>
      <c r="ANA190"/>
      <c r="ANB190"/>
      <c r="ANC190"/>
    </row>
    <row r="191" spans="3:1043" s="6" customFormat="1" ht="15" customHeight="1" x14ac:dyDescent="0.25">
      <c r="C191" s="6" t="str">
        <f t="shared" si="140"/>
        <v>Rheem</v>
      </c>
      <c r="D191" s="6" t="str">
        <f t="shared" si="141"/>
        <v>XE50T10HD50U0  (50 gal)</v>
      </c>
      <c r="E191" s="6">
        <f t="shared" si="142"/>
        <v>190739</v>
      </c>
      <c r="F191" s="62">
        <f t="shared" si="148"/>
        <v>50</v>
      </c>
      <c r="G191" s="6" t="str">
        <f t="shared" si="143"/>
        <v>RheemHBDR4550</v>
      </c>
      <c r="H191" s="64">
        <v>0</v>
      </c>
      <c r="I191" s="62">
        <v>1</v>
      </c>
      <c r="J191" s="63">
        <f t="shared" si="47"/>
        <v>0</v>
      </c>
      <c r="K191" s="114">
        <f t="shared" si="48"/>
        <v>3.2</v>
      </c>
      <c r="L191" s="132">
        <f t="shared" si="122"/>
        <v>0</v>
      </c>
      <c r="M191" s="132" t="str">
        <f t="shared" si="144"/>
        <v>RheemXE50T10</v>
      </c>
      <c r="N191" s="99" t="s">
        <v>196</v>
      </c>
      <c r="O191" s="32">
        <v>3</v>
      </c>
      <c r="P191" s="83">
        <f t="shared" si="123"/>
        <v>19</v>
      </c>
      <c r="Q191" s="12" t="s">
        <v>91</v>
      </c>
      <c r="R191" s="70">
        <f t="shared" si="147"/>
        <v>7</v>
      </c>
      <c r="S191" s="70">
        <f t="shared" si="134"/>
        <v>190739</v>
      </c>
      <c r="T191" s="67" t="str">
        <f t="shared" ref="T191:T284" si="149">U191 &amp; "  (" &amp; V191 &amp; " gal" &amp; IF(Z191&gt;0, ", JA13)", ")")</f>
        <v>XE50T10HD50U0  (50 gal)</v>
      </c>
      <c r="U191" s="13" t="s">
        <v>132</v>
      </c>
      <c r="V191" s="14">
        <v>50</v>
      </c>
      <c r="W191" s="107" t="s">
        <v>273</v>
      </c>
      <c r="X191" s="88" t="s">
        <v>273</v>
      </c>
      <c r="Y191" s="93" t="str">
        <f t="shared" si="121"/>
        <v>RheemHBDR4550</v>
      </c>
      <c r="Z191" s="131">
        <v>0</v>
      </c>
      <c r="AA191" s="42" t="str">
        <f>[1]ESTAR_to_AWHS!K58</f>
        <v>--</v>
      </c>
      <c r="AB191" s="52" t="str">
        <f>[1]ESTAR_to_AWHS!I58</f>
        <v>2-3</v>
      </c>
      <c r="AC191" s="53">
        <f>[1]ESTAR_to_AWHS!L58</f>
        <v>3.2</v>
      </c>
      <c r="AD191" s="54">
        <f>[1]ESTAR_to_AWHS!J58</f>
        <v>42667</v>
      </c>
      <c r="AE191" s="50" t="s">
        <v>91</v>
      </c>
      <c r="AF191" s="143" t="str">
        <f t="shared" si="145"/>
        <v>2,     Rheem,   "XE50T10HD50U0  (50 gal)"</v>
      </c>
      <c r="AG191" s="145" t="str">
        <f t="shared" si="133"/>
        <v>Rheem</v>
      </c>
      <c r="AH191" s="6" t="s">
        <v>565</v>
      </c>
      <c r="AI191" s="143" t="str">
        <f t="shared" si="146"/>
        <v xml:space="preserve">          case  Rheem   :   "RheemXE50T10"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  <c r="AMM191"/>
      <c r="AMN191"/>
      <c r="AMO191"/>
      <c r="AMP191"/>
      <c r="AMQ191"/>
      <c r="AMR191"/>
      <c r="AMS191"/>
      <c r="AMT191"/>
      <c r="AMU191"/>
      <c r="AMV191"/>
      <c r="AMW191"/>
      <c r="AMX191"/>
      <c r="AMY191"/>
      <c r="AMZ191"/>
      <c r="ANA191"/>
      <c r="ANB191"/>
      <c r="ANC191"/>
    </row>
    <row r="192" spans="3:1043" s="6" customFormat="1" ht="15" customHeight="1" x14ac:dyDescent="0.25">
      <c r="C192" s="6" t="str">
        <f t="shared" si="140"/>
        <v>Rheem</v>
      </c>
      <c r="D192" s="6" t="str">
        <f t="shared" si="141"/>
        <v>XE50T12EH45U0  (50 gal)</v>
      </c>
      <c r="E192" s="6">
        <f t="shared" si="142"/>
        <v>190821</v>
      </c>
      <c r="F192" s="62">
        <f t="shared" si="148"/>
        <v>50</v>
      </c>
      <c r="G192" s="6" t="str">
        <f t="shared" si="143"/>
        <v>RheemHB50</v>
      </c>
      <c r="H192" s="62">
        <v>1</v>
      </c>
      <c r="I192" s="64">
        <v>0</v>
      </c>
      <c r="J192" s="63">
        <f t="shared" si="47"/>
        <v>1.8</v>
      </c>
      <c r="K192" s="114">
        <f t="shared" si="48"/>
        <v>0</v>
      </c>
      <c r="L192" s="132">
        <f t="shared" si="122"/>
        <v>0</v>
      </c>
      <c r="M192" s="132" t="str">
        <f t="shared" si="144"/>
        <v>RheemXE50T12</v>
      </c>
      <c r="N192" s="99" t="s">
        <v>196</v>
      </c>
      <c r="O192" s="32">
        <v>1</v>
      </c>
      <c r="P192" s="83">
        <f t="shared" si="123"/>
        <v>19</v>
      </c>
      <c r="Q192" s="12" t="s">
        <v>91</v>
      </c>
      <c r="R192" s="70">
        <f t="shared" si="147"/>
        <v>8</v>
      </c>
      <c r="S192" s="70">
        <f t="shared" si="134"/>
        <v>190821</v>
      </c>
      <c r="T192" s="67" t="str">
        <f t="shared" si="149"/>
        <v>XE50T12EH45U0  (50 gal)</v>
      </c>
      <c r="U192" s="13" t="s">
        <v>145</v>
      </c>
      <c r="V192" s="14">
        <v>50</v>
      </c>
      <c r="W192" s="30" t="s">
        <v>94</v>
      </c>
      <c r="X192" s="88" t="s">
        <v>94</v>
      </c>
      <c r="Y192" s="93" t="str">
        <f t="shared" si="121"/>
        <v>RheemHB50</v>
      </c>
      <c r="Z192" s="131">
        <v>0</v>
      </c>
      <c r="AA192" s="42">
        <f>[1]ESTAR_to_AWHS!K143</f>
        <v>1.8</v>
      </c>
      <c r="AB192" s="52" t="str">
        <f>[1]ESTAR_to_AWHS!I143</f>
        <v>4+</v>
      </c>
      <c r="AC192" s="53" t="str">
        <f>[1]ESTAR_to_AWHS!L143</f>
        <v>--</v>
      </c>
      <c r="AD192" s="54">
        <f>[1]ESTAR_to_AWHS!J143</f>
        <v>40857</v>
      </c>
      <c r="AE192" s="50" t="s">
        <v>91</v>
      </c>
      <c r="AF192" s="143" t="str">
        <f t="shared" si="145"/>
        <v>2,     Rheem,   "XE50T12EH45U0  (50 gal)"</v>
      </c>
      <c r="AG192" s="145" t="str">
        <f t="shared" si="133"/>
        <v>Rheem</v>
      </c>
      <c r="AH192" t="s">
        <v>571</v>
      </c>
      <c r="AI192" s="143" t="str">
        <f t="shared" si="146"/>
        <v xml:space="preserve">          case  Rheem   :   "RheemXE50T12"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 spans="3:1043" s="6" customFormat="1" ht="15" customHeight="1" x14ac:dyDescent="0.25">
      <c r="C193" s="6" t="str">
        <f t="shared" si="140"/>
        <v>Rheem</v>
      </c>
      <c r="D193" s="6" t="str">
        <f t="shared" si="141"/>
        <v>XE50T12EH45U0W  (50 gal)</v>
      </c>
      <c r="E193" s="6">
        <f t="shared" si="142"/>
        <v>190921</v>
      </c>
      <c r="F193" s="62">
        <f t="shared" si="148"/>
        <v>50</v>
      </c>
      <c r="G193" s="6" t="str">
        <f t="shared" si="143"/>
        <v>RheemHB50</v>
      </c>
      <c r="H193" s="62">
        <v>1</v>
      </c>
      <c r="I193" s="64">
        <v>0</v>
      </c>
      <c r="J193" s="63">
        <f t="shared" si="47"/>
        <v>2.2000000000000002</v>
      </c>
      <c r="K193" s="114">
        <f t="shared" si="48"/>
        <v>0</v>
      </c>
      <c r="L193" s="132">
        <f t="shared" si="122"/>
        <v>0</v>
      </c>
      <c r="M193" s="132" t="str">
        <f t="shared" si="144"/>
        <v>RheemXE50T12W</v>
      </c>
      <c r="N193" s="99" t="s">
        <v>196</v>
      </c>
      <c r="O193" s="32">
        <v>1</v>
      </c>
      <c r="P193" s="83">
        <f t="shared" si="123"/>
        <v>19</v>
      </c>
      <c r="Q193" s="12" t="s">
        <v>91</v>
      </c>
      <c r="R193" s="70">
        <f t="shared" si="147"/>
        <v>9</v>
      </c>
      <c r="S193" s="70">
        <f t="shared" si="134"/>
        <v>190921</v>
      </c>
      <c r="T193" s="67" t="str">
        <f t="shared" si="149"/>
        <v>XE50T12EH45U0W  (50 gal)</v>
      </c>
      <c r="U193" s="13" t="s">
        <v>146</v>
      </c>
      <c r="V193" s="14">
        <v>50</v>
      </c>
      <c r="W193" s="30" t="s">
        <v>94</v>
      </c>
      <c r="X193" s="88" t="s">
        <v>94</v>
      </c>
      <c r="Y193" s="93" t="str">
        <f t="shared" si="121"/>
        <v>RheemHB50</v>
      </c>
      <c r="Z193" s="131">
        <v>0</v>
      </c>
      <c r="AA193" s="42">
        <f>[1]ESTAR_to_AWHS!K144</f>
        <v>2.2000000000000002</v>
      </c>
      <c r="AB193" s="52" t="str">
        <f>[1]ESTAR_to_AWHS!I144</f>
        <v>2-3</v>
      </c>
      <c r="AC193" s="53" t="str">
        <f>[1]ESTAR_to_AWHS!L144</f>
        <v>--</v>
      </c>
      <c r="AD193" s="54">
        <f>[1]ESTAR_to_AWHS!J144</f>
        <v>41379</v>
      </c>
      <c r="AE193" s="50" t="s">
        <v>91</v>
      </c>
      <c r="AF193" s="143" t="str">
        <f t="shared" si="145"/>
        <v>2,     Rheem,   "XE50T12EH45U0W  (50 gal)"</v>
      </c>
      <c r="AG193" s="145" t="str">
        <f t="shared" si="133"/>
        <v>Rheem</v>
      </c>
      <c r="AH193" t="s">
        <v>572</v>
      </c>
      <c r="AI193" s="143" t="str">
        <f t="shared" si="146"/>
        <v xml:space="preserve">          case  Rheem   :   "RheemXE50T12W"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 spans="3:1043" s="6" customFormat="1" ht="15" customHeight="1" x14ac:dyDescent="0.25">
      <c r="C194" s="6" t="str">
        <f t="shared" si="140"/>
        <v>Rheem</v>
      </c>
      <c r="D194" s="6" t="str">
        <f t="shared" si="141"/>
        <v>XE65T10HD50U0  (65 gal)</v>
      </c>
      <c r="E194" s="6">
        <f t="shared" si="142"/>
        <v>191040</v>
      </c>
      <c r="F194" s="62">
        <f t="shared" si="148"/>
        <v>65</v>
      </c>
      <c r="G194" s="6" t="str">
        <f t="shared" si="143"/>
        <v>RheemHBDR4565</v>
      </c>
      <c r="H194" s="64">
        <v>0</v>
      </c>
      <c r="I194" s="62">
        <v>1</v>
      </c>
      <c r="J194" s="63">
        <f t="shared" si="47"/>
        <v>0</v>
      </c>
      <c r="K194" s="114">
        <f t="shared" si="48"/>
        <v>3.4</v>
      </c>
      <c r="L194" s="132">
        <f t="shared" si="122"/>
        <v>0</v>
      </c>
      <c r="M194" s="132" t="str">
        <f t="shared" si="144"/>
        <v>RheemXE65T10</v>
      </c>
      <c r="N194" s="99" t="s">
        <v>196</v>
      </c>
      <c r="O194" s="32">
        <v>3</v>
      </c>
      <c r="P194" s="83">
        <f t="shared" si="123"/>
        <v>19</v>
      </c>
      <c r="Q194" s="12" t="s">
        <v>91</v>
      </c>
      <c r="R194" s="70">
        <f t="shared" si="147"/>
        <v>10</v>
      </c>
      <c r="S194" s="70">
        <f t="shared" si="134"/>
        <v>191040</v>
      </c>
      <c r="T194" s="67" t="str">
        <f t="shared" si="149"/>
        <v>XE65T10HD50U0  (65 gal)</v>
      </c>
      <c r="U194" s="13" t="s">
        <v>133</v>
      </c>
      <c r="V194" s="14">
        <v>65</v>
      </c>
      <c r="W194" s="107" t="s">
        <v>274</v>
      </c>
      <c r="X194" s="88" t="s">
        <v>274</v>
      </c>
      <c r="Y194" s="93" t="str">
        <f t="shared" si="121"/>
        <v>RheemHBDR4565</v>
      </c>
      <c r="Z194" s="131">
        <v>0</v>
      </c>
      <c r="AA194" s="42" t="str">
        <f>[1]ESTAR_to_AWHS!K59</f>
        <v>--</v>
      </c>
      <c r="AB194" s="52" t="str">
        <f>[1]ESTAR_to_AWHS!I59</f>
        <v>2-3</v>
      </c>
      <c r="AC194" s="53">
        <f>[1]ESTAR_to_AWHS!L59</f>
        <v>3.4</v>
      </c>
      <c r="AD194" s="54">
        <f>[1]ESTAR_to_AWHS!J59</f>
        <v>42667</v>
      </c>
      <c r="AE194" s="50" t="s">
        <v>91</v>
      </c>
      <c r="AF194" s="143" t="str">
        <f t="shared" si="145"/>
        <v>2,     Rheem,   "XE65T10HD50U0  (65 gal)"</v>
      </c>
      <c r="AG194" s="145" t="str">
        <f t="shared" si="133"/>
        <v>Rheem</v>
      </c>
      <c r="AH194" s="6" t="s">
        <v>573</v>
      </c>
      <c r="AI194" s="143" t="str">
        <f t="shared" si="146"/>
        <v xml:space="preserve">          case  Rheem   :   "RheemXE65T10"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  <c r="AMH194"/>
      <c r="AMI194"/>
      <c r="AMJ194"/>
      <c r="AMK194"/>
      <c r="AML194"/>
      <c r="AMM194"/>
      <c r="AMN194"/>
      <c r="AMO194"/>
      <c r="AMP194"/>
      <c r="AMQ194"/>
      <c r="AMR194"/>
      <c r="AMS194"/>
      <c r="AMT194"/>
      <c r="AMU194"/>
      <c r="AMV194"/>
      <c r="AMW194"/>
      <c r="AMX194"/>
      <c r="AMY194"/>
      <c r="AMZ194"/>
      <c r="ANA194"/>
      <c r="ANB194"/>
      <c r="ANC194"/>
    </row>
    <row r="195" spans="3:1043" s="6" customFormat="1" ht="15" customHeight="1" x14ac:dyDescent="0.25">
      <c r="C195" s="6" t="str">
        <f t="shared" si="140"/>
        <v>Rheem</v>
      </c>
      <c r="D195" s="6" t="str">
        <f t="shared" si="141"/>
        <v>XE80T10HD50U0  (80 gal)</v>
      </c>
      <c r="E195" s="6">
        <f t="shared" si="142"/>
        <v>191141</v>
      </c>
      <c r="F195" s="62">
        <f t="shared" si="148"/>
        <v>80</v>
      </c>
      <c r="G195" s="6" t="str">
        <f t="shared" si="143"/>
        <v>RheemHBDR4580</v>
      </c>
      <c r="H195" s="64">
        <v>0</v>
      </c>
      <c r="I195" s="62">
        <v>1</v>
      </c>
      <c r="J195" s="63">
        <f t="shared" si="47"/>
        <v>0</v>
      </c>
      <c r="K195" s="114">
        <f t="shared" si="48"/>
        <v>3.4</v>
      </c>
      <c r="L195" s="132">
        <f t="shared" si="122"/>
        <v>0</v>
      </c>
      <c r="M195" s="132" t="str">
        <f t="shared" si="144"/>
        <v>RheemXE80T10</v>
      </c>
      <c r="N195" s="99" t="s">
        <v>196</v>
      </c>
      <c r="O195" s="32">
        <v>3</v>
      </c>
      <c r="P195" s="83">
        <f t="shared" si="123"/>
        <v>19</v>
      </c>
      <c r="Q195" s="12" t="s">
        <v>91</v>
      </c>
      <c r="R195" s="70">
        <f t="shared" si="147"/>
        <v>11</v>
      </c>
      <c r="S195" s="70">
        <f t="shared" si="134"/>
        <v>191141</v>
      </c>
      <c r="T195" s="67" t="str">
        <f t="shared" si="149"/>
        <v>XE80T10HD50U0  (80 gal)</v>
      </c>
      <c r="U195" s="13" t="s">
        <v>134</v>
      </c>
      <c r="V195" s="14">
        <v>80</v>
      </c>
      <c r="W195" s="107" t="s">
        <v>275</v>
      </c>
      <c r="X195" s="88" t="s">
        <v>275</v>
      </c>
      <c r="Y195" s="93" t="str">
        <f t="shared" si="121"/>
        <v>RheemHBDR4580</v>
      </c>
      <c r="Z195" s="131">
        <v>0</v>
      </c>
      <c r="AA195" s="42" t="str">
        <f>[1]ESTAR_to_AWHS!K60</f>
        <v>--</v>
      </c>
      <c r="AB195" s="52">
        <f>[1]ESTAR_to_AWHS!I60</f>
        <v>4</v>
      </c>
      <c r="AC195" s="53">
        <f>[1]ESTAR_to_AWHS!L60</f>
        <v>3.4</v>
      </c>
      <c r="AD195" s="54">
        <f>[1]ESTAR_to_AWHS!J60</f>
        <v>42667</v>
      </c>
      <c r="AE195" s="50" t="s">
        <v>91</v>
      </c>
      <c r="AF195" s="143" t="str">
        <f t="shared" si="145"/>
        <v>2,     Rheem,   "XE80T10HD50U0  (80 gal)"</v>
      </c>
      <c r="AG195" s="145" t="str">
        <f t="shared" si="133"/>
        <v>Rheem</v>
      </c>
      <c r="AH195" s="6" t="s">
        <v>579</v>
      </c>
      <c r="AI195" s="143" t="str">
        <f t="shared" si="146"/>
        <v xml:space="preserve">          case  Rheem   :   "RheemXE80T10"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  <c r="AMH195"/>
      <c r="AMI195"/>
      <c r="AMJ195"/>
      <c r="AMK195"/>
      <c r="AML195"/>
      <c r="AMM195"/>
      <c r="AMN195"/>
      <c r="AMO195"/>
      <c r="AMP195"/>
      <c r="AMQ195"/>
      <c r="AMR195"/>
      <c r="AMS195"/>
      <c r="AMT195"/>
      <c r="AMU195"/>
      <c r="AMV195"/>
      <c r="AMW195"/>
      <c r="AMX195"/>
      <c r="AMY195"/>
      <c r="AMZ195"/>
      <c r="ANA195"/>
      <c r="ANB195"/>
      <c r="ANC195"/>
    </row>
    <row r="196" spans="3:1043" s="6" customFormat="1" ht="15" customHeight="1" x14ac:dyDescent="0.25">
      <c r="C196" s="6" t="str">
        <f t="shared" si="140"/>
        <v>Rheem</v>
      </c>
      <c r="D196" s="6" t="str">
        <f t="shared" si="141"/>
        <v>XE80T12EH45U0  (80 gal)</v>
      </c>
      <c r="E196" s="6">
        <f t="shared" si="142"/>
        <v>191234</v>
      </c>
      <c r="F196" s="62">
        <f t="shared" si="148"/>
        <v>80</v>
      </c>
      <c r="G196" s="6" t="str">
        <f t="shared" si="143"/>
        <v>AOSmithSHPT80</v>
      </c>
      <c r="H196" s="62">
        <v>1</v>
      </c>
      <c r="I196" s="64">
        <v>0</v>
      </c>
      <c r="J196" s="63">
        <f t="shared" si="47"/>
        <v>1.94</v>
      </c>
      <c r="K196" s="114">
        <f t="shared" si="48"/>
        <v>0</v>
      </c>
      <c r="L196" s="132">
        <f t="shared" si="122"/>
        <v>0</v>
      </c>
      <c r="M196" s="132" t="str">
        <f t="shared" si="144"/>
        <v>RheemXE80T12</v>
      </c>
      <c r="N196" s="99" t="s">
        <v>196</v>
      </c>
      <c r="O196" s="32">
        <v>1</v>
      </c>
      <c r="P196" s="83">
        <f t="shared" si="123"/>
        <v>19</v>
      </c>
      <c r="Q196" s="12" t="s">
        <v>91</v>
      </c>
      <c r="R196" s="70">
        <f t="shared" si="147"/>
        <v>12</v>
      </c>
      <c r="S196" s="70">
        <f t="shared" si="134"/>
        <v>191234</v>
      </c>
      <c r="T196" s="67" t="str">
        <f t="shared" si="149"/>
        <v>XE80T12EH45U0  (80 gal)</v>
      </c>
      <c r="U196" s="13" t="s">
        <v>147</v>
      </c>
      <c r="V196" s="14">
        <v>80</v>
      </c>
      <c r="W196" s="108" t="s">
        <v>165</v>
      </c>
      <c r="X196" s="88" t="s">
        <v>165</v>
      </c>
      <c r="Y196" s="93" t="str">
        <f t="shared" si="121"/>
        <v>AOSmithSHPT80</v>
      </c>
      <c r="Z196" s="131">
        <v>0</v>
      </c>
      <c r="AA196" s="42">
        <f>[1]ESTAR_to_AWHS!K145</f>
        <v>1.94</v>
      </c>
      <c r="AB196" s="52" t="str">
        <f>[1]ESTAR_to_AWHS!I145</f>
        <v>1-2</v>
      </c>
      <c r="AC196" s="53" t="str">
        <f>[1]ESTAR_to_AWHS!L145</f>
        <v>--</v>
      </c>
      <c r="AD196" s="54">
        <f>[1]ESTAR_to_AWHS!J145</f>
        <v>42505</v>
      </c>
      <c r="AE196" s="50" t="s">
        <v>91</v>
      </c>
      <c r="AF196" s="143" t="str">
        <f t="shared" si="145"/>
        <v>2,     Rheem,   "XE80T12EH45U0  (80 gal)"</v>
      </c>
      <c r="AG196" s="145" t="str">
        <f t="shared" si="133"/>
        <v>Rheem</v>
      </c>
      <c r="AH196" t="s">
        <v>585</v>
      </c>
      <c r="AI196" s="143" t="str">
        <f t="shared" si="146"/>
        <v xml:space="preserve">          case  Rheem   :   "RheemXE80T12"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 spans="3:1043" s="6" customFormat="1" ht="15" customHeight="1" x14ac:dyDescent="0.25">
      <c r="C197" s="6" t="str">
        <f t="shared" si="140"/>
        <v>Rheem</v>
      </c>
      <c r="D197" s="6" t="str">
        <f t="shared" si="141"/>
        <v>XE80T12EH45U0W  (80 gal)</v>
      </c>
      <c r="E197" s="6">
        <f t="shared" si="142"/>
        <v>191334</v>
      </c>
      <c r="F197" s="62">
        <f t="shared" si="148"/>
        <v>80</v>
      </c>
      <c r="G197" s="6" t="str">
        <f t="shared" si="143"/>
        <v>AOSmithSHPT80</v>
      </c>
      <c r="H197" s="62">
        <v>1</v>
      </c>
      <c r="I197" s="64">
        <v>0</v>
      </c>
      <c r="J197" s="63">
        <f t="shared" si="47"/>
        <v>2.2799999999999998</v>
      </c>
      <c r="K197" s="114">
        <f t="shared" si="48"/>
        <v>0</v>
      </c>
      <c r="L197" s="132">
        <f t="shared" si="122"/>
        <v>0</v>
      </c>
      <c r="M197" s="132" t="str">
        <f t="shared" si="144"/>
        <v>RheemXE80T12W</v>
      </c>
      <c r="N197" s="99" t="s">
        <v>196</v>
      </c>
      <c r="O197" s="32">
        <v>1</v>
      </c>
      <c r="P197" s="83">
        <f t="shared" si="123"/>
        <v>19</v>
      </c>
      <c r="Q197" s="12" t="s">
        <v>91</v>
      </c>
      <c r="R197" s="70">
        <f t="shared" si="147"/>
        <v>13</v>
      </c>
      <c r="S197" s="70">
        <f t="shared" si="134"/>
        <v>191334</v>
      </c>
      <c r="T197" s="67" t="str">
        <f t="shared" si="149"/>
        <v>XE80T12EH45U0W  (80 gal)</v>
      </c>
      <c r="U197" s="13" t="s">
        <v>148</v>
      </c>
      <c r="V197" s="14">
        <v>80</v>
      </c>
      <c r="W197" s="108" t="s">
        <v>165</v>
      </c>
      <c r="X197" s="88" t="s">
        <v>165</v>
      </c>
      <c r="Y197" s="93" t="str">
        <f t="shared" si="121"/>
        <v>AOSmithSHPT80</v>
      </c>
      <c r="Z197" s="131">
        <v>0</v>
      </c>
      <c r="AA197" s="42">
        <f>[1]ESTAR_to_AWHS!K146</f>
        <v>2.2799999999999998</v>
      </c>
      <c r="AB197" s="52">
        <f>[1]ESTAR_to_AWHS!I146</f>
        <v>3</v>
      </c>
      <c r="AC197" s="53" t="str">
        <f>[1]ESTAR_to_AWHS!L146</f>
        <v>--</v>
      </c>
      <c r="AD197" s="54">
        <f>[1]ESTAR_to_AWHS!J146</f>
        <v>42505</v>
      </c>
      <c r="AE197" s="50" t="s">
        <v>91</v>
      </c>
      <c r="AF197" s="143" t="str">
        <f t="shared" si="145"/>
        <v>2,     Rheem,   "XE80T12EH45U0W  (80 gal)"</v>
      </c>
      <c r="AG197" s="145" t="str">
        <f t="shared" si="133"/>
        <v>Rheem</v>
      </c>
      <c r="AH197" t="s">
        <v>586</v>
      </c>
      <c r="AI197" s="143" t="str">
        <f t="shared" si="146"/>
        <v xml:space="preserve">          case  Rheem   :   "RheemXE80T12W"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 spans="3:1043" s="6" customFormat="1" ht="15" customHeight="1" x14ac:dyDescent="0.25">
      <c r="C198" s="6" t="str">
        <f t="shared" si="140"/>
        <v>Rheem</v>
      </c>
      <c r="D198" s="6" t="str">
        <f t="shared" si="141"/>
        <v>PROPH50 T2 RH350 DC  (50 gal)</v>
      </c>
      <c r="E198" s="6">
        <f t="shared" si="142"/>
        <v>191439</v>
      </c>
      <c r="F198" s="62">
        <f t="shared" si="148"/>
        <v>50</v>
      </c>
      <c r="G198" s="6" t="str">
        <f t="shared" si="143"/>
        <v>RheemHBDR4550</v>
      </c>
      <c r="H198" s="64">
        <v>0</v>
      </c>
      <c r="I198" s="62">
        <v>1</v>
      </c>
      <c r="J198" s="63">
        <f t="shared" si="47"/>
        <v>0</v>
      </c>
      <c r="K198" s="114" t="str">
        <f t="shared" si="48"/>
        <v>3.2</v>
      </c>
      <c r="L198" s="132">
        <f t="shared" si="122"/>
        <v>0</v>
      </c>
      <c r="M198" s="132" t="str">
        <f t="shared" si="144"/>
        <v>RheemPROPH50RH350DC</v>
      </c>
      <c r="N198" s="99" t="s">
        <v>196</v>
      </c>
      <c r="O198" s="32">
        <v>3</v>
      </c>
      <c r="P198" s="83">
        <f t="shared" si="123"/>
        <v>19</v>
      </c>
      <c r="Q198" s="12" t="s">
        <v>91</v>
      </c>
      <c r="R198" s="70">
        <f t="shared" si="147"/>
        <v>14</v>
      </c>
      <c r="S198" s="70">
        <f t="shared" ref="S198" si="150" xml:space="preserve"> (P198*10000) + (R198*100) + VLOOKUP( X198, $U$2:$W$53, 2, FALSE )</f>
        <v>191439</v>
      </c>
      <c r="T198" s="67" t="str">
        <f t="shared" si="149"/>
        <v>PROPH50 T2 RH350 DC  (50 gal)</v>
      </c>
      <c r="U198" t="s">
        <v>239</v>
      </c>
      <c r="V198" s="14">
        <v>50</v>
      </c>
      <c r="W198" s="107" t="s">
        <v>273</v>
      </c>
      <c r="X198" s="88" t="s">
        <v>273</v>
      </c>
      <c r="Y198" s="93" t="str">
        <f t="shared" si="121"/>
        <v>RheemHBDR4550</v>
      </c>
      <c r="Z198" s="131">
        <v>0</v>
      </c>
      <c r="AA198" s="42"/>
      <c r="AB198" s="52" t="s">
        <v>9</v>
      </c>
      <c r="AC198" s="53" t="s">
        <v>263</v>
      </c>
      <c r="AD198" s="54"/>
      <c r="AE198" s="50"/>
      <c r="AF198" s="143" t="str">
        <f t="shared" si="145"/>
        <v>2,     Rheem,   "PROPH50 T2 RH350 DC  (50 gal)"</v>
      </c>
      <c r="AG198" s="145" t="str">
        <f t="shared" si="133"/>
        <v>Rheem</v>
      </c>
      <c r="AH198" s="146" t="s">
        <v>542</v>
      </c>
      <c r="AI198" s="143" t="str">
        <f t="shared" si="146"/>
        <v xml:space="preserve">          case  Rheem   :   "RheemPROPH50RH350DC"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 spans="3:1043" s="6" customFormat="1" ht="15" customHeight="1" x14ac:dyDescent="0.25">
      <c r="C199" s="6" t="str">
        <f t="shared" si="140"/>
        <v>Rheem</v>
      </c>
      <c r="D199" s="6" t="str">
        <f t="shared" si="141"/>
        <v>PROPH65 T2 RH350 DC  (65 gal)</v>
      </c>
      <c r="E199" s="6">
        <f t="shared" si="142"/>
        <v>191540</v>
      </c>
      <c r="F199" s="62">
        <f t="shared" si="148"/>
        <v>65</v>
      </c>
      <c r="G199" s="6" t="str">
        <f t="shared" si="143"/>
        <v>RheemHBDR4565</v>
      </c>
      <c r="H199" s="64">
        <v>0</v>
      </c>
      <c r="I199" s="62">
        <v>1</v>
      </c>
      <c r="J199" s="63">
        <f t="shared" ref="J199:J369" si="151">IF(H199&gt;0,AA199,0)</f>
        <v>0</v>
      </c>
      <c r="K199" s="114" t="str">
        <f t="shared" ref="K199:K369" si="152">IF(I199&gt;0,AC199,0)</f>
        <v>3.4</v>
      </c>
      <c r="L199" s="132">
        <f t="shared" si="122"/>
        <v>0</v>
      </c>
      <c r="M199" s="132" t="str">
        <f t="shared" si="144"/>
        <v>RheemPROPH65RH350DC</v>
      </c>
      <c r="N199" s="99" t="s">
        <v>196</v>
      </c>
      <c r="O199" s="32">
        <v>3</v>
      </c>
      <c r="P199" s="83">
        <f t="shared" si="123"/>
        <v>19</v>
      </c>
      <c r="Q199" s="12" t="s">
        <v>91</v>
      </c>
      <c r="R199" s="70">
        <f t="shared" si="147"/>
        <v>15</v>
      </c>
      <c r="S199" s="70">
        <f t="shared" ref="S199:S228" si="153" xml:space="preserve"> (P199*10000) + (R199*100) + VLOOKUP( X199, $U$2:$W$53, 2, FALSE )</f>
        <v>191540</v>
      </c>
      <c r="T199" s="67" t="str">
        <f t="shared" si="149"/>
        <v>PROPH65 T2 RH350 DC  (65 gal)</v>
      </c>
      <c r="U199" t="s">
        <v>240</v>
      </c>
      <c r="V199" s="14">
        <v>65</v>
      </c>
      <c r="W199" s="107" t="s">
        <v>274</v>
      </c>
      <c r="X199" s="88" t="s">
        <v>274</v>
      </c>
      <c r="Y199" s="93" t="str">
        <f t="shared" si="121"/>
        <v>RheemHBDR4565</v>
      </c>
      <c r="Z199" s="131">
        <v>0</v>
      </c>
      <c r="AA199" s="42"/>
      <c r="AB199" s="52" t="s">
        <v>9</v>
      </c>
      <c r="AC199" s="53" t="s">
        <v>264</v>
      </c>
      <c r="AD199" s="54"/>
      <c r="AE199" s="50"/>
      <c r="AF199" s="143" t="str">
        <f t="shared" si="145"/>
        <v>2,     Rheem,   "PROPH65 T2 RH350 DC  (65 gal)"</v>
      </c>
      <c r="AG199" s="145" t="str">
        <f t="shared" si="133"/>
        <v>Rheem</v>
      </c>
      <c r="AH199" s="146" t="s">
        <v>549</v>
      </c>
      <c r="AI199" s="143" t="str">
        <f t="shared" si="146"/>
        <v xml:space="preserve">          case  Rheem   :   "RheemPROPH65RH350DC"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 spans="3:1043" s="6" customFormat="1" ht="15" customHeight="1" x14ac:dyDescent="0.25">
      <c r="C200" s="6" t="str">
        <f t="shared" si="140"/>
        <v>Rheem</v>
      </c>
      <c r="D200" s="6" t="str">
        <f t="shared" si="141"/>
        <v>PROPH80 T2 RH350 DC  (80 gal)</v>
      </c>
      <c r="E200" s="6">
        <f t="shared" si="142"/>
        <v>191641</v>
      </c>
      <c r="F200" s="62">
        <f t="shared" si="148"/>
        <v>80</v>
      </c>
      <c r="G200" s="6" t="str">
        <f t="shared" si="143"/>
        <v>RheemHBDR4580</v>
      </c>
      <c r="H200" s="64">
        <v>0</v>
      </c>
      <c r="I200" s="62">
        <v>1</v>
      </c>
      <c r="J200" s="63">
        <f t="shared" si="151"/>
        <v>0</v>
      </c>
      <c r="K200" s="114" t="str">
        <f t="shared" si="152"/>
        <v>3.4</v>
      </c>
      <c r="L200" s="132">
        <f t="shared" si="122"/>
        <v>0</v>
      </c>
      <c r="M200" s="132" t="str">
        <f t="shared" si="144"/>
        <v>RheemPROPH80RH350DC</v>
      </c>
      <c r="N200" s="99" t="s">
        <v>196</v>
      </c>
      <c r="O200" s="32">
        <v>3</v>
      </c>
      <c r="P200" s="83">
        <f t="shared" si="123"/>
        <v>19</v>
      </c>
      <c r="Q200" s="12" t="s">
        <v>91</v>
      </c>
      <c r="R200" s="70">
        <f t="shared" si="147"/>
        <v>16</v>
      </c>
      <c r="S200" s="70">
        <f t="shared" si="153"/>
        <v>191641</v>
      </c>
      <c r="T200" s="67" t="str">
        <f t="shared" si="149"/>
        <v>PROPH80 T2 RH350 DC  (80 gal)</v>
      </c>
      <c r="U200" t="s">
        <v>241</v>
      </c>
      <c r="V200" s="14">
        <v>80</v>
      </c>
      <c r="W200" s="107" t="s">
        <v>275</v>
      </c>
      <c r="X200" s="88" t="s">
        <v>275</v>
      </c>
      <c r="Y200" s="93" t="str">
        <f t="shared" si="121"/>
        <v>RheemHBDR4580</v>
      </c>
      <c r="Z200" s="131">
        <v>0</v>
      </c>
      <c r="AA200" s="42"/>
      <c r="AB200" s="52" t="s">
        <v>265</v>
      </c>
      <c r="AC200" s="53" t="s">
        <v>264</v>
      </c>
      <c r="AD200" s="54"/>
      <c r="AE200" s="50"/>
      <c r="AF200" s="143" t="str">
        <f t="shared" si="145"/>
        <v>2,     Rheem,   "PROPH80 T2 RH350 DC  (80 gal)"</v>
      </c>
      <c r="AG200" s="145" t="str">
        <f t="shared" si="133"/>
        <v>Rheem</v>
      </c>
      <c r="AH200" s="146" t="s">
        <v>557</v>
      </c>
      <c r="AI200" s="143" t="str">
        <f t="shared" si="146"/>
        <v xml:space="preserve">          case  Rheem   :   "RheemPROPH80RH350DC"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 spans="3:1043" s="6" customFormat="1" ht="15" customHeight="1" x14ac:dyDescent="0.25">
      <c r="C201" s="6" t="str">
        <f t="shared" si="140"/>
        <v>Rheem</v>
      </c>
      <c r="D201" s="6" t="str">
        <f t="shared" si="141"/>
        <v>HPLD50  (50 gal)</v>
      </c>
      <c r="E201" s="6">
        <f t="shared" si="142"/>
        <v>191739</v>
      </c>
      <c r="F201" s="62">
        <f t="shared" si="148"/>
        <v>50</v>
      </c>
      <c r="G201" s="6" t="str">
        <f t="shared" si="143"/>
        <v>RheemHBDR4550</v>
      </c>
      <c r="H201" s="64">
        <v>0</v>
      </c>
      <c r="I201" s="62">
        <v>1</v>
      </c>
      <c r="J201" s="63">
        <f t="shared" si="151"/>
        <v>0</v>
      </c>
      <c r="K201" s="114" t="str">
        <f t="shared" si="152"/>
        <v>3.2</v>
      </c>
      <c r="L201" s="132">
        <f t="shared" si="122"/>
        <v>0</v>
      </c>
      <c r="M201" s="132" t="str">
        <f t="shared" si="144"/>
        <v>RheemHPLD50</v>
      </c>
      <c r="N201" s="99" t="s">
        <v>196</v>
      </c>
      <c r="O201" s="32">
        <v>3</v>
      </c>
      <c r="P201" s="83">
        <f t="shared" si="123"/>
        <v>19</v>
      </c>
      <c r="Q201" s="12" t="s">
        <v>91</v>
      </c>
      <c r="R201" s="70">
        <f t="shared" si="147"/>
        <v>17</v>
      </c>
      <c r="S201" s="70">
        <f t="shared" si="153"/>
        <v>191739</v>
      </c>
      <c r="T201" s="67" t="str">
        <f t="shared" si="149"/>
        <v>HPLD50  (50 gal)</v>
      </c>
      <c r="U201" t="s">
        <v>242</v>
      </c>
      <c r="V201" s="14">
        <v>50</v>
      </c>
      <c r="W201" s="107" t="s">
        <v>273</v>
      </c>
      <c r="X201" s="88" t="s">
        <v>273</v>
      </c>
      <c r="Y201" s="93" t="str">
        <f t="shared" si="121"/>
        <v>RheemHBDR4550</v>
      </c>
      <c r="Z201" s="131">
        <v>0</v>
      </c>
      <c r="AA201" s="42"/>
      <c r="AB201" s="52" t="s">
        <v>9</v>
      </c>
      <c r="AC201" s="53" t="s">
        <v>263</v>
      </c>
      <c r="AD201" s="54"/>
      <c r="AE201" s="50"/>
      <c r="AF201" s="143" t="str">
        <f t="shared" si="145"/>
        <v>2,     Rheem,   "HPLD50  (50 gal)"</v>
      </c>
      <c r="AG201" s="145" t="str">
        <f t="shared" si="133"/>
        <v>Rheem</v>
      </c>
      <c r="AH201" s="146" t="s">
        <v>530</v>
      </c>
      <c r="AI201" s="143" t="str">
        <f t="shared" si="146"/>
        <v xml:space="preserve">          case  Rheem   :   "RheemHPLD50"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 spans="3:1043" s="6" customFormat="1" ht="15" customHeight="1" x14ac:dyDescent="0.25">
      <c r="C202" s="6" t="str">
        <f t="shared" si="140"/>
        <v>Rheem</v>
      </c>
      <c r="D202" s="6" t="str">
        <f t="shared" si="141"/>
        <v>HPLD65  (65 gal)</v>
      </c>
      <c r="E202" s="6">
        <f t="shared" si="142"/>
        <v>191840</v>
      </c>
      <c r="F202" s="62">
        <f t="shared" si="148"/>
        <v>65</v>
      </c>
      <c r="G202" s="6" t="str">
        <f t="shared" si="143"/>
        <v>RheemHBDR4565</v>
      </c>
      <c r="H202" s="64">
        <v>0</v>
      </c>
      <c r="I202" s="62">
        <v>1</v>
      </c>
      <c r="J202" s="63">
        <f t="shared" si="151"/>
        <v>0</v>
      </c>
      <c r="K202" s="114" t="str">
        <f t="shared" si="152"/>
        <v>3.4</v>
      </c>
      <c r="L202" s="132">
        <f t="shared" si="122"/>
        <v>0</v>
      </c>
      <c r="M202" s="132" t="str">
        <f t="shared" si="144"/>
        <v>RheemHPLD65</v>
      </c>
      <c r="N202" s="99" t="s">
        <v>196</v>
      </c>
      <c r="O202" s="32">
        <v>3</v>
      </c>
      <c r="P202" s="83">
        <f t="shared" si="123"/>
        <v>19</v>
      </c>
      <c r="Q202" s="12" t="s">
        <v>91</v>
      </c>
      <c r="R202" s="70">
        <f t="shared" si="147"/>
        <v>18</v>
      </c>
      <c r="S202" s="70">
        <f t="shared" si="153"/>
        <v>191840</v>
      </c>
      <c r="T202" s="67" t="str">
        <f t="shared" si="149"/>
        <v>HPLD65  (65 gal)</v>
      </c>
      <c r="U202" t="s">
        <v>243</v>
      </c>
      <c r="V202" s="14">
        <v>65</v>
      </c>
      <c r="W202" s="107" t="s">
        <v>274</v>
      </c>
      <c r="X202" s="88" t="s">
        <v>274</v>
      </c>
      <c r="Y202" s="93" t="str">
        <f t="shared" si="121"/>
        <v>RheemHBDR4565</v>
      </c>
      <c r="Z202" s="131">
        <v>0</v>
      </c>
      <c r="AA202" s="42"/>
      <c r="AB202" s="52" t="s">
        <v>9</v>
      </c>
      <c r="AC202" s="53" t="s">
        <v>264</v>
      </c>
      <c r="AD202" s="54"/>
      <c r="AE202" s="50"/>
      <c r="AF202" s="143" t="str">
        <f t="shared" si="145"/>
        <v>2,     Rheem,   "HPLD65  (65 gal)"</v>
      </c>
      <c r="AG202" s="145" t="str">
        <f t="shared" si="133"/>
        <v>Rheem</v>
      </c>
      <c r="AH202" s="146" t="s">
        <v>531</v>
      </c>
      <c r="AI202" s="143" t="str">
        <f t="shared" si="146"/>
        <v xml:space="preserve">          case  Rheem   :   "RheemHPLD65"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 spans="3:1043" s="6" customFormat="1" ht="15" customHeight="1" x14ac:dyDescent="0.25">
      <c r="C203" s="6" t="str">
        <f t="shared" si="140"/>
        <v>Rheem</v>
      </c>
      <c r="D203" s="6" t="str">
        <f t="shared" si="141"/>
        <v>HPLD80  (80 gal)</v>
      </c>
      <c r="E203" s="6">
        <f t="shared" si="142"/>
        <v>191941</v>
      </c>
      <c r="F203" s="62">
        <f t="shared" si="148"/>
        <v>80</v>
      </c>
      <c r="G203" s="6" t="str">
        <f t="shared" si="143"/>
        <v>RheemHBDR4580</v>
      </c>
      <c r="H203" s="64">
        <v>0</v>
      </c>
      <c r="I203" s="62">
        <v>1</v>
      </c>
      <c r="J203" s="63">
        <f t="shared" si="151"/>
        <v>0</v>
      </c>
      <c r="K203" s="114" t="str">
        <f t="shared" si="152"/>
        <v>3.4</v>
      </c>
      <c r="L203" s="132">
        <f t="shared" si="122"/>
        <v>0</v>
      </c>
      <c r="M203" s="132" t="str">
        <f t="shared" si="144"/>
        <v>RheemHPLD80</v>
      </c>
      <c r="N203" s="99" t="s">
        <v>196</v>
      </c>
      <c r="O203" s="32">
        <v>3</v>
      </c>
      <c r="P203" s="83">
        <f t="shared" si="123"/>
        <v>19</v>
      </c>
      <c r="Q203" s="12" t="s">
        <v>91</v>
      </c>
      <c r="R203" s="70">
        <f t="shared" si="147"/>
        <v>19</v>
      </c>
      <c r="S203" s="70">
        <f t="shared" si="153"/>
        <v>191941</v>
      </c>
      <c r="T203" s="67" t="str">
        <f t="shared" si="149"/>
        <v>HPLD80  (80 gal)</v>
      </c>
      <c r="U203" t="s">
        <v>244</v>
      </c>
      <c r="V203" s="14">
        <v>80</v>
      </c>
      <c r="W203" s="107" t="s">
        <v>275</v>
      </c>
      <c r="X203" s="88" t="s">
        <v>275</v>
      </c>
      <c r="Y203" s="93" t="str">
        <f t="shared" si="121"/>
        <v>RheemHBDR4580</v>
      </c>
      <c r="Z203" s="131">
        <v>0</v>
      </c>
      <c r="AA203" s="42"/>
      <c r="AB203" s="52" t="s">
        <v>265</v>
      </c>
      <c r="AC203" s="53" t="s">
        <v>264</v>
      </c>
      <c r="AD203" s="54"/>
      <c r="AE203" s="50"/>
      <c r="AF203" s="143" t="str">
        <f t="shared" si="145"/>
        <v>2,     Rheem,   "HPLD80  (80 gal)"</v>
      </c>
      <c r="AG203" s="145" t="str">
        <f t="shared" si="133"/>
        <v>Rheem</v>
      </c>
      <c r="AH203" s="146" t="s">
        <v>532</v>
      </c>
      <c r="AI203" s="143" t="str">
        <f t="shared" si="146"/>
        <v xml:space="preserve">          case  Rheem   :   "RheemHPLD80"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 spans="3:1043" s="6" customFormat="1" ht="15" customHeight="1" x14ac:dyDescent="0.25">
      <c r="C204" s="6" t="str">
        <f t="shared" si="140"/>
        <v>Rheem</v>
      </c>
      <c r="D204" s="6" t="str">
        <f t="shared" si="141"/>
        <v>XE50T10HD22U0  (50 gal)</v>
      </c>
      <c r="E204" s="6">
        <f t="shared" si="142"/>
        <v>192042</v>
      </c>
      <c r="F204" s="62">
        <f t="shared" si="148"/>
        <v>50</v>
      </c>
      <c r="G204" s="6" t="str">
        <f t="shared" si="143"/>
        <v>RheemHBDR2250</v>
      </c>
      <c r="H204" s="64">
        <v>0</v>
      </c>
      <c r="I204" s="62">
        <v>1</v>
      </c>
      <c r="J204" s="63">
        <f t="shared" si="151"/>
        <v>0</v>
      </c>
      <c r="K204" s="114" t="str">
        <f t="shared" si="152"/>
        <v>3.2</v>
      </c>
      <c r="L204" s="132">
        <f t="shared" si="122"/>
        <v>0</v>
      </c>
      <c r="M204" s="132" t="str">
        <f t="shared" si="144"/>
        <v>RheemXE50T10HD22U0</v>
      </c>
      <c r="N204" s="99" t="s">
        <v>196</v>
      </c>
      <c r="O204" s="32">
        <v>3</v>
      </c>
      <c r="P204" s="83">
        <f t="shared" si="123"/>
        <v>19</v>
      </c>
      <c r="Q204" s="12" t="s">
        <v>91</v>
      </c>
      <c r="R204" s="70">
        <f t="shared" si="147"/>
        <v>20</v>
      </c>
      <c r="S204" s="70">
        <f t="shared" si="153"/>
        <v>192042</v>
      </c>
      <c r="T204" s="67" t="str">
        <f t="shared" si="149"/>
        <v>XE50T10HD22U0  (50 gal)</v>
      </c>
      <c r="U204" t="s">
        <v>245</v>
      </c>
      <c r="V204" s="14">
        <v>50</v>
      </c>
      <c r="W204" s="107" t="s">
        <v>228</v>
      </c>
      <c r="X204" s="88" t="s">
        <v>228</v>
      </c>
      <c r="Y204" s="93" t="str">
        <f t="shared" si="121"/>
        <v>RheemHBDR2250</v>
      </c>
      <c r="Z204" s="131">
        <v>0</v>
      </c>
      <c r="AA204" s="42"/>
      <c r="AB204" s="52" t="s">
        <v>9</v>
      </c>
      <c r="AC204" s="53" t="s">
        <v>263</v>
      </c>
      <c r="AD204" s="54"/>
      <c r="AE204" s="50"/>
      <c r="AF204" s="143" t="str">
        <f t="shared" si="145"/>
        <v>2,     Rheem,   "XE50T10HD22U0  (50 gal)"</v>
      </c>
      <c r="AG204" s="145" t="str">
        <f t="shared" si="133"/>
        <v>Rheem</v>
      </c>
      <c r="AH204" t="s">
        <v>568</v>
      </c>
      <c r="AI204" s="143" t="str">
        <f t="shared" si="146"/>
        <v xml:space="preserve">          case  Rheem   :   "RheemXE50T10HD22U0"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 spans="3:1043" s="6" customFormat="1" ht="15" customHeight="1" x14ac:dyDescent="0.25">
      <c r="C205" s="6" t="str">
        <f t="shared" si="140"/>
        <v>Rheem</v>
      </c>
      <c r="D205" s="6" t="str">
        <f t="shared" si="141"/>
        <v>XE50T10HD50U1  (50 gal)</v>
      </c>
      <c r="E205" s="6">
        <f t="shared" si="142"/>
        <v>192139</v>
      </c>
      <c r="F205" s="62">
        <f t="shared" si="148"/>
        <v>50</v>
      </c>
      <c r="G205" s="6" t="str">
        <f t="shared" si="143"/>
        <v>RheemHBDR4550</v>
      </c>
      <c r="H205" s="64">
        <v>0</v>
      </c>
      <c r="I205" s="62">
        <v>1</v>
      </c>
      <c r="J205" s="63">
        <f t="shared" si="151"/>
        <v>0</v>
      </c>
      <c r="K205" s="114" t="str">
        <f t="shared" si="152"/>
        <v>3.2</v>
      </c>
      <c r="L205" s="132">
        <f t="shared" si="122"/>
        <v>0</v>
      </c>
      <c r="M205" s="132" t="str">
        <f t="shared" si="144"/>
        <v>RheemXE50T10U1</v>
      </c>
      <c r="N205" s="99" t="s">
        <v>196</v>
      </c>
      <c r="O205" s="32">
        <v>3</v>
      </c>
      <c r="P205" s="83">
        <f t="shared" si="123"/>
        <v>19</v>
      </c>
      <c r="Q205" s="12" t="s">
        <v>91</v>
      </c>
      <c r="R205" s="70">
        <f t="shared" si="147"/>
        <v>21</v>
      </c>
      <c r="S205" s="70">
        <f t="shared" si="153"/>
        <v>192139</v>
      </c>
      <c r="T205" s="67" t="str">
        <f t="shared" si="149"/>
        <v>XE50T10HD50U1  (50 gal)</v>
      </c>
      <c r="U205" t="s">
        <v>246</v>
      </c>
      <c r="V205" s="14">
        <v>50</v>
      </c>
      <c r="W205" s="107" t="s">
        <v>273</v>
      </c>
      <c r="X205" s="88" t="s">
        <v>273</v>
      </c>
      <c r="Y205" s="93" t="str">
        <f t="shared" si="121"/>
        <v>RheemHBDR4550</v>
      </c>
      <c r="Z205" s="131">
        <v>0</v>
      </c>
      <c r="AA205" s="42"/>
      <c r="AB205" s="52" t="s">
        <v>9</v>
      </c>
      <c r="AC205" s="53" t="s">
        <v>263</v>
      </c>
      <c r="AD205" s="54"/>
      <c r="AE205" s="50"/>
      <c r="AF205" s="143" t="str">
        <f t="shared" si="145"/>
        <v>2,     Rheem,   "XE50T10HD50U1  (50 gal)"</v>
      </c>
      <c r="AG205" s="145" t="str">
        <f t="shared" si="133"/>
        <v>Rheem</v>
      </c>
      <c r="AH205" t="s">
        <v>570</v>
      </c>
      <c r="AI205" s="143" t="str">
        <f t="shared" si="146"/>
        <v xml:space="preserve">          case  Rheem   :   "RheemXE50T10U1"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 spans="3:1043" s="6" customFormat="1" ht="15" customHeight="1" x14ac:dyDescent="0.25">
      <c r="C206" s="6" t="str">
        <f t="shared" si="140"/>
        <v>Rheem</v>
      </c>
      <c r="D206" s="6" t="str">
        <f t="shared" si="141"/>
        <v>XE65T10HD22U0  (65 gal)</v>
      </c>
      <c r="E206" s="6">
        <f t="shared" si="142"/>
        <v>192243</v>
      </c>
      <c r="F206" s="62">
        <f t="shared" si="148"/>
        <v>65</v>
      </c>
      <c r="G206" s="6" t="str">
        <f t="shared" si="143"/>
        <v>RheemHBDR2265</v>
      </c>
      <c r="H206" s="64">
        <v>0</v>
      </c>
      <c r="I206" s="62">
        <v>1</v>
      </c>
      <c r="J206" s="63">
        <f t="shared" si="151"/>
        <v>0</v>
      </c>
      <c r="K206" s="114" t="str">
        <f t="shared" si="152"/>
        <v>3.4</v>
      </c>
      <c r="L206" s="132">
        <f t="shared" si="122"/>
        <v>0</v>
      </c>
      <c r="M206" s="132" t="str">
        <f t="shared" si="144"/>
        <v>RheemXE65T10HD22U0</v>
      </c>
      <c r="N206" s="99" t="s">
        <v>196</v>
      </c>
      <c r="O206" s="32">
        <v>3</v>
      </c>
      <c r="P206" s="83">
        <f t="shared" si="123"/>
        <v>19</v>
      </c>
      <c r="Q206" s="12" t="s">
        <v>91</v>
      </c>
      <c r="R206" s="70">
        <f t="shared" si="147"/>
        <v>22</v>
      </c>
      <c r="S206" s="70">
        <f t="shared" si="153"/>
        <v>192243</v>
      </c>
      <c r="T206" s="67" t="str">
        <f t="shared" si="149"/>
        <v>XE65T10HD22U0  (65 gal)</v>
      </c>
      <c r="U206" t="s">
        <v>247</v>
      </c>
      <c r="V206" s="14">
        <v>65</v>
      </c>
      <c r="W206" s="107" t="s">
        <v>229</v>
      </c>
      <c r="X206" s="88" t="s">
        <v>229</v>
      </c>
      <c r="Y206" s="93" t="str">
        <f t="shared" si="121"/>
        <v>RheemHBDR2265</v>
      </c>
      <c r="Z206" s="131">
        <v>0</v>
      </c>
      <c r="AA206" s="42"/>
      <c r="AB206" s="52" t="s">
        <v>9</v>
      </c>
      <c r="AC206" s="53" t="s">
        <v>264</v>
      </c>
      <c r="AD206" s="54"/>
      <c r="AE206" s="50"/>
      <c r="AF206" s="143" t="str">
        <f t="shared" si="145"/>
        <v>2,     Rheem,   "XE65T10HD22U0  (65 gal)"</v>
      </c>
      <c r="AG206" s="145" t="str">
        <f t="shared" si="133"/>
        <v>Rheem</v>
      </c>
      <c r="AH206" s="6" t="s">
        <v>576</v>
      </c>
      <c r="AI206" s="143" t="str">
        <f t="shared" si="146"/>
        <v xml:space="preserve">          case  Rheem   :   "RheemXE65T10HD22U0"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 spans="3:1043" s="6" customFormat="1" ht="15" customHeight="1" x14ac:dyDescent="0.25">
      <c r="C207" s="6" t="str">
        <f t="shared" si="140"/>
        <v>Rheem</v>
      </c>
      <c r="D207" s="6" t="str">
        <f t="shared" si="141"/>
        <v>XE65T10HD50U1  (65 gal)</v>
      </c>
      <c r="E207" s="6">
        <f t="shared" si="142"/>
        <v>192340</v>
      </c>
      <c r="F207" s="62">
        <f t="shared" si="148"/>
        <v>65</v>
      </c>
      <c r="G207" s="6" t="str">
        <f t="shared" si="143"/>
        <v>RheemHBDR4565</v>
      </c>
      <c r="H207" s="64">
        <v>0</v>
      </c>
      <c r="I207" s="62">
        <v>1</v>
      </c>
      <c r="J207" s="63">
        <f t="shared" si="151"/>
        <v>0</v>
      </c>
      <c r="K207" s="114" t="str">
        <f t="shared" si="152"/>
        <v>3.4</v>
      </c>
      <c r="L207" s="132">
        <f t="shared" si="122"/>
        <v>0</v>
      </c>
      <c r="M207" s="132" t="str">
        <f t="shared" si="144"/>
        <v>RheemXE65T10U1</v>
      </c>
      <c r="N207" s="99" t="s">
        <v>196</v>
      </c>
      <c r="O207" s="32">
        <v>3</v>
      </c>
      <c r="P207" s="83">
        <f t="shared" si="123"/>
        <v>19</v>
      </c>
      <c r="Q207" s="12" t="s">
        <v>91</v>
      </c>
      <c r="R207" s="70">
        <f t="shared" si="147"/>
        <v>23</v>
      </c>
      <c r="S207" s="70">
        <f t="shared" si="153"/>
        <v>192340</v>
      </c>
      <c r="T207" s="67" t="str">
        <f t="shared" si="149"/>
        <v>XE65T10HD50U1  (65 gal)</v>
      </c>
      <c r="U207" t="s">
        <v>248</v>
      </c>
      <c r="V207" s="14">
        <v>65</v>
      </c>
      <c r="W207" s="107" t="s">
        <v>274</v>
      </c>
      <c r="X207" s="88" t="s">
        <v>274</v>
      </c>
      <c r="Y207" s="93" t="str">
        <f t="shared" si="121"/>
        <v>RheemHBDR4565</v>
      </c>
      <c r="Z207" s="131">
        <v>0</v>
      </c>
      <c r="AA207" s="42"/>
      <c r="AB207" s="52" t="s">
        <v>9</v>
      </c>
      <c r="AC207" s="53" t="s">
        <v>264</v>
      </c>
      <c r="AD207" s="54"/>
      <c r="AE207" s="50"/>
      <c r="AF207" s="143" t="str">
        <f t="shared" si="145"/>
        <v>2,     Rheem,   "XE65T10HD50U1  (65 gal)"</v>
      </c>
      <c r="AG207" s="145" t="str">
        <f t="shared" si="133"/>
        <v>Rheem</v>
      </c>
      <c r="AH207" t="s">
        <v>578</v>
      </c>
      <c r="AI207" s="143" t="str">
        <f t="shared" si="146"/>
        <v xml:space="preserve">          case  Rheem   :   "RheemXE65T10U1"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 spans="3:1043" s="6" customFormat="1" ht="15" customHeight="1" x14ac:dyDescent="0.25">
      <c r="C208" s="6" t="str">
        <f t="shared" si="140"/>
        <v>Rheem</v>
      </c>
      <c r="D208" s="6" t="str">
        <f t="shared" si="141"/>
        <v>XE80T10HD22U0  (80 gal)</v>
      </c>
      <c r="E208" s="6">
        <f t="shared" si="142"/>
        <v>192444</v>
      </c>
      <c r="F208" s="62">
        <f t="shared" si="148"/>
        <v>80</v>
      </c>
      <c r="G208" s="6" t="str">
        <f t="shared" si="143"/>
        <v>RheemHBDR2280</v>
      </c>
      <c r="H208" s="64">
        <v>0</v>
      </c>
      <c r="I208" s="62">
        <v>1</v>
      </c>
      <c r="J208" s="63">
        <f t="shared" si="151"/>
        <v>0</v>
      </c>
      <c r="K208" s="114" t="str">
        <f t="shared" si="152"/>
        <v>3.4</v>
      </c>
      <c r="L208" s="132">
        <f t="shared" si="122"/>
        <v>0</v>
      </c>
      <c r="M208" s="132" t="str">
        <f t="shared" si="144"/>
        <v>RheemXE80T10HD22U0</v>
      </c>
      <c r="N208" s="99" t="s">
        <v>196</v>
      </c>
      <c r="O208" s="32">
        <v>3</v>
      </c>
      <c r="P208" s="83">
        <f t="shared" si="123"/>
        <v>19</v>
      </c>
      <c r="Q208" s="12" t="s">
        <v>91</v>
      </c>
      <c r="R208" s="70">
        <f t="shared" si="147"/>
        <v>24</v>
      </c>
      <c r="S208" s="70">
        <f t="shared" si="153"/>
        <v>192444</v>
      </c>
      <c r="T208" s="67" t="str">
        <f t="shared" si="149"/>
        <v>XE80T10HD22U0  (80 gal)</v>
      </c>
      <c r="U208" t="s">
        <v>249</v>
      </c>
      <c r="V208" s="14">
        <v>80</v>
      </c>
      <c r="W208" s="107" t="s">
        <v>230</v>
      </c>
      <c r="X208" s="88" t="s">
        <v>230</v>
      </c>
      <c r="Y208" s="93" t="str">
        <f t="shared" ref="Y208:Y271" si="154">VLOOKUP( X208, $U$2:$W$53, 3, FALSE )</f>
        <v>RheemHBDR2280</v>
      </c>
      <c r="Z208" s="131">
        <v>0</v>
      </c>
      <c r="AA208" s="42"/>
      <c r="AB208" s="52" t="s">
        <v>265</v>
      </c>
      <c r="AC208" s="53" t="s">
        <v>264</v>
      </c>
      <c r="AD208" s="54"/>
      <c r="AE208" s="50"/>
      <c r="AF208" s="143" t="str">
        <f t="shared" si="145"/>
        <v>2,     Rheem,   "XE80T10HD22U0  (80 gal)"</v>
      </c>
      <c r="AG208" s="145" t="str">
        <f t="shared" si="133"/>
        <v>Rheem</v>
      </c>
      <c r="AH208" s="6" t="s">
        <v>582</v>
      </c>
      <c r="AI208" s="143" t="str">
        <f t="shared" si="146"/>
        <v xml:space="preserve">          case  Rheem   :   "RheemXE80T10HD22U0"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 spans="3:1043" s="6" customFormat="1" ht="15" customHeight="1" x14ac:dyDescent="0.25">
      <c r="C209" s="6" t="str">
        <f t="shared" si="140"/>
        <v>Rheem</v>
      </c>
      <c r="D209" s="6" t="str">
        <f t="shared" si="141"/>
        <v>XE80T10HD50U1  (80 gal)</v>
      </c>
      <c r="E209" s="6">
        <f t="shared" si="142"/>
        <v>192541</v>
      </c>
      <c r="F209" s="62">
        <f t="shared" si="148"/>
        <v>80</v>
      </c>
      <c r="G209" s="6" t="str">
        <f t="shared" si="143"/>
        <v>RheemHBDR4580</v>
      </c>
      <c r="H209" s="64">
        <v>0</v>
      </c>
      <c r="I209" s="62">
        <v>1</v>
      </c>
      <c r="J209" s="63">
        <f t="shared" si="151"/>
        <v>0</v>
      </c>
      <c r="K209" s="114" t="str">
        <f t="shared" si="152"/>
        <v>3.4</v>
      </c>
      <c r="L209" s="132">
        <f t="shared" si="122"/>
        <v>0</v>
      </c>
      <c r="M209" s="132" t="str">
        <f t="shared" si="144"/>
        <v>RheemXE80T10U1</v>
      </c>
      <c r="N209" s="99" t="s">
        <v>196</v>
      </c>
      <c r="O209" s="32">
        <v>3</v>
      </c>
      <c r="P209" s="83">
        <f t="shared" si="123"/>
        <v>19</v>
      </c>
      <c r="Q209" s="12" t="s">
        <v>91</v>
      </c>
      <c r="R209" s="70">
        <f t="shared" si="147"/>
        <v>25</v>
      </c>
      <c r="S209" s="70">
        <f t="shared" si="153"/>
        <v>192541</v>
      </c>
      <c r="T209" s="67" t="str">
        <f t="shared" si="149"/>
        <v>XE80T10HD50U1  (80 gal)</v>
      </c>
      <c r="U209" t="s">
        <v>250</v>
      </c>
      <c r="V209" s="14">
        <v>80</v>
      </c>
      <c r="W209" s="107" t="s">
        <v>275</v>
      </c>
      <c r="X209" s="88" t="s">
        <v>275</v>
      </c>
      <c r="Y209" s="93" t="str">
        <f t="shared" si="154"/>
        <v>RheemHBDR4580</v>
      </c>
      <c r="Z209" s="131">
        <v>0</v>
      </c>
      <c r="AA209" s="42"/>
      <c r="AB209" s="52" t="s">
        <v>265</v>
      </c>
      <c r="AC209" s="53" t="s">
        <v>264</v>
      </c>
      <c r="AD209" s="54"/>
      <c r="AE209" s="50"/>
      <c r="AF209" s="143" t="str">
        <f t="shared" si="145"/>
        <v>2,     Rheem,   "XE80T10HD50U1  (80 gal)"</v>
      </c>
      <c r="AG209" s="145" t="str">
        <f t="shared" si="133"/>
        <v>Rheem</v>
      </c>
      <c r="AH209" t="s">
        <v>584</v>
      </c>
      <c r="AI209" s="143" t="str">
        <f t="shared" si="146"/>
        <v xml:space="preserve">          case  Rheem   :   "RheemXE80T10U1"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</row>
    <row r="210" spans="3:1043" s="6" customFormat="1" ht="15" customHeight="1" x14ac:dyDescent="0.25">
      <c r="C210" s="6" t="str">
        <f t="shared" si="140"/>
        <v>Rheem</v>
      </c>
      <c r="D210" s="6" t="str">
        <f t="shared" si="141"/>
        <v>PROPH50 T2 RH350 D15  (50 gal)</v>
      </c>
      <c r="E210" s="6">
        <f t="shared" si="142"/>
        <v>192642</v>
      </c>
      <c r="F210" s="62">
        <f t="shared" si="148"/>
        <v>50</v>
      </c>
      <c r="G210" s="6" t="str">
        <f t="shared" si="143"/>
        <v>RheemHBDR2250</v>
      </c>
      <c r="H210" s="64">
        <v>0</v>
      </c>
      <c r="I210" s="62">
        <v>1</v>
      </c>
      <c r="J210" s="63">
        <f t="shared" si="151"/>
        <v>0</v>
      </c>
      <c r="K210" s="114" t="str">
        <f t="shared" si="152"/>
        <v>3.2</v>
      </c>
      <c r="L210" s="132">
        <f t="shared" si="122"/>
        <v>0</v>
      </c>
      <c r="M210" s="132" t="str">
        <f t="shared" si="144"/>
        <v>RheemPROPH50T2RH350D15</v>
      </c>
      <c r="N210" s="99" t="s">
        <v>196</v>
      </c>
      <c r="O210" s="32">
        <v>3</v>
      </c>
      <c r="P210" s="83">
        <f t="shared" si="123"/>
        <v>19</v>
      </c>
      <c r="Q210" s="12" t="s">
        <v>91</v>
      </c>
      <c r="R210" s="70">
        <f t="shared" si="147"/>
        <v>26</v>
      </c>
      <c r="S210" s="70">
        <f t="shared" si="153"/>
        <v>192642</v>
      </c>
      <c r="T210" s="67" t="str">
        <f t="shared" si="149"/>
        <v>PROPH50 T2 RH350 D15  (50 gal)</v>
      </c>
      <c r="U210" t="s">
        <v>269</v>
      </c>
      <c r="V210" s="14">
        <v>50</v>
      </c>
      <c r="W210" s="107" t="s">
        <v>228</v>
      </c>
      <c r="X210" s="88" t="s">
        <v>228</v>
      </c>
      <c r="Y210" s="93" t="str">
        <f t="shared" si="154"/>
        <v>RheemHBDR2250</v>
      </c>
      <c r="Z210" s="131">
        <v>0</v>
      </c>
      <c r="AA210" s="42"/>
      <c r="AB210" s="52" t="s">
        <v>9</v>
      </c>
      <c r="AC210" s="53" t="s">
        <v>263</v>
      </c>
      <c r="AD210" s="54"/>
      <c r="AE210" s="50"/>
      <c r="AF210" s="143" t="str">
        <f t="shared" si="145"/>
        <v>2,     Rheem,   "PROPH50 T2 RH350 D15  (50 gal)"</v>
      </c>
      <c r="AG210" s="145" t="str">
        <f t="shared" si="133"/>
        <v>Rheem</v>
      </c>
      <c r="AH210" s="147" t="s">
        <v>595</v>
      </c>
      <c r="AI210" s="143" t="str">
        <f t="shared" si="146"/>
        <v xml:space="preserve">          case  Rheem   :   "RheemPROPH50T2RH350D15"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 spans="3:1043" s="6" customFormat="1" ht="15" customHeight="1" x14ac:dyDescent="0.25">
      <c r="C211" s="6" t="str">
        <f t="shared" si="140"/>
        <v>Rheem</v>
      </c>
      <c r="D211" s="6" t="str">
        <f t="shared" si="141"/>
        <v>PROPH50 T2 RH350 DCB  (50 gal)</v>
      </c>
      <c r="E211" s="6">
        <f t="shared" si="142"/>
        <v>192739</v>
      </c>
      <c r="F211" s="62">
        <f t="shared" si="148"/>
        <v>50</v>
      </c>
      <c r="G211" s="6" t="str">
        <f t="shared" si="143"/>
        <v>RheemHBDR4550</v>
      </c>
      <c r="H211" s="64">
        <v>0</v>
      </c>
      <c r="I211" s="62">
        <v>1</v>
      </c>
      <c r="J211" s="63">
        <f t="shared" si="151"/>
        <v>0</v>
      </c>
      <c r="K211" s="114" t="str">
        <f t="shared" si="152"/>
        <v>3.2</v>
      </c>
      <c r="L211" s="132">
        <f t="shared" si="122"/>
        <v>0</v>
      </c>
      <c r="M211" s="132" t="str">
        <f t="shared" si="144"/>
        <v>RheemPROPH50RH350DCB</v>
      </c>
      <c r="N211" s="99" t="s">
        <v>196</v>
      </c>
      <c r="O211" s="32">
        <v>3</v>
      </c>
      <c r="P211" s="83">
        <f t="shared" si="123"/>
        <v>19</v>
      </c>
      <c r="Q211" s="12" t="s">
        <v>91</v>
      </c>
      <c r="R211" s="70">
        <f t="shared" si="147"/>
        <v>27</v>
      </c>
      <c r="S211" s="70">
        <f t="shared" si="153"/>
        <v>192739</v>
      </c>
      <c r="T211" s="67" t="str">
        <f t="shared" si="149"/>
        <v>PROPH50 T2 RH350 DCB  (50 gal)</v>
      </c>
      <c r="U211" t="s">
        <v>251</v>
      </c>
      <c r="V211" s="14">
        <v>50</v>
      </c>
      <c r="W211" s="107" t="s">
        <v>273</v>
      </c>
      <c r="X211" s="88" t="s">
        <v>273</v>
      </c>
      <c r="Y211" s="93" t="str">
        <f t="shared" si="154"/>
        <v>RheemHBDR4550</v>
      </c>
      <c r="Z211" s="131">
        <v>0</v>
      </c>
      <c r="AA211" s="42"/>
      <c r="AB211" s="52" t="s">
        <v>9</v>
      </c>
      <c r="AC211" s="53" t="s">
        <v>263</v>
      </c>
      <c r="AD211" s="54"/>
      <c r="AE211" s="50"/>
      <c r="AF211" s="143" t="str">
        <f t="shared" si="145"/>
        <v>2,     Rheem,   "PROPH50 T2 RH350 DCB  (50 gal)"</v>
      </c>
      <c r="AG211" s="145" t="str">
        <f t="shared" si="133"/>
        <v>Rheem</v>
      </c>
      <c r="AH211" s="146" t="s">
        <v>543</v>
      </c>
      <c r="AI211" s="143" t="str">
        <f t="shared" si="146"/>
        <v xml:space="preserve">          case  Rheem   :   "RheemPROPH50RH350DCB"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 spans="3:1043" s="6" customFormat="1" ht="15" customHeight="1" x14ac:dyDescent="0.25">
      <c r="C212" s="6" t="str">
        <f t="shared" si="140"/>
        <v>Rheem</v>
      </c>
      <c r="D212" s="6" t="str">
        <f t="shared" si="141"/>
        <v>PROPH65 T2 RH350 D15  (65 gal)</v>
      </c>
      <c r="E212" s="6">
        <f t="shared" si="142"/>
        <v>192843</v>
      </c>
      <c r="F212" s="62">
        <f t="shared" si="148"/>
        <v>65</v>
      </c>
      <c r="G212" s="6" t="str">
        <f t="shared" si="143"/>
        <v>RheemHBDR2265</v>
      </c>
      <c r="H212" s="64">
        <v>0</v>
      </c>
      <c r="I212" s="62">
        <v>1</v>
      </c>
      <c r="J212" s="63">
        <f t="shared" si="151"/>
        <v>0</v>
      </c>
      <c r="K212" s="114" t="str">
        <f t="shared" si="152"/>
        <v>3.4</v>
      </c>
      <c r="L212" s="132">
        <f t="shared" si="122"/>
        <v>0</v>
      </c>
      <c r="M212" s="132" t="str">
        <f t="shared" si="144"/>
        <v>RheemPROPH65RH350D15</v>
      </c>
      <c r="N212" s="99" t="s">
        <v>196</v>
      </c>
      <c r="O212" s="32">
        <v>3</v>
      </c>
      <c r="P212" s="83">
        <f t="shared" si="123"/>
        <v>19</v>
      </c>
      <c r="Q212" s="12" t="s">
        <v>91</v>
      </c>
      <c r="R212" s="70">
        <f t="shared" si="147"/>
        <v>28</v>
      </c>
      <c r="S212" s="70">
        <f t="shared" si="153"/>
        <v>192843</v>
      </c>
      <c r="T212" s="67" t="str">
        <f t="shared" si="149"/>
        <v>PROPH65 T2 RH350 D15  (65 gal)</v>
      </c>
      <c r="U212" t="s">
        <v>252</v>
      </c>
      <c r="V212" s="14">
        <v>65</v>
      </c>
      <c r="W212" s="107" t="s">
        <v>229</v>
      </c>
      <c r="X212" s="88" t="s">
        <v>229</v>
      </c>
      <c r="Y212" s="93" t="str">
        <f t="shared" si="154"/>
        <v>RheemHBDR2265</v>
      </c>
      <c r="Z212" s="131">
        <v>0</v>
      </c>
      <c r="AA212" s="42"/>
      <c r="AB212" s="52" t="s">
        <v>9</v>
      </c>
      <c r="AC212" s="53" t="s">
        <v>264</v>
      </c>
      <c r="AD212" s="54"/>
      <c r="AE212" s="50"/>
      <c r="AF212" s="143" t="str">
        <f t="shared" si="145"/>
        <v>2,     Rheem,   "PROPH65 T2 RH350 D15  (65 gal)"</v>
      </c>
      <c r="AG212" s="145" t="str">
        <f t="shared" si="133"/>
        <v>Rheem</v>
      </c>
      <c r="AH212" s="146" t="s">
        <v>548</v>
      </c>
      <c r="AI212" s="143" t="str">
        <f t="shared" si="146"/>
        <v xml:space="preserve">          case  Rheem   :   "RheemPROPH65RH350D15"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 spans="3:1043" s="6" customFormat="1" ht="15" customHeight="1" x14ac:dyDescent="0.25">
      <c r="C213" s="6" t="str">
        <f t="shared" si="140"/>
        <v>Rheem</v>
      </c>
      <c r="D213" s="6" t="str">
        <f t="shared" si="141"/>
        <v>PROPH65 T2 RH350 DCB  (65 gal)</v>
      </c>
      <c r="E213" s="6">
        <f t="shared" si="142"/>
        <v>192940</v>
      </c>
      <c r="F213" s="62">
        <f t="shared" si="148"/>
        <v>65</v>
      </c>
      <c r="G213" s="6" t="str">
        <f t="shared" si="143"/>
        <v>RheemHBDR4565</v>
      </c>
      <c r="H213" s="64">
        <v>0</v>
      </c>
      <c r="I213" s="62">
        <v>1</v>
      </c>
      <c r="J213" s="63">
        <f t="shared" si="151"/>
        <v>0</v>
      </c>
      <c r="K213" s="114" t="str">
        <f t="shared" si="152"/>
        <v>3.4</v>
      </c>
      <c r="L213" s="132">
        <f t="shared" si="122"/>
        <v>0</v>
      </c>
      <c r="M213" s="132" t="str">
        <f t="shared" si="144"/>
        <v>RheemPROPH65RH350DCB</v>
      </c>
      <c r="N213" s="99" t="s">
        <v>196</v>
      </c>
      <c r="O213" s="32">
        <v>3</v>
      </c>
      <c r="P213" s="83">
        <f t="shared" si="123"/>
        <v>19</v>
      </c>
      <c r="Q213" s="12" t="s">
        <v>91</v>
      </c>
      <c r="R213" s="70">
        <f t="shared" si="147"/>
        <v>29</v>
      </c>
      <c r="S213" s="70">
        <f t="shared" si="153"/>
        <v>192940</v>
      </c>
      <c r="T213" s="67" t="str">
        <f t="shared" si="149"/>
        <v>PROPH65 T2 RH350 DCB  (65 gal)</v>
      </c>
      <c r="U213" t="s">
        <v>253</v>
      </c>
      <c r="V213" s="14">
        <v>65</v>
      </c>
      <c r="W213" s="107" t="s">
        <v>274</v>
      </c>
      <c r="X213" s="88" t="s">
        <v>274</v>
      </c>
      <c r="Y213" s="93" t="str">
        <f t="shared" si="154"/>
        <v>RheemHBDR4565</v>
      </c>
      <c r="Z213" s="131">
        <v>0</v>
      </c>
      <c r="AA213" s="42"/>
      <c r="AB213" s="52" t="s">
        <v>9</v>
      </c>
      <c r="AC213" s="53" t="s">
        <v>264</v>
      </c>
      <c r="AD213" s="54"/>
      <c r="AE213" s="50"/>
      <c r="AF213" s="143" t="str">
        <f t="shared" si="145"/>
        <v>2,     Rheem,   "PROPH65 T2 RH350 DCB  (65 gal)"</v>
      </c>
      <c r="AG213" s="145" t="str">
        <f t="shared" si="133"/>
        <v>Rheem</v>
      </c>
      <c r="AH213" s="146" t="s">
        <v>550</v>
      </c>
      <c r="AI213" s="143" t="str">
        <f t="shared" si="146"/>
        <v xml:space="preserve">          case  Rheem   :   "RheemPROPH65RH350DCB"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 spans="3:1043" s="6" customFormat="1" ht="15" customHeight="1" x14ac:dyDescent="0.25">
      <c r="C214" s="6" t="str">
        <f t="shared" si="140"/>
        <v>Rheem</v>
      </c>
      <c r="D214" s="6" t="str">
        <f t="shared" si="141"/>
        <v>PROPH80 T2 RH350 D15  (80 gal)</v>
      </c>
      <c r="E214" s="6">
        <f t="shared" si="142"/>
        <v>193044</v>
      </c>
      <c r="F214" s="62">
        <f t="shared" si="148"/>
        <v>80</v>
      </c>
      <c r="G214" s="6" t="str">
        <f t="shared" si="143"/>
        <v>RheemHBDR2280</v>
      </c>
      <c r="H214" s="64">
        <v>0</v>
      </c>
      <c r="I214" s="62">
        <v>1</v>
      </c>
      <c r="J214" s="63">
        <f t="shared" si="151"/>
        <v>0</v>
      </c>
      <c r="K214" s="114" t="str">
        <f t="shared" si="152"/>
        <v>3.4</v>
      </c>
      <c r="L214" s="132">
        <f t="shared" si="122"/>
        <v>0</v>
      </c>
      <c r="M214" s="132" t="str">
        <f t="shared" si="144"/>
        <v>RheemPROPH80RH350D15</v>
      </c>
      <c r="N214" s="99" t="s">
        <v>196</v>
      </c>
      <c r="O214" s="32">
        <v>3</v>
      </c>
      <c r="P214" s="83">
        <f t="shared" si="123"/>
        <v>19</v>
      </c>
      <c r="Q214" s="12" t="s">
        <v>91</v>
      </c>
      <c r="R214" s="70">
        <f t="shared" si="147"/>
        <v>30</v>
      </c>
      <c r="S214" s="70">
        <f t="shared" si="153"/>
        <v>193044</v>
      </c>
      <c r="T214" s="67" t="str">
        <f t="shared" si="149"/>
        <v>PROPH80 T2 RH350 D15  (80 gal)</v>
      </c>
      <c r="U214" t="s">
        <v>254</v>
      </c>
      <c r="V214" s="14">
        <v>80</v>
      </c>
      <c r="W214" s="107" t="s">
        <v>230</v>
      </c>
      <c r="X214" s="88" t="s">
        <v>230</v>
      </c>
      <c r="Y214" s="93" t="str">
        <f t="shared" si="154"/>
        <v>RheemHBDR2280</v>
      </c>
      <c r="Z214" s="131">
        <v>0</v>
      </c>
      <c r="AA214" s="42"/>
      <c r="AB214" s="52" t="s">
        <v>265</v>
      </c>
      <c r="AC214" s="53" t="s">
        <v>264</v>
      </c>
      <c r="AD214" s="54"/>
      <c r="AE214" s="50"/>
      <c r="AF214" s="143" t="str">
        <f t="shared" si="145"/>
        <v>2,     Rheem,   "PROPH80 T2 RH350 D15  (80 gal)"</v>
      </c>
      <c r="AG214" s="145" t="str">
        <f t="shared" si="133"/>
        <v>Rheem</v>
      </c>
      <c r="AH214" s="146" t="s">
        <v>556</v>
      </c>
      <c r="AI214" s="143" t="str">
        <f t="shared" si="146"/>
        <v xml:space="preserve">          case  Rheem   :   "RheemPROPH80RH350D15"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 spans="3:1043" s="6" customFormat="1" ht="15" customHeight="1" x14ac:dyDescent="0.25">
      <c r="C215" s="6" t="str">
        <f t="shared" si="140"/>
        <v>Rheem</v>
      </c>
      <c r="D215" s="6" t="str">
        <f t="shared" si="141"/>
        <v>PROPH80 T2 RH350 DCB  (80 gal)</v>
      </c>
      <c r="E215" s="6">
        <f t="shared" si="142"/>
        <v>193141</v>
      </c>
      <c r="F215" s="62">
        <f t="shared" si="148"/>
        <v>80</v>
      </c>
      <c r="G215" s="6" t="str">
        <f t="shared" si="143"/>
        <v>RheemHBDR4580</v>
      </c>
      <c r="H215" s="64">
        <v>0</v>
      </c>
      <c r="I215" s="62">
        <v>1</v>
      </c>
      <c r="J215" s="63">
        <f t="shared" si="151"/>
        <v>0</v>
      </c>
      <c r="K215" s="114" t="str">
        <f t="shared" si="152"/>
        <v>3.4</v>
      </c>
      <c r="L215" s="132">
        <f t="shared" si="122"/>
        <v>0</v>
      </c>
      <c r="M215" s="132" t="str">
        <f t="shared" si="144"/>
        <v>RheemPROPH80RH350DCB</v>
      </c>
      <c r="N215" s="99" t="s">
        <v>196</v>
      </c>
      <c r="O215" s="32">
        <v>3</v>
      </c>
      <c r="P215" s="83">
        <f t="shared" si="123"/>
        <v>19</v>
      </c>
      <c r="Q215" s="12" t="s">
        <v>91</v>
      </c>
      <c r="R215" s="70">
        <f t="shared" si="147"/>
        <v>31</v>
      </c>
      <c r="S215" s="70">
        <f t="shared" si="153"/>
        <v>193141</v>
      </c>
      <c r="T215" s="67" t="str">
        <f t="shared" si="149"/>
        <v>PROPH80 T2 RH350 DCB  (80 gal)</v>
      </c>
      <c r="U215" t="s">
        <v>255</v>
      </c>
      <c r="V215" s="14">
        <v>80</v>
      </c>
      <c r="W215" s="107" t="s">
        <v>275</v>
      </c>
      <c r="X215" s="88" t="s">
        <v>275</v>
      </c>
      <c r="Y215" s="93" t="str">
        <f t="shared" si="154"/>
        <v>RheemHBDR4580</v>
      </c>
      <c r="Z215" s="131">
        <v>0</v>
      </c>
      <c r="AA215" s="42"/>
      <c r="AB215" s="52" t="s">
        <v>265</v>
      </c>
      <c r="AC215" s="53" t="s">
        <v>264</v>
      </c>
      <c r="AD215" s="54"/>
      <c r="AE215" s="50"/>
      <c r="AF215" s="143" t="str">
        <f t="shared" si="145"/>
        <v>2,     Rheem,   "PROPH80 T2 RH350 DCB  (80 gal)"</v>
      </c>
      <c r="AG215" s="145" t="str">
        <f t="shared" si="133"/>
        <v>Rheem</v>
      </c>
      <c r="AH215" s="146" t="s">
        <v>558</v>
      </c>
      <c r="AI215" s="143" t="str">
        <f t="shared" si="146"/>
        <v xml:space="preserve">          case  Rheem   :   "RheemPROPH80RH350DCB"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 spans="3:1043" s="6" customFormat="1" ht="15" customHeight="1" x14ac:dyDescent="0.25">
      <c r="C216" s="163" t="str">
        <f t="shared" ref="C216:C235" si="155">Q216</f>
        <v>Rheem</v>
      </c>
      <c r="D216" s="163" t="str">
        <f t="shared" ref="D216:D235" si="156">T216</f>
        <v>XE40T10H15U0  (40 gal)</v>
      </c>
      <c r="E216" s="163">
        <f t="shared" si="142"/>
        <v>196881</v>
      </c>
      <c r="F216" s="62">
        <f t="shared" si="148"/>
        <v>40</v>
      </c>
      <c r="G216" s="6" t="str">
        <f t="shared" ref="G216:G235" si="157">Y216</f>
        <v>RheemPlugInDedicated40</v>
      </c>
      <c r="H216" s="64">
        <v>0</v>
      </c>
      <c r="I216" s="62">
        <v>1</v>
      </c>
      <c r="J216" s="63">
        <f t="shared" si="151"/>
        <v>0</v>
      </c>
      <c r="K216" s="114">
        <f t="shared" si="152"/>
        <v>3</v>
      </c>
      <c r="L216" s="132">
        <f t="shared" ref="L216:L235" si="158">Z216</f>
        <v>0</v>
      </c>
      <c r="M216" s="132" t="str">
        <f t="shared" si="144"/>
        <v>RheemXE40T10H15U0</v>
      </c>
      <c r="N216" s="99" t="s">
        <v>196</v>
      </c>
      <c r="O216" s="32">
        <v>2</v>
      </c>
      <c r="P216" s="83">
        <f t="shared" ref="P216:P235" si="159">VLOOKUP( Q216, $Q$2:$R$21, 2, FALSE )</f>
        <v>19</v>
      </c>
      <c r="Q216" s="161" t="s">
        <v>91</v>
      </c>
      <c r="R216" s="69">
        <v>68</v>
      </c>
      <c r="S216" s="70">
        <f t="shared" si="153"/>
        <v>196881</v>
      </c>
      <c r="T216" s="67" t="str">
        <f t="shared" si="149"/>
        <v>XE40T10H15U0  (40 gal)</v>
      </c>
      <c r="U216" s="160" t="s">
        <v>766</v>
      </c>
      <c r="V216" s="14">
        <v>40</v>
      </c>
      <c r="W216" s="107" t="s">
        <v>763</v>
      </c>
      <c r="X216" s="88" t="s">
        <v>763</v>
      </c>
      <c r="Y216" s="93" t="str">
        <f t="shared" si="154"/>
        <v>RheemPlugInDedicated40</v>
      </c>
      <c r="Z216" s="131">
        <v>0</v>
      </c>
      <c r="AA216" s="42"/>
      <c r="AB216" s="52" t="s">
        <v>9</v>
      </c>
      <c r="AC216" s="53">
        <v>3</v>
      </c>
      <c r="AD216" s="54">
        <v>44760</v>
      </c>
      <c r="AE216" s="50" t="s">
        <v>91</v>
      </c>
      <c r="AF216" s="143" t="str">
        <f t="shared" ref="AF216:AF235" si="160">"2,     "&amp;C216&amp;",   """&amp;T216&amp;""""</f>
        <v>2,     Rheem,   "XE40T10H15U0  (40 gal)"</v>
      </c>
      <c r="AG216" s="145" t="str">
        <f t="shared" si="133"/>
        <v>Rheem</v>
      </c>
      <c r="AH216" s="160" t="s">
        <v>786</v>
      </c>
      <c r="AI216" s="143" t="str">
        <f t="shared" ref="AI216:AI235" si="161">"          case  "&amp;C216&amp;"   :   """&amp;AH216&amp;""""</f>
        <v xml:space="preserve">          case  Rheem   :   "RheemXE40T10H15U0"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 spans="3:1043" s="6" customFormat="1" ht="15" customHeight="1" x14ac:dyDescent="0.25">
      <c r="C217" s="163" t="str">
        <f t="shared" si="155"/>
        <v>Rheem</v>
      </c>
      <c r="D217" s="163" t="str">
        <f t="shared" si="156"/>
        <v>XE50T10H15U0  (50 gal)</v>
      </c>
      <c r="E217" s="163">
        <f t="shared" si="142"/>
        <v>196982</v>
      </c>
      <c r="F217" s="62">
        <f t="shared" si="148"/>
        <v>50</v>
      </c>
      <c r="G217" s="6" t="str">
        <f t="shared" si="157"/>
        <v>RheemPlugInDedicated50</v>
      </c>
      <c r="H217" s="64">
        <v>0</v>
      </c>
      <c r="I217" s="62">
        <v>1</v>
      </c>
      <c r="J217" s="63">
        <f t="shared" si="151"/>
        <v>0</v>
      </c>
      <c r="K217" s="114">
        <f t="shared" si="152"/>
        <v>3</v>
      </c>
      <c r="L217" s="132">
        <f t="shared" si="158"/>
        <v>0</v>
      </c>
      <c r="M217" s="132" t="str">
        <f t="shared" si="144"/>
        <v>RheemXE50T10H15U0</v>
      </c>
      <c r="N217" s="99" t="s">
        <v>196</v>
      </c>
      <c r="O217" s="32">
        <v>2</v>
      </c>
      <c r="P217" s="83">
        <f t="shared" si="159"/>
        <v>19</v>
      </c>
      <c r="Q217" s="161" t="s">
        <v>91</v>
      </c>
      <c r="R217" s="70">
        <f t="shared" si="147"/>
        <v>69</v>
      </c>
      <c r="S217" s="70">
        <f t="shared" si="153"/>
        <v>196982</v>
      </c>
      <c r="T217" s="67" t="str">
        <f t="shared" si="149"/>
        <v>XE50T10H15U0  (50 gal)</v>
      </c>
      <c r="U217" s="160" t="s">
        <v>767</v>
      </c>
      <c r="V217" s="14">
        <v>50</v>
      </c>
      <c r="W217" s="107" t="s">
        <v>764</v>
      </c>
      <c r="X217" s="88" t="s">
        <v>764</v>
      </c>
      <c r="Y217" s="93" t="str">
        <f t="shared" si="154"/>
        <v>RheemPlugInDedicated50</v>
      </c>
      <c r="Z217" s="131">
        <v>0</v>
      </c>
      <c r="AA217" s="42"/>
      <c r="AB217" s="52" t="s">
        <v>9</v>
      </c>
      <c r="AC217" s="53">
        <v>3</v>
      </c>
      <c r="AD217" s="54">
        <v>44760</v>
      </c>
      <c r="AE217" s="50" t="s">
        <v>91</v>
      </c>
      <c r="AF217" s="143" t="str">
        <f t="shared" si="160"/>
        <v>2,     Rheem,   "XE50T10H15U0  (50 gal)"</v>
      </c>
      <c r="AG217" s="145" t="str">
        <f t="shared" si="133"/>
        <v>Rheem</v>
      </c>
      <c r="AH217" s="160" t="s">
        <v>787</v>
      </c>
      <c r="AI217" s="143" t="str">
        <f t="shared" si="161"/>
        <v xml:space="preserve">          case  Rheem   :   "RheemXE50T10H15U0"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 spans="3:1043" s="6" customFormat="1" ht="15" customHeight="1" x14ac:dyDescent="0.25">
      <c r="C218" s="163" t="str">
        <f t="shared" si="155"/>
        <v>Rheem</v>
      </c>
      <c r="D218" s="163" t="str">
        <f t="shared" si="156"/>
        <v>XE40T10HM00U0  (40 gal, JA13)</v>
      </c>
      <c r="E218" s="163">
        <f t="shared" si="142"/>
        <v>197077</v>
      </c>
      <c r="F218" s="62">
        <f t="shared" si="148"/>
        <v>40</v>
      </c>
      <c r="G218" s="6" t="str">
        <f t="shared" si="157"/>
        <v>RheemPlugInShared40</v>
      </c>
      <c r="H218" s="64">
        <v>0</v>
      </c>
      <c r="I218" s="62">
        <v>1</v>
      </c>
      <c r="J218" s="63">
        <f t="shared" si="151"/>
        <v>0</v>
      </c>
      <c r="K218" s="114">
        <f t="shared" si="152"/>
        <v>2.8</v>
      </c>
      <c r="L218" s="132">
        <f t="shared" si="158"/>
        <v>1</v>
      </c>
      <c r="M218" s="132" t="str">
        <f t="shared" si="144"/>
        <v>RheemXE40T10HM00U0</v>
      </c>
      <c r="N218" s="99" t="s">
        <v>196</v>
      </c>
      <c r="O218" s="32">
        <v>3</v>
      </c>
      <c r="P218" s="83">
        <f t="shared" si="159"/>
        <v>19</v>
      </c>
      <c r="Q218" s="161" t="s">
        <v>91</v>
      </c>
      <c r="R218" s="70">
        <f t="shared" si="147"/>
        <v>70</v>
      </c>
      <c r="S218" s="70">
        <f t="shared" si="153"/>
        <v>197077</v>
      </c>
      <c r="T218" s="67" t="str">
        <f t="shared" si="149"/>
        <v>XE40T10HM00U0  (40 gal, JA13)</v>
      </c>
      <c r="U218" s="160" t="s">
        <v>768</v>
      </c>
      <c r="V218" s="14">
        <v>40</v>
      </c>
      <c r="W218" s="107" t="s">
        <v>759</v>
      </c>
      <c r="X218" s="88" t="s">
        <v>759</v>
      </c>
      <c r="Y218" s="93" t="str">
        <f t="shared" si="154"/>
        <v>RheemPlugInShared40</v>
      </c>
      <c r="Z218" s="131">
        <v>1</v>
      </c>
      <c r="AA218" s="42"/>
      <c r="AB218" s="52" t="s">
        <v>9</v>
      </c>
      <c r="AC218" s="53">
        <v>2.8</v>
      </c>
      <c r="AD218" s="54">
        <v>44760</v>
      </c>
      <c r="AE218" s="50" t="s">
        <v>91</v>
      </c>
      <c r="AF218" s="143" t="str">
        <f t="shared" si="160"/>
        <v>2,     Rheem,   "XE40T10HM00U0  (40 gal, JA13)"</v>
      </c>
      <c r="AG218" s="145" t="str">
        <f t="shared" si="133"/>
        <v>Rheem</v>
      </c>
      <c r="AH218" s="162" t="s">
        <v>788</v>
      </c>
      <c r="AI218" s="143" t="str">
        <f t="shared" si="161"/>
        <v xml:space="preserve">          case  Rheem   :   "RheemXE40T10HM00U0"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  <c r="AMM218"/>
      <c r="AMN218"/>
      <c r="AMO218"/>
      <c r="AMP218"/>
      <c r="AMQ218"/>
      <c r="AMR218"/>
      <c r="AMS218"/>
      <c r="AMT218"/>
      <c r="AMU218"/>
      <c r="AMV218"/>
      <c r="AMW218"/>
      <c r="AMX218"/>
      <c r="AMY218"/>
      <c r="AMZ218"/>
      <c r="ANA218"/>
      <c r="ANB218"/>
      <c r="ANC218"/>
    </row>
    <row r="219" spans="3:1043" s="6" customFormat="1" ht="15" customHeight="1" x14ac:dyDescent="0.25">
      <c r="C219" s="163" t="str">
        <f t="shared" si="155"/>
        <v>Rheem</v>
      </c>
      <c r="D219" s="163" t="str">
        <f t="shared" si="156"/>
        <v>XE40T10HMS00U0  (40 gal, JA13)</v>
      </c>
      <c r="E219" s="163">
        <f t="shared" si="142"/>
        <v>197177</v>
      </c>
      <c r="F219" s="62">
        <f t="shared" ref="F219:F235" si="162">V219</f>
        <v>40</v>
      </c>
      <c r="G219" s="6" t="str">
        <f t="shared" si="157"/>
        <v>RheemPlugInShared40</v>
      </c>
      <c r="H219" s="64">
        <v>0</v>
      </c>
      <c r="I219" s="62">
        <v>1</v>
      </c>
      <c r="J219" s="63">
        <f t="shared" si="151"/>
        <v>0</v>
      </c>
      <c r="K219" s="114">
        <f t="shared" si="152"/>
        <v>2.8</v>
      </c>
      <c r="L219" s="132">
        <f t="shared" si="158"/>
        <v>1</v>
      </c>
      <c r="M219" s="132" t="str">
        <f t="shared" si="144"/>
        <v>RheemXE40T10HMS00U0</v>
      </c>
      <c r="N219" s="99" t="s">
        <v>196</v>
      </c>
      <c r="O219" s="32">
        <v>3</v>
      </c>
      <c r="P219" s="83">
        <f t="shared" si="159"/>
        <v>19</v>
      </c>
      <c r="Q219" s="161" t="s">
        <v>91</v>
      </c>
      <c r="R219" s="70">
        <f t="shared" si="147"/>
        <v>71</v>
      </c>
      <c r="S219" s="70">
        <f t="shared" si="153"/>
        <v>197177</v>
      </c>
      <c r="T219" s="67" t="str">
        <f t="shared" si="149"/>
        <v>XE40T10HMS00U0  (40 gal, JA13)</v>
      </c>
      <c r="U219" s="160" t="s">
        <v>769</v>
      </c>
      <c r="V219" s="14">
        <v>40</v>
      </c>
      <c r="W219" s="107" t="s">
        <v>759</v>
      </c>
      <c r="X219" s="88" t="s">
        <v>759</v>
      </c>
      <c r="Y219" s="93" t="str">
        <f t="shared" si="154"/>
        <v>RheemPlugInShared40</v>
      </c>
      <c r="Z219" s="131">
        <v>1</v>
      </c>
      <c r="AA219" s="42"/>
      <c r="AB219" s="52" t="s">
        <v>9</v>
      </c>
      <c r="AC219" s="53">
        <v>2.8</v>
      </c>
      <c r="AD219" s="54">
        <v>44760</v>
      </c>
      <c r="AE219" s="50" t="s">
        <v>91</v>
      </c>
      <c r="AF219" s="143" t="str">
        <f t="shared" si="160"/>
        <v>2,     Rheem,   "XE40T10HMS00U0  (40 gal, JA13)"</v>
      </c>
      <c r="AG219" s="145" t="str">
        <f t="shared" si="133"/>
        <v>Rheem</v>
      </c>
      <c r="AH219" s="162" t="s">
        <v>789</v>
      </c>
      <c r="AI219" s="143" t="str">
        <f t="shared" si="161"/>
        <v xml:space="preserve">          case  Rheem   :   "RheemXE40T10HMS00U0"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  <c r="AMH219"/>
      <c r="AMI219"/>
      <c r="AMJ219"/>
      <c r="AMK219"/>
      <c r="AML219"/>
      <c r="AMM219"/>
      <c r="AMN219"/>
      <c r="AMO219"/>
      <c r="AMP219"/>
      <c r="AMQ219"/>
      <c r="AMR219"/>
      <c r="AMS219"/>
      <c r="AMT219"/>
      <c r="AMU219"/>
      <c r="AMV219"/>
      <c r="AMW219"/>
      <c r="AMX219"/>
      <c r="AMY219"/>
      <c r="AMZ219"/>
      <c r="ANA219"/>
      <c r="ANB219"/>
      <c r="ANC219"/>
    </row>
    <row r="220" spans="3:1043" s="6" customFormat="1" ht="15" customHeight="1" x14ac:dyDescent="0.25">
      <c r="C220" s="163" t="str">
        <f t="shared" si="155"/>
        <v>Rheem</v>
      </c>
      <c r="D220" s="163" t="str">
        <f t="shared" si="156"/>
        <v>XE50T10HM00U0  (50 gal, JA13)</v>
      </c>
      <c r="E220" s="163">
        <f t="shared" si="142"/>
        <v>197278</v>
      </c>
      <c r="F220" s="62">
        <f t="shared" si="162"/>
        <v>50</v>
      </c>
      <c r="G220" s="6" t="str">
        <f t="shared" si="157"/>
        <v>RheemPlugInShared50</v>
      </c>
      <c r="H220" s="64">
        <v>0</v>
      </c>
      <c r="I220" s="62">
        <v>1</v>
      </c>
      <c r="J220" s="63">
        <f t="shared" si="151"/>
        <v>0</v>
      </c>
      <c r="K220" s="114">
        <f t="shared" si="152"/>
        <v>3</v>
      </c>
      <c r="L220" s="132">
        <f t="shared" si="158"/>
        <v>1</v>
      </c>
      <c r="M220" s="132" t="str">
        <f t="shared" si="144"/>
        <v>RheemXE50T10HM00U0</v>
      </c>
      <c r="N220" s="99" t="s">
        <v>196</v>
      </c>
      <c r="O220" s="32">
        <v>3</v>
      </c>
      <c r="P220" s="83">
        <f t="shared" si="159"/>
        <v>19</v>
      </c>
      <c r="Q220" s="161" t="s">
        <v>91</v>
      </c>
      <c r="R220" s="70">
        <f t="shared" si="147"/>
        <v>72</v>
      </c>
      <c r="S220" s="70">
        <f t="shared" si="153"/>
        <v>197278</v>
      </c>
      <c r="T220" s="67" t="str">
        <f t="shared" si="149"/>
        <v>XE50T10HM00U0  (50 gal, JA13)</v>
      </c>
      <c r="U220" s="160" t="s">
        <v>770</v>
      </c>
      <c r="V220" s="14">
        <v>50</v>
      </c>
      <c r="W220" s="107" t="s">
        <v>760</v>
      </c>
      <c r="X220" s="88" t="s">
        <v>760</v>
      </c>
      <c r="Y220" s="93" t="str">
        <f t="shared" si="154"/>
        <v>RheemPlugInShared50</v>
      </c>
      <c r="Z220" s="131">
        <v>1</v>
      </c>
      <c r="AA220" s="42"/>
      <c r="AB220" s="52" t="s">
        <v>9</v>
      </c>
      <c r="AC220" s="53">
        <v>3</v>
      </c>
      <c r="AD220" s="54">
        <v>44760</v>
      </c>
      <c r="AE220" s="50" t="s">
        <v>91</v>
      </c>
      <c r="AF220" s="143" t="str">
        <f t="shared" si="160"/>
        <v>2,     Rheem,   "XE50T10HM00U0  (50 gal, JA13)"</v>
      </c>
      <c r="AG220" s="145" t="str">
        <f t="shared" si="133"/>
        <v>Rheem</v>
      </c>
      <c r="AH220" s="162" t="s">
        <v>790</v>
      </c>
      <c r="AI220" s="143" t="str">
        <f t="shared" si="161"/>
        <v xml:space="preserve">          case  Rheem   :   "RheemXE50T10HM00U0"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 spans="3:1043" s="6" customFormat="1" ht="15" customHeight="1" x14ac:dyDescent="0.25">
      <c r="C221" s="163" t="str">
        <f t="shared" si="155"/>
        <v>Rheem</v>
      </c>
      <c r="D221" s="163" t="str">
        <f t="shared" si="156"/>
        <v>XE50T10HMS00U0  (50 gal, JA13)</v>
      </c>
      <c r="E221" s="163">
        <f t="shared" si="142"/>
        <v>197378</v>
      </c>
      <c r="F221" s="62">
        <f t="shared" si="162"/>
        <v>50</v>
      </c>
      <c r="G221" s="6" t="str">
        <f t="shared" si="157"/>
        <v>RheemPlugInShared50</v>
      </c>
      <c r="H221" s="64">
        <v>0</v>
      </c>
      <c r="I221" s="62">
        <v>1</v>
      </c>
      <c r="J221" s="63">
        <f t="shared" si="151"/>
        <v>0</v>
      </c>
      <c r="K221" s="114">
        <f t="shared" si="152"/>
        <v>3</v>
      </c>
      <c r="L221" s="132">
        <f t="shared" si="158"/>
        <v>1</v>
      </c>
      <c r="M221" s="132" t="str">
        <f t="shared" si="144"/>
        <v>RheemXE50T10HMS00U0</v>
      </c>
      <c r="N221" s="99" t="s">
        <v>196</v>
      </c>
      <c r="O221" s="32">
        <v>3</v>
      </c>
      <c r="P221" s="83">
        <f t="shared" si="159"/>
        <v>19</v>
      </c>
      <c r="Q221" s="161" t="s">
        <v>91</v>
      </c>
      <c r="R221" s="70">
        <f t="shared" si="147"/>
        <v>73</v>
      </c>
      <c r="S221" s="70">
        <f t="shared" si="153"/>
        <v>197378</v>
      </c>
      <c r="T221" s="67" t="str">
        <f t="shared" si="149"/>
        <v>XE50T10HMS00U0  (50 gal, JA13)</v>
      </c>
      <c r="U221" s="160" t="s">
        <v>771</v>
      </c>
      <c r="V221" s="14">
        <v>50</v>
      </c>
      <c r="W221" s="107" t="s">
        <v>760</v>
      </c>
      <c r="X221" s="88" t="s">
        <v>760</v>
      </c>
      <c r="Y221" s="93" t="str">
        <f t="shared" si="154"/>
        <v>RheemPlugInShared50</v>
      </c>
      <c r="Z221" s="131">
        <v>1</v>
      </c>
      <c r="AA221" s="42"/>
      <c r="AB221" s="52" t="s">
        <v>9</v>
      </c>
      <c r="AC221" s="53">
        <v>3</v>
      </c>
      <c r="AD221" s="54">
        <v>44760</v>
      </c>
      <c r="AE221" s="50" t="s">
        <v>91</v>
      </c>
      <c r="AF221" s="143" t="str">
        <f t="shared" si="160"/>
        <v>2,     Rheem,   "XE50T10HMS00U0  (50 gal, JA13)"</v>
      </c>
      <c r="AG221" s="145" t="str">
        <f t="shared" si="133"/>
        <v>Rheem</v>
      </c>
      <c r="AH221" s="162" t="s">
        <v>791</v>
      </c>
      <c r="AI221" s="143" t="str">
        <f t="shared" si="161"/>
        <v xml:space="preserve">          case  Rheem   :   "RheemXE50T10HMS00U0"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  <c r="AMH221"/>
      <c r="AMI221"/>
      <c r="AMJ221"/>
      <c r="AMK221"/>
      <c r="AML221"/>
      <c r="AMM221"/>
      <c r="AMN221"/>
      <c r="AMO221"/>
      <c r="AMP221"/>
      <c r="AMQ221"/>
      <c r="AMR221"/>
      <c r="AMS221"/>
      <c r="AMT221"/>
      <c r="AMU221"/>
      <c r="AMV221"/>
      <c r="AMW221"/>
      <c r="AMX221"/>
      <c r="AMY221"/>
      <c r="AMZ221"/>
      <c r="ANA221"/>
      <c r="ANB221"/>
      <c r="ANC221"/>
    </row>
    <row r="222" spans="3:1043" s="6" customFormat="1" ht="15" customHeight="1" x14ac:dyDescent="0.25">
      <c r="C222" s="163" t="str">
        <f t="shared" si="155"/>
        <v>Rheem</v>
      </c>
      <c r="D222" s="163" t="str">
        <f t="shared" si="156"/>
        <v>XE65T10HM00U0  (65 gal, JA13)</v>
      </c>
      <c r="E222" s="163">
        <f t="shared" si="142"/>
        <v>197479</v>
      </c>
      <c r="F222" s="62">
        <f t="shared" si="162"/>
        <v>65</v>
      </c>
      <c r="G222" s="6" t="str">
        <f t="shared" si="157"/>
        <v>RheemPlugInShared65</v>
      </c>
      <c r="H222" s="64">
        <v>0</v>
      </c>
      <c r="I222" s="62">
        <v>1</v>
      </c>
      <c r="J222" s="63">
        <f t="shared" si="151"/>
        <v>0</v>
      </c>
      <c r="K222" s="114">
        <f t="shared" si="152"/>
        <v>3.3</v>
      </c>
      <c r="L222" s="132">
        <f t="shared" si="158"/>
        <v>1</v>
      </c>
      <c r="M222" s="132" t="str">
        <f t="shared" si="144"/>
        <v>RheemXE65T10HM00U0</v>
      </c>
      <c r="N222" s="99" t="s">
        <v>196</v>
      </c>
      <c r="O222" s="32">
        <v>3</v>
      </c>
      <c r="P222" s="83">
        <f t="shared" si="159"/>
        <v>19</v>
      </c>
      <c r="Q222" s="161" t="s">
        <v>91</v>
      </c>
      <c r="R222" s="70">
        <f t="shared" si="147"/>
        <v>74</v>
      </c>
      <c r="S222" s="70">
        <f t="shared" si="153"/>
        <v>197479</v>
      </c>
      <c r="T222" s="67" t="str">
        <f t="shared" ref="T222:T235" si="163">U222 &amp; "  (" &amp; V222 &amp; " gal" &amp; IF(Z222&gt;0, ", JA13)", ")")</f>
        <v>XE65T10HM00U0  (65 gal, JA13)</v>
      </c>
      <c r="U222" s="160" t="s">
        <v>772</v>
      </c>
      <c r="V222" s="14">
        <v>65</v>
      </c>
      <c r="W222" s="107" t="s">
        <v>761</v>
      </c>
      <c r="X222" s="88" t="s">
        <v>761</v>
      </c>
      <c r="Y222" s="93" t="str">
        <f t="shared" si="154"/>
        <v>RheemPlugInShared65</v>
      </c>
      <c r="Z222" s="131">
        <v>1</v>
      </c>
      <c r="AA222" s="42"/>
      <c r="AB222" s="52">
        <v>3</v>
      </c>
      <c r="AC222" s="53">
        <v>3.3</v>
      </c>
      <c r="AD222" s="54">
        <v>44760</v>
      </c>
      <c r="AE222" s="50" t="s">
        <v>91</v>
      </c>
      <c r="AF222" s="143" t="str">
        <f t="shared" si="160"/>
        <v>2,     Rheem,   "XE65T10HM00U0  (65 gal, JA13)"</v>
      </c>
      <c r="AG222" s="145" t="str">
        <f t="shared" si="133"/>
        <v>Rheem</v>
      </c>
      <c r="AH222" s="160" t="s">
        <v>792</v>
      </c>
      <c r="AI222" s="143" t="str">
        <f t="shared" si="161"/>
        <v xml:space="preserve">          case  Rheem   :   "RheemXE65T10HM00U0"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  <c r="AMM222"/>
      <c r="AMN222"/>
      <c r="AMO222"/>
      <c r="AMP222"/>
      <c r="AMQ222"/>
      <c r="AMR222"/>
      <c r="AMS222"/>
      <c r="AMT222"/>
      <c r="AMU222"/>
      <c r="AMV222"/>
      <c r="AMW222"/>
      <c r="AMX222"/>
      <c r="AMY222"/>
      <c r="AMZ222"/>
      <c r="ANA222"/>
      <c r="ANB222"/>
      <c r="ANC222"/>
    </row>
    <row r="223" spans="3:1043" s="6" customFormat="1" ht="15" customHeight="1" x14ac:dyDescent="0.25">
      <c r="C223" s="163" t="str">
        <f t="shared" si="155"/>
        <v>Rheem</v>
      </c>
      <c r="D223" s="163" t="str">
        <f t="shared" si="156"/>
        <v>XE65T10HMS00U0  (65 gal, JA13)</v>
      </c>
      <c r="E223" s="163">
        <f t="shared" si="142"/>
        <v>197579</v>
      </c>
      <c r="F223" s="62">
        <f t="shared" si="162"/>
        <v>65</v>
      </c>
      <c r="G223" s="6" t="str">
        <f t="shared" si="157"/>
        <v>RheemPlugInShared65</v>
      </c>
      <c r="H223" s="64">
        <v>0</v>
      </c>
      <c r="I223" s="62">
        <v>1</v>
      </c>
      <c r="J223" s="63">
        <f t="shared" si="151"/>
        <v>0</v>
      </c>
      <c r="K223" s="114">
        <f t="shared" si="152"/>
        <v>3.3</v>
      </c>
      <c r="L223" s="132">
        <f t="shared" si="158"/>
        <v>1</v>
      </c>
      <c r="M223" s="132" t="str">
        <f t="shared" si="144"/>
        <v>RheemXE65T10HMS00U0</v>
      </c>
      <c r="N223" s="99" t="s">
        <v>196</v>
      </c>
      <c r="O223" s="32">
        <v>3</v>
      </c>
      <c r="P223" s="83">
        <f t="shared" si="159"/>
        <v>19</v>
      </c>
      <c r="Q223" s="161" t="s">
        <v>91</v>
      </c>
      <c r="R223" s="70">
        <f t="shared" si="147"/>
        <v>75</v>
      </c>
      <c r="S223" s="70">
        <f t="shared" si="153"/>
        <v>197579</v>
      </c>
      <c r="T223" s="67" t="str">
        <f t="shared" si="163"/>
        <v>XE65T10HMS00U0  (65 gal, JA13)</v>
      </c>
      <c r="U223" s="160" t="s">
        <v>773</v>
      </c>
      <c r="V223" s="14">
        <v>65</v>
      </c>
      <c r="W223" s="107" t="s">
        <v>761</v>
      </c>
      <c r="X223" s="88" t="s">
        <v>761</v>
      </c>
      <c r="Y223" s="93" t="str">
        <f t="shared" si="154"/>
        <v>RheemPlugInShared65</v>
      </c>
      <c r="Z223" s="131">
        <v>1</v>
      </c>
      <c r="AA223" s="42"/>
      <c r="AB223" s="52">
        <v>3</v>
      </c>
      <c r="AC223" s="53">
        <v>3.3</v>
      </c>
      <c r="AD223" s="54">
        <v>44760</v>
      </c>
      <c r="AE223" s="50" t="s">
        <v>91</v>
      </c>
      <c r="AF223" s="143" t="str">
        <f t="shared" si="160"/>
        <v>2,     Rheem,   "XE65T10HMS00U0  (65 gal, JA13)"</v>
      </c>
      <c r="AG223" s="145" t="str">
        <f t="shared" si="133"/>
        <v>Rheem</v>
      </c>
      <c r="AH223" s="160" t="s">
        <v>793</v>
      </c>
      <c r="AI223" s="143" t="str">
        <f t="shared" si="161"/>
        <v xml:space="preserve">          case  Rheem   :   "RheemXE65T10HMS00U0"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</row>
    <row r="224" spans="3:1043" s="6" customFormat="1" ht="15" customHeight="1" x14ac:dyDescent="0.25">
      <c r="C224" s="163" t="str">
        <f t="shared" si="155"/>
        <v>Rheem</v>
      </c>
      <c r="D224" s="163" t="str">
        <f t="shared" si="156"/>
        <v>XE80T10HM00U0  (80 gal, JA13)</v>
      </c>
      <c r="E224" s="163">
        <f t="shared" si="142"/>
        <v>197680</v>
      </c>
      <c r="F224" s="62">
        <f t="shared" si="162"/>
        <v>80</v>
      </c>
      <c r="G224" s="6" t="str">
        <f t="shared" si="157"/>
        <v>RheemPlugInShared80</v>
      </c>
      <c r="H224" s="64">
        <v>0</v>
      </c>
      <c r="I224" s="62">
        <v>1</v>
      </c>
      <c r="J224" s="63">
        <f t="shared" si="151"/>
        <v>0</v>
      </c>
      <c r="K224" s="114">
        <f t="shared" si="152"/>
        <v>3.5</v>
      </c>
      <c r="L224" s="132">
        <f t="shared" si="158"/>
        <v>1</v>
      </c>
      <c r="M224" s="132" t="str">
        <f t="shared" si="144"/>
        <v>RheemXE80T10HM00U0</v>
      </c>
      <c r="N224" s="99" t="s">
        <v>196</v>
      </c>
      <c r="O224" s="32">
        <v>3</v>
      </c>
      <c r="P224" s="83">
        <f t="shared" si="159"/>
        <v>19</v>
      </c>
      <c r="Q224" s="161" t="s">
        <v>91</v>
      </c>
      <c r="R224" s="70">
        <f t="shared" si="147"/>
        <v>76</v>
      </c>
      <c r="S224" s="70">
        <f t="shared" si="153"/>
        <v>197680</v>
      </c>
      <c r="T224" s="67" t="str">
        <f t="shared" si="163"/>
        <v>XE80T10HM00U0  (80 gal, JA13)</v>
      </c>
      <c r="U224" s="160" t="s">
        <v>774</v>
      </c>
      <c r="V224" s="14">
        <v>80</v>
      </c>
      <c r="W224" s="107" t="s">
        <v>762</v>
      </c>
      <c r="X224" s="88" t="s">
        <v>762</v>
      </c>
      <c r="Y224" s="93" t="str">
        <f t="shared" si="154"/>
        <v>RheemPlugInShared80</v>
      </c>
      <c r="Z224" s="131">
        <v>1</v>
      </c>
      <c r="AA224" s="42"/>
      <c r="AB224" s="52" t="s">
        <v>15</v>
      </c>
      <c r="AC224" s="53">
        <v>3.5</v>
      </c>
      <c r="AD224" s="54">
        <v>44760</v>
      </c>
      <c r="AE224" s="50" t="s">
        <v>91</v>
      </c>
      <c r="AF224" s="143" t="str">
        <f t="shared" si="160"/>
        <v>2,     Rheem,   "XE80T10HM00U0  (80 gal, JA13)"</v>
      </c>
      <c r="AG224" s="145" t="str">
        <f t="shared" si="133"/>
        <v>Rheem</v>
      </c>
      <c r="AH224" s="163" t="s">
        <v>794</v>
      </c>
      <c r="AI224" s="143" t="str">
        <f t="shared" si="161"/>
        <v xml:space="preserve">          case  Rheem   :   "RheemXE80T10HM00U0"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 spans="3:1043" s="6" customFormat="1" ht="15" customHeight="1" x14ac:dyDescent="0.25">
      <c r="C225" s="163" t="str">
        <f t="shared" si="155"/>
        <v>Rheem</v>
      </c>
      <c r="D225" s="163" t="str">
        <f t="shared" si="156"/>
        <v>XE80T10HMS00U0  (80 gal, JA13)</v>
      </c>
      <c r="E225" s="163">
        <f t="shared" si="142"/>
        <v>197780</v>
      </c>
      <c r="F225" s="62">
        <f t="shared" si="162"/>
        <v>80</v>
      </c>
      <c r="G225" s="6" t="str">
        <f t="shared" si="157"/>
        <v>RheemPlugInShared80</v>
      </c>
      <c r="H225" s="64">
        <v>0</v>
      </c>
      <c r="I225" s="62">
        <v>1</v>
      </c>
      <c r="J225" s="63">
        <f t="shared" si="151"/>
        <v>0</v>
      </c>
      <c r="K225" s="114">
        <f t="shared" si="152"/>
        <v>3.5</v>
      </c>
      <c r="L225" s="132">
        <f t="shared" si="158"/>
        <v>1</v>
      </c>
      <c r="M225" s="132" t="str">
        <f t="shared" si="144"/>
        <v>RheemXE80T10HMS00U0</v>
      </c>
      <c r="N225" s="99" t="s">
        <v>196</v>
      </c>
      <c r="O225" s="32">
        <v>3</v>
      </c>
      <c r="P225" s="83">
        <f t="shared" si="159"/>
        <v>19</v>
      </c>
      <c r="Q225" s="161" t="s">
        <v>91</v>
      </c>
      <c r="R225" s="70">
        <f t="shared" si="147"/>
        <v>77</v>
      </c>
      <c r="S225" s="70">
        <f t="shared" si="153"/>
        <v>197780</v>
      </c>
      <c r="T225" s="67" t="str">
        <f t="shared" si="163"/>
        <v>XE80T10HMS00U0  (80 gal, JA13)</v>
      </c>
      <c r="U225" s="160" t="s">
        <v>775</v>
      </c>
      <c r="V225" s="14">
        <v>80</v>
      </c>
      <c r="W225" s="107" t="s">
        <v>762</v>
      </c>
      <c r="X225" s="88" t="s">
        <v>762</v>
      </c>
      <c r="Y225" s="93" t="str">
        <f t="shared" si="154"/>
        <v>RheemPlugInShared80</v>
      </c>
      <c r="Z225" s="131">
        <v>1</v>
      </c>
      <c r="AA225" s="42"/>
      <c r="AB225" s="52" t="s">
        <v>15</v>
      </c>
      <c r="AC225" s="53">
        <v>3.5</v>
      </c>
      <c r="AD225" s="54">
        <v>44760</v>
      </c>
      <c r="AE225" s="50" t="s">
        <v>91</v>
      </c>
      <c r="AF225" s="143" t="str">
        <f t="shared" si="160"/>
        <v>2,     Rheem,   "XE80T10HMS00U0  (80 gal, JA13)"</v>
      </c>
      <c r="AG225" s="145" t="str">
        <f t="shared" si="133"/>
        <v>Rheem</v>
      </c>
      <c r="AH225" s="160" t="s">
        <v>795</v>
      </c>
      <c r="AI225" s="143" t="str">
        <f t="shared" si="161"/>
        <v xml:space="preserve">          case  Rheem   :   "RheemXE80T10HMS00U0"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  <c r="AMH225"/>
      <c r="AMI225"/>
      <c r="AMJ225"/>
      <c r="AMK225"/>
      <c r="AML225"/>
      <c r="AMM225"/>
      <c r="AMN225"/>
      <c r="AMO225"/>
      <c r="AMP225"/>
      <c r="AMQ225"/>
      <c r="AMR225"/>
      <c r="AMS225"/>
      <c r="AMT225"/>
      <c r="AMU225"/>
      <c r="AMV225"/>
      <c r="AMW225"/>
      <c r="AMX225"/>
      <c r="AMY225"/>
      <c r="AMZ225"/>
      <c r="ANA225"/>
      <c r="ANB225"/>
      <c r="ANC225"/>
    </row>
    <row r="226" spans="3:1043" s="6" customFormat="1" ht="15" customHeight="1" x14ac:dyDescent="0.25">
      <c r="C226" s="163" t="str">
        <f t="shared" si="155"/>
        <v>Rheem</v>
      </c>
      <c r="D226" s="163" t="str">
        <f t="shared" si="156"/>
        <v>PROPH40 T0 RH120  (40 gal)</v>
      </c>
      <c r="E226" s="163">
        <f t="shared" si="142"/>
        <v>197881</v>
      </c>
      <c r="F226" s="62">
        <f t="shared" si="162"/>
        <v>40</v>
      </c>
      <c r="G226" s="6" t="str">
        <f t="shared" si="157"/>
        <v>RheemPlugInDedicated40</v>
      </c>
      <c r="H226" s="64">
        <v>0</v>
      </c>
      <c r="I226" s="62">
        <v>1</v>
      </c>
      <c r="J226" s="63">
        <f t="shared" si="151"/>
        <v>0</v>
      </c>
      <c r="K226" s="114">
        <f t="shared" si="152"/>
        <v>3</v>
      </c>
      <c r="L226" s="132">
        <f t="shared" si="158"/>
        <v>0</v>
      </c>
      <c r="M226" s="132" t="str">
        <f t="shared" si="144"/>
        <v>RheemPROPH40T0RH120</v>
      </c>
      <c r="N226" s="99" t="s">
        <v>196</v>
      </c>
      <c r="O226" s="32">
        <v>2</v>
      </c>
      <c r="P226" s="83">
        <f t="shared" si="159"/>
        <v>19</v>
      </c>
      <c r="Q226" s="161" t="s">
        <v>91</v>
      </c>
      <c r="R226" s="70">
        <f t="shared" si="147"/>
        <v>78</v>
      </c>
      <c r="S226" s="70">
        <f t="shared" si="153"/>
        <v>197881</v>
      </c>
      <c r="T226" s="67" t="str">
        <f t="shared" si="163"/>
        <v>PROPH40 T0 RH120  (40 gal)</v>
      </c>
      <c r="U226" s="160" t="s">
        <v>776</v>
      </c>
      <c r="V226" s="14">
        <v>40</v>
      </c>
      <c r="W226" s="107" t="s">
        <v>763</v>
      </c>
      <c r="X226" s="88" t="s">
        <v>763</v>
      </c>
      <c r="Y226" s="93" t="str">
        <f t="shared" si="154"/>
        <v>RheemPlugInDedicated40</v>
      </c>
      <c r="Z226" s="131">
        <v>0</v>
      </c>
      <c r="AA226" s="42"/>
      <c r="AB226" s="52" t="s">
        <v>9</v>
      </c>
      <c r="AC226" s="53">
        <v>3</v>
      </c>
      <c r="AD226" s="54">
        <v>44760</v>
      </c>
      <c r="AE226" s="50" t="s">
        <v>91</v>
      </c>
      <c r="AF226" s="143" t="str">
        <f t="shared" si="160"/>
        <v>2,     Rheem,   "PROPH40 T0 RH120  (40 gal)"</v>
      </c>
      <c r="AG226" s="145" t="str">
        <f t="shared" si="133"/>
        <v>Rheem</v>
      </c>
      <c r="AH226" s="160" t="s">
        <v>796</v>
      </c>
      <c r="AI226" s="143" t="str">
        <f t="shared" si="161"/>
        <v xml:space="preserve">          case  Rheem   :   "RheemPROPH40T0RH120"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</row>
    <row r="227" spans="3:1043" s="6" customFormat="1" ht="15" customHeight="1" x14ac:dyDescent="0.25">
      <c r="C227" s="163" t="str">
        <f t="shared" si="155"/>
        <v>Rheem</v>
      </c>
      <c r="D227" s="163" t="str">
        <f t="shared" si="156"/>
        <v>PROPH50 T0 RH120  (50 gal)</v>
      </c>
      <c r="E227" s="163">
        <f t="shared" si="142"/>
        <v>197982</v>
      </c>
      <c r="F227" s="62">
        <f t="shared" si="162"/>
        <v>50</v>
      </c>
      <c r="G227" s="6" t="str">
        <f t="shared" si="157"/>
        <v>RheemPlugInDedicated50</v>
      </c>
      <c r="H227" s="64">
        <v>0</v>
      </c>
      <c r="I227" s="62">
        <v>1</v>
      </c>
      <c r="J227" s="63">
        <f t="shared" si="151"/>
        <v>0</v>
      </c>
      <c r="K227" s="114">
        <f t="shared" si="152"/>
        <v>3</v>
      </c>
      <c r="L227" s="132">
        <f t="shared" si="158"/>
        <v>0</v>
      </c>
      <c r="M227" s="132" t="str">
        <f t="shared" si="144"/>
        <v>RheemPROPH50T0RH120</v>
      </c>
      <c r="N227" s="99" t="s">
        <v>196</v>
      </c>
      <c r="O227" s="32">
        <v>2</v>
      </c>
      <c r="P227" s="83">
        <f t="shared" si="159"/>
        <v>19</v>
      </c>
      <c r="Q227" s="161" t="s">
        <v>91</v>
      </c>
      <c r="R227" s="70">
        <f t="shared" si="147"/>
        <v>79</v>
      </c>
      <c r="S227" s="70">
        <f t="shared" si="153"/>
        <v>197982</v>
      </c>
      <c r="T227" s="67" t="str">
        <f t="shared" si="163"/>
        <v>PROPH50 T0 RH120  (50 gal)</v>
      </c>
      <c r="U227" s="160" t="s">
        <v>777</v>
      </c>
      <c r="V227" s="14">
        <v>50</v>
      </c>
      <c r="W227" s="107" t="s">
        <v>764</v>
      </c>
      <c r="X227" s="88" t="s">
        <v>764</v>
      </c>
      <c r="Y227" s="93" t="str">
        <f t="shared" si="154"/>
        <v>RheemPlugInDedicated50</v>
      </c>
      <c r="Z227" s="131">
        <v>0</v>
      </c>
      <c r="AA227" s="42"/>
      <c r="AB227" s="52" t="s">
        <v>9</v>
      </c>
      <c r="AC227" s="53">
        <v>3</v>
      </c>
      <c r="AD227" s="54">
        <v>44760</v>
      </c>
      <c r="AE227" s="50" t="s">
        <v>91</v>
      </c>
      <c r="AF227" s="143" t="str">
        <f t="shared" si="160"/>
        <v>2,     Rheem,   "PROPH50 T0 RH120  (50 gal)"</v>
      </c>
      <c r="AG227" s="145" t="str">
        <f t="shared" si="133"/>
        <v>Rheem</v>
      </c>
      <c r="AH227" s="160" t="s">
        <v>797</v>
      </c>
      <c r="AI227" s="143" t="str">
        <f t="shared" si="161"/>
        <v xml:space="preserve">          case  Rheem   :   "RheemPROPH50T0RH120"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</row>
    <row r="228" spans="3:1043" s="6" customFormat="1" ht="15" customHeight="1" x14ac:dyDescent="0.25">
      <c r="C228" s="163" t="str">
        <f t="shared" si="155"/>
        <v>Rheem</v>
      </c>
      <c r="D228" s="163" t="str">
        <f t="shared" si="156"/>
        <v>PROPH40 T0 RH120-M  (40 gal, JA13)</v>
      </c>
      <c r="E228" s="163">
        <f t="shared" si="142"/>
        <v>198077</v>
      </c>
      <c r="F228" s="62">
        <f t="shared" si="162"/>
        <v>40</v>
      </c>
      <c r="G228" s="6" t="str">
        <f t="shared" si="157"/>
        <v>RheemPlugInShared40</v>
      </c>
      <c r="H228" s="64">
        <v>0</v>
      </c>
      <c r="I228" s="62">
        <v>1</v>
      </c>
      <c r="J228" s="63">
        <f t="shared" si="151"/>
        <v>0</v>
      </c>
      <c r="K228" s="114">
        <f t="shared" si="152"/>
        <v>2.8</v>
      </c>
      <c r="L228" s="132">
        <f t="shared" si="158"/>
        <v>1</v>
      </c>
      <c r="M228" s="132" t="str">
        <f t="shared" si="144"/>
        <v>RheemPROPH40T0RH120M</v>
      </c>
      <c r="N228" s="99" t="s">
        <v>196</v>
      </c>
      <c r="O228" s="32">
        <v>3</v>
      </c>
      <c r="P228" s="83">
        <f t="shared" si="159"/>
        <v>19</v>
      </c>
      <c r="Q228" s="161" t="s">
        <v>91</v>
      </c>
      <c r="R228" s="70">
        <f t="shared" si="147"/>
        <v>80</v>
      </c>
      <c r="S228" s="70">
        <f t="shared" si="153"/>
        <v>198077</v>
      </c>
      <c r="T228" s="67" t="str">
        <f t="shared" si="163"/>
        <v>PROPH40 T0 RH120-M  (40 gal, JA13)</v>
      </c>
      <c r="U228" s="160" t="s">
        <v>778</v>
      </c>
      <c r="V228" s="14">
        <v>40</v>
      </c>
      <c r="W228" s="107" t="s">
        <v>759</v>
      </c>
      <c r="X228" s="88" t="s">
        <v>759</v>
      </c>
      <c r="Y228" s="93" t="str">
        <f t="shared" si="154"/>
        <v>RheemPlugInShared40</v>
      </c>
      <c r="Z228" s="131">
        <v>1</v>
      </c>
      <c r="AA228" s="42"/>
      <c r="AB228" s="52" t="s">
        <v>9</v>
      </c>
      <c r="AC228" s="53">
        <v>2.8</v>
      </c>
      <c r="AD228" s="54">
        <v>44760</v>
      </c>
      <c r="AE228" s="50" t="s">
        <v>91</v>
      </c>
      <c r="AF228" s="143" t="str">
        <f t="shared" si="160"/>
        <v>2,     Rheem,   "PROPH40 T0 RH120-M  (40 gal, JA13)"</v>
      </c>
      <c r="AG228" s="145" t="str">
        <f t="shared" si="133"/>
        <v>Rheem</v>
      </c>
      <c r="AH228" s="163" t="s">
        <v>798</v>
      </c>
      <c r="AI228" s="143" t="str">
        <f t="shared" si="161"/>
        <v xml:space="preserve">          case  Rheem   :   "RheemPROPH40T0RH120M"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 spans="3:1043" s="6" customFormat="1" ht="15" customHeight="1" x14ac:dyDescent="0.25">
      <c r="C229" s="163" t="str">
        <f t="shared" si="155"/>
        <v>Rheem</v>
      </c>
      <c r="D229" s="163" t="str">
        <f t="shared" si="156"/>
        <v>PROPH40 T0 RH120-MSO  (40 gal, JA13)</v>
      </c>
      <c r="E229" s="163">
        <f t="shared" si="142"/>
        <v>198177</v>
      </c>
      <c r="F229" s="62">
        <f t="shared" si="162"/>
        <v>40</v>
      </c>
      <c r="G229" s="6" t="str">
        <f t="shared" si="157"/>
        <v>RheemPlugInShared40</v>
      </c>
      <c r="H229" s="64">
        <v>0</v>
      </c>
      <c r="I229" s="62">
        <v>1</v>
      </c>
      <c r="J229" s="63">
        <f t="shared" si="151"/>
        <v>0</v>
      </c>
      <c r="K229" s="114">
        <f t="shared" si="152"/>
        <v>2.8</v>
      </c>
      <c r="L229" s="132">
        <f t="shared" si="158"/>
        <v>1</v>
      </c>
      <c r="M229" s="132" t="str">
        <f t="shared" si="144"/>
        <v>RheemPROPH40T0RH120MSO</v>
      </c>
      <c r="N229" s="99" t="s">
        <v>196</v>
      </c>
      <c r="O229" s="32">
        <v>3</v>
      </c>
      <c r="P229" s="83">
        <f t="shared" si="159"/>
        <v>19</v>
      </c>
      <c r="Q229" s="161" t="s">
        <v>91</v>
      </c>
      <c r="R229" s="70">
        <f t="shared" si="147"/>
        <v>81</v>
      </c>
      <c r="S229" s="70">
        <f t="shared" ref="S229" si="164" xml:space="preserve"> (P229*10000) + (R229*100) + VLOOKUP( X229, $U$2:$W$53, 2, FALSE )</f>
        <v>198177</v>
      </c>
      <c r="T229" s="67" t="str">
        <f t="shared" si="163"/>
        <v>PROPH40 T0 RH120-MSO  (40 gal, JA13)</v>
      </c>
      <c r="U229" s="160" t="s">
        <v>779</v>
      </c>
      <c r="V229" s="14">
        <v>40</v>
      </c>
      <c r="W229" s="107" t="s">
        <v>759</v>
      </c>
      <c r="X229" s="88" t="s">
        <v>759</v>
      </c>
      <c r="Y229" s="93" t="str">
        <f t="shared" si="154"/>
        <v>RheemPlugInShared40</v>
      </c>
      <c r="Z229" s="131">
        <v>1</v>
      </c>
      <c r="AA229" s="42"/>
      <c r="AB229" s="52" t="s">
        <v>9</v>
      </c>
      <c r="AC229" s="53">
        <v>2.8</v>
      </c>
      <c r="AD229" s="54">
        <v>44760</v>
      </c>
      <c r="AE229" s="50"/>
      <c r="AF229" s="143" t="str">
        <f t="shared" si="160"/>
        <v>2,     Rheem,   "PROPH40 T0 RH120-MSO  (40 gal, JA13)"</v>
      </c>
      <c r="AG229" s="145" t="str">
        <f t="shared" si="133"/>
        <v>Rheem</v>
      </c>
      <c r="AH229" s="160" t="s">
        <v>799</v>
      </c>
      <c r="AI229" s="143" t="str">
        <f t="shared" si="161"/>
        <v xml:space="preserve">          case  Rheem   :   "RheemPROPH40T0RH120MSO"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 spans="3:1043" s="6" customFormat="1" ht="15" customHeight="1" x14ac:dyDescent="0.25">
      <c r="C230" s="163" t="str">
        <f t="shared" si="155"/>
        <v>Rheem</v>
      </c>
      <c r="D230" s="163" t="str">
        <f t="shared" si="156"/>
        <v>PROPH50 T0 RH120-M  (50 gal, JA13)</v>
      </c>
      <c r="E230" s="163">
        <f t="shared" si="142"/>
        <v>198278</v>
      </c>
      <c r="F230" s="62">
        <f t="shared" si="162"/>
        <v>50</v>
      </c>
      <c r="G230" s="6" t="str">
        <f t="shared" si="157"/>
        <v>RheemPlugInShared50</v>
      </c>
      <c r="H230" s="64">
        <v>0</v>
      </c>
      <c r="I230" s="62">
        <v>1</v>
      </c>
      <c r="J230" s="63">
        <f t="shared" ref="J230:J235" si="165">IF(H230&gt;0,AA230,0)</f>
        <v>0</v>
      </c>
      <c r="K230" s="114">
        <f t="shared" ref="K230:K235" si="166">IF(I230&gt;0,AC230,0)</f>
        <v>3</v>
      </c>
      <c r="L230" s="132">
        <f t="shared" si="158"/>
        <v>1</v>
      </c>
      <c r="M230" s="132" t="str">
        <f t="shared" si="144"/>
        <v>RheemPROPH50T0RH120M</v>
      </c>
      <c r="N230" s="99" t="s">
        <v>196</v>
      </c>
      <c r="O230" s="32">
        <v>3</v>
      </c>
      <c r="P230" s="83">
        <f t="shared" si="159"/>
        <v>19</v>
      </c>
      <c r="Q230" s="161" t="s">
        <v>91</v>
      </c>
      <c r="R230" s="70">
        <f t="shared" si="147"/>
        <v>82</v>
      </c>
      <c r="S230" s="70">
        <f t="shared" ref="S230:S261" si="167" xml:space="preserve"> (P230*10000) + (R230*100) + VLOOKUP( X230, $U$2:$W$53, 2, FALSE )</f>
        <v>198278</v>
      </c>
      <c r="T230" s="67" t="str">
        <f t="shared" si="163"/>
        <v>PROPH50 T0 RH120-M  (50 gal, JA13)</v>
      </c>
      <c r="U230" s="160" t="s">
        <v>780</v>
      </c>
      <c r="V230" s="14">
        <v>50</v>
      </c>
      <c r="W230" s="107" t="s">
        <v>760</v>
      </c>
      <c r="X230" s="88" t="s">
        <v>760</v>
      </c>
      <c r="Y230" s="93" t="str">
        <f t="shared" si="154"/>
        <v>RheemPlugInShared50</v>
      </c>
      <c r="Z230" s="131">
        <v>1</v>
      </c>
      <c r="AA230" s="42"/>
      <c r="AB230" s="52" t="s">
        <v>9</v>
      </c>
      <c r="AC230" s="53">
        <v>3</v>
      </c>
      <c r="AD230" s="54">
        <v>44760</v>
      </c>
      <c r="AE230" s="50"/>
      <c r="AF230" s="143" t="str">
        <f t="shared" si="160"/>
        <v>2,     Rheem,   "PROPH50 T0 RH120-M  (50 gal, JA13)"</v>
      </c>
      <c r="AG230" s="145" t="str">
        <f t="shared" si="133"/>
        <v>Rheem</v>
      </c>
      <c r="AH230" s="162" t="s">
        <v>800</v>
      </c>
      <c r="AI230" s="143" t="str">
        <f t="shared" si="161"/>
        <v xml:space="preserve">          case  Rheem   :   "RheemPROPH50T0RH120M"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 spans="3:1043" s="6" customFormat="1" ht="15" customHeight="1" x14ac:dyDescent="0.25">
      <c r="C231" s="163" t="str">
        <f t="shared" si="155"/>
        <v>Rheem</v>
      </c>
      <c r="D231" s="163" t="str">
        <f t="shared" si="156"/>
        <v>PROPH50 T0 RH120-MSO  (50 gal, JA13)</v>
      </c>
      <c r="E231" s="163">
        <f t="shared" si="142"/>
        <v>198378</v>
      </c>
      <c r="F231" s="62">
        <f t="shared" si="162"/>
        <v>50</v>
      </c>
      <c r="G231" s="6" t="str">
        <f t="shared" si="157"/>
        <v>RheemPlugInShared50</v>
      </c>
      <c r="H231" s="64">
        <v>0</v>
      </c>
      <c r="I231" s="62">
        <v>1</v>
      </c>
      <c r="J231" s="63">
        <f t="shared" si="165"/>
        <v>0</v>
      </c>
      <c r="K231" s="114">
        <f t="shared" si="166"/>
        <v>3</v>
      </c>
      <c r="L231" s="132">
        <f t="shared" si="158"/>
        <v>1</v>
      </c>
      <c r="M231" s="132" t="str">
        <f t="shared" si="144"/>
        <v>RheemPROPH50T0RH120MSO</v>
      </c>
      <c r="N231" s="99" t="s">
        <v>196</v>
      </c>
      <c r="O231" s="32">
        <v>3</v>
      </c>
      <c r="P231" s="83">
        <f t="shared" si="159"/>
        <v>19</v>
      </c>
      <c r="Q231" s="161" t="s">
        <v>91</v>
      </c>
      <c r="R231" s="70">
        <f t="shared" si="147"/>
        <v>83</v>
      </c>
      <c r="S231" s="70">
        <f t="shared" si="167"/>
        <v>198378</v>
      </c>
      <c r="T231" s="67" t="str">
        <f t="shared" si="163"/>
        <v>PROPH50 T0 RH120-MSO  (50 gal, JA13)</v>
      </c>
      <c r="U231" s="160" t="s">
        <v>781</v>
      </c>
      <c r="V231" s="14">
        <v>50</v>
      </c>
      <c r="W231" s="107" t="s">
        <v>760</v>
      </c>
      <c r="X231" s="88" t="s">
        <v>760</v>
      </c>
      <c r="Y231" s="93" t="str">
        <f t="shared" si="154"/>
        <v>RheemPlugInShared50</v>
      </c>
      <c r="Z231" s="131">
        <v>1</v>
      </c>
      <c r="AA231" s="42"/>
      <c r="AB231" s="52" t="s">
        <v>9</v>
      </c>
      <c r="AC231" s="53">
        <v>3</v>
      </c>
      <c r="AD231" s="54">
        <v>44760</v>
      </c>
      <c r="AE231" s="50"/>
      <c r="AF231" s="143" t="str">
        <f t="shared" si="160"/>
        <v>2,     Rheem,   "PROPH50 T0 RH120-MSO  (50 gal, JA13)"</v>
      </c>
      <c r="AG231" s="145" t="str">
        <f t="shared" si="133"/>
        <v>Rheem</v>
      </c>
      <c r="AH231" s="162" t="s">
        <v>801</v>
      </c>
      <c r="AI231" s="143" t="str">
        <f t="shared" si="161"/>
        <v xml:space="preserve">          case  Rheem   :   "RheemPROPH50T0RH120MSO"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 spans="3:1043" s="6" customFormat="1" ht="15" customHeight="1" x14ac:dyDescent="0.25">
      <c r="C232" s="163" t="str">
        <f t="shared" si="155"/>
        <v>Rheem</v>
      </c>
      <c r="D232" s="163" t="str">
        <f t="shared" si="156"/>
        <v>PROPH65 T0 RH120-M  (65 gal, JA13)</v>
      </c>
      <c r="E232" s="163">
        <f t="shared" si="142"/>
        <v>198479</v>
      </c>
      <c r="F232" s="62">
        <f t="shared" si="162"/>
        <v>65</v>
      </c>
      <c r="G232" s="6" t="str">
        <f t="shared" si="157"/>
        <v>RheemPlugInShared65</v>
      </c>
      <c r="H232" s="64">
        <v>0</v>
      </c>
      <c r="I232" s="62">
        <v>1</v>
      </c>
      <c r="J232" s="63">
        <f t="shared" si="165"/>
        <v>0</v>
      </c>
      <c r="K232" s="114">
        <f t="shared" si="166"/>
        <v>3.3</v>
      </c>
      <c r="L232" s="132">
        <f t="shared" si="158"/>
        <v>1</v>
      </c>
      <c r="M232" s="132" t="str">
        <f t="shared" si="144"/>
        <v>RheemPROPH65T0RH120M</v>
      </c>
      <c r="N232" s="99" t="s">
        <v>196</v>
      </c>
      <c r="O232" s="32">
        <v>3</v>
      </c>
      <c r="P232" s="83">
        <f t="shared" si="159"/>
        <v>19</v>
      </c>
      <c r="Q232" s="161" t="s">
        <v>91</v>
      </c>
      <c r="R232" s="70">
        <f t="shared" si="147"/>
        <v>84</v>
      </c>
      <c r="S232" s="70">
        <f t="shared" si="167"/>
        <v>198479</v>
      </c>
      <c r="T232" s="67" t="str">
        <f t="shared" si="163"/>
        <v>PROPH65 T0 RH120-M  (65 gal, JA13)</v>
      </c>
      <c r="U232" s="160" t="s">
        <v>782</v>
      </c>
      <c r="V232" s="14">
        <v>65</v>
      </c>
      <c r="W232" s="107" t="s">
        <v>761</v>
      </c>
      <c r="X232" s="88" t="s">
        <v>761</v>
      </c>
      <c r="Y232" s="93" t="str">
        <f t="shared" si="154"/>
        <v>RheemPlugInShared65</v>
      </c>
      <c r="Z232" s="131">
        <v>1</v>
      </c>
      <c r="AA232" s="42"/>
      <c r="AB232" s="52">
        <v>3</v>
      </c>
      <c r="AC232" s="53">
        <v>3.3</v>
      </c>
      <c r="AD232" s="54">
        <v>44760</v>
      </c>
      <c r="AE232" s="50"/>
      <c r="AF232" s="143" t="str">
        <f t="shared" si="160"/>
        <v>2,     Rheem,   "PROPH65 T0 RH120-M  (65 gal, JA13)"</v>
      </c>
      <c r="AG232" s="145" t="str">
        <f t="shared" si="133"/>
        <v>Rheem</v>
      </c>
      <c r="AH232" s="162" t="s">
        <v>802</v>
      </c>
      <c r="AI232" s="143" t="str">
        <f t="shared" si="161"/>
        <v xml:space="preserve">          case  Rheem   :   "RheemPROPH65T0RH120M"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 spans="3:1043" s="6" customFormat="1" ht="15" customHeight="1" x14ac:dyDescent="0.25">
      <c r="C233" s="163" t="str">
        <f t="shared" si="155"/>
        <v>Rheem</v>
      </c>
      <c r="D233" s="163" t="str">
        <f t="shared" si="156"/>
        <v>PROPH65 T0 RH120-MSO  (65 gal, JA13)</v>
      </c>
      <c r="E233" s="163">
        <f t="shared" si="142"/>
        <v>198579</v>
      </c>
      <c r="F233" s="62">
        <f t="shared" si="162"/>
        <v>65</v>
      </c>
      <c r="G233" s="6" t="str">
        <f t="shared" si="157"/>
        <v>RheemPlugInShared65</v>
      </c>
      <c r="H233" s="64">
        <v>0</v>
      </c>
      <c r="I233" s="62">
        <v>1</v>
      </c>
      <c r="J233" s="63">
        <f t="shared" si="165"/>
        <v>0</v>
      </c>
      <c r="K233" s="114">
        <f t="shared" si="166"/>
        <v>3.3</v>
      </c>
      <c r="L233" s="132">
        <f t="shared" si="158"/>
        <v>1</v>
      </c>
      <c r="M233" s="132" t="str">
        <f t="shared" si="144"/>
        <v>RheemPROPH65T0RH120MSO</v>
      </c>
      <c r="N233" s="99" t="s">
        <v>196</v>
      </c>
      <c r="O233" s="32">
        <v>3</v>
      </c>
      <c r="P233" s="83">
        <f t="shared" si="159"/>
        <v>19</v>
      </c>
      <c r="Q233" s="161" t="s">
        <v>91</v>
      </c>
      <c r="R233" s="70">
        <f t="shared" si="147"/>
        <v>85</v>
      </c>
      <c r="S233" s="70">
        <f t="shared" si="167"/>
        <v>198579</v>
      </c>
      <c r="T233" s="67" t="str">
        <f t="shared" si="163"/>
        <v>PROPH65 T0 RH120-MSO  (65 gal, JA13)</v>
      </c>
      <c r="U233" s="160" t="s">
        <v>783</v>
      </c>
      <c r="V233" s="14">
        <v>65</v>
      </c>
      <c r="W233" s="107" t="s">
        <v>761</v>
      </c>
      <c r="X233" s="88" t="s">
        <v>761</v>
      </c>
      <c r="Y233" s="93" t="str">
        <f t="shared" si="154"/>
        <v>RheemPlugInShared65</v>
      </c>
      <c r="Z233" s="131">
        <v>1</v>
      </c>
      <c r="AA233" s="42"/>
      <c r="AB233" s="52">
        <v>3</v>
      </c>
      <c r="AC233" s="53">
        <v>3.3</v>
      </c>
      <c r="AD233" s="54">
        <v>44760</v>
      </c>
      <c r="AE233" s="50"/>
      <c r="AF233" s="143" t="str">
        <f t="shared" si="160"/>
        <v>2,     Rheem,   "PROPH65 T0 RH120-MSO  (65 gal, JA13)"</v>
      </c>
      <c r="AG233" s="145" t="str">
        <f t="shared" si="133"/>
        <v>Rheem</v>
      </c>
      <c r="AH233" s="162" t="s">
        <v>803</v>
      </c>
      <c r="AI233" s="143" t="str">
        <f t="shared" si="161"/>
        <v xml:space="preserve">          case  Rheem   :   "RheemPROPH65T0RH120MSO"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 spans="3:1043" s="6" customFormat="1" ht="15" customHeight="1" x14ac:dyDescent="0.25">
      <c r="C234" s="163" t="str">
        <f t="shared" si="155"/>
        <v>Rheem</v>
      </c>
      <c r="D234" s="163" t="str">
        <f t="shared" si="156"/>
        <v>PROPH80 T0 RH120-M  (80 gal, JA13)</v>
      </c>
      <c r="E234" s="163">
        <f t="shared" si="142"/>
        <v>198680</v>
      </c>
      <c r="F234" s="62">
        <f t="shared" si="162"/>
        <v>80</v>
      </c>
      <c r="G234" s="6" t="str">
        <f t="shared" si="157"/>
        <v>RheemPlugInShared80</v>
      </c>
      <c r="H234" s="64">
        <v>0</v>
      </c>
      <c r="I234" s="62">
        <v>1</v>
      </c>
      <c r="J234" s="63">
        <f t="shared" si="165"/>
        <v>0</v>
      </c>
      <c r="K234" s="114">
        <f t="shared" si="166"/>
        <v>3.5</v>
      </c>
      <c r="L234" s="132">
        <f t="shared" si="158"/>
        <v>1</v>
      </c>
      <c r="M234" s="132" t="str">
        <f t="shared" si="144"/>
        <v>RheemPROPH80T0RH120M</v>
      </c>
      <c r="N234" s="99" t="s">
        <v>196</v>
      </c>
      <c r="O234" s="32">
        <v>3</v>
      </c>
      <c r="P234" s="83">
        <f t="shared" si="159"/>
        <v>19</v>
      </c>
      <c r="Q234" s="161" t="s">
        <v>91</v>
      </c>
      <c r="R234" s="70">
        <f t="shared" si="147"/>
        <v>86</v>
      </c>
      <c r="S234" s="70">
        <f t="shared" si="167"/>
        <v>198680</v>
      </c>
      <c r="T234" s="67" t="str">
        <f t="shared" si="163"/>
        <v>PROPH80 T0 RH120-M  (80 gal, JA13)</v>
      </c>
      <c r="U234" s="160" t="s">
        <v>784</v>
      </c>
      <c r="V234" s="14">
        <v>80</v>
      </c>
      <c r="W234" s="107" t="s">
        <v>762</v>
      </c>
      <c r="X234" s="88" t="s">
        <v>762</v>
      </c>
      <c r="Y234" s="93" t="str">
        <f t="shared" si="154"/>
        <v>RheemPlugInShared80</v>
      </c>
      <c r="Z234" s="131">
        <v>1</v>
      </c>
      <c r="AA234" s="42"/>
      <c r="AB234" s="52" t="s">
        <v>15</v>
      </c>
      <c r="AC234" s="53">
        <v>3.5</v>
      </c>
      <c r="AD234" s="54">
        <v>44760</v>
      </c>
      <c r="AE234" s="50"/>
      <c r="AF234" s="143" t="str">
        <f t="shared" si="160"/>
        <v>2,     Rheem,   "PROPH80 T0 RH120-M  (80 gal, JA13)"</v>
      </c>
      <c r="AG234" s="145" t="str">
        <f t="shared" si="133"/>
        <v>Rheem</v>
      </c>
      <c r="AH234" s="162" t="s">
        <v>804</v>
      </c>
      <c r="AI234" s="143" t="str">
        <f t="shared" si="161"/>
        <v xml:space="preserve">          case  Rheem   :   "RheemPROPH80T0RH120M"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 spans="3:1043" s="6" customFormat="1" ht="15" customHeight="1" x14ac:dyDescent="0.25">
      <c r="C235" s="163" t="str">
        <f t="shared" si="155"/>
        <v>Rheem</v>
      </c>
      <c r="D235" s="163" t="str">
        <f t="shared" si="156"/>
        <v>PROPH80 T0 RH120-MSO  (80 gal, JA13)</v>
      </c>
      <c r="E235" s="163">
        <f t="shared" si="142"/>
        <v>198780</v>
      </c>
      <c r="F235" s="62">
        <f t="shared" si="162"/>
        <v>80</v>
      </c>
      <c r="G235" s="6" t="str">
        <f t="shared" si="157"/>
        <v>RheemPlugInShared80</v>
      </c>
      <c r="H235" s="64">
        <v>0</v>
      </c>
      <c r="I235" s="62">
        <v>1</v>
      </c>
      <c r="J235" s="63">
        <f t="shared" si="165"/>
        <v>0</v>
      </c>
      <c r="K235" s="114">
        <f t="shared" si="166"/>
        <v>3.5</v>
      </c>
      <c r="L235" s="132">
        <f t="shared" si="158"/>
        <v>1</v>
      </c>
      <c r="M235" s="132" t="str">
        <f t="shared" si="144"/>
        <v>RheemPROPH80T0RH120MSO</v>
      </c>
      <c r="N235" s="99" t="s">
        <v>196</v>
      </c>
      <c r="O235" s="32">
        <v>3</v>
      </c>
      <c r="P235" s="83">
        <f t="shared" si="159"/>
        <v>19</v>
      </c>
      <c r="Q235" s="161" t="s">
        <v>91</v>
      </c>
      <c r="R235" s="70">
        <f t="shared" si="147"/>
        <v>87</v>
      </c>
      <c r="S235" s="70">
        <f t="shared" si="167"/>
        <v>198780</v>
      </c>
      <c r="T235" s="67" t="str">
        <f t="shared" si="163"/>
        <v>PROPH80 T0 RH120-MSO  (80 gal, JA13)</v>
      </c>
      <c r="U235" s="160" t="s">
        <v>785</v>
      </c>
      <c r="V235" s="14">
        <v>80</v>
      </c>
      <c r="W235" s="107" t="s">
        <v>762</v>
      </c>
      <c r="X235" s="88" t="s">
        <v>762</v>
      </c>
      <c r="Y235" s="93" t="str">
        <f t="shared" si="154"/>
        <v>RheemPlugInShared80</v>
      </c>
      <c r="Z235" s="131">
        <v>1</v>
      </c>
      <c r="AA235" s="42"/>
      <c r="AB235" s="52" t="s">
        <v>15</v>
      </c>
      <c r="AC235" s="53">
        <v>3.5</v>
      </c>
      <c r="AD235" s="54">
        <v>44760</v>
      </c>
      <c r="AE235" s="50"/>
      <c r="AF235" s="143" t="str">
        <f t="shared" si="160"/>
        <v>2,     Rheem,   "PROPH80 T0 RH120-MSO  (80 gal, JA13)"</v>
      </c>
      <c r="AG235" s="145" t="str">
        <f t="shared" si="133"/>
        <v>Rheem</v>
      </c>
      <c r="AH235" s="162" t="s">
        <v>805</v>
      </c>
      <c r="AI235" s="143" t="str">
        <f t="shared" si="161"/>
        <v xml:space="preserve">          case  Rheem   :   "RheemPROPH80T0RH120MSO"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 spans="3:1043" s="6" customFormat="1" ht="15" customHeight="1" x14ac:dyDescent="0.25">
      <c r="C236" s="136" t="str">
        <f t="shared" si="140"/>
        <v>Rheem Canada</v>
      </c>
      <c r="D236" s="136" t="str">
        <f t="shared" si="141"/>
        <v>CPROPH40 T2 RH375-15  (40 gal)</v>
      </c>
      <c r="E236" s="136">
        <f t="shared" si="142"/>
        <v>280159</v>
      </c>
      <c r="F236" s="62">
        <f t="shared" si="148"/>
        <v>40</v>
      </c>
      <c r="G236" s="6" t="str">
        <f t="shared" si="143"/>
        <v>Rheem2020Prem40</v>
      </c>
      <c r="H236" s="64">
        <v>0</v>
      </c>
      <c r="I236" s="62">
        <v>1</v>
      </c>
      <c r="J236" s="63">
        <f t="shared" si="151"/>
        <v>0</v>
      </c>
      <c r="K236" s="114">
        <f t="shared" si="152"/>
        <v>3.1</v>
      </c>
      <c r="L236" s="132">
        <f t="shared" ref="L236:L273" si="168">Z236</f>
        <v>0</v>
      </c>
      <c r="M236" s="132" t="str">
        <f t="shared" si="144"/>
        <v>RheemCanCPROPH40T2RH37515</v>
      </c>
      <c r="N236" s="99" t="s">
        <v>196</v>
      </c>
      <c r="O236" s="32">
        <v>4</v>
      </c>
      <c r="P236" s="83">
        <f t="shared" si="123"/>
        <v>28</v>
      </c>
      <c r="Q236" s="12" t="s">
        <v>365</v>
      </c>
      <c r="R236" s="69">
        <v>1</v>
      </c>
      <c r="S236" s="70">
        <f t="shared" si="167"/>
        <v>280159</v>
      </c>
      <c r="T236" s="67" t="str">
        <f t="shared" si="149"/>
        <v>CPROPH40 T2 RH375-15  (40 gal)</v>
      </c>
      <c r="U236" s="10" t="s">
        <v>408</v>
      </c>
      <c r="V236" s="11">
        <v>40</v>
      </c>
      <c r="W236" s="30"/>
      <c r="X236" s="88" t="s">
        <v>291</v>
      </c>
      <c r="Y236" s="93" t="str">
        <f t="shared" si="154"/>
        <v>Rheem2020Prem40</v>
      </c>
      <c r="Z236" s="131">
        <v>0</v>
      </c>
      <c r="AA236" s="40"/>
      <c r="AB236" s="47">
        <v>2</v>
      </c>
      <c r="AC236" s="48">
        <v>3.1</v>
      </c>
      <c r="AD236" s="49">
        <v>44127</v>
      </c>
      <c r="AE236" s="50"/>
      <c r="AF236" s="143" t="str">
        <f t="shared" si="145"/>
        <v>2,     Rheem Canada,   "CPROPH40 T2 RH375-15  (40 gal)"</v>
      </c>
      <c r="AG236" s="144" t="s">
        <v>447</v>
      </c>
      <c r="AH236" s="147" t="s">
        <v>596</v>
      </c>
      <c r="AI236" s="143" t="str">
        <f t="shared" si="146"/>
        <v xml:space="preserve">          case  Rheem Canada   :   "RheemCanCPROPH40T2RH37515"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 spans="3:1043" s="6" customFormat="1" ht="15" customHeight="1" x14ac:dyDescent="0.25">
      <c r="C237" s="136" t="str">
        <f t="shared" si="140"/>
        <v>Rheem Canada</v>
      </c>
      <c r="D237" s="136" t="str">
        <f t="shared" si="141"/>
        <v>CPROPH50 T2 RH375-15  (50 gal)</v>
      </c>
      <c r="E237" s="136">
        <f t="shared" si="142"/>
        <v>280260</v>
      </c>
      <c r="F237" s="62">
        <f t="shared" si="148"/>
        <v>50</v>
      </c>
      <c r="G237" s="6" t="str">
        <f t="shared" si="143"/>
        <v>Rheem2020Prem50</v>
      </c>
      <c r="H237" s="64">
        <v>0</v>
      </c>
      <c r="I237" s="62">
        <v>1</v>
      </c>
      <c r="J237" s="63">
        <f t="shared" si="151"/>
        <v>0</v>
      </c>
      <c r="K237" s="114">
        <f t="shared" si="152"/>
        <v>3.2</v>
      </c>
      <c r="L237" s="132">
        <f t="shared" si="168"/>
        <v>0</v>
      </c>
      <c r="M237" s="132" t="str">
        <f t="shared" si="144"/>
        <v>RheemCanCPROPH50T2RH37515</v>
      </c>
      <c r="N237" s="99" t="s">
        <v>196</v>
      </c>
      <c r="O237" s="32">
        <v>4</v>
      </c>
      <c r="P237" s="83">
        <f t="shared" si="123"/>
        <v>28</v>
      </c>
      <c r="Q237" s="12" t="s">
        <v>365</v>
      </c>
      <c r="R237" s="70">
        <f t="shared" ref="R237:R260" si="169">R236+1</f>
        <v>2</v>
      </c>
      <c r="S237" s="70">
        <f t="shared" si="167"/>
        <v>280260</v>
      </c>
      <c r="T237" s="67" t="str">
        <f t="shared" si="149"/>
        <v>CPROPH50 T2 RH375-15  (50 gal)</v>
      </c>
      <c r="U237" s="10" t="s">
        <v>385</v>
      </c>
      <c r="V237" s="11">
        <v>50</v>
      </c>
      <c r="W237" s="30"/>
      <c r="X237" s="88" t="s">
        <v>292</v>
      </c>
      <c r="Y237" s="93" t="str">
        <f t="shared" si="154"/>
        <v>Rheem2020Prem50</v>
      </c>
      <c r="Z237" s="131">
        <v>0</v>
      </c>
      <c r="AA237" s="40"/>
      <c r="AB237" s="47" t="s">
        <v>9</v>
      </c>
      <c r="AC237" s="48">
        <v>3.2</v>
      </c>
      <c r="AD237" s="49">
        <v>44127</v>
      </c>
      <c r="AE237" s="50"/>
      <c r="AF237" s="143" t="str">
        <f t="shared" si="145"/>
        <v>2,     Rheem Canada,   "CPROPH50 T2 RH375-15  (50 gal)"</v>
      </c>
      <c r="AG237" s="145" t="str">
        <f t="shared" si="133"/>
        <v>RheemCan</v>
      </c>
      <c r="AH237" s="147" t="s">
        <v>597</v>
      </c>
      <c r="AI237" s="143" t="str">
        <f t="shared" si="146"/>
        <v xml:space="preserve">          case  Rheem Canada   :   "RheemCanCPROPH50T2RH37515"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 spans="3:1043" s="6" customFormat="1" ht="15" customHeight="1" x14ac:dyDescent="0.25">
      <c r="C238" s="136" t="str">
        <f t="shared" si="140"/>
        <v>Rheem Canada</v>
      </c>
      <c r="D238" s="136" t="str">
        <f t="shared" si="141"/>
        <v>CPROPH65 T2 RH375-15  (65 gal)</v>
      </c>
      <c r="E238" s="136">
        <f t="shared" si="142"/>
        <v>280361</v>
      </c>
      <c r="F238" s="62">
        <f t="shared" si="148"/>
        <v>65</v>
      </c>
      <c r="G238" s="6" t="str">
        <f t="shared" si="143"/>
        <v>Rheem2020Prem65</v>
      </c>
      <c r="H238" s="64">
        <v>0</v>
      </c>
      <c r="I238" s="62">
        <v>1</v>
      </c>
      <c r="J238" s="63">
        <f t="shared" si="151"/>
        <v>0</v>
      </c>
      <c r="K238" s="114">
        <f t="shared" si="152"/>
        <v>3.2</v>
      </c>
      <c r="L238" s="132">
        <f t="shared" si="168"/>
        <v>0</v>
      </c>
      <c r="M238" s="132" t="str">
        <f t="shared" si="144"/>
        <v>RheemCanCPROPH65T2RH37515</v>
      </c>
      <c r="N238" s="99" t="s">
        <v>196</v>
      </c>
      <c r="O238" s="32">
        <v>4</v>
      </c>
      <c r="P238" s="83">
        <f t="shared" si="123"/>
        <v>28</v>
      </c>
      <c r="Q238" s="12" t="s">
        <v>365</v>
      </c>
      <c r="R238" s="70">
        <f t="shared" si="169"/>
        <v>3</v>
      </c>
      <c r="S238" s="70">
        <f t="shared" si="167"/>
        <v>280361</v>
      </c>
      <c r="T238" s="67" t="str">
        <f t="shared" si="149"/>
        <v>CPROPH65 T2 RH375-15  (65 gal)</v>
      </c>
      <c r="U238" s="10" t="s">
        <v>386</v>
      </c>
      <c r="V238" s="11">
        <v>65</v>
      </c>
      <c r="W238" s="30"/>
      <c r="X238" s="88" t="s">
        <v>293</v>
      </c>
      <c r="Y238" s="93" t="str">
        <f t="shared" si="154"/>
        <v>Rheem2020Prem65</v>
      </c>
      <c r="Z238" s="131">
        <v>0</v>
      </c>
      <c r="AA238" s="40"/>
      <c r="AB238" s="47" t="s">
        <v>9</v>
      </c>
      <c r="AC238" s="48">
        <v>3.2</v>
      </c>
      <c r="AD238" s="49">
        <v>44127</v>
      </c>
      <c r="AE238" s="50"/>
      <c r="AF238" s="143" t="str">
        <f t="shared" si="145"/>
        <v>2,     Rheem Canada,   "CPROPH65 T2 RH375-15  (65 gal)"</v>
      </c>
      <c r="AG238" s="145" t="str">
        <f t="shared" si="133"/>
        <v>RheemCan</v>
      </c>
      <c r="AH238" s="147" t="s">
        <v>598</v>
      </c>
      <c r="AI238" s="143" t="str">
        <f t="shared" si="146"/>
        <v xml:space="preserve">          case  Rheem Canada   :   "RheemCanCPROPH65T2RH37515"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 spans="3:1043" s="6" customFormat="1" ht="15" customHeight="1" x14ac:dyDescent="0.25">
      <c r="C239" s="136" t="str">
        <f t="shared" si="140"/>
        <v>Rheem Canada</v>
      </c>
      <c r="D239" s="136" t="str">
        <f t="shared" si="141"/>
        <v>CPROPH80 T2 RH375-15  (80 gal)</v>
      </c>
      <c r="E239" s="136">
        <f t="shared" si="142"/>
        <v>280462</v>
      </c>
      <c r="F239" s="62">
        <f t="shared" si="148"/>
        <v>80</v>
      </c>
      <c r="G239" s="6" t="str">
        <f t="shared" si="143"/>
        <v>Rheem2020Prem80</v>
      </c>
      <c r="H239" s="64">
        <v>0</v>
      </c>
      <c r="I239" s="62">
        <v>1</v>
      </c>
      <c r="J239" s="63">
        <f t="shared" si="151"/>
        <v>0</v>
      </c>
      <c r="K239" s="114">
        <f t="shared" si="152"/>
        <v>3.2</v>
      </c>
      <c r="L239" s="132">
        <f t="shared" si="168"/>
        <v>0</v>
      </c>
      <c r="M239" s="132" t="str">
        <f t="shared" si="144"/>
        <v>RheemCanCPROPH80T2RH37515</v>
      </c>
      <c r="N239" s="99" t="s">
        <v>196</v>
      </c>
      <c r="O239" s="32">
        <v>4</v>
      </c>
      <c r="P239" s="83">
        <f t="shared" si="123"/>
        <v>28</v>
      </c>
      <c r="Q239" s="12" t="s">
        <v>365</v>
      </c>
      <c r="R239" s="70">
        <f t="shared" si="169"/>
        <v>4</v>
      </c>
      <c r="S239" s="70">
        <f t="shared" si="167"/>
        <v>280462</v>
      </c>
      <c r="T239" s="67" t="str">
        <f t="shared" si="149"/>
        <v>CPROPH80 T2 RH375-15  (80 gal)</v>
      </c>
      <c r="U239" s="10" t="s">
        <v>387</v>
      </c>
      <c r="V239" s="11">
        <v>80</v>
      </c>
      <c r="W239" s="30"/>
      <c r="X239" s="88" t="s">
        <v>294</v>
      </c>
      <c r="Y239" s="93" t="str">
        <f t="shared" si="154"/>
        <v>Rheem2020Prem80</v>
      </c>
      <c r="Z239" s="131">
        <v>0</v>
      </c>
      <c r="AA239" s="40"/>
      <c r="AB239" s="47">
        <v>4</v>
      </c>
      <c r="AC239" s="48">
        <v>3.2</v>
      </c>
      <c r="AD239" s="49">
        <v>44127</v>
      </c>
      <c r="AE239" s="50"/>
      <c r="AF239" s="143" t="str">
        <f t="shared" si="145"/>
        <v>2,     Rheem Canada,   "CPROPH80 T2 RH375-15  (80 gal)"</v>
      </c>
      <c r="AG239" s="145" t="str">
        <f t="shared" si="133"/>
        <v>RheemCan</v>
      </c>
      <c r="AH239" s="147" t="s">
        <v>599</v>
      </c>
      <c r="AI239" s="143" t="str">
        <f t="shared" si="146"/>
        <v xml:space="preserve">          case  Rheem Canada   :   "RheemCanCPROPH80T2RH37515"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 spans="3:1043" s="6" customFormat="1" ht="15" customHeight="1" x14ac:dyDescent="0.25">
      <c r="C240" s="136" t="str">
        <f t="shared" si="140"/>
        <v>Rheem Canada</v>
      </c>
      <c r="D240" s="136" t="str">
        <f t="shared" si="141"/>
        <v>CPROPH40 T2 RH375-30  (40 gal)</v>
      </c>
      <c r="E240" s="136">
        <f t="shared" si="142"/>
        <v>280559</v>
      </c>
      <c r="F240" s="62">
        <f t="shared" si="148"/>
        <v>40</v>
      </c>
      <c r="G240" s="6" t="str">
        <f t="shared" si="143"/>
        <v>Rheem2020Prem40</v>
      </c>
      <c r="H240" s="64">
        <v>0</v>
      </c>
      <c r="I240" s="62">
        <v>1</v>
      </c>
      <c r="J240" s="63">
        <f t="shared" si="151"/>
        <v>0</v>
      </c>
      <c r="K240" s="114">
        <f t="shared" si="152"/>
        <v>3.1</v>
      </c>
      <c r="L240" s="132">
        <f t="shared" si="168"/>
        <v>0</v>
      </c>
      <c r="M240" s="132" t="str">
        <f t="shared" si="144"/>
        <v>RheemCanCPROPH40T2RH37530</v>
      </c>
      <c r="N240" s="99" t="s">
        <v>196</v>
      </c>
      <c r="O240" s="32">
        <v>4</v>
      </c>
      <c r="P240" s="83">
        <f t="shared" si="123"/>
        <v>28</v>
      </c>
      <c r="Q240" s="12" t="s">
        <v>365</v>
      </c>
      <c r="R240" s="70">
        <f t="shared" si="169"/>
        <v>5</v>
      </c>
      <c r="S240" s="70">
        <f t="shared" si="167"/>
        <v>280559</v>
      </c>
      <c r="T240" s="67" t="str">
        <f t="shared" si="149"/>
        <v>CPROPH40 T2 RH375-30  (40 gal)</v>
      </c>
      <c r="U240" s="10" t="s">
        <v>388</v>
      </c>
      <c r="V240" s="11">
        <v>40</v>
      </c>
      <c r="W240" s="30"/>
      <c r="X240" s="88" t="s">
        <v>291</v>
      </c>
      <c r="Y240" s="93" t="str">
        <f t="shared" si="154"/>
        <v>Rheem2020Prem40</v>
      </c>
      <c r="Z240" s="131">
        <v>0</v>
      </c>
      <c r="AA240" s="40"/>
      <c r="AB240" s="47">
        <v>2</v>
      </c>
      <c r="AC240" s="48">
        <v>3.1</v>
      </c>
      <c r="AD240" s="49">
        <v>44127</v>
      </c>
      <c r="AE240" s="50"/>
      <c r="AF240" s="143" t="str">
        <f t="shared" si="145"/>
        <v>2,     Rheem Canada,   "CPROPH40 T2 RH375-30  (40 gal)"</v>
      </c>
      <c r="AG240" s="145" t="str">
        <f t="shared" si="133"/>
        <v>RheemCan</v>
      </c>
      <c r="AH240" s="147" t="s">
        <v>600</v>
      </c>
      <c r="AI240" s="143" t="str">
        <f t="shared" si="146"/>
        <v xml:space="preserve">          case  Rheem Canada   :   "RheemCanCPROPH40T2RH37530"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 spans="3:52" s="6" customFormat="1" ht="15" customHeight="1" x14ac:dyDescent="0.25">
      <c r="C241" s="136" t="str">
        <f t="shared" si="140"/>
        <v>Rheem Canada</v>
      </c>
      <c r="D241" s="136" t="str">
        <f t="shared" si="141"/>
        <v>CPROPH50 T2 RH375-30  (50 gal)</v>
      </c>
      <c r="E241" s="136">
        <f t="shared" si="142"/>
        <v>280660</v>
      </c>
      <c r="F241" s="62">
        <f t="shared" si="148"/>
        <v>50</v>
      </c>
      <c r="G241" s="6" t="str">
        <f t="shared" si="143"/>
        <v>Rheem2020Prem50</v>
      </c>
      <c r="H241" s="64">
        <v>0</v>
      </c>
      <c r="I241" s="62">
        <v>1</v>
      </c>
      <c r="J241" s="63">
        <f t="shared" si="151"/>
        <v>0</v>
      </c>
      <c r="K241" s="114">
        <f t="shared" si="152"/>
        <v>3.2</v>
      </c>
      <c r="L241" s="132">
        <f t="shared" si="168"/>
        <v>0</v>
      </c>
      <c r="M241" s="132" t="str">
        <f t="shared" si="144"/>
        <v>RheemCanCPROPH50T2RH37530</v>
      </c>
      <c r="N241" s="99" t="s">
        <v>196</v>
      </c>
      <c r="O241" s="32">
        <v>4</v>
      </c>
      <c r="P241" s="83">
        <f t="shared" si="123"/>
        <v>28</v>
      </c>
      <c r="Q241" s="12" t="s">
        <v>365</v>
      </c>
      <c r="R241" s="70">
        <f t="shared" si="169"/>
        <v>6</v>
      </c>
      <c r="S241" s="70">
        <f t="shared" si="167"/>
        <v>280660</v>
      </c>
      <c r="T241" s="67" t="str">
        <f t="shared" si="149"/>
        <v>CPROPH50 T2 RH375-30  (50 gal)</v>
      </c>
      <c r="U241" s="10" t="s">
        <v>389</v>
      </c>
      <c r="V241" s="11">
        <v>50</v>
      </c>
      <c r="W241" s="30"/>
      <c r="X241" s="88" t="s">
        <v>292</v>
      </c>
      <c r="Y241" s="93" t="str">
        <f t="shared" si="154"/>
        <v>Rheem2020Prem50</v>
      </c>
      <c r="Z241" s="131">
        <v>0</v>
      </c>
      <c r="AA241" s="40"/>
      <c r="AB241" s="47" t="s">
        <v>9</v>
      </c>
      <c r="AC241" s="48">
        <v>3.2</v>
      </c>
      <c r="AD241" s="49">
        <v>44127</v>
      </c>
      <c r="AE241" s="50"/>
      <c r="AF241" s="143" t="str">
        <f t="shared" si="145"/>
        <v>2,     Rheem Canada,   "CPROPH50 T2 RH375-30  (50 gal)"</v>
      </c>
      <c r="AG241" s="145" t="str">
        <f t="shared" ref="AG241:AG314" si="170">AG240</f>
        <v>RheemCan</v>
      </c>
      <c r="AH241" s="147" t="s">
        <v>601</v>
      </c>
      <c r="AI241" s="143" t="str">
        <f t="shared" si="146"/>
        <v xml:space="preserve">          case  Rheem Canada   :   "RheemCanCPROPH50T2RH37530"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 spans="3:52" s="6" customFormat="1" ht="15" customHeight="1" x14ac:dyDescent="0.25">
      <c r="C242" s="136" t="str">
        <f t="shared" si="140"/>
        <v>Rheem Canada</v>
      </c>
      <c r="D242" s="136" t="str">
        <f t="shared" si="141"/>
        <v>CPROPH65 T2 RH375-30  (65 gal)</v>
      </c>
      <c r="E242" s="136">
        <f t="shared" si="142"/>
        <v>280761</v>
      </c>
      <c r="F242" s="62">
        <f t="shared" si="148"/>
        <v>65</v>
      </c>
      <c r="G242" s="6" t="str">
        <f t="shared" si="143"/>
        <v>Rheem2020Prem65</v>
      </c>
      <c r="H242" s="64">
        <v>0</v>
      </c>
      <c r="I242" s="62">
        <v>1</v>
      </c>
      <c r="J242" s="63">
        <f t="shared" si="151"/>
        <v>0</v>
      </c>
      <c r="K242" s="114">
        <f t="shared" si="152"/>
        <v>3.2</v>
      </c>
      <c r="L242" s="132">
        <f t="shared" si="168"/>
        <v>0</v>
      </c>
      <c r="M242" s="132" t="str">
        <f t="shared" si="144"/>
        <v>RheemCanCPROPH65T2RH37530</v>
      </c>
      <c r="N242" s="99" t="s">
        <v>196</v>
      </c>
      <c r="O242" s="32">
        <v>4</v>
      </c>
      <c r="P242" s="83">
        <f t="shared" si="123"/>
        <v>28</v>
      </c>
      <c r="Q242" s="12" t="s">
        <v>365</v>
      </c>
      <c r="R242" s="70">
        <f t="shared" si="169"/>
        <v>7</v>
      </c>
      <c r="S242" s="70">
        <f t="shared" si="167"/>
        <v>280761</v>
      </c>
      <c r="T242" s="67" t="str">
        <f t="shared" si="149"/>
        <v>CPROPH65 T2 RH375-30  (65 gal)</v>
      </c>
      <c r="U242" s="10" t="s">
        <v>390</v>
      </c>
      <c r="V242" s="11">
        <v>65</v>
      </c>
      <c r="W242" s="30"/>
      <c r="X242" s="88" t="s">
        <v>293</v>
      </c>
      <c r="Y242" s="93" t="str">
        <f t="shared" si="154"/>
        <v>Rheem2020Prem65</v>
      </c>
      <c r="Z242" s="131">
        <v>0</v>
      </c>
      <c r="AA242" s="40"/>
      <c r="AB242" s="47" t="s">
        <v>9</v>
      </c>
      <c r="AC242" s="48">
        <v>3.2</v>
      </c>
      <c r="AD242" s="49">
        <v>44127</v>
      </c>
      <c r="AE242" s="50"/>
      <c r="AF242" s="143" t="str">
        <f t="shared" si="145"/>
        <v>2,     Rheem Canada,   "CPROPH65 T2 RH375-30  (65 gal)"</v>
      </c>
      <c r="AG242" s="145" t="str">
        <f t="shared" si="170"/>
        <v>RheemCan</v>
      </c>
      <c r="AH242" s="147" t="s">
        <v>602</v>
      </c>
      <c r="AI242" s="143" t="str">
        <f t="shared" si="146"/>
        <v xml:space="preserve">          case  Rheem Canada   :   "RheemCanCPROPH65T2RH37530"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</row>
    <row r="243" spans="3:52" s="6" customFormat="1" ht="15" customHeight="1" x14ac:dyDescent="0.25">
      <c r="C243" s="136" t="str">
        <f t="shared" si="140"/>
        <v>Rheem Canada</v>
      </c>
      <c r="D243" s="136" t="str">
        <f t="shared" si="141"/>
        <v>CPROPH80 T2 RH375-30  (80 gal)</v>
      </c>
      <c r="E243" s="136">
        <f t="shared" si="142"/>
        <v>280862</v>
      </c>
      <c r="F243" s="62">
        <f t="shared" si="148"/>
        <v>80</v>
      </c>
      <c r="G243" s="6" t="str">
        <f t="shared" si="143"/>
        <v>Rheem2020Prem80</v>
      </c>
      <c r="H243" s="64">
        <v>0</v>
      </c>
      <c r="I243" s="62">
        <v>1</v>
      </c>
      <c r="J243" s="63">
        <f t="shared" si="151"/>
        <v>0</v>
      </c>
      <c r="K243" s="114">
        <f t="shared" si="152"/>
        <v>3.2</v>
      </c>
      <c r="L243" s="132">
        <f t="shared" si="168"/>
        <v>0</v>
      </c>
      <c r="M243" s="132" t="str">
        <f t="shared" si="144"/>
        <v>RheemCanCPROPH80T2RH37530</v>
      </c>
      <c r="N243" s="99" t="s">
        <v>196</v>
      </c>
      <c r="O243" s="32">
        <v>4</v>
      </c>
      <c r="P243" s="83">
        <f t="shared" si="123"/>
        <v>28</v>
      </c>
      <c r="Q243" s="12" t="s">
        <v>365</v>
      </c>
      <c r="R243" s="70">
        <f t="shared" si="169"/>
        <v>8</v>
      </c>
      <c r="S243" s="70">
        <f t="shared" si="167"/>
        <v>280862</v>
      </c>
      <c r="T243" s="67" t="str">
        <f t="shared" si="149"/>
        <v>CPROPH80 T2 RH375-30  (80 gal)</v>
      </c>
      <c r="U243" s="10" t="s">
        <v>391</v>
      </c>
      <c r="V243" s="11">
        <v>80</v>
      </c>
      <c r="W243" s="30"/>
      <c r="X243" s="88" t="s">
        <v>294</v>
      </c>
      <c r="Y243" s="93" t="str">
        <f t="shared" si="154"/>
        <v>Rheem2020Prem80</v>
      </c>
      <c r="Z243" s="131">
        <v>0</v>
      </c>
      <c r="AA243" s="40"/>
      <c r="AB243" s="47">
        <v>4</v>
      </c>
      <c r="AC243" s="48">
        <v>3.2</v>
      </c>
      <c r="AD243" s="49">
        <v>44127</v>
      </c>
      <c r="AE243" s="50"/>
      <c r="AF243" s="143" t="str">
        <f t="shared" si="145"/>
        <v>2,     Rheem Canada,   "CPROPH80 T2 RH375-30  (80 gal)"</v>
      </c>
      <c r="AG243" s="145" t="str">
        <f t="shared" si="170"/>
        <v>RheemCan</v>
      </c>
      <c r="AH243" s="147" t="s">
        <v>603</v>
      </c>
      <c r="AI243" s="143" t="str">
        <f t="shared" si="146"/>
        <v xml:space="preserve">          case  Rheem Canada   :   "RheemCanCPROPH80T2RH37530"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 spans="3:52" s="6" customFormat="1" ht="15" customHeight="1" x14ac:dyDescent="0.25">
      <c r="C244" s="136" t="str">
        <f t="shared" si="140"/>
        <v>Rheem Canada</v>
      </c>
      <c r="D244" s="136" t="str">
        <f t="shared" si="141"/>
        <v>CPROPH40 T2 RH375-SO  (40 gal)</v>
      </c>
      <c r="E244" s="136">
        <f t="shared" si="142"/>
        <v>280959</v>
      </c>
      <c r="F244" s="62">
        <f t="shared" si="148"/>
        <v>40</v>
      </c>
      <c r="G244" s="6" t="str">
        <f t="shared" si="143"/>
        <v>Rheem2020Prem40</v>
      </c>
      <c r="H244" s="64">
        <v>0</v>
      </c>
      <c r="I244" s="62">
        <v>1</v>
      </c>
      <c r="J244" s="63">
        <f t="shared" si="151"/>
        <v>0</v>
      </c>
      <c r="K244" s="114">
        <f t="shared" si="152"/>
        <v>3.1</v>
      </c>
      <c r="L244" s="132">
        <f t="shared" si="168"/>
        <v>0</v>
      </c>
      <c r="M244" s="132" t="str">
        <f t="shared" si="144"/>
        <v>RheemCanCPROPH40T2RH375SO</v>
      </c>
      <c r="N244" s="99" t="s">
        <v>196</v>
      </c>
      <c r="O244" s="32">
        <v>4</v>
      </c>
      <c r="P244" s="83">
        <f t="shared" si="123"/>
        <v>28</v>
      </c>
      <c r="Q244" s="12" t="s">
        <v>365</v>
      </c>
      <c r="R244" s="70">
        <f t="shared" si="169"/>
        <v>9</v>
      </c>
      <c r="S244" s="70">
        <f t="shared" si="167"/>
        <v>280959</v>
      </c>
      <c r="T244" s="67" t="str">
        <f t="shared" si="149"/>
        <v>CPROPH40 T2 RH375-SO  (40 gal)</v>
      </c>
      <c r="U244" s="10" t="s">
        <v>392</v>
      </c>
      <c r="V244" s="11">
        <v>40</v>
      </c>
      <c r="W244" s="30"/>
      <c r="X244" s="88" t="s">
        <v>291</v>
      </c>
      <c r="Y244" s="93" t="str">
        <f t="shared" si="154"/>
        <v>Rheem2020Prem40</v>
      </c>
      <c r="Z244" s="131">
        <v>0</v>
      </c>
      <c r="AA244" s="40"/>
      <c r="AB244" s="47">
        <v>2</v>
      </c>
      <c r="AC244" s="48">
        <v>3.1</v>
      </c>
      <c r="AD244" s="49">
        <v>44127</v>
      </c>
      <c r="AE244" s="50"/>
      <c r="AF244" s="143" t="str">
        <f t="shared" si="145"/>
        <v>2,     Rheem Canada,   "CPROPH40 T2 RH375-SO  (40 gal)"</v>
      </c>
      <c r="AG244" s="145" t="str">
        <f t="shared" si="170"/>
        <v>RheemCan</v>
      </c>
      <c r="AH244" s="147" t="s">
        <v>604</v>
      </c>
      <c r="AI244" s="143" t="str">
        <f t="shared" si="146"/>
        <v xml:space="preserve">          case  Rheem Canada   :   "RheemCanCPROPH40T2RH375SO"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 spans="3:52" s="6" customFormat="1" ht="15" customHeight="1" x14ac:dyDescent="0.25">
      <c r="C245" s="136" t="str">
        <f t="shared" si="140"/>
        <v>Rheem Canada</v>
      </c>
      <c r="D245" s="136" t="str">
        <f t="shared" si="141"/>
        <v>CPROPH50 T2 RH375-SO  (50 gal)</v>
      </c>
      <c r="E245" s="136">
        <f t="shared" si="142"/>
        <v>281060</v>
      </c>
      <c r="F245" s="62">
        <f t="shared" si="148"/>
        <v>50</v>
      </c>
      <c r="G245" s="6" t="str">
        <f t="shared" si="143"/>
        <v>Rheem2020Prem50</v>
      </c>
      <c r="H245" s="64">
        <v>0</v>
      </c>
      <c r="I245" s="62">
        <v>1</v>
      </c>
      <c r="J245" s="63">
        <f t="shared" si="151"/>
        <v>0</v>
      </c>
      <c r="K245" s="114">
        <f t="shared" si="152"/>
        <v>3.2</v>
      </c>
      <c r="L245" s="132">
        <f t="shared" si="168"/>
        <v>0</v>
      </c>
      <c r="M245" s="132" t="str">
        <f t="shared" si="144"/>
        <v>RheemCanCPROPH50T2RH375SO</v>
      </c>
      <c r="N245" s="99" t="s">
        <v>196</v>
      </c>
      <c r="O245" s="32">
        <v>4</v>
      </c>
      <c r="P245" s="83">
        <f t="shared" si="123"/>
        <v>28</v>
      </c>
      <c r="Q245" s="12" t="s">
        <v>365</v>
      </c>
      <c r="R245" s="70">
        <f t="shared" si="169"/>
        <v>10</v>
      </c>
      <c r="S245" s="70">
        <f t="shared" si="167"/>
        <v>281060</v>
      </c>
      <c r="T245" s="67" t="str">
        <f t="shared" si="149"/>
        <v>CPROPH50 T2 RH375-SO  (50 gal)</v>
      </c>
      <c r="U245" s="10" t="s">
        <v>393</v>
      </c>
      <c r="V245" s="11">
        <v>50</v>
      </c>
      <c r="W245" s="30"/>
      <c r="X245" s="88" t="s">
        <v>292</v>
      </c>
      <c r="Y245" s="93" t="str">
        <f t="shared" si="154"/>
        <v>Rheem2020Prem50</v>
      </c>
      <c r="Z245" s="131">
        <v>0</v>
      </c>
      <c r="AA245" s="40"/>
      <c r="AB245" s="47" t="s">
        <v>9</v>
      </c>
      <c r="AC245" s="48">
        <v>3.2</v>
      </c>
      <c r="AD245" s="49">
        <v>44127</v>
      </c>
      <c r="AE245" s="50"/>
      <c r="AF245" s="143" t="str">
        <f t="shared" si="145"/>
        <v>2,     Rheem Canada,   "CPROPH50 T2 RH375-SO  (50 gal)"</v>
      </c>
      <c r="AG245" s="145" t="str">
        <f t="shared" si="170"/>
        <v>RheemCan</v>
      </c>
      <c r="AH245" s="147" t="s">
        <v>617</v>
      </c>
      <c r="AI245" s="143" t="str">
        <f t="shared" si="146"/>
        <v xml:space="preserve">          case  Rheem Canada   :   "RheemCanCPROPH50T2RH375SO"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 spans="3:52" s="6" customFormat="1" ht="15" customHeight="1" x14ac:dyDescent="0.25">
      <c r="C246" s="136" t="str">
        <f t="shared" si="140"/>
        <v>Rheem Canada</v>
      </c>
      <c r="D246" s="136" t="str">
        <f t="shared" si="141"/>
        <v>CPROPH65 T2 RH375-SO  (65 gal)</v>
      </c>
      <c r="E246" s="136">
        <f t="shared" si="142"/>
        <v>281161</v>
      </c>
      <c r="F246" s="62">
        <f t="shared" si="148"/>
        <v>65</v>
      </c>
      <c r="G246" s="6" t="str">
        <f t="shared" si="143"/>
        <v>Rheem2020Prem65</v>
      </c>
      <c r="H246" s="64">
        <v>0</v>
      </c>
      <c r="I246" s="62">
        <v>1</v>
      </c>
      <c r="J246" s="63">
        <f t="shared" si="151"/>
        <v>0</v>
      </c>
      <c r="K246" s="114">
        <f t="shared" si="152"/>
        <v>3.2</v>
      </c>
      <c r="L246" s="132">
        <f t="shared" si="168"/>
        <v>0</v>
      </c>
      <c r="M246" s="132" t="str">
        <f t="shared" si="144"/>
        <v>RheemCanCPROPH65T2RH375SO</v>
      </c>
      <c r="N246" s="99" t="s">
        <v>196</v>
      </c>
      <c r="O246" s="32">
        <v>4</v>
      </c>
      <c r="P246" s="83">
        <f t="shared" si="123"/>
        <v>28</v>
      </c>
      <c r="Q246" s="12" t="s">
        <v>365</v>
      </c>
      <c r="R246" s="70">
        <f t="shared" si="169"/>
        <v>11</v>
      </c>
      <c r="S246" s="70">
        <f t="shared" si="167"/>
        <v>281161</v>
      </c>
      <c r="T246" s="67" t="str">
        <f t="shared" si="149"/>
        <v>CPROPH65 T2 RH375-SO  (65 gal)</v>
      </c>
      <c r="U246" s="10" t="s">
        <v>394</v>
      </c>
      <c r="V246" s="11">
        <v>65</v>
      </c>
      <c r="W246" s="30"/>
      <c r="X246" s="88" t="s">
        <v>293</v>
      </c>
      <c r="Y246" s="93" t="str">
        <f t="shared" si="154"/>
        <v>Rheem2020Prem65</v>
      </c>
      <c r="Z246" s="131">
        <v>0</v>
      </c>
      <c r="AA246" s="40"/>
      <c r="AB246" s="47" t="s">
        <v>9</v>
      </c>
      <c r="AC246" s="48">
        <v>3.2</v>
      </c>
      <c r="AD246" s="49">
        <v>44127</v>
      </c>
      <c r="AE246" s="50"/>
      <c r="AF246" s="143" t="str">
        <f t="shared" si="145"/>
        <v>2,     Rheem Canada,   "CPROPH65 T2 RH375-SO  (65 gal)"</v>
      </c>
      <c r="AG246" s="145" t="str">
        <f t="shared" si="170"/>
        <v>RheemCan</v>
      </c>
      <c r="AH246" s="147" t="s">
        <v>618</v>
      </c>
      <c r="AI246" s="143" t="str">
        <f t="shared" si="146"/>
        <v xml:space="preserve">          case  Rheem Canada   :   "RheemCanCPROPH65T2RH375SO"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 spans="3:52" s="6" customFormat="1" ht="15" customHeight="1" x14ac:dyDescent="0.25">
      <c r="C247" s="136" t="str">
        <f t="shared" si="140"/>
        <v>Rheem Canada</v>
      </c>
      <c r="D247" s="136" t="str">
        <f t="shared" si="141"/>
        <v>CPROPH80 T2 RH375-SO  (80 gal)</v>
      </c>
      <c r="E247" s="136">
        <f t="shared" si="142"/>
        <v>281262</v>
      </c>
      <c r="F247" s="62">
        <f t="shared" si="148"/>
        <v>80</v>
      </c>
      <c r="G247" s="6" t="str">
        <f t="shared" si="143"/>
        <v>Rheem2020Prem80</v>
      </c>
      <c r="H247" s="64">
        <v>0</v>
      </c>
      <c r="I247" s="62">
        <v>1</v>
      </c>
      <c r="J247" s="63">
        <f t="shared" si="151"/>
        <v>0</v>
      </c>
      <c r="K247" s="114">
        <f t="shared" si="152"/>
        <v>3.2</v>
      </c>
      <c r="L247" s="132">
        <f t="shared" si="168"/>
        <v>0</v>
      </c>
      <c r="M247" s="132" t="str">
        <f t="shared" si="144"/>
        <v>RheemCanCPROPH80T2RH375SO</v>
      </c>
      <c r="N247" s="99" t="s">
        <v>196</v>
      </c>
      <c r="O247" s="32">
        <v>4</v>
      </c>
      <c r="P247" s="83">
        <f t="shared" si="123"/>
        <v>28</v>
      </c>
      <c r="Q247" s="12" t="s">
        <v>365</v>
      </c>
      <c r="R247" s="70">
        <f t="shared" si="169"/>
        <v>12</v>
      </c>
      <c r="S247" s="70">
        <f t="shared" si="167"/>
        <v>281262</v>
      </c>
      <c r="T247" s="67" t="str">
        <f t="shared" si="149"/>
        <v>CPROPH80 T2 RH375-SO  (80 gal)</v>
      </c>
      <c r="U247" s="10" t="s">
        <v>395</v>
      </c>
      <c r="V247" s="11">
        <v>80</v>
      </c>
      <c r="W247" s="30"/>
      <c r="X247" s="88" t="s">
        <v>294</v>
      </c>
      <c r="Y247" s="93" t="str">
        <f t="shared" si="154"/>
        <v>Rheem2020Prem80</v>
      </c>
      <c r="Z247" s="131">
        <v>0</v>
      </c>
      <c r="AA247" s="40"/>
      <c r="AB247" s="47">
        <v>4</v>
      </c>
      <c r="AC247" s="48">
        <v>3.2</v>
      </c>
      <c r="AD247" s="49">
        <v>44127</v>
      </c>
      <c r="AE247" s="50"/>
      <c r="AF247" s="143" t="str">
        <f t="shared" si="145"/>
        <v>2,     Rheem Canada,   "CPROPH80 T2 RH375-SO  (80 gal)"</v>
      </c>
      <c r="AG247" s="145" t="str">
        <f t="shared" si="170"/>
        <v>RheemCan</v>
      </c>
      <c r="AH247" s="147" t="s">
        <v>619</v>
      </c>
      <c r="AI247" s="143" t="str">
        <f t="shared" si="146"/>
        <v xml:space="preserve">          case  Rheem Canada   :   "RheemCanCPROPH80T2RH375SO"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 spans="3:52" s="6" customFormat="1" ht="15" customHeight="1" x14ac:dyDescent="0.25">
      <c r="C248" s="136" t="str">
        <f t="shared" si="140"/>
        <v>Rheem Canada</v>
      </c>
      <c r="D248" s="136" t="str">
        <f t="shared" si="141"/>
        <v>CXE40T10H22UO  (40 gal)</v>
      </c>
      <c r="E248" s="136">
        <f t="shared" si="142"/>
        <v>281359</v>
      </c>
      <c r="F248" s="62">
        <f t="shared" si="148"/>
        <v>40</v>
      </c>
      <c r="G248" s="6" t="str">
        <f t="shared" si="143"/>
        <v>Rheem2020Prem40</v>
      </c>
      <c r="H248" s="64">
        <v>0</v>
      </c>
      <c r="I248" s="62">
        <v>1</v>
      </c>
      <c r="J248" s="63">
        <f t="shared" si="151"/>
        <v>0</v>
      </c>
      <c r="K248" s="114">
        <f t="shared" si="152"/>
        <v>3.1</v>
      </c>
      <c r="L248" s="132">
        <f t="shared" si="168"/>
        <v>0</v>
      </c>
      <c r="M248" s="132" t="str">
        <f t="shared" si="144"/>
        <v>RheemCanCXE40T10H22UO</v>
      </c>
      <c r="N248" s="99" t="s">
        <v>196</v>
      </c>
      <c r="O248" s="32">
        <v>4</v>
      </c>
      <c r="P248" s="83">
        <f t="shared" si="123"/>
        <v>28</v>
      </c>
      <c r="Q248" s="12" t="s">
        <v>365</v>
      </c>
      <c r="R248" s="70">
        <f t="shared" si="169"/>
        <v>13</v>
      </c>
      <c r="S248" s="70">
        <f t="shared" si="167"/>
        <v>281359</v>
      </c>
      <c r="T248" s="67" t="str">
        <f t="shared" si="149"/>
        <v>CXE40T10H22UO  (40 gal)</v>
      </c>
      <c r="U248" s="10" t="s">
        <v>366</v>
      </c>
      <c r="V248" s="11">
        <v>40</v>
      </c>
      <c r="W248" s="30"/>
      <c r="X248" s="88" t="s">
        <v>291</v>
      </c>
      <c r="Y248" s="93" t="str">
        <f t="shared" si="154"/>
        <v>Rheem2020Prem40</v>
      </c>
      <c r="Z248" s="131">
        <v>0</v>
      </c>
      <c r="AA248" s="40"/>
      <c r="AB248" s="47">
        <v>2</v>
      </c>
      <c r="AC248" s="48">
        <v>3.1</v>
      </c>
      <c r="AD248" s="49">
        <v>44127</v>
      </c>
      <c r="AE248" s="50"/>
      <c r="AF248" s="143" t="str">
        <f t="shared" si="145"/>
        <v>2,     Rheem Canada,   "CXE40T10H22UO  (40 gal)"</v>
      </c>
      <c r="AG248" s="145" t="str">
        <f t="shared" si="170"/>
        <v>RheemCan</v>
      </c>
      <c r="AH248" s="147" t="s">
        <v>605</v>
      </c>
      <c r="AI248" s="143" t="str">
        <f t="shared" si="146"/>
        <v xml:space="preserve">          case  Rheem Canada   :   "RheemCanCXE40T10H22UO"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 spans="3:52" s="6" customFormat="1" ht="15" customHeight="1" x14ac:dyDescent="0.25">
      <c r="C249" s="136" t="str">
        <f t="shared" si="140"/>
        <v>Rheem Canada</v>
      </c>
      <c r="D249" s="136" t="str">
        <f t="shared" si="141"/>
        <v>CXE50T10H22UO  (50 gal)</v>
      </c>
      <c r="E249" s="136">
        <f t="shared" ref="E249:E312" si="171">S249</f>
        <v>281460</v>
      </c>
      <c r="F249" s="62">
        <f t="shared" si="148"/>
        <v>50</v>
      </c>
      <c r="G249" s="6" t="str">
        <f t="shared" si="143"/>
        <v>Rheem2020Prem50</v>
      </c>
      <c r="H249" s="64">
        <v>0</v>
      </c>
      <c r="I249" s="62">
        <v>1</v>
      </c>
      <c r="J249" s="63">
        <f t="shared" si="151"/>
        <v>0</v>
      </c>
      <c r="K249" s="114">
        <f t="shared" si="152"/>
        <v>3.2</v>
      </c>
      <c r="L249" s="132">
        <f t="shared" si="168"/>
        <v>0</v>
      </c>
      <c r="M249" s="132" t="str">
        <f t="shared" ref="M249:M312" si="172">AH249</f>
        <v>RheemCanCXE50T10H22UO</v>
      </c>
      <c r="N249" s="99" t="s">
        <v>196</v>
      </c>
      <c r="O249" s="32">
        <v>4</v>
      </c>
      <c r="P249" s="83">
        <f t="shared" si="123"/>
        <v>28</v>
      </c>
      <c r="Q249" s="12" t="s">
        <v>365</v>
      </c>
      <c r="R249" s="70">
        <f t="shared" si="169"/>
        <v>14</v>
      </c>
      <c r="S249" s="70">
        <f t="shared" si="167"/>
        <v>281460</v>
      </c>
      <c r="T249" s="67" t="str">
        <f t="shared" si="149"/>
        <v>CXE50T10H22UO  (50 gal)</v>
      </c>
      <c r="U249" s="10" t="s">
        <v>396</v>
      </c>
      <c r="V249" s="11">
        <v>50</v>
      </c>
      <c r="W249" s="30"/>
      <c r="X249" s="88" t="s">
        <v>292</v>
      </c>
      <c r="Y249" s="93" t="str">
        <f t="shared" si="154"/>
        <v>Rheem2020Prem50</v>
      </c>
      <c r="Z249" s="131">
        <v>0</v>
      </c>
      <c r="AA249" s="40"/>
      <c r="AB249" s="47" t="s">
        <v>9</v>
      </c>
      <c r="AC249" s="48">
        <v>3.2</v>
      </c>
      <c r="AD249" s="49">
        <v>44127</v>
      </c>
      <c r="AE249" s="50"/>
      <c r="AF249" s="143" t="str">
        <f t="shared" si="145"/>
        <v>2,     Rheem Canada,   "CXE50T10H22UO  (50 gal)"</v>
      </c>
      <c r="AG249" s="145" t="str">
        <f t="shared" si="170"/>
        <v>RheemCan</v>
      </c>
      <c r="AH249" s="147" t="s">
        <v>606</v>
      </c>
      <c r="AI249" s="143" t="str">
        <f t="shared" si="146"/>
        <v xml:space="preserve">          case  Rheem Canada   :   "RheemCanCXE50T10H22UO"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 spans="3:52" s="6" customFormat="1" ht="15" customHeight="1" x14ac:dyDescent="0.25">
      <c r="C250" s="136" t="str">
        <f t="shared" si="140"/>
        <v>Rheem Canada</v>
      </c>
      <c r="D250" s="136" t="str">
        <f t="shared" si="141"/>
        <v>CXE65T10H22UO  (65 gal)</v>
      </c>
      <c r="E250" s="136">
        <f t="shared" si="171"/>
        <v>281561</v>
      </c>
      <c r="F250" s="62">
        <f t="shared" si="148"/>
        <v>65</v>
      </c>
      <c r="G250" s="6" t="str">
        <f t="shared" si="143"/>
        <v>Rheem2020Prem65</v>
      </c>
      <c r="H250" s="64">
        <v>0</v>
      </c>
      <c r="I250" s="62">
        <v>1</v>
      </c>
      <c r="J250" s="63">
        <f t="shared" si="151"/>
        <v>0</v>
      </c>
      <c r="K250" s="114">
        <f t="shared" si="152"/>
        <v>3.2</v>
      </c>
      <c r="L250" s="132">
        <f t="shared" si="168"/>
        <v>0</v>
      </c>
      <c r="M250" s="132" t="str">
        <f t="shared" si="172"/>
        <v>RheemCanCXE65T10H22UO</v>
      </c>
      <c r="N250" s="99" t="s">
        <v>196</v>
      </c>
      <c r="O250" s="32">
        <v>4</v>
      </c>
      <c r="P250" s="83">
        <f t="shared" si="123"/>
        <v>28</v>
      </c>
      <c r="Q250" s="12" t="s">
        <v>365</v>
      </c>
      <c r="R250" s="70">
        <f t="shared" si="169"/>
        <v>15</v>
      </c>
      <c r="S250" s="70">
        <f t="shared" si="167"/>
        <v>281561</v>
      </c>
      <c r="T250" s="67" t="str">
        <f t="shared" si="149"/>
        <v>CXE65T10H22UO  (65 gal)</v>
      </c>
      <c r="U250" s="10" t="s">
        <v>397</v>
      </c>
      <c r="V250" s="11">
        <v>65</v>
      </c>
      <c r="W250" s="30"/>
      <c r="X250" s="88" t="s">
        <v>293</v>
      </c>
      <c r="Y250" s="93" t="str">
        <f t="shared" si="154"/>
        <v>Rheem2020Prem65</v>
      </c>
      <c r="Z250" s="131">
        <v>0</v>
      </c>
      <c r="AA250" s="40"/>
      <c r="AB250" s="47" t="s">
        <v>9</v>
      </c>
      <c r="AC250" s="48">
        <v>3.2</v>
      </c>
      <c r="AD250" s="49">
        <v>44127</v>
      </c>
      <c r="AE250" s="50"/>
      <c r="AF250" s="143" t="str">
        <f t="shared" si="145"/>
        <v>2,     Rheem Canada,   "CXE65T10H22UO  (65 gal)"</v>
      </c>
      <c r="AG250" s="145" t="str">
        <f t="shared" si="170"/>
        <v>RheemCan</v>
      </c>
      <c r="AH250" s="147" t="s">
        <v>607</v>
      </c>
      <c r="AI250" s="143" t="str">
        <f t="shared" si="146"/>
        <v xml:space="preserve">          case  Rheem Canada   :   "RheemCanCXE65T10H22UO"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 spans="3:52" s="6" customFormat="1" ht="15" customHeight="1" x14ac:dyDescent="0.25">
      <c r="C251" s="136" t="str">
        <f t="shared" si="140"/>
        <v>Rheem Canada</v>
      </c>
      <c r="D251" s="136" t="str">
        <f t="shared" si="141"/>
        <v>CXE80T10H22UO  (80 gal)</v>
      </c>
      <c r="E251" s="136">
        <f t="shared" si="171"/>
        <v>281662</v>
      </c>
      <c r="F251" s="62">
        <f t="shared" si="148"/>
        <v>80</v>
      </c>
      <c r="G251" s="6" t="str">
        <f t="shared" si="143"/>
        <v>Rheem2020Prem80</v>
      </c>
      <c r="H251" s="64">
        <v>0</v>
      </c>
      <c r="I251" s="62">
        <v>1</v>
      </c>
      <c r="J251" s="63">
        <f t="shared" si="151"/>
        <v>0</v>
      </c>
      <c r="K251" s="114">
        <f t="shared" si="152"/>
        <v>3.2</v>
      </c>
      <c r="L251" s="132">
        <f t="shared" si="168"/>
        <v>0</v>
      </c>
      <c r="M251" s="132" t="str">
        <f t="shared" si="172"/>
        <v>RheemCanCXE80T10H22UO</v>
      </c>
      <c r="N251" s="99" t="s">
        <v>196</v>
      </c>
      <c r="O251" s="32">
        <v>4</v>
      </c>
      <c r="P251" s="83">
        <f t="shared" si="123"/>
        <v>28</v>
      </c>
      <c r="Q251" s="12" t="s">
        <v>365</v>
      </c>
      <c r="R251" s="70">
        <f t="shared" si="169"/>
        <v>16</v>
      </c>
      <c r="S251" s="70">
        <f t="shared" si="167"/>
        <v>281662</v>
      </c>
      <c r="T251" s="67" t="str">
        <f t="shared" si="149"/>
        <v>CXE80T10H22UO  (80 gal)</v>
      </c>
      <c r="U251" s="10" t="s">
        <v>398</v>
      </c>
      <c r="V251" s="11">
        <v>80</v>
      </c>
      <c r="W251" s="30"/>
      <c r="X251" s="88" t="s">
        <v>294</v>
      </c>
      <c r="Y251" s="93" t="str">
        <f t="shared" si="154"/>
        <v>Rheem2020Prem80</v>
      </c>
      <c r="Z251" s="131">
        <v>0</v>
      </c>
      <c r="AA251" s="40"/>
      <c r="AB251" s="47">
        <v>4</v>
      </c>
      <c r="AC251" s="48">
        <v>3.2</v>
      </c>
      <c r="AD251" s="49">
        <v>44127</v>
      </c>
      <c r="AE251" s="50"/>
      <c r="AF251" s="143" t="str">
        <f t="shared" si="145"/>
        <v>2,     Rheem Canada,   "CXE80T10H22UO  (80 gal)"</v>
      </c>
      <c r="AG251" s="145" t="str">
        <f t="shared" si="170"/>
        <v>RheemCan</v>
      </c>
      <c r="AH251" s="147" t="s">
        <v>608</v>
      </c>
      <c r="AI251" s="143" t="str">
        <f t="shared" si="146"/>
        <v xml:space="preserve">          case  Rheem Canada   :   "RheemCanCXE80T10H22UO"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</row>
    <row r="252" spans="3:52" s="6" customFormat="1" ht="15" customHeight="1" x14ac:dyDescent="0.25">
      <c r="C252" s="136" t="str">
        <f t="shared" si="140"/>
        <v>Rheem Canada</v>
      </c>
      <c r="D252" s="136" t="str">
        <f t="shared" si="141"/>
        <v>CXE40T10H45UO  (40 gal)</v>
      </c>
      <c r="E252" s="136">
        <f t="shared" si="171"/>
        <v>281759</v>
      </c>
      <c r="F252" s="62">
        <f t="shared" si="148"/>
        <v>40</v>
      </c>
      <c r="G252" s="6" t="str">
        <f t="shared" si="143"/>
        <v>Rheem2020Prem40</v>
      </c>
      <c r="H252" s="64">
        <v>0</v>
      </c>
      <c r="I252" s="62">
        <v>1</v>
      </c>
      <c r="J252" s="63">
        <f t="shared" si="151"/>
        <v>0</v>
      </c>
      <c r="K252" s="114">
        <f t="shared" si="152"/>
        <v>3.1</v>
      </c>
      <c r="L252" s="132">
        <f t="shared" si="168"/>
        <v>0</v>
      </c>
      <c r="M252" s="132" t="str">
        <f t="shared" si="172"/>
        <v>RheemCanCXE40T10H45UO</v>
      </c>
      <c r="N252" s="99" t="s">
        <v>196</v>
      </c>
      <c r="O252" s="32">
        <v>4</v>
      </c>
      <c r="P252" s="83">
        <f t="shared" si="123"/>
        <v>28</v>
      </c>
      <c r="Q252" s="12" t="s">
        <v>365</v>
      </c>
      <c r="R252" s="70">
        <f t="shared" si="169"/>
        <v>17</v>
      </c>
      <c r="S252" s="70">
        <f t="shared" si="167"/>
        <v>281759</v>
      </c>
      <c r="T252" s="67" t="str">
        <f t="shared" si="149"/>
        <v>CXE40T10H45UO  (40 gal)</v>
      </c>
      <c r="U252" s="10" t="s">
        <v>399</v>
      </c>
      <c r="V252" s="11">
        <v>40</v>
      </c>
      <c r="W252" s="30"/>
      <c r="X252" s="88" t="s">
        <v>291</v>
      </c>
      <c r="Y252" s="93" t="str">
        <f t="shared" si="154"/>
        <v>Rheem2020Prem40</v>
      </c>
      <c r="Z252" s="131">
        <v>0</v>
      </c>
      <c r="AA252" s="40"/>
      <c r="AB252" s="47">
        <v>2</v>
      </c>
      <c r="AC252" s="48">
        <v>3.1</v>
      </c>
      <c r="AD252" s="49">
        <v>44127</v>
      </c>
      <c r="AE252" s="50"/>
      <c r="AF252" s="143" t="str">
        <f t="shared" si="145"/>
        <v>2,     Rheem Canada,   "CXE40T10H45UO  (40 gal)"</v>
      </c>
      <c r="AG252" s="145" t="str">
        <f t="shared" si="170"/>
        <v>RheemCan</v>
      </c>
      <c r="AH252" s="147" t="s">
        <v>609</v>
      </c>
      <c r="AI252" s="143" t="str">
        <f t="shared" si="146"/>
        <v xml:space="preserve">          case  Rheem Canada   :   "RheemCanCXE40T10H45UO"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</row>
    <row r="253" spans="3:52" s="6" customFormat="1" ht="15" customHeight="1" x14ac:dyDescent="0.25">
      <c r="C253" s="136" t="str">
        <f t="shared" si="140"/>
        <v>Rheem Canada</v>
      </c>
      <c r="D253" s="136" t="str">
        <f t="shared" si="141"/>
        <v>CXE50T10H45UO  (50 gal)</v>
      </c>
      <c r="E253" s="136">
        <f t="shared" si="171"/>
        <v>281860</v>
      </c>
      <c r="F253" s="62">
        <f t="shared" si="148"/>
        <v>50</v>
      </c>
      <c r="G253" s="6" t="str">
        <f t="shared" si="143"/>
        <v>Rheem2020Prem50</v>
      </c>
      <c r="H253" s="64">
        <v>0</v>
      </c>
      <c r="I253" s="62">
        <v>1</v>
      </c>
      <c r="J253" s="63">
        <f t="shared" si="151"/>
        <v>0</v>
      </c>
      <c r="K253" s="114">
        <f t="shared" si="152"/>
        <v>3.2</v>
      </c>
      <c r="L253" s="132">
        <f t="shared" si="168"/>
        <v>0</v>
      </c>
      <c r="M253" s="132" t="str">
        <f t="shared" si="172"/>
        <v>RheemCanCXE50T10H45UO</v>
      </c>
      <c r="N253" s="99" t="s">
        <v>196</v>
      </c>
      <c r="O253" s="32">
        <v>4</v>
      </c>
      <c r="P253" s="83">
        <f t="shared" si="123"/>
        <v>28</v>
      </c>
      <c r="Q253" s="12" t="s">
        <v>365</v>
      </c>
      <c r="R253" s="70">
        <f t="shared" si="169"/>
        <v>18</v>
      </c>
      <c r="S253" s="70">
        <f t="shared" si="167"/>
        <v>281860</v>
      </c>
      <c r="T253" s="67" t="str">
        <f t="shared" si="149"/>
        <v>CXE50T10H45UO  (50 gal)</v>
      </c>
      <c r="U253" s="10" t="s">
        <v>400</v>
      </c>
      <c r="V253" s="11">
        <v>50</v>
      </c>
      <c r="W253" s="30"/>
      <c r="X253" s="88" t="s">
        <v>292</v>
      </c>
      <c r="Y253" s="93" t="str">
        <f t="shared" si="154"/>
        <v>Rheem2020Prem50</v>
      </c>
      <c r="Z253" s="131">
        <v>0</v>
      </c>
      <c r="AA253" s="40"/>
      <c r="AB253" s="47" t="s">
        <v>9</v>
      </c>
      <c r="AC253" s="48">
        <v>3.2</v>
      </c>
      <c r="AD253" s="49">
        <v>44127</v>
      </c>
      <c r="AE253" s="50"/>
      <c r="AF253" s="143" t="str">
        <f t="shared" si="145"/>
        <v>2,     Rheem Canada,   "CXE50T10H45UO  (50 gal)"</v>
      </c>
      <c r="AG253" s="145" t="str">
        <f t="shared" si="170"/>
        <v>RheemCan</v>
      </c>
      <c r="AH253" s="147" t="s">
        <v>610</v>
      </c>
      <c r="AI253" s="143" t="str">
        <f t="shared" si="146"/>
        <v xml:space="preserve">          case  Rheem Canada   :   "RheemCanCXE50T10H45UO"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 spans="3:52" s="6" customFormat="1" ht="15" customHeight="1" x14ac:dyDescent="0.25">
      <c r="C254" s="136" t="str">
        <f t="shared" si="140"/>
        <v>Rheem Canada</v>
      </c>
      <c r="D254" s="136" t="str">
        <f t="shared" si="141"/>
        <v>CXE65T10H45UO  (65 gal)</v>
      </c>
      <c r="E254" s="136">
        <f t="shared" si="171"/>
        <v>281961</v>
      </c>
      <c r="F254" s="62">
        <f t="shared" si="148"/>
        <v>65</v>
      </c>
      <c r="G254" s="6" t="str">
        <f t="shared" si="143"/>
        <v>Rheem2020Prem65</v>
      </c>
      <c r="H254" s="64">
        <v>0</v>
      </c>
      <c r="I254" s="62">
        <v>1</v>
      </c>
      <c r="J254" s="63">
        <f t="shared" si="151"/>
        <v>0</v>
      </c>
      <c r="K254" s="114">
        <f t="shared" si="152"/>
        <v>3.2</v>
      </c>
      <c r="L254" s="132">
        <f t="shared" si="168"/>
        <v>0</v>
      </c>
      <c r="M254" s="132" t="str">
        <f t="shared" si="172"/>
        <v>RheemCanCXE65T10H45UO</v>
      </c>
      <c r="N254" s="99" t="s">
        <v>196</v>
      </c>
      <c r="O254" s="32">
        <v>4</v>
      </c>
      <c r="P254" s="83">
        <f t="shared" si="123"/>
        <v>28</v>
      </c>
      <c r="Q254" s="12" t="s">
        <v>365</v>
      </c>
      <c r="R254" s="70">
        <f t="shared" si="169"/>
        <v>19</v>
      </c>
      <c r="S254" s="70">
        <f t="shared" si="167"/>
        <v>281961</v>
      </c>
      <c r="T254" s="67" t="str">
        <f t="shared" si="149"/>
        <v>CXE65T10H45UO  (65 gal)</v>
      </c>
      <c r="U254" s="10" t="s">
        <v>401</v>
      </c>
      <c r="V254" s="11">
        <v>65</v>
      </c>
      <c r="W254" s="30"/>
      <c r="X254" s="88" t="s">
        <v>293</v>
      </c>
      <c r="Y254" s="93" t="str">
        <f t="shared" si="154"/>
        <v>Rheem2020Prem65</v>
      </c>
      <c r="Z254" s="131">
        <v>0</v>
      </c>
      <c r="AA254" s="40"/>
      <c r="AB254" s="47" t="s">
        <v>9</v>
      </c>
      <c r="AC254" s="48">
        <v>3.2</v>
      </c>
      <c r="AD254" s="49">
        <v>44127</v>
      </c>
      <c r="AE254" s="50"/>
      <c r="AF254" s="143" t="str">
        <f t="shared" si="145"/>
        <v>2,     Rheem Canada,   "CXE65T10H45UO  (65 gal)"</v>
      </c>
      <c r="AG254" s="145" t="str">
        <f t="shared" si="170"/>
        <v>RheemCan</v>
      </c>
      <c r="AH254" s="147" t="s">
        <v>611</v>
      </c>
      <c r="AI254" s="143" t="str">
        <f t="shared" si="146"/>
        <v xml:space="preserve">          case  Rheem Canada   :   "RheemCanCXE65T10H45UO"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 spans="3:52" s="6" customFormat="1" ht="15" customHeight="1" x14ac:dyDescent="0.25">
      <c r="C255" s="136" t="str">
        <f t="shared" si="140"/>
        <v>Rheem Canada</v>
      </c>
      <c r="D255" s="136" t="str">
        <f t="shared" si="141"/>
        <v>CXE80T10H45UO  (80 gal)</v>
      </c>
      <c r="E255" s="136">
        <f t="shared" si="171"/>
        <v>282062</v>
      </c>
      <c r="F255" s="62">
        <f t="shared" si="148"/>
        <v>80</v>
      </c>
      <c r="G255" s="6" t="str">
        <f t="shared" si="143"/>
        <v>Rheem2020Prem80</v>
      </c>
      <c r="H255" s="64">
        <v>0</v>
      </c>
      <c r="I255" s="62">
        <v>1</v>
      </c>
      <c r="J255" s="63">
        <f t="shared" si="151"/>
        <v>0</v>
      </c>
      <c r="K255" s="114">
        <f t="shared" si="152"/>
        <v>3.2</v>
      </c>
      <c r="L255" s="132">
        <f t="shared" si="168"/>
        <v>0</v>
      </c>
      <c r="M255" s="132" t="str">
        <f t="shared" si="172"/>
        <v>RheemCanCXE80T10H45UO</v>
      </c>
      <c r="N255" s="99" t="s">
        <v>196</v>
      </c>
      <c r="O255" s="32">
        <v>4</v>
      </c>
      <c r="P255" s="83">
        <f t="shared" si="123"/>
        <v>28</v>
      </c>
      <c r="Q255" s="12" t="s">
        <v>365</v>
      </c>
      <c r="R255" s="70">
        <f t="shared" si="169"/>
        <v>20</v>
      </c>
      <c r="S255" s="70">
        <f t="shared" si="167"/>
        <v>282062</v>
      </c>
      <c r="T255" s="67" t="str">
        <f t="shared" si="149"/>
        <v>CXE80T10H45UO  (80 gal)</v>
      </c>
      <c r="U255" s="10" t="s">
        <v>402</v>
      </c>
      <c r="V255" s="11">
        <v>80</v>
      </c>
      <c r="W255" s="30"/>
      <c r="X255" s="88" t="s">
        <v>294</v>
      </c>
      <c r="Y255" s="93" t="str">
        <f t="shared" si="154"/>
        <v>Rheem2020Prem80</v>
      </c>
      <c r="Z255" s="131">
        <v>0</v>
      </c>
      <c r="AA255" s="40"/>
      <c r="AB255" s="47">
        <v>4</v>
      </c>
      <c r="AC255" s="48">
        <v>3.2</v>
      </c>
      <c r="AD255" s="49">
        <v>44127</v>
      </c>
      <c r="AE255" s="50"/>
      <c r="AF255" s="143" t="str">
        <f t="shared" si="145"/>
        <v>2,     Rheem Canada,   "CXE80T10H45UO  (80 gal)"</v>
      </c>
      <c r="AG255" s="145" t="str">
        <f t="shared" si="170"/>
        <v>RheemCan</v>
      </c>
      <c r="AH255" s="147" t="s">
        <v>612</v>
      </c>
      <c r="AI255" s="143" t="str">
        <f t="shared" si="146"/>
        <v xml:space="preserve">          case  Rheem Canada   :   "RheemCanCXE80T10H45UO"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 spans="3:52" s="6" customFormat="1" ht="15" customHeight="1" x14ac:dyDescent="0.25">
      <c r="C256" s="136" t="str">
        <f t="shared" si="140"/>
        <v>Rheem Canada</v>
      </c>
      <c r="D256" s="136" t="str">
        <f t="shared" si="141"/>
        <v>CXE40T10HS45UO  (40 gal)</v>
      </c>
      <c r="E256" s="136">
        <f t="shared" si="171"/>
        <v>282159</v>
      </c>
      <c r="F256" s="62">
        <f t="shared" si="148"/>
        <v>40</v>
      </c>
      <c r="G256" s="6" t="str">
        <f t="shared" si="143"/>
        <v>Rheem2020Prem40</v>
      </c>
      <c r="H256" s="64">
        <v>0</v>
      </c>
      <c r="I256" s="62">
        <v>1</v>
      </c>
      <c r="J256" s="63">
        <f t="shared" si="151"/>
        <v>0</v>
      </c>
      <c r="K256" s="114">
        <f t="shared" si="152"/>
        <v>3.1</v>
      </c>
      <c r="L256" s="132">
        <f t="shared" si="168"/>
        <v>0</v>
      </c>
      <c r="M256" s="132" t="str">
        <f t="shared" si="172"/>
        <v>RheemCanCXE40T10HS45UO</v>
      </c>
      <c r="N256" s="99" t="s">
        <v>196</v>
      </c>
      <c r="O256" s="32">
        <v>4</v>
      </c>
      <c r="P256" s="83">
        <f t="shared" si="123"/>
        <v>28</v>
      </c>
      <c r="Q256" s="12" t="s">
        <v>365</v>
      </c>
      <c r="R256" s="70">
        <f t="shared" si="169"/>
        <v>21</v>
      </c>
      <c r="S256" s="70">
        <f t="shared" si="167"/>
        <v>282159</v>
      </c>
      <c r="T256" s="67" t="str">
        <f t="shared" si="149"/>
        <v>CXE40T10HS45UO  (40 gal)</v>
      </c>
      <c r="U256" s="10" t="s">
        <v>367</v>
      </c>
      <c r="V256" s="11">
        <v>40</v>
      </c>
      <c r="W256" s="30"/>
      <c r="X256" s="88" t="s">
        <v>291</v>
      </c>
      <c r="Y256" s="93" t="str">
        <f t="shared" si="154"/>
        <v>Rheem2020Prem40</v>
      </c>
      <c r="Z256" s="131">
        <v>0</v>
      </c>
      <c r="AA256" s="40"/>
      <c r="AB256" s="47">
        <v>2</v>
      </c>
      <c r="AC256" s="48">
        <v>3.1</v>
      </c>
      <c r="AD256" s="49">
        <v>44127</v>
      </c>
      <c r="AE256" s="50"/>
      <c r="AF256" s="143" t="str">
        <f t="shared" si="145"/>
        <v>2,     Rheem Canada,   "CXE40T10HS45UO  (40 gal)"</v>
      </c>
      <c r="AG256" s="145" t="str">
        <f t="shared" si="170"/>
        <v>RheemCan</v>
      </c>
      <c r="AH256" s="147" t="s">
        <v>613</v>
      </c>
      <c r="AI256" s="143" t="str">
        <f t="shared" si="146"/>
        <v xml:space="preserve">          case  Rheem Canada   :   "RheemCanCXE40T10HS45UO"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 spans="3:52" s="6" customFormat="1" ht="15" customHeight="1" x14ac:dyDescent="0.25">
      <c r="C257" s="136" t="str">
        <f t="shared" si="140"/>
        <v>Rheem Canada</v>
      </c>
      <c r="D257" s="136" t="str">
        <f t="shared" si="141"/>
        <v>CXE50T10HS45UO  (50 gal)</v>
      </c>
      <c r="E257" s="136">
        <f t="shared" si="171"/>
        <v>282260</v>
      </c>
      <c r="F257" s="62">
        <f t="shared" si="148"/>
        <v>50</v>
      </c>
      <c r="G257" s="6" t="str">
        <f t="shared" si="143"/>
        <v>Rheem2020Prem50</v>
      </c>
      <c r="H257" s="64">
        <v>0</v>
      </c>
      <c r="I257" s="62">
        <v>1</v>
      </c>
      <c r="J257" s="63">
        <f t="shared" si="151"/>
        <v>0</v>
      </c>
      <c r="K257" s="114">
        <f t="shared" si="152"/>
        <v>3.2</v>
      </c>
      <c r="L257" s="132">
        <f t="shared" si="168"/>
        <v>0</v>
      </c>
      <c r="M257" s="132" t="str">
        <f t="shared" si="172"/>
        <v>RheemCanCXE50T10HS45UO</v>
      </c>
      <c r="N257" s="99" t="s">
        <v>196</v>
      </c>
      <c r="O257" s="32">
        <v>4</v>
      </c>
      <c r="P257" s="83">
        <f t="shared" si="123"/>
        <v>28</v>
      </c>
      <c r="Q257" s="12" t="s">
        <v>365</v>
      </c>
      <c r="R257" s="70">
        <f t="shared" si="169"/>
        <v>22</v>
      </c>
      <c r="S257" s="70">
        <f t="shared" si="167"/>
        <v>282260</v>
      </c>
      <c r="T257" s="67" t="str">
        <f t="shared" si="149"/>
        <v>CXE50T10HS45UO  (50 gal)</v>
      </c>
      <c r="U257" s="10" t="s">
        <v>403</v>
      </c>
      <c r="V257" s="11">
        <v>50</v>
      </c>
      <c r="W257" s="30"/>
      <c r="X257" s="88" t="s">
        <v>292</v>
      </c>
      <c r="Y257" s="93" t="str">
        <f t="shared" si="154"/>
        <v>Rheem2020Prem50</v>
      </c>
      <c r="Z257" s="131">
        <v>0</v>
      </c>
      <c r="AA257" s="40"/>
      <c r="AB257" s="47" t="s">
        <v>9</v>
      </c>
      <c r="AC257" s="48">
        <v>3.2</v>
      </c>
      <c r="AD257" s="49">
        <v>44127</v>
      </c>
      <c r="AE257" s="50"/>
      <c r="AF257" s="143" t="str">
        <f t="shared" si="145"/>
        <v>2,     Rheem Canada,   "CXE50T10HS45UO  (50 gal)"</v>
      </c>
      <c r="AG257" s="145" t="str">
        <f t="shared" si="170"/>
        <v>RheemCan</v>
      </c>
      <c r="AH257" s="147" t="s">
        <v>614</v>
      </c>
      <c r="AI257" s="143" t="str">
        <f t="shared" si="146"/>
        <v xml:space="preserve">          case  Rheem Canada   :   "RheemCanCXE50T10HS45UO"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 spans="3:52" s="6" customFormat="1" ht="15" customHeight="1" x14ac:dyDescent="0.25">
      <c r="C258" s="136" t="str">
        <f t="shared" si="140"/>
        <v>Rheem Canada</v>
      </c>
      <c r="D258" s="136" t="str">
        <f t="shared" si="141"/>
        <v>CXE65T10HS45UO  (65 gal)</v>
      </c>
      <c r="E258" s="136">
        <f t="shared" si="171"/>
        <v>282361</v>
      </c>
      <c r="F258" s="62">
        <f t="shared" si="148"/>
        <v>65</v>
      </c>
      <c r="G258" s="6" t="str">
        <f t="shared" si="143"/>
        <v>Rheem2020Prem65</v>
      </c>
      <c r="H258" s="64">
        <v>0</v>
      </c>
      <c r="I258" s="62">
        <v>1</v>
      </c>
      <c r="J258" s="63">
        <f t="shared" si="151"/>
        <v>0</v>
      </c>
      <c r="K258" s="114">
        <f t="shared" si="152"/>
        <v>3.2</v>
      </c>
      <c r="L258" s="132">
        <f t="shared" si="168"/>
        <v>0</v>
      </c>
      <c r="M258" s="132" t="str">
        <f t="shared" si="172"/>
        <v>RheemCanCXE65T10HS45UO</v>
      </c>
      <c r="N258" s="99" t="s">
        <v>196</v>
      </c>
      <c r="O258" s="32">
        <v>4</v>
      </c>
      <c r="P258" s="83">
        <f t="shared" si="123"/>
        <v>28</v>
      </c>
      <c r="Q258" s="12" t="s">
        <v>365</v>
      </c>
      <c r="R258" s="70">
        <f t="shared" si="169"/>
        <v>23</v>
      </c>
      <c r="S258" s="70">
        <f t="shared" si="167"/>
        <v>282361</v>
      </c>
      <c r="T258" s="67" t="str">
        <f t="shared" si="149"/>
        <v>CXE65T10HS45UO  (65 gal)</v>
      </c>
      <c r="U258" s="10" t="s">
        <v>404</v>
      </c>
      <c r="V258" s="11">
        <v>65</v>
      </c>
      <c r="W258" s="30"/>
      <c r="X258" s="88" t="s">
        <v>293</v>
      </c>
      <c r="Y258" s="93" t="str">
        <f t="shared" si="154"/>
        <v>Rheem2020Prem65</v>
      </c>
      <c r="Z258" s="131">
        <v>0</v>
      </c>
      <c r="AA258" s="40"/>
      <c r="AB258" s="47" t="s">
        <v>9</v>
      </c>
      <c r="AC258" s="48">
        <v>3.2</v>
      </c>
      <c r="AD258" s="49">
        <v>44127</v>
      </c>
      <c r="AE258" s="50"/>
      <c r="AF258" s="143" t="str">
        <f t="shared" si="145"/>
        <v>2,     Rheem Canada,   "CXE65T10HS45UO  (65 gal)"</v>
      </c>
      <c r="AG258" s="145" t="str">
        <f t="shared" si="170"/>
        <v>RheemCan</v>
      </c>
      <c r="AH258" s="147" t="s">
        <v>615</v>
      </c>
      <c r="AI258" s="143" t="str">
        <f t="shared" si="146"/>
        <v xml:space="preserve">          case  Rheem Canada   :   "RheemCanCXE65T10HS45UO"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 spans="3:52" s="6" customFormat="1" ht="15" customHeight="1" x14ac:dyDescent="0.25">
      <c r="C259" s="136" t="str">
        <f t="shared" si="140"/>
        <v>Rheem Canada</v>
      </c>
      <c r="D259" s="136" t="str">
        <f t="shared" si="141"/>
        <v>CXE80T10HS45UO  (80 gal)</v>
      </c>
      <c r="E259" s="136">
        <f t="shared" si="171"/>
        <v>282462</v>
      </c>
      <c r="F259" s="62">
        <f t="shared" si="148"/>
        <v>80</v>
      </c>
      <c r="G259" s="6" t="str">
        <f t="shared" si="143"/>
        <v>Rheem2020Prem80</v>
      </c>
      <c r="H259" s="64">
        <v>0</v>
      </c>
      <c r="I259" s="62">
        <v>1</v>
      </c>
      <c r="J259" s="63">
        <f t="shared" si="151"/>
        <v>0</v>
      </c>
      <c r="K259" s="114">
        <f t="shared" si="152"/>
        <v>3.2</v>
      </c>
      <c r="L259" s="132">
        <f t="shared" si="168"/>
        <v>0</v>
      </c>
      <c r="M259" s="132" t="str">
        <f t="shared" si="172"/>
        <v>RheemCanCXE80T10HS45UO</v>
      </c>
      <c r="N259" s="99" t="s">
        <v>196</v>
      </c>
      <c r="O259" s="32">
        <v>4</v>
      </c>
      <c r="P259" s="83">
        <f t="shared" si="123"/>
        <v>28</v>
      </c>
      <c r="Q259" s="12" t="s">
        <v>365</v>
      </c>
      <c r="R259" s="70">
        <f t="shared" si="169"/>
        <v>24</v>
      </c>
      <c r="S259" s="70">
        <f t="shared" si="167"/>
        <v>282462</v>
      </c>
      <c r="T259" s="67" t="str">
        <f t="shared" si="149"/>
        <v>CXE80T10HS45UO  (80 gal)</v>
      </c>
      <c r="U259" s="10" t="s">
        <v>405</v>
      </c>
      <c r="V259" s="11">
        <v>80</v>
      </c>
      <c r="W259" s="30"/>
      <c r="X259" s="88" t="s">
        <v>294</v>
      </c>
      <c r="Y259" s="93" t="str">
        <f t="shared" si="154"/>
        <v>Rheem2020Prem80</v>
      </c>
      <c r="Z259" s="131">
        <v>0</v>
      </c>
      <c r="AA259" s="40"/>
      <c r="AB259" s="47">
        <v>4</v>
      </c>
      <c r="AC259" s="48">
        <v>3.2</v>
      </c>
      <c r="AD259" s="49">
        <v>44127</v>
      </c>
      <c r="AE259" s="50"/>
      <c r="AF259" s="143" t="str">
        <f t="shared" si="145"/>
        <v>2,     Rheem Canada,   "CXE80T10HS45UO  (80 gal)"</v>
      </c>
      <c r="AG259" s="145" t="str">
        <f t="shared" si="170"/>
        <v>RheemCan</v>
      </c>
      <c r="AH259" s="147" t="s">
        <v>616</v>
      </c>
      <c r="AI259" s="143" t="str">
        <f t="shared" si="146"/>
        <v xml:space="preserve">          case  Rheem Canada   :   "RheemCanCXE80T10HS45UO"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 spans="3:52" s="6" customFormat="1" ht="15" customHeight="1" x14ac:dyDescent="0.25">
      <c r="C260" s="136" t="str">
        <f t="shared" si="140"/>
        <v>Rheem Canada</v>
      </c>
      <c r="D260" s="136" t="str">
        <f t="shared" si="141"/>
        <v>CPRO H40 T2 RH310BM  (40 gal)</v>
      </c>
      <c r="E260" s="136">
        <f t="shared" si="171"/>
        <v>282563</v>
      </c>
      <c r="F260" s="62">
        <f t="shared" si="148"/>
        <v>40</v>
      </c>
      <c r="G260" s="6" t="str">
        <f t="shared" si="143"/>
        <v>Rheem2020Build40</v>
      </c>
      <c r="H260" s="64">
        <v>0</v>
      </c>
      <c r="I260" s="62">
        <v>1</v>
      </c>
      <c r="J260" s="63">
        <f t="shared" si="151"/>
        <v>0</v>
      </c>
      <c r="K260" s="114">
        <f t="shared" si="152"/>
        <v>2.9</v>
      </c>
      <c r="L260" s="132">
        <f t="shared" si="168"/>
        <v>0</v>
      </c>
      <c r="M260" s="132" t="str">
        <f t="shared" si="172"/>
        <v>RheemCanCPROH40T2RH310BM</v>
      </c>
      <c r="N260" s="99" t="s">
        <v>196</v>
      </c>
      <c r="O260" s="32">
        <v>3</v>
      </c>
      <c r="P260" s="83">
        <f t="shared" si="123"/>
        <v>28</v>
      </c>
      <c r="Q260" s="12" t="s">
        <v>365</v>
      </c>
      <c r="R260" s="70">
        <f t="shared" si="169"/>
        <v>25</v>
      </c>
      <c r="S260" s="70">
        <f t="shared" si="167"/>
        <v>282563</v>
      </c>
      <c r="T260" s="67" t="str">
        <f t="shared" si="149"/>
        <v>CPRO H40 T2 RH310BM  (40 gal)</v>
      </c>
      <c r="U260" s="10" t="s">
        <v>406</v>
      </c>
      <c r="V260" s="11">
        <v>40</v>
      </c>
      <c r="W260" s="30"/>
      <c r="X260" s="88" t="s">
        <v>295</v>
      </c>
      <c r="Y260" s="93" t="str">
        <f t="shared" si="154"/>
        <v>Rheem2020Build40</v>
      </c>
      <c r="Z260" s="131">
        <v>0</v>
      </c>
      <c r="AA260" s="40"/>
      <c r="AB260" s="47">
        <v>2</v>
      </c>
      <c r="AC260" s="48">
        <v>2.9</v>
      </c>
      <c r="AD260" s="49">
        <v>44127</v>
      </c>
      <c r="AE260" s="50"/>
      <c r="AF260" s="143" t="str">
        <f t="shared" si="145"/>
        <v>2,     Rheem Canada,   "CPRO H40 T2 RH310BM  (40 gal)"</v>
      </c>
      <c r="AG260" s="145" t="str">
        <f t="shared" si="170"/>
        <v>RheemCan</v>
      </c>
      <c r="AH260" s="147" t="s">
        <v>620</v>
      </c>
      <c r="AI260" s="143" t="str">
        <f t="shared" si="146"/>
        <v xml:space="preserve">          case  Rheem Canada   :   "RheemCanCPROH40T2RH310BM"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 spans="3:52" s="6" customFormat="1" ht="15" customHeight="1" x14ac:dyDescent="0.25">
      <c r="C261" s="136" t="str">
        <f t="shared" si="140"/>
        <v>Rheem Canada</v>
      </c>
      <c r="D261" s="136" t="str">
        <f t="shared" si="141"/>
        <v>CPRO H50 T2 RH310BM  (50 gal)</v>
      </c>
      <c r="E261" s="136">
        <f t="shared" si="171"/>
        <v>282664</v>
      </c>
      <c r="F261" s="62">
        <f t="shared" si="148"/>
        <v>50</v>
      </c>
      <c r="G261" s="6" t="str">
        <f t="shared" si="143"/>
        <v>Rheem2020Build50</v>
      </c>
      <c r="H261" s="64">
        <v>0</v>
      </c>
      <c r="I261" s="62">
        <v>1</v>
      </c>
      <c r="J261" s="63">
        <f t="shared" si="151"/>
        <v>0</v>
      </c>
      <c r="K261" s="114">
        <f t="shared" si="152"/>
        <v>2.9</v>
      </c>
      <c r="L261" s="132">
        <f t="shared" si="168"/>
        <v>0</v>
      </c>
      <c r="M261" s="132" t="str">
        <f t="shared" si="172"/>
        <v>RheemCanCPROH50T2RH310BM</v>
      </c>
      <c r="N261" s="99" t="s">
        <v>196</v>
      </c>
      <c r="O261" s="32">
        <v>3</v>
      </c>
      <c r="P261" s="83">
        <f t="shared" si="123"/>
        <v>28</v>
      </c>
      <c r="Q261" s="12" t="s">
        <v>365</v>
      </c>
      <c r="R261" s="70">
        <f t="shared" ref="R261:R263" si="173">R260+1</f>
        <v>26</v>
      </c>
      <c r="S261" s="70">
        <f t="shared" si="167"/>
        <v>282664</v>
      </c>
      <c r="T261" s="67" t="str">
        <f t="shared" si="149"/>
        <v>CPRO H50 T2 RH310BM  (50 gal)</v>
      </c>
      <c r="U261" s="10" t="s">
        <v>378</v>
      </c>
      <c r="V261" s="11">
        <v>50</v>
      </c>
      <c r="W261" s="30"/>
      <c r="X261" s="88" t="s">
        <v>296</v>
      </c>
      <c r="Y261" s="93" t="str">
        <f t="shared" si="154"/>
        <v>Rheem2020Build50</v>
      </c>
      <c r="Z261" s="131">
        <v>0</v>
      </c>
      <c r="AA261" s="40"/>
      <c r="AB261" s="47" t="s">
        <v>9</v>
      </c>
      <c r="AC261" s="48">
        <v>2.9</v>
      </c>
      <c r="AD261" s="49">
        <v>44127</v>
      </c>
      <c r="AE261" s="50"/>
      <c r="AF261" s="143" t="str">
        <f t="shared" si="145"/>
        <v>2,     Rheem Canada,   "CPRO H50 T2 RH310BM  (50 gal)"</v>
      </c>
      <c r="AG261" s="145" t="str">
        <f t="shared" si="170"/>
        <v>RheemCan</v>
      </c>
      <c r="AH261" s="147" t="s">
        <v>621</v>
      </c>
      <c r="AI261" s="143" t="str">
        <f t="shared" si="146"/>
        <v xml:space="preserve">          case  Rheem Canada   :   "RheemCanCPROH50T2RH310BM"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 spans="3:52" s="6" customFormat="1" ht="15" customHeight="1" x14ac:dyDescent="0.25">
      <c r="C262" s="136" t="str">
        <f t="shared" si="140"/>
        <v>Rheem Canada</v>
      </c>
      <c r="D262" s="136" t="str">
        <f t="shared" si="141"/>
        <v>CPRO H65 T2 RH310BM  (65 gal)</v>
      </c>
      <c r="E262" s="136">
        <f t="shared" si="171"/>
        <v>282765</v>
      </c>
      <c r="F262" s="62">
        <f t="shared" si="148"/>
        <v>65</v>
      </c>
      <c r="G262" s="6" t="str">
        <f t="shared" si="143"/>
        <v>Rheem2020Build65</v>
      </c>
      <c r="H262" s="64">
        <v>0</v>
      </c>
      <c r="I262" s="62">
        <v>1</v>
      </c>
      <c r="J262" s="63">
        <f t="shared" si="151"/>
        <v>0</v>
      </c>
      <c r="K262" s="114">
        <f t="shared" si="152"/>
        <v>2.9</v>
      </c>
      <c r="L262" s="132">
        <f t="shared" si="168"/>
        <v>0</v>
      </c>
      <c r="M262" s="132" t="str">
        <f t="shared" si="172"/>
        <v>RheemCanCPROH65T2RH310BM</v>
      </c>
      <c r="N262" s="99" t="s">
        <v>196</v>
      </c>
      <c r="O262" s="32">
        <v>3</v>
      </c>
      <c r="P262" s="83">
        <f t="shared" si="123"/>
        <v>28</v>
      </c>
      <c r="Q262" s="12" t="s">
        <v>365</v>
      </c>
      <c r="R262" s="70">
        <f t="shared" si="173"/>
        <v>27</v>
      </c>
      <c r="S262" s="70">
        <f t="shared" ref="S262:S293" si="174" xml:space="preserve"> (P262*10000) + (R262*100) + VLOOKUP( X262, $U$2:$W$53, 2, FALSE )</f>
        <v>282765</v>
      </c>
      <c r="T262" s="67" t="str">
        <f t="shared" si="149"/>
        <v>CPRO H65 T2 RH310BM  (65 gal)</v>
      </c>
      <c r="U262" s="10" t="s">
        <v>379</v>
      </c>
      <c r="V262" s="11">
        <v>65</v>
      </c>
      <c r="W262" s="30"/>
      <c r="X262" s="88" t="s">
        <v>297</v>
      </c>
      <c r="Y262" s="93" t="str">
        <f t="shared" si="154"/>
        <v>Rheem2020Build65</v>
      </c>
      <c r="Z262" s="131">
        <v>0</v>
      </c>
      <c r="AA262" s="40"/>
      <c r="AB262" s="47" t="s">
        <v>9</v>
      </c>
      <c r="AC262" s="48">
        <v>2.9</v>
      </c>
      <c r="AD262" s="49">
        <v>44127</v>
      </c>
      <c r="AE262" s="50"/>
      <c r="AF262" s="143" t="str">
        <f t="shared" si="145"/>
        <v>2,     Rheem Canada,   "CPRO H65 T2 RH310BM  (65 gal)"</v>
      </c>
      <c r="AG262" s="145" t="str">
        <f t="shared" si="170"/>
        <v>RheemCan</v>
      </c>
      <c r="AH262" s="147" t="s">
        <v>622</v>
      </c>
      <c r="AI262" s="143" t="str">
        <f t="shared" si="146"/>
        <v xml:space="preserve">          case  Rheem Canada   :   "RheemCanCPROH65T2RH310BM"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 spans="3:52" s="6" customFormat="1" ht="15" customHeight="1" x14ac:dyDescent="0.25">
      <c r="C263" s="136" t="str">
        <f t="shared" si="140"/>
        <v>Rheem Canada</v>
      </c>
      <c r="D263" s="136" t="str">
        <f t="shared" si="141"/>
        <v>CPRO H80 T2 RH310BM  (80 gal)</v>
      </c>
      <c r="E263" s="136">
        <f t="shared" si="171"/>
        <v>282866</v>
      </c>
      <c r="F263" s="62">
        <f t="shared" si="148"/>
        <v>80</v>
      </c>
      <c r="G263" s="6" t="str">
        <f t="shared" si="143"/>
        <v>Rheem2020Build80</v>
      </c>
      <c r="H263" s="64">
        <v>0</v>
      </c>
      <c r="I263" s="62">
        <v>1</v>
      </c>
      <c r="J263" s="63">
        <f t="shared" si="151"/>
        <v>0</v>
      </c>
      <c r="K263" s="114">
        <f t="shared" si="152"/>
        <v>2.9</v>
      </c>
      <c r="L263" s="132">
        <f t="shared" si="168"/>
        <v>0</v>
      </c>
      <c r="M263" s="132" t="str">
        <f t="shared" si="172"/>
        <v>RheemCanCPROH80T2RH310BM</v>
      </c>
      <c r="N263" s="99" t="s">
        <v>196</v>
      </c>
      <c r="O263" s="32">
        <v>3</v>
      </c>
      <c r="P263" s="83">
        <f t="shared" si="123"/>
        <v>28</v>
      </c>
      <c r="Q263" s="12" t="s">
        <v>365</v>
      </c>
      <c r="R263" s="70">
        <f t="shared" si="173"/>
        <v>28</v>
      </c>
      <c r="S263" s="70">
        <f t="shared" si="174"/>
        <v>282866</v>
      </c>
      <c r="T263" s="67" t="str">
        <f t="shared" si="149"/>
        <v>CPRO H80 T2 RH310BM  (80 gal)</v>
      </c>
      <c r="U263" s="10" t="s">
        <v>407</v>
      </c>
      <c r="V263" s="11">
        <v>80</v>
      </c>
      <c r="W263" s="30"/>
      <c r="X263" s="88" t="s">
        <v>298</v>
      </c>
      <c r="Y263" s="93" t="str">
        <f t="shared" si="154"/>
        <v>Rheem2020Build80</v>
      </c>
      <c r="Z263" s="131">
        <v>0</v>
      </c>
      <c r="AA263" s="40"/>
      <c r="AB263" s="47" t="s">
        <v>15</v>
      </c>
      <c r="AC263" s="48">
        <v>2.9</v>
      </c>
      <c r="AD263" s="49">
        <v>44127</v>
      </c>
      <c r="AE263" s="50"/>
      <c r="AF263" s="143" t="str">
        <f t="shared" si="145"/>
        <v>2,     Rheem Canada,   "CPRO H80 T2 RH310BM  (80 gal)"</v>
      </c>
      <c r="AG263" s="145" t="str">
        <f t="shared" si="170"/>
        <v>RheemCan</v>
      </c>
      <c r="AH263" s="147" t="s">
        <v>623</v>
      </c>
      <c r="AI263" s="143" t="str">
        <f t="shared" si="146"/>
        <v xml:space="preserve">          case  Rheem Canada   :   "RheemCanCPROH80T2RH310BM"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 spans="3:52" s="6" customFormat="1" ht="15" customHeight="1" x14ac:dyDescent="0.25">
      <c r="C264" s="163" t="str">
        <f t="shared" ref="C264:C273" si="175">Q264</f>
        <v>Richmond</v>
      </c>
      <c r="D264" s="163" t="str">
        <f t="shared" ref="D264:D273" si="176">T264</f>
        <v>10E40-HP120  (40 gal)</v>
      </c>
      <c r="E264" s="163">
        <f t="shared" si="171"/>
        <v>202281</v>
      </c>
      <c r="F264" s="62">
        <f t="shared" ref="F264:F273" si="177">V264</f>
        <v>40</v>
      </c>
      <c r="G264" s="6" t="str">
        <f t="shared" ref="G264:G273" si="178">Y264</f>
        <v>RheemPlugInDedicated40</v>
      </c>
      <c r="H264" s="64">
        <v>0</v>
      </c>
      <c r="I264" s="62">
        <v>1</v>
      </c>
      <c r="J264" s="63">
        <f t="shared" ref="J264:J273" si="179">IF(H264&gt;0,AA264,0)</f>
        <v>0</v>
      </c>
      <c r="K264" s="114">
        <f t="shared" ref="K264:K273" si="180">IF(I264&gt;0,AC264,0)</f>
        <v>3</v>
      </c>
      <c r="L264" s="132">
        <f t="shared" si="168"/>
        <v>0</v>
      </c>
      <c r="M264" s="132" t="str">
        <f t="shared" si="172"/>
        <v>Richmond10E40HP120</v>
      </c>
      <c r="N264" s="99" t="s">
        <v>196</v>
      </c>
      <c r="O264" s="32">
        <v>2</v>
      </c>
      <c r="P264" s="83">
        <f t="shared" ref="P264:P273" si="181">VLOOKUP( Q264, $Q$2:$R$21, 2, FALSE )</f>
        <v>20</v>
      </c>
      <c r="Q264" s="12" t="s">
        <v>98</v>
      </c>
      <c r="R264" s="69">
        <v>22</v>
      </c>
      <c r="S264" s="70">
        <f t="shared" si="174"/>
        <v>202281</v>
      </c>
      <c r="T264" s="67" t="str">
        <f t="shared" ref="T264:T273" si="182">U264 &amp; "  (" &amp; V264 &amp; " gal" &amp; IF(Z264&gt;0, ", JA13)", ")")</f>
        <v>10E40-HP120  (40 gal)</v>
      </c>
      <c r="U264" s="160" t="s">
        <v>806</v>
      </c>
      <c r="V264" s="14">
        <v>40</v>
      </c>
      <c r="W264" s="107"/>
      <c r="X264" s="88" t="s">
        <v>763</v>
      </c>
      <c r="Y264" s="93" t="str">
        <f t="shared" si="154"/>
        <v>RheemPlugInDedicated40</v>
      </c>
      <c r="Z264" s="133">
        <v>0</v>
      </c>
      <c r="AA264" s="42"/>
      <c r="AB264" s="52" t="s">
        <v>9</v>
      </c>
      <c r="AC264" s="53">
        <v>3</v>
      </c>
      <c r="AD264" s="54">
        <v>44760</v>
      </c>
      <c r="AE264" s="50"/>
      <c r="AF264" s="143" t="str">
        <f t="shared" ref="AF264:AF273" si="183">"2,     "&amp;C264&amp;",   """&amp;T264&amp;""""</f>
        <v>2,     Richmond,   "10E40-HP120  (40 gal)"</v>
      </c>
      <c r="AG264" s="144" t="str">
        <f>Q264</f>
        <v>Richmond</v>
      </c>
      <c r="AH264" s="160" t="s">
        <v>816</v>
      </c>
      <c r="AI264" s="143" t="str">
        <f t="shared" ref="AI264:AI273" si="184">"          case  "&amp;C264&amp;"   :   """&amp;AH264&amp;""""</f>
        <v xml:space="preserve">          case  Richmond   :   "Richmond10E40HP120"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 spans="3:52" s="6" customFormat="1" ht="15" customHeight="1" x14ac:dyDescent="0.25">
      <c r="C265" s="163" t="str">
        <f t="shared" si="175"/>
        <v>Richmond</v>
      </c>
      <c r="D265" s="163" t="str">
        <f t="shared" si="176"/>
        <v>10E50-HP120  (50 gal)</v>
      </c>
      <c r="E265" s="163">
        <f t="shared" si="171"/>
        <v>202382</v>
      </c>
      <c r="F265" s="62">
        <f t="shared" si="177"/>
        <v>50</v>
      </c>
      <c r="G265" s="6" t="str">
        <f t="shared" si="178"/>
        <v>RheemPlugInDedicated50</v>
      </c>
      <c r="H265" s="64">
        <v>0</v>
      </c>
      <c r="I265" s="62">
        <v>1</v>
      </c>
      <c r="J265" s="63">
        <f t="shared" si="179"/>
        <v>0</v>
      </c>
      <c r="K265" s="114">
        <f t="shared" si="180"/>
        <v>3</v>
      </c>
      <c r="L265" s="132">
        <f t="shared" si="168"/>
        <v>0</v>
      </c>
      <c r="M265" s="132" t="str">
        <f t="shared" si="172"/>
        <v>Richmond10E50HP120</v>
      </c>
      <c r="N265" s="99" t="s">
        <v>196</v>
      </c>
      <c r="O265" s="32">
        <v>2</v>
      </c>
      <c r="P265" s="83">
        <f t="shared" si="181"/>
        <v>20</v>
      </c>
      <c r="Q265" s="12" t="s">
        <v>98</v>
      </c>
      <c r="R265" s="70">
        <f t="shared" ref="R265:R273" si="185">R264+1</f>
        <v>23</v>
      </c>
      <c r="S265" s="70">
        <f t="shared" si="174"/>
        <v>202382</v>
      </c>
      <c r="T265" s="67" t="str">
        <f t="shared" si="182"/>
        <v>10E50-HP120  (50 gal)</v>
      </c>
      <c r="U265" s="160" t="s">
        <v>807</v>
      </c>
      <c r="V265" s="14">
        <v>50</v>
      </c>
      <c r="W265" s="107"/>
      <c r="X265" s="88" t="s">
        <v>764</v>
      </c>
      <c r="Y265" s="93" t="str">
        <f t="shared" si="154"/>
        <v>RheemPlugInDedicated50</v>
      </c>
      <c r="Z265" s="133">
        <v>0</v>
      </c>
      <c r="AA265" s="42"/>
      <c r="AB265" s="52" t="s">
        <v>9</v>
      </c>
      <c r="AC265" s="53">
        <v>3</v>
      </c>
      <c r="AD265" s="54">
        <v>44760</v>
      </c>
      <c r="AE265" s="50"/>
      <c r="AF265" s="143" t="str">
        <f t="shared" si="183"/>
        <v>2,     Richmond,   "10E50-HP120  (50 gal)"</v>
      </c>
      <c r="AG265" s="145" t="str">
        <f t="shared" si="170"/>
        <v>Richmond</v>
      </c>
      <c r="AH265" s="160" t="s">
        <v>817</v>
      </c>
      <c r="AI265" s="143" t="str">
        <f t="shared" si="184"/>
        <v xml:space="preserve">          case  Richmond   :   "Richmond10E50HP120"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</row>
    <row r="266" spans="3:52" s="6" customFormat="1" ht="15" customHeight="1" x14ac:dyDescent="0.25">
      <c r="C266" s="163" t="str">
        <f t="shared" si="175"/>
        <v>Richmond</v>
      </c>
      <c r="D266" s="163" t="str">
        <f t="shared" si="176"/>
        <v>10E40-HP120M  (40 gal, JA13)</v>
      </c>
      <c r="E266" s="163">
        <f t="shared" si="171"/>
        <v>202477</v>
      </c>
      <c r="F266" s="62">
        <f t="shared" si="177"/>
        <v>40</v>
      </c>
      <c r="G266" s="6" t="str">
        <f t="shared" si="178"/>
        <v>RheemPlugInShared40</v>
      </c>
      <c r="H266" s="64">
        <v>0</v>
      </c>
      <c r="I266" s="62">
        <v>1</v>
      </c>
      <c r="J266" s="63">
        <f t="shared" si="179"/>
        <v>0</v>
      </c>
      <c r="K266" s="114">
        <f t="shared" si="180"/>
        <v>2.8</v>
      </c>
      <c r="L266" s="132">
        <f t="shared" si="168"/>
        <v>1</v>
      </c>
      <c r="M266" s="132" t="str">
        <f t="shared" si="172"/>
        <v>Richmond10E40HP120M</v>
      </c>
      <c r="N266" s="99" t="s">
        <v>196</v>
      </c>
      <c r="O266" s="32">
        <v>3</v>
      </c>
      <c r="P266" s="83">
        <f t="shared" si="181"/>
        <v>20</v>
      </c>
      <c r="Q266" s="12" t="s">
        <v>98</v>
      </c>
      <c r="R266" s="70">
        <f t="shared" si="185"/>
        <v>24</v>
      </c>
      <c r="S266" s="70">
        <f t="shared" si="174"/>
        <v>202477</v>
      </c>
      <c r="T266" s="67" t="str">
        <f t="shared" si="182"/>
        <v>10E40-HP120M  (40 gal, JA13)</v>
      </c>
      <c r="U266" s="160" t="s">
        <v>808</v>
      </c>
      <c r="V266" s="14">
        <v>40</v>
      </c>
      <c r="W266" s="107"/>
      <c r="X266" s="88" t="s">
        <v>759</v>
      </c>
      <c r="Y266" s="93" t="str">
        <f t="shared" si="154"/>
        <v>RheemPlugInShared40</v>
      </c>
      <c r="Z266" s="133">
        <v>1</v>
      </c>
      <c r="AA266" s="42"/>
      <c r="AB266" s="52" t="s">
        <v>9</v>
      </c>
      <c r="AC266" s="53">
        <v>2.8</v>
      </c>
      <c r="AD266" s="54">
        <v>44760</v>
      </c>
      <c r="AE266" s="50"/>
      <c r="AF266" s="143" t="str">
        <f t="shared" si="183"/>
        <v>2,     Richmond,   "10E40-HP120M  (40 gal, JA13)"</v>
      </c>
      <c r="AG266" s="145" t="str">
        <f t="shared" si="170"/>
        <v>Richmond</v>
      </c>
      <c r="AH266" s="160" t="s">
        <v>818</v>
      </c>
      <c r="AI266" s="143" t="str">
        <f t="shared" si="184"/>
        <v xml:space="preserve">          case  Richmond   :   "Richmond10E40HP120M"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 spans="3:52" s="6" customFormat="1" ht="15" customHeight="1" x14ac:dyDescent="0.25">
      <c r="C267" s="163" t="str">
        <f t="shared" si="175"/>
        <v>Richmond</v>
      </c>
      <c r="D267" s="163" t="str">
        <f t="shared" si="176"/>
        <v>10E40-HP120MS  (40 gal, JA13)</v>
      </c>
      <c r="E267" s="163">
        <f t="shared" si="171"/>
        <v>202577</v>
      </c>
      <c r="F267" s="62">
        <f t="shared" si="177"/>
        <v>40</v>
      </c>
      <c r="G267" s="6" t="str">
        <f t="shared" si="178"/>
        <v>RheemPlugInShared40</v>
      </c>
      <c r="H267" s="64">
        <v>0</v>
      </c>
      <c r="I267" s="62">
        <v>1</v>
      </c>
      <c r="J267" s="63">
        <f t="shared" si="179"/>
        <v>0</v>
      </c>
      <c r="K267" s="114">
        <f t="shared" si="180"/>
        <v>2.8</v>
      </c>
      <c r="L267" s="132">
        <f t="shared" si="168"/>
        <v>1</v>
      </c>
      <c r="M267" s="132" t="str">
        <f t="shared" si="172"/>
        <v>Richmond10E40HP120MS</v>
      </c>
      <c r="N267" s="99" t="s">
        <v>196</v>
      </c>
      <c r="O267" s="32">
        <v>3</v>
      </c>
      <c r="P267" s="83">
        <f t="shared" si="181"/>
        <v>20</v>
      </c>
      <c r="Q267" s="12" t="s">
        <v>98</v>
      </c>
      <c r="R267" s="70">
        <f t="shared" si="185"/>
        <v>25</v>
      </c>
      <c r="S267" s="70">
        <f t="shared" si="174"/>
        <v>202577</v>
      </c>
      <c r="T267" s="67" t="str">
        <f t="shared" si="182"/>
        <v>10E40-HP120MS  (40 gal, JA13)</v>
      </c>
      <c r="U267" s="160" t="s">
        <v>809</v>
      </c>
      <c r="V267" s="14">
        <v>40</v>
      </c>
      <c r="W267" s="107"/>
      <c r="X267" s="88" t="s">
        <v>759</v>
      </c>
      <c r="Y267" s="93" t="str">
        <f t="shared" si="154"/>
        <v>RheemPlugInShared40</v>
      </c>
      <c r="Z267" s="133">
        <v>1</v>
      </c>
      <c r="AA267" s="42"/>
      <c r="AB267" s="52" t="s">
        <v>9</v>
      </c>
      <c r="AC267" s="53">
        <v>2.8</v>
      </c>
      <c r="AD267" s="54">
        <v>44760</v>
      </c>
      <c r="AE267" s="50"/>
      <c r="AF267" s="143" t="str">
        <f t="shared" si="183"/>
        <v>2,     Richmond,   "10E40-HP120MS  (40 gal, JA13)"</v>
      </c>
      <c r="AG267" s="145" t="str">
        <f t="shared" si="170"/>
        <v>Richmond</v>
      </c>
      <c r="AH267" s="160" t="s">
        <v>819</v>
      </c>
      <c r="AI267" s="143" t="str">
        <f t="shared" si="184"/>
        <v xml:space="preserve">          case  Richmond   :   "Richmond10E40HP120MS"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 spans="3:52" s="6" customFormat="1" ht="15" customHeight="1" x14ac:dyDescent="0.25">
      <c r="C268" s="163" t="str">
        <f t="shared" si="175"/>
        <v>Richmond</v>
      </c>
      <c r="D268" s="163" t="str">
        <f t="shared" si="176"/>
        <v>10E50-HP120M  (50 gal, JA13)</v>
      </c>
      <c r="E268" s="163">
        <f t="shared" si="171"/>
        <v>202678</v>
      </c>
      <c r="F268" s="62">
        <f t="shared" si="177"/>
        <v>50</v>
      </c>
      <c r="G268" s="6" t="str">
        <f t="shared" si="178"/>
        <v>RheemPlugInShared50</v>
      </c>
      <c r="H268" s="64">
        <v>0</v>
      </c>
      <c r="I268" s="62">
        <v>1</v>
      </c>
      <c r="J268" s="63">
        <f t="shared" si="179"/>
        <v>0</v>
      </c>
      <c r="K268" s="114">
        <f t="shared" si="180"/>
        <v>3</v>
      </c>
      <c r="L268" s="132">
        <f t="shared" si="168"/>
        <v>1</v>
      </c>
      <c r="M268" s="132" t="str">
        <f t="shared" si="172"/>
        <v>Richmond10E50HP120M</v>
      </c>
      <c r="N268" s="99" t="s">
        <v>196</v>
      </c>
      <c r="O268" s="32">
        <v>3</v>
      </c>
      <c r="P268" s="83">
        <f t="shared" si="181"/>
        <v>20</v>
      </c>
      <c r="Q268" s="12" t="s">
        <v>98</v>
      </c>
      <c r="R268" s="70">
        <f t="shared" si="185"/>
        <v>26</v>
      </c>
      <c r="S268" s="70">
        <f t="shared" si="174"/>
        <v>202678</v>
      </c>
      <c r="T268" s="67" t="str">
        <f t="shared" si="182"/>
        <v>10E50-HP120M  (50 gal, JA13)</v>
      </c>
      <c r="U268" s="160" t="s">
        <v>810</v>
      </c>
      <c r="V268" s="14">
        <v>50</v>
      </c>
      <c r="W268" s="107"/>
      <c r="X268" s="88" t="s">
        <v>760</v>
      </c>
      <c r="Y268" s="93" t="str">
        <f t="shared" si="154"/>
        <v>RheemPlugInShared50</v>
      </c>
      <c r="Z268" s="133">
        <v>1</v>
      </c>
      <c r="AA268" s="42"/>
      <c r="AB268" s="52" t="s">
        <v>9</v>
      </c>
      <c r="AC268" s="53">
        <v>3</v>
      </c>
      <c r="AD268" s="54">
        <v>44760</v>
      </c>
      <c r="AE268" s="50"/>
      <c r="AF268" s="143" t="str">
        <f t="shared" si="183"/>
        <v>2,     Richmond,   "10E50-HP120M  (50 gal, JA13)"</v>
      </c>
      <c r="AG268" s="145" t="str">
        <f t="shared" si="170"/>
        <v>Richmond</v>
      </c>
      <c r="AH268" s="160" t="s">
        <v>820</v>
      </c>
      <c r="AI268" s="143" t="str">
        <f t="shared" si="184"/>
        <v xml:space="preserve">          case  Richmond   :   "Richmond10E50HP120M"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 spans="3:52" s="6" customFormat="1" ht="15" customHeight="1" x14ac:dyDescent="0.25">
      <c r="C269" s="163" t="str">
        <f t="shared" si="175"/>
        <v>Richmond</v>
      </c>
      <c r="D269" s="163" t="str">
        <f t="shared" si="176"/>
        <v>10E50-HP120MS  (50 gal, JA13)</v>
      </c>
      <c r="E269" s="163">
        <f t="shared" si="171"/>
        <v>202778</v>
      </c>
      <c r="F269" s="62">
        <f t="shared" si="177"/>
        <v>50</v>
      </c>
      <c r="G269" s="6" t="str">
        <f t="shared" si="178"/>
        <v>RheemPlugInShared50</v>
      </c>
      <c r="H269" s="64">
        <v>0</v>
      </c>
      <c r="I269" s="62">
        <v>1</v>
      </c>
      <c r="J269" s="63">
        <f t="shared" si="179"/>
        <v>0</v>
      </c>
      <c r="K269" s="114">
        <f t="shared" si="180"/>
        <v>3</v>
      </c>
      <c r="L269" s="132">
        <f t="shared" si="168"/>
        <v>1</v>
      </c>
      <c r="M269" s="132" t="str">
        <f t="shared" si="172"/>
        <v>Richmond10E50HP120MS</v>
      </c>
      <c r="N269" s="99" t="s">
        <v>196</v>
      </c>
      <c r="O269" s="32">
        <v>3</v>
      </c>
      <c r="P269" s="83">
        <f t="shared" si="181"/>
        <v>20</v>
      </c>
      <c r="Q269" s="12" t="s">
        <v>98</v>
      </c>
      <c r="R269" s="70">
        <f t="shared" si="185"/>
        <v>27</v>
      </c>
      <c r="S269" s="70">
        <f t="shared" si="174"/>
        <v>202778</v>
      </c>
      <c r="T269" s="67" t="str">
        <f t="shared" si="182"/>
        <v>10E50-HP120MS  (50 gal, JA13)</v>
      </c>
      <c r="U269" s="160" t="s">
        <v>811</v>
      </c>
      <c r="V269" s="14">
        <v>50</v>
      </c>
      <c r="W269" s="107"/>
      <c r="X269" s="88" t="s">
        <v>760</v>
      </c>
      <c r="Y269" s="93" t="str">
        <f t="shared" si="154"/>
        <v>RheemPlugInShared50</v>
      </c>
      <c r="Z269" s="133">
        <v>1</v>
      </c>
      <c r="AA269" s="42"/>
      <c r="AB269" s="52" t="s">
        <v>9</v>
      </c>
      <c r="AC269" s="53">
        <v>3</v>
      </c>
      <c r="AD269" s="54">
        <v>44760</v>
      </c>
      <c r="AE269" s="50"/>
      <c r="AF269" s="143" t="str">
        <f t="shared" si="183"/>
        <v>2,     Richmond,   "10E50-HP120MS  (50 gal, JA13)"</v>
      </c>
      <c r="AG269" s="145" t="str">
        <f t="shared" si="170"/>
        <v>Richmond</v>
      </c>
      <c r="AH269" s="160" t="s">
        <v>821</v>
      </c>
      <c r="AI269" s="143" t="str">
        <f t="shared" si="184"/>
        <v xml:space="preserve">          case  Richmond   :   "Richmond10E50HP120MS"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 spans="3:52" s="6" customFormat="1" ht="15" customHeight="1" x14ac:dyDescent="0.25">
      <c r="C270" s="163" t="str">
        <f t="shared" si="175"/>
        <v>Richmond</v>
      </c>
      <c r="D270" s="163" t="str">
        <f t="shared" si="176"/>
        <v>10E65-HP120M  (65 gal, JA13)</v>
      </c>
      <c r="E270" s="163">
        <f t="shared" si="171"/>
        <v>202879</v>
      </c>
      <c r="F270" s="62">
        <f t="shared" si="177"/>
        <v>65</v>
      </c>
      <c r="G270" s="6" t="str">
        <f t="shared" si="178"/>
        <v>RheemPlugInShared65</v>
      </c>
      <c r="H270" s="64">
        <v>0</v>
      </c>
      <c r="I270" s="62">
        <v>1</v>
      </c>
      <c r="J270" s="63">
        <f t="shared" si="179"/>
        <v>0</v>
      </c>
      <c r="K270" s="114">
        <f t="shared" si="180"/>
        <v>3.3</v>
      </c>
      <c r="L270" s="132">
        <f t="shared" si="168"/>
        <v>1</v>
      </c>
      <c r="M270" s="132" t="str">
        <f t="shared" si="172"/>
        <v>Richmond10E65HP120M</v>
      </c>
      <c r="N270" s="99" t="s">
        <v>196</v>
      </c>
      <c r="O270" s="32">
        <v>3</v>
      </c>
      <c r="P270" s="83">
        <f t="shared" si="181"/>
        <v>20</v>
      </c>
      <c r="Q270" s="12" t="s">
        <v>98</v>
      </c>
      <c r="R270" s="70">
        <f t="shared" si="185"/>
        <v>28</v>
      </c>
      <c r="S270" s="70">
        <f t="shared" si="174"/>
        <v>202879</v>
      </c>
      <c r="T270" s="67" t="str">
        <f t="shared" si="182"/>
        <v>10E65-HP120M  (65 gal, JA13)</v>
      </c>
      <c r="U270" s="160" t="s">
        <v>812</v>
      </c>
      <c r="V270" s="14">
        <v>65</v>
      </c>
      <c r="W270" s="107"/>
      <c r="X270" s="88" t="s">
        <v>761</v>
      </c>
      <c r="Y270" s="93" t="str">
        <f t="shared" si="154"/>
        <v>RheemPlugInShared65</v>
      </c>
      <c r="Z270" s="133">
        <v>1</v>
      </c>
      <c r="AA270" s="42"/>
      <c r="AB270" s="52">
        <v>3</v>
      </c>
      <c r="AC270" s="53">
        <v>3.3</v>
      </c>
      <c r="AD270" s="54">
        <v>44760</v>
      </c>
      <c r="AE270" s="50"/>
      <c r="AF270" s="143" t="str">
        <f t="shared" si="183"/>
        <v>2,     Richmond,   "10E65-HP120M  (65 gal, JA13)"</v>
      </c>
      <c r="AG270" s="145" t="str">
        <f t="shared" si="170"/>
        <v>Richmond</v>
      </c>
      <c r="AH270" s="160" t="s">
        <v>822</v>
      </c>
      <c r="AI270" s="143" t="str">
        <f t="shared" si="184"/>
        <v xml:space="preserve">          case  Richmond   :   "Richmond10E65HP120M"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 spans="3:52" s="6" customFormat="1" ht="15" customHeight="1" x14ac:dyDescent="0.25">
      <c r="C271" s="163" t="str">
        <f t="shared" si="175"/>
        <v>Richmond</v>
      </c>
      <c r="D271" s="163" t="str">
        <f t="shared" si="176"/>
        <v>10E65-HP120MS  (65 gal, JA13)</v>
      </c>
      <c r="E271" s="163">
        <f t="shared" si="171"/>
        <v>202979</v>
      </c>
      <c r="F271" s="62">
        <f t="shared" si="177"/>
        <v>65</v>
      </c>
      <c r="G271" s="6" t="str">
        <f t="shared" si="178"/>
        <v>RheemPlugInShared65</v>
      </c>
      <c r="H271" s="64">
        <v>0</v>
      </c>
      <c r="I271" s="62">
        <v>1</v>
      </c>
      <c r="J271" s="63">
        <f t="shared" si="179"/>
        <v>0</v>
      </c>
      <c r="K271" s="114">
        <f t="shared" si="180"/>
        <v>3.3</v>
      </c>
      <c r="L271" s="132">
        <f t="shared" si="168"/>
        <v>1</v>
      </c>
      <c r="M271" s="132" t="str">
        <f t="shared" si="172"/>
        <v>Richmond10E65HP120MS</v>
      </c>
      <c r="N271" s="99" t="s">
        <v>196</v>
      </c>
      <c r="O271" s="32">
        <v>3</v>
      </c>
      <c r="P271" s="83">
        <f t="shared" si="181"/>
        <v>20</v>
      </c>
      <c r="Q271" s="12" t="s">
        <v>98</v>
      </c>
      <c r="R271" s="70">
        <f t="shared" si="185"/>
        <v>29</v>
      </c>
      <c r="S271" s="70">
        <f t="shared" si="174"/>
        <v>202979</v>
      </c>
      <c r="T271" s="67" t="str">
        <f t="shared" si="182"/>
        <v>10E65-HP120MS  (65 gal, JA13)</v>
      </c>
      <c r="U271" s="160" t="s">
        <v>813</v>
      </c>
      <c r="V271" s="14">
        <v>65</v>
      </c>
      <c r="W271" s="107"/>
      <c r="X271" s="88" t="s">
        <v>761</v>
      </c>
      <c r="Y271" s="93" t="str">
        <f t="shared" si="154"/>
        <v>RheemPlugInShared65</v>
      </c>
      <c r="Z271" s="133">
        <v>1</v>
      </c>
      <c r="AA271" s="42"/>
      <c r="AB271" s="52">
        <v>3</v>
      </c>
      <c r="AC271" s="53">
        <v>3.3</v>
      </c>
      <c r="AD271" s="54">
        <v>44760</v>
      </c>
      <c r="AE271" s="50"/>
      <c r="AF271" s="143" t="str">
        <f t="shared" si="183"/>
        <v>2,     Richmond,   "10E65-HP120MS  (65 gal, JA13)"</v>
      </c>
      <c r="AG271" s="145" t="str">
        <f t="shared" si="170"/>
        <v>Richmond</v>
      </c>
      <c r="AH271" s="160" t="s">
        <v>823</v>
      </c>
      <c r="AI271" s="143" t="str">
        <f t="shared" si="184"/>
        <v xml:space="preserve">          case  Richmond   :   "Richmond10E65HP120MS"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 spans="3:52" s="6" customFormat="1" ht="15" customHeight="1" x14ac:dyDescent="0.25">
      <c r="C272" s="163" t="str">
        <f t="shared" si="175"/>
        <v>Richmond</v>
      </c>
      <c r="D272" s="163" t="str">
        <f t="shared" si="176"/>
        <v>10E80-HP120M  (80 gal, JA13)</v>
      </c>
      <c r="E272" s="163">
        <f t="shared" si="171"/>
        <v>203080</v>
      </c>
      <c r="F272" s="62">
        <f t="shared" si="177"/>
        <v>80</v>
      </c>
      <c r="G272" s="6" t="str">
        <f t="shared" si="178"/>
        <v>RheemPlugInShared80</v>
      </c>
      <c r="H272" s="64">
        <v>0</v>
      </c>
      <c r="I272" s="62">
        <v>1</v>
      </c>
      <c r="J272" s="63">
        <f t="shared" si="179"/>
        <v>0</v>
      </c>
      <c r="K272" s="114">
        <f t="shared" si="180"/>
        <v>3.5</v>
      </c>
      <c r="L272" s="132">
        <f t="shared" si="168"/>
        <v>1</v>
      </c>
      <c r="M272" s="132" t="str">
        <f t="shared" si="172"/>
        <v>Richmond10E80HP120M</v>
      </c>
      <c r="N272" s="99" t="s">
        <v>196</v>
      </c>
      <c r="O272" s="32">
        <v>3</v>
      </c>
      <c r="P272" s="83">
        <f t="shared" si="181"/>
        <v>20</v>
      </c>
      <c r="Q272" s="12" t="s">
        <v>98</v>
      </c>
      <c r="R272" s="70">
        <f t="shared" si="185"/>
        <v>30</v>
      </c>
      <c r="S272" s="70">
        <f t="shared" si="174"/>
        <v>203080</v>
      </c>
      <c r="T272" s="67" t="str">
        <f t="shared" si="182"/>
        <v>10E80-HP120M  (80 gal, JA13)</v>
      </c>
      <c r="U272" s="160" t="s">
        <v>814</v>
      </c>
      <c r="V272" s="14">
        <v>80</v>
      </c>
      <c r="W272" s="107"/>
      <c r="X272" s="88" t="s">
        <v>762</v>
      </c>
      <c r="Y272" s="93" t="str">
        <f t="shared" ref="Y272:Y335" si="186">VLOOKUP( X272, $U$2:$W$53, 3, FALSE )</f>
        <v>RheemPlugInShared80</v>
      </c>
      <c r="Z272" s="133">
        <v>1</v>
      </c>
      <c r="AA272" s="42"/>
      <c r="AB272" s="52" t="s">
        <v>15</v>
      </c>
      <c r="AC272" s="53">
        <v>3.5</v>
      </c>
      <c r="AD272" s="54">
        <v>44760</v>
      </c>
      <c r="AE272" s="50"/>
      <c r="AF272" s="143" t="str">
        <f t="shared" si="183"/>
        <v>2,     Richmond,   "10E80-HP120M  (80 gal, JA13)"</v>
      </c>
      <c r="AG272" s="145" t="str">
        <f t="shared" si="170"/>
        <v>Richmond</v>
      </c>
      <c r="AH272" s="160" t="s">
        <v>824</v>
      </c>
      <c r="AI272" s="143" t="str">
        <f t="shared" si="184"/>
        <v xml:space="preserve">          case  Richmond   :   "Richmond10E80HP120M"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 spans="3:1043" s="6" customFormat="1" ht="15" customHeight="1" x14ac:dyDescent="0.25">
      <c r="C273" s="163" t="str">
        <f t="shared" si="175"/>
        <v>Richmond</v>
      </c>
      <c r="D273" s="163" t="str">
        <f t="shared" si="176"/>
        <v>10E80-HP120MS  (80 gal, JA13)</v>
      </c>
      <c r="E273" s="163">
        <f t="shared" si="171"/>
        <v>203180</v>
      </c>
      <c r="F273" s="62">
        <f t="shared" si="177"/>
        <v>80</v>
      </c>
      <c r="G273" s="6" t="str">
        <f t="shared" si="178"/>
        <v>RheemPlugInShared80</v>
      </c>
      <c r="H273" s="64">
        <v>0</v>
      </c>
      <c r="I273" s="62">
        <v>1</v>
      </c>
      <c r="J273" s="63">
        <f t="shared" si="179"/>
        <v>0</v>
      </c>
      <c r="K273" s="114">
        <f t="shared" si="180"/>
        <v>3.5</v>
      </c>
      <c r="L273" s="132">
        <f t="shared" si="168"/>
        <v>1</v>
      </c>
      <c r="M273" s="132" t="str">
        <f t="shared" si="172"/>
        <v>Richmond10E80HP120MS</v>
      </c>
      <c r="N273" s="99" t="s">
        <v>196</v>
      </c>
      <c r="O273" s="32">
        <v>3</v>
      </c>
      <c r="P273" s="83">
        <f t="shared" si="181"/>
        <v>20</v>
      </c>
      <c r="Q273" s="12" t="s">
        <v>98</v>
      </c>
      <c r="R273" s="70">
        <f t="shared" si="185"/>
        <v>31</v>
      </c>
      <c r="S273" s="70">
        <f t="shared" si="174"/>
        <v>203180</v>
      </c>
      <c r="T273" s="67" t="str">
        <f t="shared" si="182"/>
        <v>10E80-HP120MS  (80 gal, JA13)</v>
      </c>
      <c r="U273" s="160" t="s">
        <v>815</v>
      </c>
      <c r="V273" s="14">
        <v>80</v>
      </c>
      <c r="W273" s="107"/>
      <c r="X273" s="88" t="s">
        <v>762</v>
      </c>
      <c r="Y273" s="93" t="str">
        <f t="shared" si="186"/>
        <v>RheemPlugInShared80</v>
      </c>
      <c r="Z273" s="133">
        <v>1</v>
      </c>
      <c r="AA273" s="42"/>
      <c r="AB273" s="52" t="s">
        <v>15</v>
      </c>
      <c r="AC273" s="53">
        <v>3.5</v>
      </c>
      <c r="AD273" s="54">
        <v>44760</v>
      </c>
      <c r="AE273" s="50"/>
      <c r="AF273" s="143" t="str">
        <f t="shared" si="183"/>
        <v>2,     Richmond,   "10E80-HP120MS  (80 gal, JA13)"</v>
      </c>
      <c r="AG273" s="145" t="str">
        <f t="shared" si="170"/>
        <v>Richmond</v>
      </c>
      <c r="AH273" s="160" t="s">
        <v>825</v>
      </c>
      <c r="AI273" s="143" t="str">
        <f t="shared" si="184"/>
        <v xml:space="preserve">          case  Richmond   :   "Richmond10E80HP120MS"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 spans="3:1043" s="6" customFormat="1" ht="15" customHeight="1" x14ac:dyDescent="0.25">
      <c r="C274" s="119" t="str">
        <f t="shared" si="140"/>
        <v>Richmond</v>
      </c>
      <c r="D274" s="119" t="str">
        <f t="shared" si="141"/>
        <v>10E40-HP515  (40 gal, JA13)</v>
      </c>
      <c r="E274" s="119">
        <f t="shared" si="171"/>
        <v>201059</v>
      </c>
      <c r="F274" s="62">
        <f t="shared" si="148"/>
        <v>40</v>
      </c>
      <c r="G274" s="6" t="str">
        <f t="shared" si="143"/>
        <v>Rheem2020Prem40</v>
      </c>
      <c r="H274" s="64">
        <v>0</v>
      </c>
      <c r="I274" s="62">
        <v>1</v>
      </c>
      <c r="J274" s="63">
        <f t="shared" si="151"/>
        <v>0</v>
      </c>
      <c r="K274" s="114">
        <f t="shared" si="152"/>
        <v>3.1</v>
      </c>
      <c r="L274" s="132">
        <f t="shared" si="122"/>
        <v>1</v>
      </c>
      <c r="M274" s="132" t="str">
        <f t="shared" si="172"/>
        <v>Richmond10E40HP515</v>
      </c>
      <c r="N274" s="99" t="s">
        <v>196</v>
      </c>
      <c r="O274" s="32">
        <v>4</v>
      </c>
      <c r="P274" s="83">
        <f t="shared" si="123"/>
        <v>20</v>
      </c>
      <c r="Q274" s="12" t="s">
        <v>98</v>
      </c>
      <c r="R274" s="69">
        <v>10</v>
      </c>
      <c r="S274" s="70">
        <f t="shared" si="174"/>
        <v>201059</v>
      </c>
      <c r="T274" s="67" t="str">
        <f t="shared" si="149"/>
        <v>10E40-HP515  (40 gal, JA13)</v>
      </c>
      <c r="U274" t="s">
        <v>309</v>
      </c>
      <c r="V274" s="14">
        <v>40</v>
      </c>
      <c r="W274" s="107"/>
      <c r="X274" s="88" t="s">
        <v>291</v>
      </c>
      <c r="Y274" s="93" t="str">
        <f t="shared" si="186"/>
        <v>Rheem2020Prem40</v>
      </c>
      <c r="Z274" s="133">
        <v>1</v>
      </c>
      <c r="AA274" s="42"/>
      <c r="AB274" s="52">
        <v>2</v>
      </c>
      <c r="AC274" s="53">
        <v>3.1</v>
      </c>
      <c r="AD274" s="54">
        <v>43944</v>
      </c>
      <c r="AE274" s="50"/>
      <c r="AF274" s="143" t="str">
        <f t="shared" si="145"/>
        <v>2,     Richmond,   "10E40-HP515  (40 gal, JA13)"</v>
      </c>
      <c r="AG274" s="144" t="str">
        <f>Q274</f>
        <v>Richmond</v>
      </c>
      <c r="AH274" s="146" t="s">
        <v>624</v>
      </c>
      <c r="AI274" s="143" t="str">
        <f t="shared" si="146"/>
        <v xml:space="preserve">          case  Richmond   :   "Richmond10E40HP515"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 spans="3:1043" s="6" customFormat="1" ht="15" customHeight="1" x14ac:dyDescent="0.25">
      <c r="C275" s="119" t="str">
        <f t="shared" si="140"/>
        <v>Richmond</v>
      </c>
      <c r="D275" s="119" t="str">
        <f t="shared" si="141"/>
        <v>10E50-HP515  (50 gal, JA13)</v>
      </c>
      <c r="E275" s="119">
        <f t="shared" si="171"/>
        <v>201160</v>
      </c>
      <c r="F275" s="62">
        <f t="shared" si="148"/>
        <v>50</v>
      </c>
      <c r="G275" s="6" t="str">
        <f t="shared" si="143"/>
        <v>Rheem2020Prem50</v>
      </c>
      <c r="H275" s="64">
        <v>0</v>
      </c>
      <c r="I275" s="62">
        <v>1</v>
      </c>
      <c r="J275" s="63">
        <f t="shared" si="151"/>
        <v>0</v>
      </c>
      <c r="K275" s="114">
        <f t="shared" si="152"/>
        <v>3.2</v>
      </c>
      <c r="L275" s="132">
        <f t="shared" si="122"/>
        <v>1</v>
      </c>
      <c r="M275" s="132" t="str">
        <f t="shared" si="172"/>
        <v>Richmond10E50HP515</v>
      </c>
      <c r="N275" s="99" t="s">
        <v>196</v>
      </c>
      <c r="O275" s="32">
        <v>4</v>
      </c>
      <c r="P275" s="83">
        <f t="shared" si="123"/>
        <v>20</v>
      </c>
      <c r="Q275" s="12" t="s">
        <v>98</v>
      </c>
      <c r="R275" s="70">
        <f t="shared" ref="R275:R285" si="187">R274+1</f>
        <v>11</v>
      </c>
      <c r="S275" s="70">
        <f t="shared" si="174"/>
        <v>201160</v>
      </c>
      <c r="T275" s="67" t="str">
        <f t="shared" si="149"/>
        <v>10E50-HP515  (50 gal, JA13)</v>
      </c>
      <c r="U275" t="s">
        <v>310</v>
      </c>
      <c r="V275" s="14">
        <v>50</v>
      </c>
      <c r="W275" s="107"/>
      <c r="X275" s="88" t="s">
        <v>292</v>
      </c>
      <c r="Y275" s="93" t="str">
        <f t="shared" si="186"/>
        <v>Rheem2020Prem50</v>
      </c>
      <c r="Z275" s="133">
        <v>1</v>
      </c>
      <c r="AA275" s="42"/>
      <c r="AB275" s="52" t="s">
        <v>9</v>
      </c>
      <c r="AC275" s="53">
        <v>3.2</v>
      </c>
      <c r="AD275" s="54">
        <v>43944</v>
      </c>
      <c r="AE275" s="50"/>
      <c r="AF275" s="143" t="str">
        <f t="shared" si="145"/>
        <v>2,     Richmond,   "10E50-HP515  (50 gal, JA13)"</v>
      </c>
      <c r="AG275" s="145" t="str">
        <f t="shared" si="170"/>
        <v>Richmond</v>
      </c>
      <c r="AH275" s="146" t="s">
        <v>629</v>
      </c>
      <c r="AI275" s="143" t="str">
        <f t="shared" si="146"/>
        <v xml:space="preserve">          case  Richmond   :   "Richmond10E50HP515"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 spans="3:1043" s="6" customFormat="1" ht="15" customHeight="1" x14ac:dyDescent="0.25">
      <c r="C276" s="119" t="str">
        <f t="shared" si="140"/>
        <v>Richmond</v>
      </c>
      <c r="D276" s="119" t="str">
        <f t="shared" si="141"/>
        <v>10E65-HP515  (65 gal, JA13)</v>
      </c>
      <c r="E276" s="119">
        <f t="shared" si="171"/>
        <v>201261</v>
      </c>
      <c r="F276" s="62">
        <f t="shared" ref="F276:F285" si="188">V276</f>
        <v>65</v>
      </c>
      <c r="G276" s="6" t="str">
        <f t="shared" si="143"/>
        <v>Rheem2020Prem65</v>
      </c>
      <c r="H276" s="64">
        <v>0</v>
      </c>
      <c r="I276" s="62">
        <v>1</v>
      </c>
      <c r="J276" s="63">
        <f t="shared" ref="J276:J285" si="189">IF(H276&gt;0,AA276,0)</f>
        <v>0</v>
      </c>
      <c r="K276" s="114">
        <f t="shared" ref="K276:K285" si="190">IF(I276&gt;0,AC276,0)</f>
        <v>3.2</v>
      </c>
      <c r="L276" s="132">
        <f t="shared" si="122"/>
        <v>1</v>
      </c>
      <c r="M276" s="132" t="str">
        <f t="shared" si="172"/>
        <v>Richmond10E65HP515</v>
      </c>
      <c r="N276" s="99" t="s">
        <v>196</v>
      </c>
      <c r="O276" s="32">
        <v>4</v>
      </c>
      <c r="P276" s="83">
        <f t="shared" si="123"/>
        <v>20</v>
      </c>
      <c r="Q276" s="12" t="s">
        <v>98</v>
      </c>
      <c r="R276" s="70">
        <f t="shared" si="187"/>
        <v>12</v>
      </c>
      <c r="S276" s="70">
        <f t="shared" si="174"/>
        <v>201261</v>
      </c>
      <c r="T276" s="67" t="str">
        <f t="shared" si="149"/>
        <v>10E65-HP515  (65 gal, JA13)</v>
      </c>
      <c r="U276" t="s">
        <v>311</v>
      </c>
      <c r="V276" s="14">
        <v>65</v>
      </c>
      <c r="W276" s="107"/>
      <c r="X276" s="88" t="s">
        <v>293</v>
      </c>
      <c r="Y276" s="93" t="str">
        <f t="shared" si="186"/>
        <v>Rheem2020Prem65</v>
      </c>
      <c r="Z276" s="133">
        <v>1</v>
      </c>
      <c r="AA276" s="42"/>
      <c r="AB276" s="52" t="s">
        <v>9</v>
      </c>
      <c r="AC276" s="53">
        <v>3.2</v>
      </c>
      <c r="AD276" s="54">
        <v>43944</v>
      </c>
      <c r="AE276" s="50"/>
      <c r="AF276" s="143" t="str">
        <f t="shared" si="145"/>
        <v>2,     Richmond,   "10E65-HP515  (65 gal, JA13)"</v>
      </c>
      <c r="AG276" s="145" t="str">
        <f t="shared" si="170"/>
        <v>Richmond</v>
      </c>
      <c r="AH276" s="146" t="s">
        <v>634</v>
      </c>
      <c r="AI276" s="143" t="str">
        <f t="shared" si="146"/>
        <v xml:space="preserve">          case  Richmond   :   "Richmond10E65HP515"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 spans="3:1043" s="6" customFormat="1" ht="15" customHeight="1" x14ac:dyDescent="0.25">
      <c r="C277" s="119" t="str">
        <f t="shared" si="140"/>
        <v>Richmond</v>
      </c>
      <c r="D277" s="119" t="str">
        <f t="shared" si="141"/>
        <v>10E80-HP515  (80 gal, JA13)</v>
      </c>
      <c r="E277" s="119">
        <f t="shared" si="171"/>
        <v>201362</v>
      </c>
      <c r="F277" s="62">
        <f t="shared" si="188"/>
        <v>80</v>
      </c>
      <c r="G277" s="6" t="str">
        <f t="shared" si="143"/>
        <v>Rheem2020Prem80</v>
      </c>
      <c r="H277" s="64">
        <v>0</v>
      </c>
      <c r="I277" s="62">
        <v>1</v>
      </c>
      <c r="J277" s="63">
        <f t="shared" si="189"/>
        <v>0</v>
      </c>
      <c r="K277" s="114">
        <f t="shared" si="190"/>
        <v>3.2</v>
      </c>
      <c r="L277" s="132">
        <f t="shared" si="122"/>
        <v>1</v>
      </c>
      <c r="M277" s="132" t="str">
        <f t="shared" si="172"/>
        <v>Richmond10E80HP515</v>
      </c>
      <c r="N277" s="99" t="s">
        <v>196</v>
      </c>
      <c r="O277" s="32">
        <v>4</v>
      </c>
      <c r="P277" s="83">
        <f t="shared" si="123"/>
        <v>20</v>
      </c>
      <c r="Q277" s="12" t="s">
        <v>98</v>
      </c>
      <c r="R277" s="70">
        <f t="shared" si="187"/>
        <v>13</v>
      </c>
      <c r="S277" s="70">
        <f t="shared" si="174"/>
        <v>201362</v>
      </c>
      <c r="T277" s="67" t="str">
        <f t="shared" si="149"/>
        <v>10E80-HP515  (80 gal, JA13)</v>
      </c>
      <c r="U277" t="s">
        <v>312</v>
      </c>
      <c r="V277" s="14">
        <v>80</v>
      </c>
      <c r="W277" s="107"/>
      <c r="X277" s="88" t="s">
        <v>294</v>
      </c>
      <c r="Y277" s="93" t="str">
        <f t="shared" si="186"/>
        <v>Rheem2020Prem80</v>
      </c>
      <c r="Z277" s="133">
        <v>1</v>
      </c>
      <c r="AA277" s="42"/>
      <c r="AB277" s="52">
        <v>4</v>
      </c>
      <c r="AC277" s="53">
        <v>3.2</v>
      </c>
      <c r="AD277" s="54">
        <v>43944</v>
      </c>
      <c r="AE277" s="50"/>
      <c r="AF277" s="143" t="str">
        <f t="shared" si="145"/>
        <v>2,     Richmond,   "10E80-HP515  (80 gal, JA13)"</v>
      </c>
      <c r="AG277" s="145" t="str">
        <f t="shared" si="170"/>
        <v>Richmond</v>
      </c>
      <c r="AH277" s="146" t="s">
        <v>639</v>
      </c>
      <c r="AI277" s="143" t="str">
        <f t="shared" si="146"/>
        <v xml:space="preserve">          case  Richmond   :   "Richmond10E80HP515"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 spans="3:1043" s="6" customFormat="1" ht="15" customHeight="1" x14ac:dyDescent="0.25">
      <c r="C278" s="119" t="str">
        <f t="shared" si="140"/>
        <v>Richmond</v>
      </c>
      <c r="D278" s="119" t="str">
        <f t="shared" si="141"/>
        <v>10E40-HP530  (40 gal, JA13)</v>
      </c>
      <c r="E278" s="119">
        <f t="shared" si="171"/>
        <v>201459</v>
      </c>
      <c r="F278" s="62">
        <f t="shared" si="188"/>
        <v>40</v>
      </c>
      <c r="G278" s="6" t="str">
        <f t="shared" si="143"/>
        <v>Rheem2020Prem40</v>
      </c>
      <c r="H278" s="64">
        <v>0</v>
      </c>
      <c r="I278" s="62">
        <v>1</v>
      </c>
      <c r="J278" s="63">
        <f t="shared" si="189"/>
        <v>0</v>
      </c>
      <c r="K278" s="114">
        <f t="shared" si="190"/>
        <v>3.1</v>
      </c>
      <c r="L278" s="132">
        <f t="shared" ref="L278:L362" si="191">Z278</f>
        <v>1</v>
      </c>
      <c r="M278" s="132" t="str">
        <f t="shared" si="172"/>
        <v>Richmond10E40HP530</v>
      </c>
      <c r="N278" s="99" t="s">
        <v>196</v>
      </c>
      <c r="O278" s="32">
        <v>4</v>
      </c>
      <c r="P278" s="83">
        <f t="shared" ref="P278:P362" si="192">VLOOKUP( Q278, $Q$2:$R$21, 2, FALSE )</f>
        <v>20</v>
      </c>
      <c r="Q278" s="12" t="s">
        <v>98</v>
      </c>
      <c r="R278" s="70">
        <f t="shared" si="187"/>
        <v>14</v>
      </c>
      <c r="S278" s="70">
        <f t="shared" si="174"/>
        <v>201459</v>
      </c>
      <c r="T278" s="67" t="str">
        <f t="shared" si="149"/>
        <v>10E40-HP530  (40 gal, JA13)</v>
      </c>
      <c r="U278" t="s">
        <v>313</v>
      </c>
      <c r="V278" s="14">
        <v>40</v>
      </c>
      <c r="W278" s="107"/>
      <c r="X278" s="88" t="s">
        <v>291</v>
      </c>
      <c r="Y278" s="93" t="str">
        <f t="shared" si="186"/>
        <v>Rheem2020Prem40</v>
      </c>
      <c r="Z278" s="133">
        <v>1</v>
      </c>
      <c r="AA278" s="42"/>
      <c r="AB278" s="52">
        <v>2</v>
      </c>
      <c r="AC278" s="53">
        <v>3.1</v>
      </c>
      <c r="AD278" s="54">
        <v>43944</v>
      </c>
      <c r="AE278" s="50"/>
      <c r="AF278" s="143" t="str">
        <f t="shared" si="145"/>
        <v>2,     Richmond,   "10E40-HP530  (40 gal, JA13)"</v>
      </c>
      <c r="AG278" s="145" t="str">
        <f t="shared" si="170"/>
        <v>Richmond</v>
      </c>
      <c r="AH278" s="146" t="s">
        <v>625</v>
      </c>
      <c r="AI278" s="143" t="str">
        <f t="shared" si="146"/>
        <v xml:space="preserve">          case  Richmond   :   "Richmond10E40HP530"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 spans="3:1043" s="6" customFormat="1" ht="15" customHeight="1" x14ac:dyDescent="0.25">
      <c r="C279" s="119" t="str">
        <f t="shared" ref="C279:C352" si="193">Q279</f>
        <v>Richmond</v>
      </c>
      <c r="D279" s="119" t="str">
        <f t="shared" ref="D279:D352" si="194">T279</f>
        <v>10E50-HP530  (50 gal, JA13)</v>
      </c>
      <c r="E279" s="119">
        <f t="shared" si="171"/>
        <v>201560</v>
      </c>
      <c r="F279" s="62">
        <f t="shared" si="188"/>
        <v>50</v>
      </c>
      <c r="G279" s="6" t="str">
        <f t="shared" ref="G279:G352" si="195">Y279</f>
        <v>Rheem2020Prem50</v>
      </c>
      <c r="H279" s="64">
        <v>0</v>
      </c>
      <c r="I279" s="62">
        <v>1</v>
      </c>
      <c r="J279" s="63">
        <f t="shared" si="189"/>
        <v>0</v>
      </c>
      <c r="K279" s="114">
        <f t="shared" si="190"/>
        <v>3.2</v>
      </c>
      <c r="L279" s="132">
        <f t="shared" si="191"/>
        <v>1</v>
      </c>
      <c r="M279" s="132" t="str">
        <f t="shared" si="172"/>
        <v>Richmond10E50HP530</v>
      </c>
      <c r="N279" s="99" t="s">
        <v>196</v>
      </c>
      <c r="O279" s="32">
        <v>4</v>
      </c>
      <c r="P279" s="83">
        <f t="shared" si="192"/>
        <v>20</v>
      </c>
      <c r="Q279" s="12" t="s">
        <v>98</v>
      </c>
      <c r="R279" s="70">
        <f t="shared" si="187"/>
        <v>15</v>
      </c>
      <c r="S279" s="70">
        <f t="shared" si="174"/>
        <v>201560</v>
      </c>
      <c r="T279" s="67" t="str">
        <f t="shared" si="149"/>
        <v>10E50-HP530  (50 gal, JA13)</v>
      </c>
      <c r="U279" t="s">
        <v>314</v>
      </c>
      <c r="V279" s="14">
        <v>50</v>
      </c>
      <c r="W279" s="107"/>
      <c r="X279" s="88" t="s">
        <v>292</v>
      </c>
      <c r="Y279" s="93" t="str">
        <f t="shared" si="186"/>
        <v>Rheem2020Prem50</v>
      </c>
      <c r="Z279" s="133">
        <v>1</v>
      </c>
      <c r="AA279" s="42"/>
      <c r="AB279" s="52" t="s">
        <v>9</v>
      </c>
      <c r="AC279" s="53">
        <v>3.2</v>
      </c>
      <c r="AD279" s="54">
        <v>43944</v>
      </c>
      <c r="AE279" s="50"/>
      <c r="AF279" s="143" t="str">
        <f t="shared" ref="AF279:AF352" si="196">"2,     "&amp;C279&amp;",   """&amp;T279&amp;""""</f>
        <v>2,     Richmond,   "10E50-HP530  (50 gal, JA13)"</v>
      </c>
      <c r="AG279" s="145" t="str">
        <f t="shared" si="170"/>
        <v>Richmond</v>
      </c>
      <c r="AH279" s="146" t="s">
        <v>630</v>
      </c>
      <c r="AI279" s="143" t="str">
        <f t="shared" ref="AI279:AI352" si="197">"          case  "&amp;C279&amp;"   :   """&amp;AH279&amp;""""</f>
        <v xml:space="preserve">          case  Richmond   :   "Richmond10E50HP530"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 spans="3:1043" s="6" customFormat="1" ht="15" customHeight="1" x14ac:dyDescent="0.25">
      <c r="C280" s="119" t="str">
        <f t="shared" si="193"/>
        <v>Richmond</v>
      </c>
      <c r="D280" s="119" t="str">
        <f t="shared" si="194"/>
        <v>10E65-HP530  (65 gal, JA13)</v>
      </c>
      <c r="E280" s="119">
        <f t="shared" si="171"/>
        <v>201661</v>
      </c>
      <c r="F280" s="62">
        <f t="shared" si="188"/>
        <v>65</v>
      </c>
      <c r="G280" s="6" t="str">
        <f t="shared" si="195"/>
        <v>Rheem2020Prem65</v>
      </c>
      <c r="H280" s="64">
        <v>0</v>
      </c>
      <c r="I280" s="62">
        <v>1</v>
      </c>
      <c r="J280" s="63">
        <f t="shared" si="189"/>
        <v>0</v>
      </c>
      <c r="K280" s="114">
        <f t="shared" si="190"/>
        <v>3.2</v>
      </c>
      <c r="L280" s="132">
        <f t="shared" si="191"/>
        <v>1</v>
      </c>
      <c r="M280" s="132" t="str">
        <f t="shared" si="172"/>
        <v>Richmond10E65HP530</v>
      </c>
      <c r="N280" s="99" t="s">
        <v>196</v>
      </c>
      <c r="O280" s="32">
        <v>4</v>
      </c>
      <c r="P280" s="83">
        <f t="shared" si="192"/>
        <v>20</v>
      </c>
      <c r="Q280" s="12" t="s">
        <v>98</v>
      </c>
      <c r="R280" s="70">
        <f t="shared" si="187"/>
        <v>16</v>
      </c>
      <c r="S280" s="70">
        <f t="shared" si="174"/>
        <v>201661</v>
      </c>
      <c r="T280" s="67" t="str">
        <f t="shared" si="149"/>
        <v>10E65-HP530  (65 gal, JA13)</v>
      </c>
      <c r="U280" t="s">
        <v>315</v>
      </c>
      <c r="V280" s="14">
        <v>65</v>
      </c>
      <c r="W280" s="107"/>
      <c r="X280" s="88" t="s">
        <v>293</v>
      </c>
      <c r="Y280" s="93" t="str">
        <f t="shared" si="186"/>
        <v>Rheem2020Prem65</v>
      </c>
      <c r="Z280" s="133">
        <v>1</v>
      </c>
      <c r="AA280" s="42"/>
      <c r="AB280" s="52" t="s">
        <v>9</v>
      </c>
      <c r="AC280" s="53">
        <v>3.2</v>
      </c>
      <c r="AD280" s="54">
        <v>43944</v>
      </c>
      <c r="AE280" s="50"/>
      <c r="AF280" s="143" t="str">
        <f t="shared" si="196"/>
        <v>2,     Richmond,   "10E65-HP530  (65 gal, JA13)"</v>
      </c>
      <c r="AG280" s="145" t="str">
        <f t="shared" si="170"/>
        <v>Richmond</v>
      </c>
      <c r="AH280" s="146" t="s">
        <v>635</v>
      </c>
      <c r="AI280" s="143" t="str">
        <f t="shared" si="197"/>
        <v xml:space="preserve">          case  Richmond   :   "Richmond10E65HP530"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 spans="3:1043" s="6" customFormat="1" ht="15" customHeight="1" x14ac:dyDescent="0.25">
      <c r="C281" s="119" t="str">
        <f t="shared" si="193"/>
        <v>Richmond</v>
      </c>
      <c r="D281" s="119" t="str">
        <f t="shared" si="194"/>
        <v>10E80-HP530  (80 gal, JA13)</v>
      </c>
      <c r="E281" s="119">
        <f t="shared" si="171"/>
        <v>201762</v>
      </c>
      <c r="F281" s="62">
        <f t="shared" si="188"/>
        <v>80</v>
      </c>
      <c r="G281" s="6" t="str">
        <f t="shared" si="195"/>
        <v>Rheem2020Prem80</v>
      </c>
      <c r="H281" s="64">
        <v>0</v>
      </c>
      <c r="I281" s="62">
        <v>1</v>
      </c>
      <c r="J281" s="63">
        <f t="shared" si="189"/>
        <v>0</v>
      </c>
      <c r="K281" s="114">
        <f t="shared" si="190"/>
        <v>3.2</v>
      </c>
      <c r="L281" s="132">
        <f t="shared" si="191"/>
        <v>1</v>
      </c>
      <c r="M281" s="132" t="str">
        <f t="shared" si="172"/>
        <v>Richmond10E80HP530</v>
      </c>
      <c r="N281" s="99" t="s">
        <v>196</v>
      </c>
      <c r="O281" s="32">
        <v>4</v>
      </c>
      <c r="P281" s="83">
        <f t="shared" si="192"/>
        <v>20</v>
      </c>
      <c r="Q281" s="12" t="s">
        <v>98</v>
      </c>
      <c r="R281" s="70">
        <f t="shared" si="187"/>
        <v>17</v>
      </c>
      <c r="S281" s="70">
        <f t="shared" si="174"/>
        <v>201762</v>
      </c>
      <c r="T281" s="67" t="str">
        <f t="shared" si="149"/>
        <v>10E80-HP530  (80 gal, JA13)</v>
      </c>
      <c r="U281" t="s">
        <v>316</v>
      </c>
      <c r="V281" s="14">
        <v>80</v>
      </c>
      <c r="W281" s="107"/>
      <c r="X281" s="88" t="s">
        <v>294</v>
      </c>
      <c r="Y281" s="93" t="str">
        <f t="shared" si="186"/>
        <v>Rheem2020Prem80</v>
      </c>
      <c r="Z281" s="133">
        <v>1</v>
      </c>
      <c r="AA281" s="42"/>
      <c r="AB281" s="52">
        <v>4</v>
      </c>
      <c r="AC281" s="53">
        <v>3.2</v>
      </c>
      <c r="AD281" s="54">
        <v>43944</v>
      </c>
      <c r="AE281" s="50"/>
      <c r="AF281" s="143" t="str">
        <f t="shared" si="196"/>
        <v>2,     Richmond,   "10E80-HP530  (80 gal, JA13)"</v>
      </c>
      <c r="AG281" s="145" t="str">
        <f t="shared" si="170"/>
        <v>Richmond</v>
      </c>
      <c r="AH281" s="146" t="s">
        <v>640</v>
      </c>
      <c r="AI281" s="143" t="str">
        <f t="shared" si="197"/>
        <v xml:space="preserve">          case  Richmond   :   "Richmond10E80HP530"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 spans="3:1043" s="6" customFormat="1" ht="15" customHeight="1" x14ac:dyDescent="0.25">
      <c r="C282" s="119" t="str">
        <f t="shared" si="193"/>
        <v>Richmond</v>
      </c>
      <c r="D282" s="119" t="str">
        <f t="shared" si="194"/>
        <v>10E40-HP5S30  (40 gal, JA13)</v>
      </c>
      <c r="E282" s="119">
        <f t="shared" si="171"/>
        <v>201859</v>
      </c>
      <c r="F282" s="62">
        <f t="shared" si="188"/>
        <v>40</v>
      </c>
      <c r="G282" s="6" t="str">
        <f t="shared" si="195"/>
        <v>Rheem2020Prem40</v>
      </c>
      <c r="H282" s="64">
        <v>0</v>
      </c>
      <c r="I282" s="62">
        <v>1</v>
      </c>
      <c r="J282" s="63">
        <f t="shared" si="189"/>
        <v>0</v>
      </c>
      <c r="K282" s="114">
        <f t="shared" si="190"/>
        <v>3.1</v>
      </c>
      <c r="L282" s="132">
        <f t="shared" si="191"/>
        <v>1</v>
      </c>
      <c r="M282" s="132" t="str">
        <f t="shared" si="172"/>
        <v>Richmond10E40HP5S30</v>
      </c>
      <c r="N282" s="99" t="s">
        <v>196</v>
      </c>
      <c r="O282" s="32">
        <v>4</v>
      </c>
      <c r="P282" s="83">
        <f t="shared" si="192"/>
        <v>20</v>
      </c>
      <c r="Q282" s="12" t="s">
        <v>98</v>
      </c>
      <c r="R282" s="70">
        <f t="shared" si="187"/>
        <v>18</v>
      </c>
      <c r="S282" s="70">
        <f t="shared" si="174"/>
        <v>201859</v>
      </c>
      <c r="T282" s="67" t="str">
        <f t="shared" si="149"/>
        <v>10E40-HP5S30  (40 gal, JA13)</v>
      </c>
      <c r="U282" t="s">
        <v>317</v>
      </c>
      <c r="V282" s="14">
        <v>40</v>
      </c>
      <c r="W282" s="107"/>
      <c r="X282" s="88" t="s">
        <v>291</v>
      </c>
      <c r="Y282" s="93" t="str">
        <f t="shared" si="186"/>
        <v>Rheem2020Prem40</v>
      </c>
      <c r="Z282" s="133">
        <v>1</v>
      </c>
      <c r="AA282" s="42"/>
      <c r="AB282" s="52">
        <v>2</v>
      </c>
      <c r="AC282" s="53">
        <v>3.1</v>
      </c>
      <c r="AD282" s="54">
        <v>43944</v>
      </c>
      <c r="AE282" s="50"/>
      <c r="AF282" s="143" t="str">
        <f t="shared" si="196"/>
        <v>2,     Richmond,   "10E40-HP5S30  (40 gal, JA13)"</v>
      </c>
      <c r="AG282" s="145" t="str">
        <f t="shared" si="170"/>
        <v>Richmond</v>
      </c>
      <c r="AH282" s="146" t="s">
        <v>626</v>
      </c>
      <c r="AI282" s="143" t="str">
        <f t="shared" si="197"/>
        <v xml:space="preserve">          case  Richmond   :   "Richmond10E40HP5S30"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 spans="3:1043" s="6" customFormat="1" ht="15" customHeight="1" x14ac:dyDescent="0.25">
      <c r="C283" s="119" t="str">
        <f t="shared" si="193"/>
        <v>Richmond</v>
      </c>
      <c r="D283" s="119" t="str">
        <f t="shared" si="194"/>
        <v>10E50-HP5S30  (50 gal, JA13)</v>
      </c>
      <c r="E283" s="119">
        <f t="shared" si="171"/>
        <v>201960</v>
      </c>
      <c r="F283" s="62">
        <f t="shared" si="188"/>
        <v>50</v>
      </c>
      <c r="G283" s="6" t="str">
        <f t="shared" si="195"/>
        <v>Rheem2020Prem50</v>
      </c>
      <c r="H283" s="64">
        <v>0</v>
      </c>
      <c r="I283" s="62">
        <v>1</v>
      </c>
      <c r="J283" s="63">
        <f t="shared" si="189"/>
        <v>0</v>
      </c>
      <c r="K283" s="114">
        <f t="shared" si="190"/>
        <v>3.2</v>
      </c>
      <c r="L283" s="132">
        <f t="shared" si="191"/>
        <v>1</v>
      </c>
      <c r="M283" s="132" t="str">
        <f t="shared" si="172"/>
        <v>Richmond10E50HP5S30</v>
      </c>
      <c r="N283" s="99" t="s">
        <v>196</v>
      </c>
      <c r="O283" s="32">
        <v>4</v>
      </c>
      <c r="P283" s="83">
        <f t="shared" si="192"/>
        <v>20</v>
      </c>
      <c r="Q283" s="12" t="s">
        <v>98</v>
      </c>
      <c r="R283" s="70">
        <f t="shared" si="187"/>
        <v>19</v>
      </c>
      <c r="S283" s="70">
        <f t="shared" si="174"/>
        <v>201960</v>
      </c>
      <c r="T283" s="67" t="str">
        <f t="shared" si="149"/>
        <v>10E50-HP5S30  (50 gal, JA13)</v>
      </c>
      <c r="U283" t="s">
        <v>318</v>
      </c>
      <c r="V283" s="14">
        <v>50</v>
      </c>
      <c r="W283" s="107"/>
      <c r="X283" s="88" t="s">
        <v>292</v>
      </c>
      <c r="Y283" s="93" t="str">
        <f t="shared" si="186"/>
        <v>Rheem2020Prem50</v>
      </c>
      <c r="Z283" s="133">
        <v>1</v>
      </c>
      <c r="AA283" s="42"/>
      <c r="AB283" s="52" t="s">
        <v>9</v>
      </c>
      <c r="AC283" s="53">
        <v>3.2</v>
      </c>
      <c r="AD283" s="54">
        <v>43944</v>
      </c>
      <c r="AE283" s="50"/>
      <c r="AF283" s="143" t="str">
        <f t="shared" si="196"/>
        <v>2,     Richmond,   "10E50-HP5S30  (50 gal, JA13)"</v>
      </c>
      <c r="AG283" s="145" t="str">
        <f t="shared" si="170"/>
        <v>Richmond</v>
      </c>
      <c r="AH283" s="146" t="s">
        <v>631</v>
      </c>
      <c r="AI283" s="143" t="str">
        <f t="shared" si="197"/>
        <v xml:space="preserve">          case  Richmond   :   "Richmond10E50HP5S30"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 spans="3:1043" s="6" customFormat="1" ht="15" customHeight="1" x14ac:dyDescent="0.25">
      <c r="C284" s="119" t="str">
        <f t="shared" si="193"/>
        <v>Richmond</v>
      </c>
      <c r="D284" s="119" t="str">
        <f t="shared" si="194"/>
        <v>10E65-HP5S30  (65 gal, JA13)</v>
      </c>
      <c r="E284" s="119">
        <f t="shared" si="171"/>
        <v>202061</v>
      </c>
      <c r="F284" s="62">
        <f t="shared" si="188"/>
        <v>65</v>
      </c>
      <c r="G284" s="6" t="str">
        <f t="shared" si="195"/>
        <v>Rheem2020Prem65</v>
      </c>
      <c r="H284" s="64">
        <v>0</v>
      </c>
      <c r="I284" s="62">
        <v>1</v>
      </c>
      <c r="J284" s="63">
        <f t="shared" si="189"/>
        <v>0</v>
      </c>
      <c r="K284" s="114">
        <f t="shared" si="190"/>
        <v>3.2</v>
      </c>
      <c r="L284" s="132">
        <f t="shared" si="191"/>
        <v>1</v>
      </c>
      <c r="M284" s="132" t="str">
        <f t="shared" si="172"/>
        <v>Richmond10E65HP5S30</v>
      </c>
      <c r="N284" s="99" t="s">
        <v>196</v>
      </c>
      <c r="O284" s="32">
        <v>4</v>
      </c>
      <c r="P284" s="83">
        <f t="shared" si="192"/>
        <v>20</v>
      </c>
      <c r="Q284" s="12" t="s">
        <v>98</v>
      </c>
      <c r="R284" s="70">
        <f t="shared" si="187"/>
        <v>20</v>
      </c>
      <c r="S284" s="70">
        <f t="shared" si="174"/>
        <v>202061</v>
      </c>
      <c r="T284" s="67" t="str">
        <f t="shared" si="149"/>
        <v>10E65-HP5S30  (65 gal, JA13)</v>
      </c>
      <c r="U284" t="s">
        <v>319</v>
      </c>
      <c r="V284" s="14">
        <v>65</v>
      </c>
      <c r="W284" s="107"/>
      <c r="X284" s="88" t="s">
        <v>293</v>
      </c>
      <c r="Y284" s="93" t="str">
        <f t="shared" si="186"/>
        <v>Rheem2020Prem65</v>
      </c>
      <c r="Z284" s="133">
        <v>1</v>
      </c>
      <c r="AA284" s="42"/>
      <c r="AB284" s="52" t="s">
        <v>9</v>
      </c>
      <c r="AC284" s="53">
        <v>3.2</v>
      </c>
      <c r="AD284" s="54">
        <v>43944</v>
      </c>
      <c r="AE284" s="50"/>
      <c r="AF284" s="143" t="str">
        <f t="shared" si="196"/>
        <v>2,     Richmond,   "10E65-HP5S30  (65 gal, JA13)"</v>
      </c>
      <c r="AG284" s="145" t="str">
        <f t="shared" si="170"/>
        <v>Richmond</v>
      </c>
      <c r="AH284" s="146" t="s">
        <v>636</v>
      </c>
      <c r="AI284" s="143" t="str">
        <f t="shared" si="197"/>
        <v xml:space="preserve">          case  Richmond   :   "Richmond10E65HP5S30"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 spans="3:1043" s="6" customFormat="1" ht="15" customHeight="1" x14ac:dyDescent="0.25">
      <c r="C285" s="119" t="str">
        <f t="shared" si="193"/>
        <v>Richmond</v>
      </c>
      <c r="D285" s="119" t="str">
        <f t="shared" si="194"/>
        <v>10E80-HP5S30  (80 gal, JA13)</v>
      </c>
      <c r="E285" s="119">
        <f t="shared" si="171"/>
        <v>202162</v>
      </c>
      <c r="F285" s="62">
        <f t="shared" si="188"/>
        <v>80</v>
      </c>
      <c r="G285" s="6" t="str">
        <f t="shared" si="195"/>
        <v>Rheem2020Prem80</v>
      </c>
      <c r="H285" s="64">
        <v>0</v>
      </c>
      <c r="I285" s="62">
        <v>1</v>
      </c>
      <c r="J285" s="63">
        <f t="shared" si="189"/>
        <v>0</v>
      </c>
      <c r="K285" s="114">
        <f t="shared" si="190"/>
        <v>3.2</v>
      </c>
      <c r="L285" s="132">
        <f t="shared" si="191"/>
        <v>1</v>
      </c>
      <c r="M285" s="132" t="str">
        <f t="shared" si="172"/>
        <v>Richmond10E80HP5S30</v>
      </c>
      <c r="N285" s="99" t="s">
        <v>196</v>
      </c>
      <c r="O285" s="32">
        <v>4</v>
      </c>
      <c r="P285" s="83">
        <f t="shared" si="192"/>
        <v>20</v>
      </c>
      <c r="Q285" s="12" t="s">
        <v>98</v>
      </c>
      <c r="R285" s="70">
        <f t="shared" si="187"/>
        <v>21</v>
      </c>
      <c r="S285" s="70">
        <f t="shared" si="174"/>
        <v>202162</v>
      </c>
      <c r="T285" s="67" t="str">
        <f t="shared" ref="T285:T358" si="198">U285 &amp; "  (" &amp; V285 &amp; " gal" &amp; IF(Z285&gt;0, ", JA13)", ")")</f>
        <v>10E80-HP5S30  (80 gal, JA13)</v>
      </c>
      <c r="U285" t="s">
        <v>320</v>
      </c>
      <c r="V285" s="14">
        <v>80</v>
      </c>
      <c r="W285" s="107"/>
      <c r="X285" s="88" t="s">
        <v>294</v>
      </c>
      <c r="Y285" s="93" t="str">
        <f t="shared" si="186"/>
        <v>Rheem2020Prem80</v>
      </c>
      <c r="Z285" s="133">
        <v>1</v>
      </c>
      <c r="AA285" s="42"/>
      <c r="AB285" s="52">
        <v>4</v>
      </c>
      <c r="AC285" s="53">
        <v>3.2</v>
      </c>
      <c r="AD285" s="54">
        <v>43944</v>
      </c>
      <c r="AE285" s="50"/>
      <c r="AF285" s="143" t="str">
        <f t="shared" si="196"/>
        <v>2,     Richmond,   "10E80-HP5S30  (80 gal, JA13)"</v>
      </c>
      <c r="AG285" s="145" t="str">
        <f t="shared" si="170"/>
        <v>Richmond</v>
      </c>
      <c r="AH285" s="146" t="s">
        <v>641</v>
      </c>
      <c r="AI285" s="143" t="str">
        <f t="shared" si="197"/>
        <v xml:space="preserve">          case  Richmond   :   "Richmond10E80HP5S30"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 spans="3:1043" s="6" customFormat="1" ht="15" customHeight="1" x14ac:dyDescent="0.25">
      <c r="C286" s="6" t="str">
        <f t="shared" si="193"/>
        <v>Richmond</v>
      </c>
      <c r="D286" s="6" t="str">
        <f t="shared" si="194"/>
        <v>10E50-HP4D  (50 gal)</v>
      </c>
      <c r="E286" s="6">
        <f t="shared" si="171"/>
        <v>200139</v>
      </c>
      <c r="F286" s="62">
        <f t="shared" si="148"/>
        <v>50</v>
      </c>
      <c r="G286" s="6" t="str">
        <f t="shared" si="195"/>
        <v>RheemHBDR4550</v>
      </c>
      <c r="H286" s="64">
        <v>0</v>
      </c>
      <c r="I286" s="62">
        <v>1</v>
      </c>
      <c r="J286" s="63">
        <f t="shared" si="151"/>
        <v>0</v>
      </c>
      <c r="K286" s="114">
        <f t="shared" si="152"/>
        <v>3.2</v>
      </c>
      <c r="L286" s="132">
        <f t="shared" si="191"/>
        <v>0</v>
      </c>
      <c r="M286" s="132" t="str">
        <f t="shared" si="172"/>
        <v>Richmond10E50HP4D</v>
      </c>
      <c r="N286" s="99" t="s">
        <v>196</v>
      </c>
      <c r="O286" s="32">
        <v>3</v>
      </c>
      <c r="P286" s="83">
        <f t="shared" si="192"/>
        <v>20</v>
      </c>
      <c r="Q286" s="12" t="s">
        <v>98</v>
      </c>
      <c r="R286" s="69">
        <v>1</v>
      </c>
      <c r="S286" s="70">
        <f t="shared" si="174"/>
        <v>200139</v>
      </c>
      <c r="T286" s="67" t="str">
        <f t="shared" si="198"/>
        <v>10E50-HP4D  (50 gal)</v>
      </c>
      <c r="U286" s="13" t="s">
        <v>135</v>
      </c>
      <c r="V286" s="14">
        <v>50</v>
      </c>
      <c r="W286" s="107" t="s">
        <v>273</v>
      </c>
      <c r="X286" s="88" t="s">
        <v>273</v>
      </c>
      <c r="Y286" s="93" t="str">
        <f t="shared" si="186"/>
        <v>RheemHBDR4550</v>
      </c>
      <c r="Z286" s="131">
        <v>0</v>
      </c>
      <c r="AA286" s="42" t="str">
        <f>[1]ESTAR_to_AWHS!K61</f>
        <v>--</v>
      </c>
      <c r="AB286" s="52" t="str">
        <f>[1]ESTAR_to_AWHS!I61</f>
        <v>2-3</v>
      </c>
      <c r="AC286" s="53">
        <f>[1]ESTAR_to_AWHS!L61</f>
        <v>3.2</v>
      </c>
      <c r="AD286" s="54">
        <f>[1]ESTAR_to_AWHS!J61</f>
        <v>42667</v>
      </c>
      <c r="AE286" s="50" t="s">
        <v>91</v>
      </c>
      <c r="AF286" s="143" t="str">
        <f t="shared" si="196"/>
        <v>2,     Richmond,   "10E50-HP4D  (50 gal)"</v>
      </c>
      <c r="AG286" s="145" t="str">
        <f t="shared" si="170"/>
        <v>Richmond</v>
      </c>
      <c r="AH286" s="146" t="s">
        <v>627</v>
      </c>
      <c r="AI286" s="143" t="str">
        <f t="shared" si="197"/>
        <v xml:space="preserve">          case  Richmond   :   "Richmond10E50HP4D"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  <c r="AMH286"/>
      <c r="AMI286"/>
      <c r="AMJ286"/>
      <c r="AMK286"/>
      <c r="AML286"/>
      <c r="AMM286"/>
      <c r="AMN286"/>
      <c r="AMO286"/>
      <c r="AMP286"/>
      <c r="AMQ286"/>
      <c r="AMR286"/>
      <c r="AMS286"/>
      <c r="AMT286"/>
      <c r="AMU286"/>
      <c r="AMV286"/>
      <c r="AMW286"/>
      <c r="AMX286"/>
      <c r="AMY286"/>
      <c r="AMZ286"/>
      <c r="ANA286"/>
      <c r="ANB286"/>
      <c r="ANC286"/>
    </row>
    <row r="287" spans="3:1043" s="6" customFormat="1" ht="15" customHeight="1" x14ac:dyDescent="0.25">
      <c r="C287" s="6" t="str">
        <f t="shared" si="193"/>
        <v>Richmond</v>
      </c>
      <c r="D287" s="6" t="str">
        <f t="shared" si="194"/>
        <v>10E65-HP4D  (65 gal)</v>
      </c>
      <c r="E287" s="6">
        <f t="shared" si="171"/>
        <v>200240</v>
      </c>
      <c r="F287" s="62">
        <f t="shared" si="148"/>
        <v>65</v>
      </c>
      <c r="G287" s="6" t="str">
        <f t="shared" si="195"/>
        <v>RheemHBDR4565</v>
      </c>
      <c r="H287" s="64">
        <v>0</v>
      </c>
      <c r="I287" s="62">
        <v>1</v>
      </c>
      <c r="J287" s="63">
        <f t="shared" si="151"/>
        <v>0</v>
      </c>
      <c r="K287" s="114">
        <f t="shared" si="152"/>
        <v>3.4</v>
      </c>
      <c r="L287" s="132">
        <f t="shared" si="191"/>
        <v>0</v>
      </c>
      <c r="M287" s="132" t="str">
        <f t="shared" si="172"/>
        <v>Richmond10E65HP4D</v>
      </c>
      <c r="N287" s="99" t="s">
        <v>196</v>
      </c>
      <c r="O287" s="32">
        <v>3</v>
      </c>
      <c r="P287" s="83">
        <f t="shared" si="192"/>
        <v>20</v>
      </c>
      <c r="Q287" s="12" t="s">
        <v>98</v>
      </c>
      <c r="R287" s="70">
        <f t="shared" ref="R287:R294" si="199">R286+1</f>
        <v>2</v>
      </c>
      <c r="S287" s="70">
        <f t="shared" si="174"/>
        <v>200240</v>
      </c>
      <c r="T287" s="67" t="str">
        <f t="shared" si="198"/>
        <v>10E65-HP4D  (65 gal)</v>
      </c>
      <c r="U287" s="13" t="s">
        <v>136</v>
      </c>
      <c r="V287" s="14">
        <v>65</v>
      </c>
      <c r="W287" s="107" t="s">
        <v>274</v>
      </c>
      <c r="X287" s="88" t="s">
        <v>274</v>
      </c>
      <c r="Y287" s="93" t="str">
        <f t="shared" si="186"/>
        <v>RheemHBDR4565</v>
      </c>
      <c r="Z287" s="131">
        <v>0</v>
      </c>
      <c r="AA287" s="42" t="str">
        <f>[1]ESTAR_to_AWHS!K62</f>
        <v>--</v>
      </c>
      <c r="AB287" s="52" t="str">
        <f>[1]ESTAR_to_AWHS!I62</f>
        <v>2-3</v>
      </c>
      <c r="AC287" s="53">
        <f>[1]ESTAR_to_AWHS!L62</f>
        <v>3.4</v>
      </c>
      <c r="AD287" s="54">
        <f>[1]ESTAR_to_AWHS!J62</f>
        <v>42667</v>
      </c>
      <c r="AE287" s="50" t="s">
        <v>91</v>
      </c>
      <c r="AF287" s="143" t="str">
        <f t="shared" si="196"/>
        <v>2,     Richmond,   "10E65-HP4D  (65 gal)"</v>
      </c>
      <c r="AG287" s="145" t="str">
        <f t="shared" si="170"/>
        <v>Richmond</v>
      </c>
      <c r="AH287" s="146" t="s">
        <v>632</v>
      </c>
      <c r="AI287" s="143" t="str">
        <f t="shared" si="197"/>
        <v xml:space="preserve">          case  Richmond   :   "Richmond10E65HP4D"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  <c r="AMH287"/>
      <c r="AMI287"/>
      <c r="AMJ287"/>
      <c r="AMK287"/>
      <c r="AML287"/>
      <c r="AMM287"/>
      <c r="AMN287"/>
      <c r="AMO287"/>
      <c r="AMP287"/>
      <c r="AMQ287"/>
      <c r="AMR287"/>
      <c r="AMS287"/>
      <c r="AMT287"/>
      <c r="AMU287"/>
      <c r="AMV287"/>
      <c r="AMW287"/>
      <c r="AMX287"/>
      <c r="AMY287"/>
      <c r="AMZ287"/>
      <c r="ANA287"/>
      <c r="ANB287"/>
      <c r="ANC287"/>
    </row>
    <row r="288" spans="3:1043" s="6" customFormat="1" ht="15" customHeight="1" x14ac:dyDescent="0.25">
      <c r="C288" s="6" t="str">
        <f t="shared" si="193"/>
        <v>Richmond</v>
      </c>
      <c r="D288" s="6" t="str">
        <f t="shared" si="194"/>
        <v>10E80-HP4D  (80 gal)</v>
      </c>
      <c r="E288" s="6">
        <f t="shared" si="171"/>
        <v>200341</v>
      </c>
      <c r="F288" s="62">
        <f t="shared" si="148"/>
        <v>80</v>
      </c>
      <c r="G288" s="6" t="str">
        <f t="shared" si="195"/>
        <v>RheemHBDR4580</v>
      </c>
      <c r="H288" s="64">
        <v>0</v>
      </c>
      <c r="I288" s="62">
        <v>1</v>
      </c>
      <c r="J288" s="63">
        <f t="shared" si="151"/>
        <v>0</v>
      </c>
      <c r="K288" s="114">
        <f t="shared" si="152"/>
        <v>3.4</v>
      </c>
      <c r="L288" s="132">
        <f t="shared" si="191"/>
        <v>0</v>
      </c>
      <c r="M288" s="132" t="str">
        <f t="shared" si="172"/>
        <v>Richmond10E80HP4D</v>
      </c>
      <c r="N288" s="99" t="s">
        <v>196</v>
      </c>
      <c r="O288" s="32">
        <v>3</v>
      </c>
      <c r="P288" s="83">
        <f t="shared" si="192"/>
        <v>20</v>
      </c>
      <c r="Q288" s="12" t="s">
        <v>98</v>
      </c>
      <c r="R288" s="70">
        <f t="shared" si="199"/>
        <v>3</v>
      </c>
      <c r="S288" s="70">
        <f t="shared" si="174"/>
        <v>200341</v>
      </c>
      <c r="T288" s="67" t="str">
        <f t="shared" si="198"/>
        <v>10E80-HP4D  (80 gal)</v>
      </c>
      <c r="U288" s="13" t="s">
        <v>137</v>
      </c>
      <c r="V288" s="14">
        <v>80</v>
      </c>
      <c r="W288" s="107" t="s">
        <v>275</v>
      </c>
      <c r="X288" s="88" t="s">
        <v>275</v>
      </c>
      <c r="Y288" s="93" t="str">
        <f t="shared" si="186"/>
        <v>RheemHBDR4580</v>
      </c>
      <c r="Z288" s="131">
        <v>0</v>
      </c>
      <c r="AA288" s="42" t="str">
        <f>[1]ESTAR_to_AWHS!K63</f>
        <v>--</v>
      </c>
      <c r="AB288" s="52">
        <f>[1]ESTAR_to_AWHS!I63</f>
        <v>4</v>
      </c>
      <c r="AC288" s="53">
        <f>[1]ESTAR_to_AWHS!L63</f>
        <v>3.4</v>
      </c>
      <c r="AD288" s="54">
        <f>[1]ESTAR_to_AWHS!J63</f>
        <v>42667</v>
      </c>
      <c r="AE288" s="50" t="s">
        <v>91</v>
      </c>
      <c r="AF288" s="143" t="str">
        <f t="shared" si="196"/>
        <v>2,     Richmond,   "10E80-HP4D  (80 gal)"</v>
      </c>
      <c r="AG288" s="145" t="str">
        <f t="shared" si="170"/>
        <v>Richmond</v>
      </c>
      <c r="AH288" s="146" t="s">
        <v>637</v>
      </c>
      <c r="AI288" s="143" t="str">
        <f t="shared" si="197"/>
        <v xml:space="preserve">          case  Richmond   :   "Richmond10E80HP4D"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  <c r="AMH288"/>
      <c r="AMI288"/>
      <c r="AMJ288"/>
      <c r="AMK288"/>
      <c r="AML288"/>
      <c r="AMM288"/>
      <c r="AMN288"/>
      <c r="AMO288"/>
      <c r="AMP288"/>
      <c r="AMQ288"/>
      <c r="AMR288"/>
      <c r="AMS288"/>
      <c r="AMT288"/>
      <c r="AMU288"/>
      <c r="AMV288"/>
      <c r="AMW288"/>
      <c r="AMX288"/>
      <c r="AMY288"/>
      <c r="AMZ288"/>
      <c r="ANA288"/>
      <c r="ANB288"/>
      <c r="ANC288"/>
    </row>
    <row r="289" spans="3:52" s="6" customFormat="1" ht="15" customHeight="1" x14ac:dyDescent="0.25">
      <c r="C289" s="6" t="str">
        <f t="shared" si="193"/>
        <v>Richmond</v>
      </c>
      <c r="D289" s="6" t="str">
        <f t="shared" si="194"/>
        <v>12E50-HP  (50 gal)</v>
      </c>
      <c r="E289" s="6">
        <f t="shared" si="171"/>
        <v>200421</v>
      </c>
      <c r="F289" s="62">
        <f t="shared" si="148"/>
        <v>50</v>
      </c>
      <c r="G289" s="6" t="str">
        <f t="shared" si="195"/>
        <v>RheemHB50</v>
      </c>
      <c r="H289" s="62">
        <v>1</v>
      </c>
      <c r="I289" s="64">
        <v>0</v>
      </c>
      <c r="J289" s="63">
        <f t="shared" si="151"/>
        <v>1.94</v>
      </c>
      <c r="K289" s="114">
        <f t="shared" si="152"/>
        <v>0</v>
      </c>
      <c r="L289" s="132">
        <f t="shared" si="191"/>
        <v>0</v>
      </c>
      <c r="M289" s="132" t="str">
        <f t="shared" si="172"/>
        <v>Richmond12E50HP</v>
      </c>
      <c r="N289" s="99" t="s">
        <v>196</v>
      </c>
      <c r="O289" s="32">
        <v>1</v>
      </c>
      <c r="P289" s="83">
        <f t="shared" si="192"/>
        <v>20</v>
      </c>
      <c r="Q289" s="12" t="s">
        <v>98</v>
      </c>
      <c r="R289" s="70">
        <f t="shared" si="199"/>
        <v>4</v>
      </c>
      <c r="S289" s="70">
        <f t="shared" si="174"/>
        <v>200421</v>
      </c>
      <c r="T289" s="67" t="str">
        <f t="shared" si="198"/>
        <v>12E50-HP  (50 gal)</v>
      </c>
      <c r="U289" s="13" t="s">
        <v>149</v>
      </c>
      <c r="V289" s="14">
        <v>50</v>
      </c>
      <c r="W289" s="30" t="s">
        <v>94</v>
      </c>
      <c r="X289" s="88" t="s">
        <v>94</v>
      </c>
      <c r="Y289" s="93" t="str">
        <f t="shared" si="186"/>
        <v>RheemHB50</v>
      </c>
      <c r="Z289" s="131">
        <v>0</v>
      </c>
      <c r="AA289" s="42">
        <f>[1]ESTAR_to_AWHS!K148</f>
        <v>1.94</v>
      </c>
      <c r="AB289" s="52" t="str">
        <f>[1]ESTAR_to_AWHS!I148</f>
        <v>1-2</v>
      </c>
      <c r="AC289" s="53" t="str">
        <f>[1]ESTAR_to_AWHS!L148</f>
        <v>--</v>
      </c>
      <c r="AD289" s="54">
        <f>[1]ESTAR_to_AWHS!J148</f>
        <v>42505</v>
      </c>
      <c r="AE289" s="50" t="s">
        <v>91</v>
      </c>
      <c r="AF289" s="143" t="str">
        <f t="shared" si="196"/>
        <v>2,     Richmond,   "12E50-HP  (50 gal)"</v>
      </c>
      <c r="AG289" s="145" t="str">
        <f t="shared" si="170"/>
        <v>Richmond</v>
      </c>
      <c r="AH289" s="146" t="s">
        <v>642</v>
      </c>
      <c r="AI289" s="143" t="str">
        <f t="shared" si="197"/>
        <v xml:space="preserve">          case  Richmond   :   "Richmond12E50HP"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 spans="3:52" s="6" customFormat="1" ht="15" customHeight="1" x14ac:dyDescent="0.25">
      <c r="C290" s="6" t="str">
        <f t="shared" si="193"/>
        <v>Richmond</v>
      </c>
      <c r="D290" s="6" t="str">
        <f t="shared" si="194"/>
        <v>12E80-HP  (80 gal)</v>
      </c>
      <c r="E290" s="6">
        <f t="shared" si="171"/>
        <v>200534</v>
      </c>
      <c r="F290" s="62">
        <f t="shared" si="148"/>
        <v>80</v>
      </c>
      <c r="G290" s="6" t="str">
        <f t="shared" si="195"/>
        <v>AOSmithSHPT80</v>
      </c>
      <c r="H290" s="62">
        <v>1</v>
      </c>
      <c r="I290" s="64">
        <v>0</v>
      </c>
      <c r="J290" s="63">
        <f t="shared" si="151"/>
        <v>2.2799999999999998</v>
      </c>
      <c r="K290" s="114">
        <f t="shared" si="152"/>
        <v>0</v>
      </c>
      <c r="L290" s="132">
        <f t="shared" si="191"/>
        <v>0</v>
      </c>
      <c r="M290" s="132" t="str">
        <f t="shared" si="172"/>
        <v>Richmond12E80HP</v>
      </c>
      <c r="N290" s="99" t="s">
        <v>196</v>
      </c>
      <c r="O290" s="32">
        <v>1</v>
      </c>
      <c r="P290" s="83">
        <f t="shared" si="192"/>
        <v>20</v>
      </c>
      <c r="Q290" s="12" t="s">
        <v>98</v>
      </c>
      <c r="R290" s="70">
        <f t="shared" si="199"/>
        <v>5</v>
      </c>
      <c r="S290" s="70">
        <f t="shared" si="174"/>
        <v>200534</v>
      </c>
      <c r="T290" s="67" t="str">
        <f t="shared" si="198"/>
        <v>12E80-HP  (80 gal)</v>
      </c>
      <c r="U290" s="13" t="s">
        <v>150</v>
      </c>
      <c r="V290" s="14">
        <v>80</v>
      </c>
      <c r="W290" s="108" t="s">
        <v>165</v>
      </c>
      <c r="X290" s="88" t="s">
        <v>165</v>
      </c>
      <c r="Y290" s="93" t="str">
        <f t="shared" si="186"/>
        <v>AOSmithSHPT80</v>
      </c>
      <c r="Z290" s="131">
        <v>0</v>
      </c>
      <c r="AA290" s="42">
        <f>[1]ESTAR_to_AWHS!K149</f>
        <v>2.2799999999999998</v>
      </c>
      <c r="AB290" s="52">
        <f>[1]ESTAR_to_AWHS!I149</f>
        <v>3</v>
      </c>
      <c r="AC290" s="53" t="str">
        <f>[1]ESTAR_to_AWHS!L149</f>
        <v>--</v>
      </c>
      <c r="AD290" s="54">
        <f>[1]ESTAR_to_AWHS!J149</f>
        <v>42505</v>
      </c>
      <c r="AE290" s="50" t="s">
        <v>91</v>
      </c>
      <c r="AF290" s="143" t="str">
        <f t="shared" si="196"/>
        <v>2,     Richmond,   "12E80-HP  (80 gal)"</v>
      </c>
      <c r="AG290" s="145" t="str">
        <f t="shared" si="170"/>
        <v>Richmond</v>
      </c>
      <c r="AH290" s="146" t="s">
        <v>643</v>
      </c>
      <c r="AI290" s="143" t="str">
        <f t="shared" si="197"/>
        <v xml:space="preserve">          case  Richmond   :   "Richmond12E80HP"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 spans="3:52" s="6" customFormat="1" ht="15" customHeight="1" x14ac:dyDescent="0.25">
      <c r="C291" s="6" t="str">
        <f t="shared" si="193"/>
        <v>Richmond</v>
      </c>
      <c r="D291" s="6" t="str">
        <f t="shared" si="194"/>
        <v>HB50RM  (50 gal)</v>
      </c>
      <c r="E291" s="6">
        <f t="shared" si="171"/>
        <v>200621</v>
      </c>
      <c r="F291" s="62">
        <f t="shared" si="148"/>
        <v>50</v>
      </c>
      <c r="G291" s="6" t="str">
        <f t="shared" si="195"/>
        <v>RheemHB50</v>
      </c>
      <c r="H291" s="62">
        <v>1</v>
      </c>
      <c r="I291" s="64">
        <v>0</v>
      </c>
      <c r="J291" s="63">
        <f t="shared" si="151"/>
        <v>2.2799999999999998</v>
      </c>
      <c r="K291" s="114">
        <f t="shared" si="152"/>
        <v>0</v>
      </c>
      <c r="L291" s="132">
        <f t="shared" si="191"/>
        <v>0</v>
      </c>
      <c r="M291" s="132" t="str">
        <f t="shared" si="172"/>
        <v>RichmondHB50RM</v>
      </c>
      <c r="N291" s="99" t="s">
        <v>196</v>
      </c>
      <c r="O291" s="32">
        <v>1</v>
      </c>
      <c r="P291" s="83">
        <f t="shared" si="192"/>
        <v>20</v>
      </c>
      <c r="Q291" s="12" t="s">
        <v>98</v>
      </c>
      <c r="R291" s="70">
        <f t="shared" si="199"/>
        <v>6</v>
      </c>
      <c r="S291" s="70">
        <f t="shared" si="174"/>
        <v>200621</v>
      </c>
      <c r="T291" s="67" t="str">
        <f t="shared" si="198"/>
        <v>HB50RM  (50 gal)</v>
      </c>
      <c r="U291" s="13" t="s">
        <v>151</v>
      </c>
      <c r="V291" s="14">
        <v>50</v>
      </c>
      <c r="W291" s="30" t="s">
        <v>94</v>
      </c>
      <c r="X291" s="88" t="s">
        <v>94</v>
      </c>
      <c r="Y291" s="93" t="str">
        <f t="shared" si="186"/>
        <v>RheemHB50</v>
      </c>
      <c r="Z291" s="131">
        <v>0</v>
      </c>
      <c r="AA291" s="42">
        <f>[1]ESTAR_to_AWHS!K150</f>
        <v>2.2799999999999998</v>
      </c>
      <c r="AB291" s="52">
        <f>[1]ESTAR_to_AWHS!I150</f>
        <v>3</v>
      </c>
      <c r="AC291" s="53" t="str">
        <f>[1]ESTAR_to_AWHS!L150</f>
        <v>--</v>
      </c>
      <c r="AD291" s="54">
        <f>[1]ESTAR_to_AWHS!J150</f>
        <v>42402</v>
      </c>
      <c r="AE291" s="50" t="s">
        <v>91</v>
      </c>
      <c r="AF291" s="143" t="str">
        <f t="shared" si="196"/>
        <v>2,     Richmond,   "HB50RM  (50 gal)"</v>
      </c>
      <c r="AG291" s="145" t="str">
        <f t="shared" si="170"/>
        <v>Richmond</v>
      </c>
      <c r="AH291" s="146" t="s">
        <v>644</v>
      </c>
      <c r="AI291" s="143" t="str">
        <f t="shared" si="197"/>
        <v xml:space="preserve">          case  Richmond   :   "RichmondHB50RM"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 spans="3:52" s="6" customFormat="1" ht="15" customHeight="1" x14ac:dyDescent="0.25">
      <c r="C292" s="6" t="str">
        <f t="shared" si="193"/>
        <v>Richmond</v>
      </c>
      <c r="D292" s="6" t="str">
        <f t="shared" si="194"/>
        <v>10E50-HP4D15  (50 gal)</v>
      </c>
      <c r="E292" s="6">
        <f t="shared" si="171"/>
        <v>200742</v>
      </c>
      <c r="F292" s="62">
        <f t="shared" si="148"/>
        <v>50</v>
      </c>
      <c r="G292" s="6" t="str">
        <f t="shared" si="195"/>
        <v>RheemHBDR2250</v>
      </c>
      <c r="H292" s="64">
        <v>0</v>
      </c>
      <c r="I292" s="62">
        <v>1</v>
      </c>
      <c r="J292" s="63">
        <f t="shared" si="151"/>
        <v>0</v>
      </c>
      <c r="K292" s="114" t="str">
        <f t="shared" si="152"/>
        <v>3.2</v>
      </c>
      <c r="L292" s="132">
        <f t="shared" si="191"/>
        <v>0</v>
      </c>
      <c r="M292" s="132" t="str">
        <f t="shared" si="172"/>
        <v>Richmond10E50HP4D15</v>
      </c>
      <c r="N292" s="99" t="s">
        <v>196</v>
      </c>
      <c r="O292" s="32">
        <v>3</v>
      </c>
      <c r="P292" s="83">
        <f t="shared" si="192"/>
        <v>20</v>
      </c>
      <c r="Q292" s="12" t="s">
        <v>98</v>
      </c>
      <c r="R292" s="70">
        <f t="shared" si="199"/>
        <v>7</v>
      </c>
      <c r="S292" s="70">
        <f t="shared" si="174"/>
        <v>200742</v>
      </c>
      <c r="T292" s="67" t="str">
        <f t="shared" si="198"/>
        <v>10E50-HP4D15  (50 gal)</v>
      </c>
      <c r="U292" s="13" t="s">
        <v>267</v>
      </c>
      <c r="V292" s="14">
        <v>50</v>
      </c>
      <c r="W292" s="107" t="s">
        <v>228</v>
      </c>
      <c r="X292" s="88" t="s">
        <v>228</v>
      </c>
      <c r="Y292" s="93" t="str">
        <f t="shared" si="186"/>
        <v>RheemHBDR2250</v>
      </c>
      <c r="Z292" s="131">
        <v>0</v>
      </c>
      <c r="AA292" s="42"/>
      <c r="AB292" s="52" t="s">
        <v>9</v>
      </c>
      <c r="AC292" s="53" t="s">
        <v>263</v>
      </c>
      <c r="AD292" s="54"/>
      <c r="AE292" s="50"/>
      <c r="AF292" s="143" t="str">
        <f t="shared" si="196"/>
        <v>2,     Richmond,   "10E50-HP4D15  (50 gal)"</v>
      </c>
      <c r="AG292" s="145" t="str">
        <f t="shared" si="170"/>
        <v>Richmond</v>
      </c>
      <c r="AH292" s="146" t="s">
        <v>628</v>
      </c>
      <c r="AI292" s="143" t="str">
        <f t="shared" si="197"/>
        <v xml:space="preserve">          case  Richmond   :   "Richmond10E50HP4D15"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 spans="3:52" s="6" customFormat="1" ht="15" customHeight="1" x14ac:dyDescent="0.25">
      <c r="C293" s="6" t="str">
        <f t="shared" si="193"/>
        <v>Richmond</v>
      </c>
      <c r="D293" s="6" t="str">
        <f t="shared" si="194"/>
        <v>10E65-HP4D15  (65 gal)</v>
      </c>
      <c r="E293" s="6">
        <f t="shared" si="171"/>
        <v>200843</v>
      </c>
      <c r="F293" s="62">
        <f t="shared" si="148"/>
        <v>65</v>
      </c>
      <c r="G293" s="6" t="str">
        <f t="shared" si="195"/>
        <v>RheemHBDR2265</v>
      </c>
      <c r="H293" s="64">
        <v>0</v>
      </c>
      <c r="I293" s="62">
        <v>1</v>
      </c>
      <c r="J293" s="63">
        <f t="shared" si="151"/>
        <v>0</v>
      </c>
      <c r="K293" s="114" t="str">
        <f t="shared" si="152"/>
        <v>3.4</v>
      </c>
      <c r="L293" s="132">
        <f t="shared" si="191"/>
        <v>0</v>
      </c>
      <c r="M293" s="132" t="str">
        <f t="shared" si="172"/>
        <v>Richmond10E65HP4D15</v>
      </c>
      <c r="N293" s="99" t="s">
        <v>196</v>
      </c>
      <c r="O293" s="32">
        <v>3</v>
      </c>
      <c r="P293" s="83">
        <f t="shared" si="192"/>
        <v>20</v>
      </c>
      <c r="Q293" s="12" t="s">
        <v>98</v>
      </c>
      <c r="R293" s="70">
        <f t="shared" si="199"/>
        <v>8</v>
      </c>
      <c r="S293" s="70">
        <f t="shared" si="174"/>
        <v>200843</v>
      </c>
      <c r="T293" s="67" t="str">
        <f t="shared" si="198"/>
        <v>10E65-HP4D15  (65 gal)</v>
      </c>
      <c r="U293" s="13" t="s">
        <v>256</v>
      </c>
      <c r="V293" s="14">
        <v>65</v>
      </c>
      <c r="W293" s="107" t="s">
        <v>229</v>
      </c>
      <c r="X293" s="88" t="s">
        <v>229</v>
      </c>
      <c r="Y293" s="93" t="str">
        <f t="shared" si="186"/>
        <v>RheemHBDR2265</v>
      </c>
      <c r="Z293" s="131">
        <v>0</v>
      </c>
      <c r="AA293" s="42"/>
      <c r="AB293" s="52" t="s">
        <v>9</v>
      </c>
      <c r="AC293" s="53" t="s">
        <v>264</v>
      </c>
      <c r="AD293" s="54"/>
      <c r="AE293" s="50"/>
      <c r="AF293" s="143" t="str">
        <f t="shared" si="196"/>
        <v>2,     Richmond,   "10E65-HP4D15  (65 gal)"</v>
      </c>
      <c r="AG293" s="145" t="str">
        <f t="shared" si="170"/>
        <v>Richmond</v>
      </c>
      <c r="AH293" s="146" t="s">
        <v>633</v>
      </c>
      <c r="AI293" s="143" t="str">
        <f t="shared" si="197"/>
        <v xml:space="preserve">          case  Richmond   :   "Richmond10E65HP4D15"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 spans="3:52" s="6" customFormat="1" ht="15" customHeight="1" x14ac:dyDescent="0.25">
      <c r="C294" s="6" t="str">
        <f t="shared" si="193"/>
        <v>Richmond</v>
      </c>
      <c r="D294" s="6" t="str">
        <f t="shared" si="194"/>
        <v>10E80-HP4D15  (80 gal)</v>
      </c>
      <c r="E294" s="6">
        <f t="shared" si="171"/>
        <v>200944</v>
      </c>
      <c r="F294" s="62">
        <f t="shared" si="148"/>
        <v>80</v>
      </c>
      <c r="G294" s="6" t="str">
        <f t="shared" si="195"/>
        <v>RheemHBDR2280</v>
      </c>
      <c r="H294" s="64">
        <v>0</v>
      </c>
      <c r="I294" s="62">
        <v>1</v>
      </c>
      <c r="J294" s="63">
        <f t="shared" si="151"/>
        <v>0</v>
      </c>
      <c r="K294" s="114" t="str">
        <f t="shared" si="152"/>
        <v>3.4</v>
      </c>
      <c r="L294" s="132">
        <f t="shared" si="191"/>
        <v>0</v>
      </c>
      <c r="M294" s="132" t="str">
        <f t="shared" si="172"/>
        <v>Richmond10E80HP4D15</v>
      </c>
      <c r="N294" s="99" t="s">
        <v>196</v>
      </c>
      <c r="O294" s="32">
        <v>3</v>
      </c>
      <c r="P294" s="83">
        <f t="shared" si="192"/>
        <v>20</v>
      </c>
      <c r="Q294" s="12" t="s">
        <v>98</v>
      </c>
      <c r="R294" s="70">
        <f t="shared" si="199"/>
        <v>9</v>
      </c>
      <c r="S294" s="70">
        <f t="shared" ref="S294:S325" si="200" xml:space="preserve"> (P294*10000) + (R294*100) + VLOOKUP( X294, $U$2:$W$53, 2, FALSE )</f>
        <v>200944</v>
      </c>
      <c r="T294" s="67" t="str">
        <f t="shared" si="198"/>
        <v>10E80-HP4D15  (80 gal)</v>
      </c>
      <c r="U294" s="13" t="s">
        <v>257</v>
      </c>
      <c r="V294" s="14">
        <v>80</v>
      </c>
      <c r="W294" s="107" t="s">
        <v>230</v>
      </c>
      <c r="X294" s="88" t="s">
        <v>230</v>
      </c>
      <c r="Y294" s="93" t="str">
        <f t="shared" si="186"/>
        <v>RheemHBDR2280</v>
      </c>
      <c r="Z294" s="131">
        <v>0</v>
      </c>
      <c r="AA294" s="42"/>
      <c r="AB294" s="52" t="s">
        <v>265</v>
      </c>
      <c r="AC294" s="53" t="s">
        <v>264</v>
      </c>
      <c r="AD294" s="54"/>
      <c r="AE294" s="50"/>
      <c r="AF294" s="143" t="str">
        <f t="shared" si="196"/>
        <v>2,     Richmond,   "10E80-HP4D15  (80 gal)"</v>
      </c>
      <c r="AG294" s="145" t="str">
        <f t="shared" si="170"/>
        <v>Richmond</v>
      </c>
      <c r="AH294" s="146" t="s">
        <v>638</v>
      </c>
      <c r="AI294" s="143" t="str">
        <f t="shared" si="197"/>
        <v xml:space="preserve">          case  Richmond   :   "Richmond10E80HP4D15"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 spans="3:52" s="6" customFormat="1" ht="15" customHeight="1" x14ac:dyDescent="0.25">
      <c r="C295" s="136" t="str">
        <f t="shared" si="193"/>
        <v>Ruud</v>
      </c>
      <c r="D295" s="136" t="str">
        <f t="shared" si="194"/>
        <v>HPLD40-1RU  (40 gal)</v>
      </c>
      <c r="E295" s="136">
        <f t="shared" si="171"/>
        <v>213359</v>
      </c>
      <c r="F295" s="62">
        <f t="shared" si="148"/>
        <v>40</v>
      </c>
      <c r="G295" s="6" t="str">
        <f t="shared" si="195"/>
        <v>Rheem2020Prem40</v>
      </c>
      <c r="H295" s="64">
        <v>0</v>
      </c>
      <c r="I295" s="62">
        <v>1</v>
      </c>
      <c r="J295" s="63">
        <f t="shared" si="151"/>
        <v>0</v>
      </c>
      <c r="K295" s="114">
        <f t="shared" si="152"/>
        <v>3.1</v>
      </c>
      <c r="L295" s="132">
        <f t="shared" ref="L295:L298" si="201">Z295</f>
        <v>0</v>
      </c>
      <c r="M295" s="132" t="str">
        <f t="shared" si="172"/>
        <v>RuudHPLD401RU</v>
      </c>
      <c r="N295" s="99" t="s">
        <v>196</v>
      </c>
      <c r="O295" s="32">
        <v>4</v>
      </c>
      <c r="P295" s="83">
        <f t="shared" si="192"/>
        <v>21</v>
      </c>
      <c r="Q295" s="12" t="s">
        <v>99</v>
      </c>
      <c r="R295" s="69">
        <v>33</v>
      </c>
      <c r="S295" s="70">
        <f t="shared" si="200"/>
        <v>213359</v>
      </c>
      <c r="T295" s="67" t="str">
        <f t="shared" si="198"/>
        <v>HPLD40-1RU  (40 gal)</v>
      </c>
      <c r="U295" s="13" t="s">
        <v>431</v>
      </c>
      <c r="V295" s="14">
        <v>40</v>
      </c>
      <c r="W295" s="107"/>
      <c r="X295" s="88" t="s">
        <v>291</v>
      </c>
      <c r="Y295" s="93" t="str">
        <f t="shared" si="186"/>
        <v>Rheem2020Prem40</v>
      </c>
      <c r="Z295" s="131">
        <v>0</v>
      </c>
      <c r="AA295" s="120"/>
      <c r="AB295" s="121">
        <v>2</v>
      </c>
      <c r="AC295" s="122">
        <v>3.1</v>
      </c>
      <c r="AD295" s="123">
        <v>44127</v>
      </c>
      <c r="AE295" s="124"/>
      <c r="AF295" s="143" t="str">
        <f t="shared" si="196"/>
        <v>2,     Ruud,   "HPLD40-1RU  (40 gal)"</v>
      </c>
      <c r="AG295" s="144" t="str">
        <f>Q295</f>
        <v>Ruud</v>
      </c>
      <c r="AH295" s="147" t="s">
        <v>645</v>
      </c>
      <c r="AI295" s="143" t="str">
        <f t="shared" si="197"/>
        <v xml:space="preserve">          case  Ruud   :   "RuudHPLD401RU"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 spans="3:52" s="6" customFormat="1" ht="15" customHeight="1" x14ac:dyDescent="0.25">
      <c r="C296" s="136" t="str">
        <f t="shared" si="193"/>
        <v>Ruud</v>
      </c>
      <c r="D296" s="136" t="str">
        <f t="shared" si="194"/>
        <v>HPLD50-1RU  (50 gal)</v>
      </c>
      <c r="E296" s="136">
        <f t="shared" si="171"/>
        <v>213460</v>
      </c>
      <c r="F296" s="62">
        <f t="shared" si="148"/>
        <v>50</v>
      </c>
      <c r="G296" s="6" t="str">
        <f t="shared" si="195"/>
        <v>Rheem2020Prem50</v>
      </c>
      <c r="H296" s="64">
        <v>0</v>
      </c>
      <c r="I296" s="62">
        <v>1</v>
      </c>
      <c r="J296" s="63">
        <f t="shared" si="151"/>
        <v>0</v>
      </c>
      <c r="K296" s="114">
        <f t="shared" si="152"/>
        <v>3.2</v>
      </c>
      <c r="L296" s="132">
        <f t="shared" si="201"/>
        <v>0</v>
      </c>
      <c r="M296" s="132" t="str">
        <f t="shared" si="172"/>
        <v>RuudHPLD501RU</v>
      </c>
      <c r="N296" s="99" t="s">
        <v>196</v>
      </c>
      <c r="O296" s="32">
        <v>4</v>
      </c>
      <c r="P296" s="83">
        <f t="shared" si="192"/>
        <v>21</v>
      </c>
      <c r="Q296" s="12" t="s">
        <v>99</v>
      </c>
      <c r="R296" s="70">
        <f t="shared" ref="R296:R298" si="202">R295+1</f>
        <v>34</v>
      </c>
      <c r="S296" s="70">
        <f t="shared" si="200"/>
        <v>213460</v>
      </c>
      <c r="T296" s="67" t="str">
        <f t="shared" si="198"/>
        <v>HPLD50-1RU  (50 gal)</v>
      </c>
      <c r="U296" s="13" t="s">
        <v>432</v>
      </c>
      <c r="V296" s="14">
        <v>50</v>
      </c>
      <c r="W296" s="107"/>
      <c r="X296" s="88" t="s">
        <v>292</v>
      </c>
      <c r="Y296" s="93" t="str">
        <f t="shared" si="186"/>
        <v>Rheem2020Prem50</v>
      </c>
      <c r="Z296" s="131">
        <v>0</v>
      </c>
      <c r="AA296" s="42"/>
      <c r="AB296" s="52" t="s">
        <v>9</v>
      </c>
      <c r="AC296" s="53">
        <v>3.2</v>
      </c>
      <c r="AD296" s="54">
        <v>44127</v>
      </c>
      <c r="AE296" s="50"/>
      <c r="AF296" s="143" t="str">
        <f t="shared" si="196"/>
        <v>2,     Ruud,   "HPLD50-1RU  (50 gal)"</v>
      </c>
      <c r="AG296" s="145" t="str">
        <f t="shared" si="170"/>
        <v>Ruud</v>
      </c>
      <c r="AH296" s="147" t="s">
        <v>646</v>
      </c>
      <c r="AI296" s="143" t="str">
        <f t="shared" si="197"/>
        <v xml:space="preserve">          case  Ruud   :   "RuudHPLD501RU"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 spans="3:52" s="6" customFormat="1" ht="15" customHeight="1" x14ac:dyDescent="0.25">
      <c r="C297" s="136" t="str">
        <f t="shared" si="193"/>
        <v>Ruud</v>
      </c>
      <c r="D297" s="136" t="str">
        <f t="shared" si="194"/>
        <v>HPLD65-1RU  (65 gal)</v>
      </c>
      <c r="E297" s="136">
        <f t="shared" si="171"/>
        <v>213561</v>
      </c>
      <c r="F297" s="62">
        <f t="shared" si="148"/>
        <v>65</v>
      </c>
      <c r="G297" s="6" t="str">
        <f t="shared" si="195"/>
        <v>Rheem2020Prem65</v>
      </c>
      <c r="H297" s="64">
        <v>0</v>
      </c>
      <c r="I297" s="62">
        <v>1</v>
      </c>
      <c r="J297" s="63">
        <f t="shared" si="151"/>
        <v>0</v>
      </c>
      <c r="K297" s="114">
        <f t="shared" si="152"/>
        <v>3.2</v>
      </c>
      <c r="L297" s="132">
        <f t="shared" si="201"/>
        <v>0</v>
      </c>
      <c r="M297" s="132" t="str">
        <f t="shared" si="172"/>
        <v>RuudHPLD651RU</v>
      </c>
      <c r="N297" s="99" t="s">
        <v>196</v>
      </c>
      <c r="O297" s="32">
        <v>4</v>
      </c>
      <c r="P297" s="83">
        <f t="shared" si="192"/>
        <v>21</v>
      </c>
      <c r="Q297" s="12" t="s">
        <v>99</v>
      </c>
      <c r="R297" s="70">
        <f t="shared" si="202"/>
        <v>35</v>
      </c>
      <c r="S297" s="70">
        <f t="shared" si="200"/>
        <v>213561</v>
      </c>
      <c r="T297" s="67" t="str">
        <f t="shared" si="198"/>
        <v>HPLD65-1RU  (65 gal)</v>
      </c>
      <c r="U297" s="13" t="s">
        <v>433</v>
      </c>
      <c r="V297" s="14">
        <v>65</v>
      </c>
      <c r="W297" s="107"/>
      <c r="X297" s="88" t="s">
        <v>293</v>
      </c>
      <c r="Y297" s="93" t="str">
        <f t="shared" si="186"/>
        <v>Rheem2020Prem65</v>
      </c>
      <c r="Z297" s="131">
        <v>0</v>
      </c>
      <c r="AA297" s="42"/>
      <c r="AB297" s="52" t="s">
        <v>9</v>
      </c>
      <c r="AC297" s="53">
        <v>3.2</v>
      </c>
      <c r="AD297" s="54">
        <v>44127</v>
      </c>
      <c r="AE297" s="50"/>
      <c r="AF297" s="143" t="str">
        <f t="shared" si="196"/>
        <v>2,     Ruud,   "HPLD65-1RU  (65 gal)"</v>
      </c>
      <c r="AG297" s="145" t="str">
        <f t="shared" si="170"/>
        <v>Ruud</v>
      </c>
      <c r="AH297" s="147" t="s">
        <v>647</v>
      </c>
      <c r="AI297" s="143" t="str">
        <f t="shared" si="197"/>
        <v xml:space="preserve">          case  Ruud   :   "RuudHPLD651RU"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 spans="3:52" s="6" customFormat="1" ht="15" customHeight="1" x14ac:dyDescent="0.25">
      <c r="C298" s="136" t="str">
        <f t="shared" si="193"/>
        <v>Ruud</v>
      </c>
      <c r="D298" s="136" t="str">
        <f t="shared" si="194"/>
        <v>HPLD80-1RU  (80 gal)</v>
      </c>
      <c r="E298" s="136">
        <f t="shared" si="171"/>
        <v>213662</v>
      </c>
      <c r="F298" s="62">
        <f t="shared" si="148"/>
        <v>80</v>
      </c>
      <c r="G298" s="6" t="str">
        <f t="shared" si="195"/>
        <v>Rheem2020Prem80</v>
      </c>
      <c r="H298" s="64">
        <v>0</v>
      </c>
      <c r="I298" s="62">
        <v>1</v>
      </c>
      <c r="J298" s="63">
        <f t="shared" si="151"/>
        <v>0</v>
      </c>
      <c r="K298" s="114">
        <f t="shared" si="152"/>
        <v>3.2</v>
      </c>
      <c r="L298" s="132">
        <f t="shared" si="201"/>
        <v>0</v>
      </c>
      <c r="M298" s="132" t="str">
        <f t="shared" si="172"/>
        <v>RuudHPLD801RU</v>
      </c>
      <c r="N298" s="99" t="s">
        <v>196</v>
      </c>
      <c r="O298" s="32">
        <v>4</v>
      </c>
      <c r="P298" s="83">
        <f t="shared" si="192"/>
        <v>21</v>
      </c>
      <c r="Q298" s="12" t="s">
        <v>99</v>
      </c>
      <c r="R298" s="70">
        <f t="shared" si="202"/>
        <v>36</v>
      </c>
      <c r="S298" s="70">
        <f t="shared" si="200"/>
        <v>213662</v>
      </c>
      <c r="T298" s="67" t="str">
        <f t="shared" si="198"/>
        <v>HPLD80-1RU  (80 gal)</v>
      </c>
      <c r="U298" s="13" t="s">
        <v>434</v>
      </c>
      <c r="V298" s="14">
        <v>80</v>
      </c>
      <c r="W298" s="107"/>
      <c r="X298" s="88" t="s">
        <v>294</v>
      </c>
      <c r="Y298" s="93" t="str">
        <f t="shared" si="186"/>
        <v>Rheem2020Prem80</v>
      </c>
      <c r="Z298" s="131">
        <v>0</v>
      </c>
      <c r="AA298" s="42"/>
      <c r="AB298" s="52">
        <v>4</v>
      </c>
      <c r="AC298" s="53">
        <v>3.2</v>
      </c>
      <c r="AD298" s="54">
        <v>44127</v>
      </c>
      <c r="AE298" s="50"/>
      <c r="AF298" s="143" t="str">
        <f t="shared" si="196"/>
        <v>2,     Ruud,   "HPLD80-1RU  (80 gal)"</v>
      </c>
      <c r="AG298" s="145" t="str">
        <f t="shared" si="170"/>
        <v>Ruud</v>
      </c>
      <c r="AH298" s="147" t="s">
        <v>648</v>
      </c>
      <c r="AI298" s="143" t="str">
        <f t="shared" si="197"/>
        <v xml:space="preserve">          case  Ruud   :   "RuudHPLD801RU"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 spans="3:52" s="6" customFormat="1" ht="15" customHeight="1" x14ac:dyDescent="0.25">
      <c r="C299" s="119" t="str">
        <f t="shared" si="193"/>
        <v>Ruud</v>
      </c>
      <c r="D299" s="119" t="str">
        <f t="shared" si="194"/>
        <v>PROUH40 T2 RU375-15  (40 gal, JA13)</v>
      </c>
      <c r="E299" s="119">
        <f t="shared" si="171"/>
        <v>211359</v>
      </c>
      <c r="F299" s="62">
        <f t="shared" ref="F299:F300" si="203">V299</f>
        <v>40</v>
      </c>
      <c r="G299" s="6" t="str">
        <f t="shared" si="195"/>
        <v>Rheem2020Prem40</v>
      </c>
      <c r="H299" s="64">
        <v>0</v>
      </c>
      <c r="I299" s="62">
        <v>1</v>
      </c>
      <c r="J299" s="63">
        <f t="shared" ref="J299:J300" si="204">IF(H299&gt;0,AA299,0)</f>
        <v>0</v>
      </c>
      <c r="K299" s="114">
        <f t="shared" ref="K299:K300" si="205">IF(I299&gt;0,AC299,0)</f>
        <v>3.1</v>
      </c>
      <c r="L299" s="132">
        <f t="shared" si="191"/>
        <v>1</v>
      </c>
      <c r="M299" s="132" t="str">
        <f t="shared" si="172"/>
        <v>RuudPROUH40T2RU37515</v>
      </c>
      <c r="N299" s="99" t="s">
        <v>196</v>
      </c>
      <c r="O299" s="32">
        <v>4</v>
      </c>
      <c r="P299" s="83">
        <f t="shared" si="192"/>
        <v>21</v>
      </c>
      <c r="Q299" s="12" t="s">
        <v>99</v>
      </c>
      <c r="R299" s="69">
        <v>13</v>
      </c>
      <c r="S299" s="70">
        <f t="shared" si="200"/>
        <v>211359</v>
      </c>
      <c r="T299" s="67" t="str">
        <f t="shared" si="198"/>
        <v>PROUH40 T2 RU375-15  (40 gal, JA13)</v>
      </c>
      <c r="U299" s="13" t="s">
        <v>321</v>
      </c>
      <c r="V299" s="14">
        <v>40</v>
      </c>
      <c r="W299" s="107"/>
      <c r="X299" s="88" t="s">
        <v>291</v>
      </c>
      <c r="Y299" s="93" t="str">
        <f t="shared" si="186"/>
        <v>Rheem2020Prem40</v>
      </c>
      <c r="Z299" s="133">
        <v>1</v>
      </c>
      <c r="AA299" s="120"/>
      <c r="AB299" s="121">
        <v>2</v>
      </c>
      <c r="AC299" s="122">
        <v>3.1</v>
      </c>
      <c r="AD299" s="123">
        <v>43944</v>
      </c>
      <c r="AE299" s="124"/>
      <c r="AF299" s="143" t="str">
        <f t="shared" si="196"/>
        <v>2,     Ruud,   "PROUH40 T2 RU375-15  (40 gal, JA13)"</v>
      </c>
      <c r="AG299" s="145" t="str">
        <f t="shared" si="170"/>
        <v>Ruud</v>
      </c>
      <c r="AH299" t="s">
        <v>658</v>
      </c>
      <c r="AI299" s="143" t="str">
        <f t="shared" si="197"/>
        <v xml:space="preserve">          case  Ruud   :   "RuudPROUH40T2RU37515"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 spans="3:52" s="6" customFormat="1" ht="15" customHeight="1" x14ac:dyDescent="0.25">
      <c r="C300" s="119" t="str">
        <f t="shared" si="193"/>
        <v>Ruud</v>
      </c>
      <c r="D300" s="119" t="str">
        <f t="shared" si="194"/>
        <v>PROUH50 T2 RU375-15  (50 gal, JA13)</v>
      </c>
      <c r="E300" s="119">
        <f t="shared" si="171"/>
        <v>211460</v>
      </c>
      <c r="F300" s="62">
        <f t="shared" si="203"/>
        <v>50</v>
      </c>
      <c r="G300" s="6" t="str">
        <f t="shared" si="195"/>
        <v>Rheem2020Prem50</v>
      </c>
      <c r="H300" s="64">
        <v>0</v>
      </c>
      <c r="I300" s="62">
        <v>1</v>
      </c>
      <c r="J300" s="63">
        <f t="shared" si="204"/>
        <v>0</v>
      </c>
      <c r="K300" s="114">
        <f t="shared" si="205"/>
        <v>3.2</v>
      </c>
      <c r="L300" s="132">
        <f t="shared" si="191"/>
        <v>1</v>
      </c>
      <c r="M300" s="132" t="str">
        <f t="shared" si="172"/>
        <v>RuudPROUH50T2RU37515</v>
      </c>
      <c r="N300" s="99" t="s">
        <v>196</v>
      </c>
      <c r="O300" s="32">
        <v>4</v>
      </c>
      <c r="P300" s="83">
        <f t="shared" si="192"/>
        <v>21</v>
      </c>
      <c r="Q300" s="12" t="s">
        <v>99</v>
      </c>
      <c r="R300" s="70">
        <f t="shared" ref="R300:R328" si="206">R299+1</f>
        <v>14</v>
      </c>
      <c r="S300" s="70">
        <f t="shared" si="200"/>
        <v>211460</v>
      </c>
      <c r="T300" s="67" t="str">
        <f t="shared" si="198"/>
        <v>PROUH50 T2 RU375-15  (50 gal, JA13)</v>
      </c>
      <c r="U300" s="13" t="s">
        <v>322</v>
      </c>
      <c r="V300" s="14">
        <v>50</v>
      </c>
      <c r="W300" s="107"/>
      <c r="X300" s="88" t="s">
        <v>292</v>
      </c>
      <c r="Y300" s="93" t="str">
        <f t="shared" si="186"/>
        <v>Rheem2020Prem50</v>
      </c>
      <c r="Z300" s="133">
        <v>1</v>
      </c>
      <c r="AA300" s="42"/>
      <c r="AB300" s="52" t="s">
        <v>9</v>
      </c>
      <c r="AC300" s="53">
        <v>3.2</v>
      </c>
      <c r="AD300" s="54">
        <v>43944</v>
      </c>
      <c r="AE300" s="50"/>
      <c r="AF300" s="143" t="str">
        <f t="shared" si="196"/>
        <v>2,     Ruud,   "PROUH50 T2 RU375-15  (50 gal, JA13)"</v>
      </c>
      <c r="AG300" s="145" t="str">
        <f t="shared" si="170"/>
        <v>Ruud</v>
      </c>
      <c r="AH300" t="s">
        <v>665</v>
      </c>
      <c r="AI300" s="143" t="str">
        <f t="shared" si="197"/>
        <v xml:space="preserve">          case  Ruud   :   "RuudPROUH50T2RU37515"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 spans="3:52" s="6" customFormat="1" ht="15" customHeight="1" x14ac:dyDescent="0.25">
      <c r="C301" s="119" t="str">
        <f t="shared" si="193"/>
        <v>Ruud</v>
      </c>
      <c r="D301" s="119" t="str">
        <f t="shared" si="194"/>
        <v>PROUH65 T2 RU375-15  (65 gal, JA13)</v>
      </c>
      <c r="E301" s="119">
        <f t="shared" si="171"/>
        <v>211561</v>
      </c>
      <c r="F301" s="62">
        <f t="shared" ref="F301:F314" si="207">V301</f>
        <v>65</v>
      </c>
      <c r="G301" s="6" t="str">
        <f t="shared" si="195"/>
        <v>Rheem2020Prem65</v>
      </c>
      <c r="H301" s="64">
        <v>0</v>
      </c>
      <c r="I301" s="62">
        <v>1</v>
      </c>
      <c r="J301" s="63">
        <f t="shared" ref="J301:J314" si="208">IF(H301&gt;0,AA301,0)</f>
        <v>0</v>
      </c>
      <c r="K301" s="114">
        <f t="shared" ref="K301:K314" si="209">IF(I301&gt;0,AC301,0)</f>
        <v>3.2</v>
      </c>
      <c r="L301" s="132">
        <f t="shared" si="191"/>
        <v>1</v>
      </c>
      <c r="M301" s="132" t="str">
        <f t="shared" si="172"/>
        <v>RuudPROUH65T2RU37515</v>
      </c>
      <c r="N301" s="99" t="s">
        <v>196</v>
      </c>
      <c r="O301" s="32">
        <v>4</v>
      </c>
      <c r="P301" s="83">
        <f t="shared" si="192"/>
        <v>21</v>
      </c>
      <c r="Q301" s="12" t="s">
        <v>99</v>
      </c>
      <c r="R301" s="70">
        <f t="shared" si="206"/>
        <v>15</v>
      </c>
      <c r="S301" s="70">
        <f t="shared" si="200"/>
        <v>211561</v>
      </c>
      <c r="T301" s="67" t="str">
        <f t="shared" si="198"/>
        <v>PROUH65 T2 RU375-15  (65 gal, JA13)</v>
      </c>
      <c r="U301" s="13" t="s">
        <v>323</v>
      </c>
      <c r="V301" s="14">
        <v>65</v>
      </c>
      <c r="W301" s="107"/>
      <c r="X301" s="88" t="s">
        <v>293</v>
      </c>
      <c r="Y301" s="93" t="str">
        <f t="shared" si="186"/>
        <v>Rheem2020Prem65</v>
      </c>
      <c r="Z301" s="133">
        <v>1</v>
      </c>
      <c r="AA301" s="42"/>
      <c r="AB301" s="52" t="s">
        <v>9</v>
      </c>
      <c r="AC301" s="53">
        <v>3.2</v>
      </c>
      <c r="AD301" s="54">
        <v>43944</v>
      </c>
      <c r="AE301" s="50"/>
      <c r="AF301" s="143" t="str">
        <f t="shared" si="196"/>
        <v>2,     Ruud,   "PROUH65 T2 RU375-15  (65 gal, JA13)"</v>
      </c>
      <c r="AG301" s="145" t="str">
        <f t="shared" si="170"/>
        <v>Ruud</v>
      </c>
      <c r="AH301" s="6" t="s">
        <v>671</v>
      </c>
      <c r="AI301" s="143" t="str">
        <f t="shared" si="197"/>
        <v xml:space="preserve">          case  Ruud   :   "RuudPROUH65T2RU37515"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 spans="3:52" s="6" customFormat="1" ht="15" customHeight="1" x14ac:dyDescent="0.25">
      <c r="C302" s="119" t="str">
        <f t="shared" si="193"/>
        <v>Ruud</v>
      </c>
      <c r="D302" s="119" t="str">
        <f t="shared" si="194"/>
        <v>PROUH80 T2 RU375-15  (80 gal, JA13)</v>
      </c>
      <c r="E302" s="119">
        <f t="shared" si="171"/>
        <v>211662</v>
      </c>
      <c r="F302" s="62">
        <f t="shared" si="207"/>
        <v>80</v>
      </c>
      <c r="G302" s="6" t="str">
        <f t="shared" si="195"/>
        <v>Rheem2020Prem80</v>
      </c>
      <c r="H302" s="64">
        <v>0</v>
      </c>
      <c r="I302" s="62">
        <v>1</v>
      </c>
      <c r="J302" s="63">
        <f t="shared" si="208"/>
        <v>0</v>
      </c>
      <c r="K302" s="114">
        <f t="shared" si="209"/>
        <v>3.2</v>
      </c>
      <c r="L302" s="132">
        <f t="shared" si="191"/>
        <v>1</v>
      </c>
      <c r="M302" s="132" t="str">
        <f t="shared" si="172"/>
        <v>RuudPROUH80T2RU37515</v>
      </c>
      <c r="N302" s="99" t="s">
        <v>196</v>
      </c>
      <c r="O302" s="32">
        <v>4</v>
      </c>
      <c r="P302" s="83">
        <f t="shared" si="192"/>
        <v>21</v>
      </c>
      <c r="Q302" s="12" t="s">
        <v>99</v>
      </c>
      <c r="R302" s="70">
        <f t="shared" si="206"/>
        <v>16</v>
      </c>
      <c r="S302" s="70">
        <f t="shared" si="200"/>
        <v>211662</v>
      </c>
      <c r="T302" s="67" t="str">
        <f t="shared" si="198"/>
        <v>PROUH80 T2 RU375-15  (80 gal, JA13)</v>
      </c>
      <c r="U302" s="13" t="s">
        <v>324</v>
      </c>
      <c r="V302" s="14">
        <v>80</v>
      </c>
      <c r="W302" s="107"/>
      <c r="X302" s="88" t="s">
        <v>294</v>
      </c>
      <c r="Y302" s="93" t="str">
        <f t="shared" si="186"/>
        <v>Rheem2020Prem80</v>
      </c>
      <c r="Z302" s="133">
        <v>1</v>
      </c>
      <c r="AA302" s="42"/>
      <c r="AB302" s="52">
        <v>4</v>
      </c>
      <c r="AC302" s="53">
        <v>3.2</v>
      </c>
      <c r="AD302" s="54">
        <v>43944</v>
      </c>
      <c r="AE302" s="50"/>
      <c r="AF302" s="143" t="str">
        <f t="shared" si="196"/>
        <v>2,     Ruud,   "PROUH80 T2 RU375-15  (80 gal, JA13)"</v>
      </c>
      <c r="AG302" s="145" t="str">
        <f t="shared" si="170"/>
        <v>Ruud</v>
      </c>
      <c r="AH302" t="s">
        <v>678</v>
      </c>
      <c r="AI302" s="143" t="str">
        <f t="shared" si="197"/>
        <v xml:space="preserve">          case  Ruud   :   "RuudPROUH80T2RU37515"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 spans="3:52" s="6" customFormat="1" ht="15" customHeight="1" x14ac:dyDescent="0.25">
      <c r="C303" s="119" t="str">
        <f t="shared" si="193"/>
        <v>Ruud</v>
      </c>
      <c r="D303" s="119" t="str">
        <f t="shared" si="194"/>
        <v>PROUH40 T2 RU375-30  (40 gal, JA13)</v>
      </c>
      <c r="E303" s="119">
        <f t="shared" si="171"/>
        <v>211759</v>
      </c>
      <c r="F303" s="62">
        <f t="shared" si="207"/>
        <v>40</v>
      </c>
      <c r="G303" s="6" t="str">
        <f t="shared" si="195"/>
        <v>Rheem2020Prem40</v>
      </c>
      <c r="H303" s="64">
        <v>0</v>
      </c>
      <c r="I303" s="62">
        <v>1</v>
      </c>
      <c r="J303" s="63">
        <f t="shared" si="208"/>
        <v>0</v>
      </c>
      <c r="K303" s="114">
        <f t="shared" si="209"/>
        <v>3.1</v>
      </c>
      <c r="L303" s="132">
        <f t="shared" si="191"/>
        <v>1</v>
      </c>
      <c r="M303" s="132" t="str">
        <f t="shared" si="172"/>
        <v>RuudPROUH40T2RU37530</v>
      </c>
      <c r="N303" s="99" t="s">
        <v>196</v>
      </c>
      <c r="O303" s="32">
        <v>4</v>
      </c>
      <c r="P303" s="83">
        <f t="shared" si="192"/>
        <v>21</v>
      </c>
      <c r="Q303" s="12" t="s">
        <v>99</v>
      </c>
      <c r="R303" s="70">
        <f t="shared" si="206"/>
        <v>17</v>
      </c>
      <c r="S303" s="70">
        <f t="shared" si="200"/>
        <v>211759</v>
      </c>
      <c r="T303" s="67" t="str">
        <f t="shared" si="198"/>
        <v>PROUH40 T2 RU375-30  (40 gal, JA13)</v>
      </c>
      <c r="U303" s="13" t="s">
        <v>325</v>
      </c>
      <c r="V303" s="14">
        <v>40</v>
      </c>
      <c r="W303" s="107"/>
      <c r="X303" s="88" t="s">
        <v>291</v>
      </c>
      <c r="Y303" s="93" t="str">
        <f t="shared" si="186"/>
        <v>Rheem2020Prem40</v>
      </c>
      <c r="Z303" s="133">
        <v>1</v>
      </c>
      <c r="AA303" s="42"/>
      <c r="AB303" s="52">
        <v>2</v>
      </c>
      <c r="AC303" s="53">
        <v>3.1</v>
      </c>
      <c r="AD303" s="54">
        <v>43944</v>
      </c>
      <c r="AE303" s="50"/>
      <c r="AF303" s="143" t="str">
        <f t="shared" si="196"/>
        <v>2,     Ruud,   "PROUH40 T2 RU375-30  (40 gal, JA13)"</v>
      </c>
      <c r="AG303" s="145" t="str">
        <f t="shared" si="170"/>
        <v>Ruud</v>
      </c>
      <c r="AH303" t="s">
        <v>659</v>
      </c>
      <c r="AI303" s="143" t="str">
        <f t="shared" si="197"/>
        <v xml:space="preserve">          case  Ruud   :   "RuudPROUH40T2RU37530"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</row>
    <row r="304" spans="3:52" s="6" customFormat="1" ht="15" customHeight="1" x14ac:dyDescent="0.25">
      <c r="C304" s="119" t="str">
        <f t="shared" si="193"/>
        <v>Ruud</v>
      </c>
      <c r="D304" s="119" t="str">
        <f t="shared" si="194"/>
        <v>PROUH50 T2 RU375-30  (50 gal, JA13)</v>
      </c>
      <c r="E304" s="119">
        <f t="shared" si="171"/>
        <v>211860</v>
      </c>
      <c r="F304" s="62">
        <f t="shared" si="207"/>
        <v>50</v>
      </c>
      <c r="G304" s="6" t="str">
        <f t="shared" si="195"/>
        <v>Rheem2020Prem50</v>
      </c>
      <c r="H304" s="64">
        <v>0</v>
      </c>
      <c r="I304" s="62">
        <v>1</v>
      </c>
      <c r="J304" s="63">
        <f t="shared" si="208"/>
        <v>0</v>
      </c>
      <c r="K304" s="114">
        <f t="shared" si="209"/>
        <v>3.2</v>
      </c>
      <c r="L304" s="132">
        <f t="shared" si="191"/>
        <v>1</v>
      </c>
      <c r="M304" s="132" t="str">
        <f t="shared" si="172"/>
        <v>RuudPROUH50T2RU37530</v>
      </c>
      <c r="N304" s="99" t="s">
        <v>196</v>
      </c>
      <c r="O304" s="32">
        <v>4</v>
      </c>
      <c r="P304" s="83">
        <f t="shared" si="192"/>
        <v>21</v>
      </c>
      <c r="Q304" s="12" t="s">
        <v>99</v>
      </c>
      <c r="R304" s="70">
        <f t="shared" si="206"/>
        <v>18</v>
      </c>
      <c r="S304" s="70">
        <f t="shared" si="200"/>
        <v>211860</v>
      </c>
      <c r="T304" s="67" t="str">
        <f t="shared" si="198"/>
        <v>PROUH50 T2 RU375-30  (50 gal, JA13)</v>
      </c>
      <c r="U304" s="13" t="s">
        <v>326</v>
      </c>
      <c r="V304" s="14">
        <v>50</v>
      </c>
      <c r="W304" s="107"/>
      <c r="X304" s="88" t="s">
        <v>292</v>
      </c>
      <c r="Y304" s="93" t="str">
        <f t="shared" si="186"/>
        <v>Rheem2020Prem50</v>
      </c>
      <c r="Z304" s="133">
        <v>1</v>
      </c>
      <c r="AA304" s="42"/>
      <c r="AB304" s="52" t="s">
        <v>9</v>
      </c>
      <c r="AC304" s="53">
        <v>3.2</v>
      </c>
      <c r="AD304" s="54">
        <v>43944</v>
      </c>
      <c r="AE304" s="50"/>
      <c r="AF304" s="143" t="str">
        <f t="shared" si="196"/>
        <v>2,     Ruud,   "PROUH50 T2 RU375-30  (50 gal, JA13)"</v>
      </c>
      <c r="AG304" s="145" t="str">
        <f t="shared" si="170"/>
        <v>Ruud</v>
      </c>
      <c r="AH304" t="s">
        <v>666</v>
      </c>
      <c r="AI304" s="143" t="str">
        <f t="shared" si="197"/>
        <v xml:space="preserve">          case  Ruud   :   "RuudPROUH50T2RU37530"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 spans="3:52" s="6" customFormat="1" ht="15" customHeight="1" x14ac:dyDescent="0.25">
      <c r="C305" s="119" t="str">
        <f t="shared" si="193"/>
        <v>Ruud</v>
      </c>
      <c r="D305" s="119" t="str">
        <f t="shared" si="194"/>
        <v>PROUH65 T2 RU375-30  (65 gal, JA13)</v>
      </c>
      <c r="E305" s="119">
        <f t="shared" si="171"/>
        <v>211961</v>
      </c>
      <c r="F305" s="62">
        <f t="shared" si="207"/>
        <v>65</v>
      </c>
      <c r="G305" s="6" t="str">
        <f t="shared" si="195"/>
        <v>Rheem2020Prem65</v>
      </c>
      <c r="H305" s="64">
        <v>0</v>
      </c>
      <c r="I305" s="62">
        <v>1</v>
      </c>
      <c r="J305" s="63">
        <f t="shared" si="208"/>
        <v>0</v>
      </c>
      <c r="K305" s="114">
        <f t="shared" si="209"/>
        <v>3.2</v>
      </c>
      <c r="L305" s="132">
        <f t="shared" si="191"/>
        <v>1</v>
      </c>
      <c r="M305" s="132" t="str">
        <f t="shared" si="172"/>
        <v>RuudPROUH65T2RU37530</v>
      </c>
      <c r="N305" s="99" t="s">
        <v>196</v>
      </c>
      <c r="O305" s="32">
        <v>4</v>
      </c>
      <c r="P305" s="83">
        <f t="shared" si="192"/>
        <v>21</v>
      </c>
      <c r="Q305" s="12" t="s">
        <v>99</v>
      </c>
      <c r="R305" s="70">
        <f t="shared" si="206"/>
        <v>19</v>
      </c>
      <c r="S305" s="70">
        <f t="shared" si="200"/>
        <v>211961</v>
      </c>
      <c r="T305" s="67" t="str">
        <f t="shared" si="198"/>
        <v>PROUH65 T2 RU375-30  (65 gal, JA13)</v>
      </c>
      <c r="U305" s="13" t="s">
        <v>327</v>
      </c>
      <c r="V305" s="14">
        <v>65</v>
      </c>
      <c r="W305" s="107"/>
      <c r="X305" s="88" t="s">
        <v>293</v>
      </c>
      <c r="Y305" s="93" t="str">
        <f t="shared" si="186"/>
        <v>Rheem2020Prem65</v>
      </c>
      <c r="Z305" s="133">
        <v>1</v>
      </c>
      <c r="AA305" s="42"/>
      <c r="AB305" s="52" t="s">
        <v>9</v>
      </c>
      <c r="AC305" s="53">
        <v>3.2</v>
      </c>
      <c r="AD305" s="54">
        <v>43944</v>
      </c>
      <c r="AE305" s="50"/>
      <c r="AF305" s="143" t="str">
        <f t="shared" si="196"/>
        <v>2,     Ruud,   "PROUH65 T2 RU375-30  (65 gal, JA13)"</v>
      </c>
      <c r="AG305" s="145" t="str">
        <f t="shared" si="170"/>
        <v>Ruud</v>
      </c>
      <c r="AH305" s="6" t="s">
        <v>672</v>
      </c>
      <c r="AI305" s="143" t="str">
        <f t="shared" si="197"/>
        <v xml:space="preserve">          case  Ruud   :   "RuudPROUH65T2RU37530"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 spans="3:52" s="6" customFormat="1" ht="15" customHeight="1" x14ac:dyDescent="0.25">
      <c r="C306" s="119" t="str">
        <f t="shared" si="193"/>
        <v>Ruud</v>
      </c>
      <c r="D306" s="119" t="str">
        <f t="shared" si="194"/>
        <v>PROUH80 T2 RU375-30  (80 gal, JA13)</v>
      </c>
      <c r="E306" s="119">
        <f t="shared" si="171"/>
        <v>212062</v>
      </c>
      <c r="F306" s="62">
        <f t="shared" si="207"/>
        <v>80</v>
      </c>
      <c r="G306" s="6" t="str">
        <f t="shared" si="195"/>
        <v>Rheem2020Prem80</v>
      </c>
      <c r="H306" s="64">
        <v>0</v>
      </c>
      <c r="I306" s="62">
        <v>1</v>
      </c>
      <c r="J306" s="63">
        <f t="shared" si="208"/>
        <v>0</v>
      </c>
      <c r="K306" s="114">
        <f t="shared" si="209"/>
        <v>3.2</v>
      </c>
      <c r="L306" s="132">
        <f t="shared" si="191"/>
        <v>1</v>
      </c>
      <c r="M306" s="132" t="str">
        <f t="shared" si="172"/>
        <v>RuudPROUH80T2RU37530</v>
      </c>
      <c r="N306" s="99" t="s">
        <v>196</v>
      </c>
      <c r="O306" s="32">
        <v>4</v>
      </c>
      <c r="P306" s="83">
        <f t="shared" si="192"/>
        <v>21</v>
      </c>
      <c r="Q306" s="12" t="s">
        <v>99</v>
      </c>
      <c r="R306" s="70">
        <f t="shared" si="206"/>
        <v>20</v>
      </c>
      <c r="S306" s="70">
        <f t="shared" si="200"/>
        <v>212062</v>
      </c>
      <c r="T306" s="67" t="str">
        <f t="shared" si="198"/>
        <v>PROUH80 T2 RU375-30  (80 gal, JA13)</v>
      </c>
      <c r="U306" s="13" t="s">
        <v>328</v>
      </c>
      <c r="V306" s="14">
        <v>80</v>
      </c>
      <c r="W306" s="107"/>
      <c r="X306" s="88" t="s">
        <v>294</v>
      </c>
      <c r="Y306" s="93" t="str">
        <f t="shared" si="186"/>
        <v>Rheem2020Prem80</v>
      </c>
      <c r="Z306" s="133">
        <v>1</v>
      </c>
      <c r="AA306" s="42"/>
      <c r="AB306" s="52">
        <v>4</v>
      </c>
      <c r="AC306" s="53">
        <v>3.2</v>
      </c>
      <c r="AD306" s="54">
        <v>43944</v>
      </c>
      <c r="AE306" s="50"/>
      <c r="AF306" s="143" t="str">
        <f t="shared" si="196"/>
        <v>2,     Ruud,   "PROUH80 T2 RU375-30  (80 gal, JA13)"</v>
      </c>
      <c r="AG306" s="145" t="str">
        <f t="shared" si="170"/>
        <v>Ruud</v>
      </c>
      <c r="AH306" t="s">
        <v>679</v>
      </c>
      <c r="AI306" s="143" t="str">
        <f t="shared" si="197"/>
        <v xml:space="preserve">          case  Ruud   :   "RuudPROUH80T2RU37530"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</row>
    <row r="307" spans="3:52" s="6" customFormat="1" ht="15" customHeight="1" x14ac:dyDescent="0.25">
      <c r="C307" s="119" t="str">
        <f t="shared" si="193"/>
        <v>Ruud</v>
      </c>
      <c r="D307" s="119" t="str">
        <f t="shared" si="194"/>
        <v>PROUH40 T2 RU375-SO  (40 gal, JA13)</v>
      </c>
      <c r="E307" s="119">
        <f t="shared" si="171"/>
        <v>212159</v>
      </c>
      <c r="F307" s="62">
        <f t="shared" si="207"/>
        <v>40</v>
      </c>
      <c r="G307" s="6" t="str">
        <f t="shared" si="195"/>
        <v>Rheem2020Prem40</v>
      </c>
      <c r="H307" s="64">
        <v>0</v>
      </c>
      <c r="I307" s="62">
        <v>1</v>
      </c>
      <c r="J307" s="63">
        <f t="shared" si="208"/>
        <v>0</v>
      </c>
      <c r="K307" s="114">
        <f t="shared" si="209"/>
        <v>3.1</v>
      </c>
      <c r="L307" s="132">
        <f t="shared" si="191"/>
        <v>1</v>
      </c>
      <c r="M307" s="132" t="str">
        <f t="shared" si="172"/>
        <v>RuudPROUH40T2RU375SO</v>
      </c>
      <c r="N307" s="99" t="s">
        <v>196</v>
      </c>
      <c r="O307" s="32">
        <v>4</v>
      </c>
      <c r="P307" s="83">
        <f t="shared" si="192"/>
        <v>21</v>
      </c>
      <c r="Q307" s="12" t="s">
        <v>99</v>
      </c>
      <c r="R307" s="70">
        <f t="shared" si="206"/>
        <v>21</v>
      </c>
      <c r="S307" s="70">
        <f t="shared" si="200"/>
        <v>212159</v>
      </c>
      <c r="T307" s="67" t="str">
        <f t="shared" si="198"/>
        <v>PROUH40 T2 RU375-SO  (40 gal, JA13)</v>
      </c>
      <c r="U307" s="13" t="s">
        <v>329</v>
      </c>
      <c r="V307" s="14">
        <v>40</v>
      </c>
      <c r="W307" s="107"/>
      <c r="X307" s="88" t="s">
        <v>291</v>
      </c>
      <c r="Y307" s="93" t="str">
        <f t="shared" si="186"/>
        <v>Rheem2020Prem40</v>
      </c>
      <c r="Z307" s="133">
        <v>1</v>
      </c>
      <c r="AA307" s="42"/>
      <c r="AB307" s="52">
        <v>2</v>
      </c>
      <c r="AC307" s="53">
        <v>3.1</v>
      </c>
      <c r="AD307" s="54">
        <v>43944</v>
      </c>
      <c r="AE307" s="50"/>
      <c r="AF307" s="143" t="str">
        <f t="shared" si="196"/>
        <v>2,     Ruud,   "PROUH40 T2 RU375-SO  (40 gal, JA13)"</v>
      </c>
      <c r="AG307" s="145" t="str">
        <f t="shared" si="170"/>
        <v>Ruud</v>
      </c>
      <c r="AH307" t="s">
        <v>660</v>
      </c>
      <c r="AI307" s="143" t="str">
        <f t="shared" si="197"/>
        <v xml:space="preserve">          case  Ruud   :   "RuudPROUH40T2RU375SO"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 spans="3:52" s="6" customFormat="1" ht="15" customHeight="1" x14ac:dyDescent="0.25">
      <c r="C308" s="119" t="str">
        <f t="shared" si="193"/>
        <v>Ruud</v>
      </c>
      <c r="D308" s="119" t="str">
        <f t="shared" si="194"/>
        <v>PROUH50 T2 RU375-SO  (50 gal, JA13)</v>
      </c>
      <c r="E308" s="119">
        <f t="shared" si="171"/>
        <v>212260</v>
      </c>
      <c r="F308" s="62">
        <f t="shared" si="207"/>
        <v>50</v>
      </c>
      <c r="G308" s="6" t="str">
        <f t="shared" si="195"/>
        <v>Rheem2020Prem50</v>
      </c>
      <c r="H308" s="64">
        <v>0</v>
      </c>
      <c r="I308" s="62">
        <v>1</v>
      </c>
      <c r="J308" s="63">
        <f t="shared" si="208"/>
        <v>0</v>
      </c>
      <c r="K308" s="114">
        <f t="shared" si="209"/>
        <v>3.2</v>
      </c>
      <c r="L308" s="132">
        <f t="shared" si="191"/>
        <v>1</v>
      </c>
      <c r="M308" s="132" t="str">
        <f t="shared" si="172"/>
        <v>RuudPROUH50T2RU375SO</v>
      </c>
      <c r="N308" s="99" t="s">
        <v>196</v>
      </c>
      <c r="O308" s="32">
        <v>4</v>
      </c>
      <c r="P308" s="83">
        <f t="shared" si="192"/>
        <v>21</v>
      </c>
      <c r="Q308" s="12" t="s">
        <v>99</v>
      </c>
      <c r="R308" s="70">
        <f t="shared" si="206"/>
        <v>22</v>
      </c>
      <c r="S308" s="70">
        <f t="shared" si="200"/>
        <v>212260</v>
      </c>
      <c r="T308" s="67" t="str">
        <f t="shared" si="198"/>
        <v>PROUH50 T2 RU375-SO  (50 gal, JA13)</v>
      </c>
      <c r="U308" s="13" t="s">
        <v>330</v>
      </c>
      <c r="V308" s="14">
        <v>50</v>
      </c>
      <c r="W308" s="107"/>
      <c r="X308" s="88" t="s">
        <v>292</v>
      </c>
      <c r="Y308" s="93" t="str">
        <f t="shared" si="186"/>
        <v>Rheem2020Prem50</v>
      </c>
      <c r="Z308" s="133">
        <v>1</v>
      </c>
      <c r="AA308" s="42"/>
      <c r="AB308" s="52" t="s">
        <v>9</v>
      </c>
      <c r="AC308" s="53">
        <v>3.2</v>
      </c>
      <c r="AD308" s="54">
        <v>43944</v>
      </c>
      <c r="AE308" s="50"/>
      <c r="AF308" s="143" t="str">
        <f t="shared" si="196"/>
        <v>2,     Ruud,   "PROUH50 T2 RU375-SO  (50 gal, JA13)"</v>
      </c>
      <c r="AG308" s="145" t="str">
        <f t="shared" si="170"/>
        <v>Ruud</v>
      </c>
      <c r="AH308" t="s">
        <v>667</v>
      </c>
      <c r="AI308" s="143" t="str">
        <f t="shared" si="197"/>
        <v xml:space="preserve">          case  Ruud   :   "RuudPROUH50T2RU375SO"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 spans="3:52" s="6" customFormat="1" ht="15" customHeight="1" x14ac:dyDescent="0.25">
      <c r="C309" s="119" t="str">
        <f t="shared" si="193"/>
        <v>Ruud</v>
      </c>
      <c r="D309" s="119" t="str">
        <f t="shared" si="194"/>
        <v>PROUH65 T2 RU375-SO  (65 gal, JA13)</v>
      </c>
      <c r="E309" s="119">
        <f t="shared" si="171"/>
        <v>212361</v>
      </c>
      <c r="F309" s="62">
        <f t="shared" si="207"/>
        <v>65</v>
      </c>
      <c r="G309" s="6" t="str">
        <f t="shared" si="195"/>
        <v>Rheem2020Prem65</v>
      </c>
      <c r="H309" s="64">
        <v>0</v>
      </c>
      <c r="I309" s="62">
        <v>1</v>
      </c>
      <c r="J309" s="63">
        <f t="shared" si="208"/>
        <v>0</v>
      </c>
      <c r="K309" s="114">
        <f t="shared" si="209"/>
        <v>3.2</v>
      </c>
      <c r="L309" s="132">
        <f t="shared" si="191"/>
        <v>1</v>
      </c>
      <c r="M309" s="132" t="str">
        <f t="shared" si="172"/>
        <v>RuudPROUH65T2RU375SO</v>
      </c>
      <c r="N309" s="99" t="s">
        <v>196</v>
      </c>
      <c r="O309" s="32">
        <v>4</v>
      </c>
      <c r="P309" s="83">
        <f t="shared" si="192"/>
        <v>21</v>
      </c>
      <c r="Q309" s="12" t="s">
        <v>99</v>
      </c>
      <c r="R309" s="70">
        <f t="shared" si="206"/>
        <v>23</v>
      </c>
      <c r="S309" s="70">
        <f t="shared" si="200"/>
        <v>212361</v>
      </c>
      <c r="T309" s="67" t="str">
        <f t="shared" si="198"/>
        <v>PROUH65 T2 RU375-SO  (65 gal, JA13)</v>
      </c>
      <c r="U309" s="13" t="s">
        <v>331</v>
      </c>
      <c r="V309" s="14">
        <v>65</v>
      </c>
      <c r="W309" s="107"/>
      <c r="X309" s="88" t="s">
        <v>293</v>
      </c>
      <c r="Y309" s="93" t="str">
        <f t="shared" si="186"/>
        <v>Rheem2020Prem65</v>
      </c>
      <c r="Z309" s="133">
        <v>1</v>
      </c>
      <c r="AA309" s="42"/>
      <c r="AB309" s="52" t="s">
        <v>9</v>
      </c>
      <c r="AC309" s="53">
        <v>3.2</v>
      </c>
      <c r="AD309" s="54">
        <v>43944</v>
      </c>
      <c r="AE309" s="50"/>
      <c r="AF309" s="143" t="str">
        <f t="shared" si="196"/>
        <v>2,     Ruud,   "PROUH65 T2 RU375-SO  (65 gal, JA13)"</v>
      </c>
      <c r="AG309" s="145" t="str">
        <f t="shared" si="170"/>
        <v>Ruud</v>
      </c>
      <c r="AH309" s="6" t="s">
        <v>673</v>
      </c>
      <c r="AI309" s="143" t="str">
        <f t="shared" si="197"/>
        <v xml:space="preserve">          case  Ruud   :   "RuudPROUH65T2RU375SO"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</row>
    <row r="310" spans="3:52" s="6" customFormat="1" ht="15" customHeight="1" x14ac:dyDescent="0.25">
      <c r="C310" s="119" t="str">
        <f t="shared" si="193"/>
        <v>Ruud</v>
      </c>
      <c r="D310" s="119" t="str">
        <f t="shared" si="194"/>
        <v>PROUH80 T2 RU375-SO  (80 gal, JA13)</v>
      </c>
      <c r="E310" s="119">
        <f t="shared" si="171"/>
        <v>212462</v>
      </c>
      <c r="F310" s="62">
        <f t="shared" si="207"/>
        <v>80</v>
      </c>
      <c r="G310" s="6" t="str">
        <f t="shared" si="195"/>
        <v>Rheem2020Prem80</v>
      </c>
      <c r="H310" s="64">
        <v>0</v>
      </c>
      <c r="I310" s="62">
        <v>1</v>
      </c>
      <c r="J310" s="63">
        <f t="shared" si="208"/>
        <v>0</v>
      </c>
      <c r="K310" s="114">
        <f t="shared" si="209"/>
        <v>3.2</v>
      </c>
      <c r="L310" s="132">
        <f t="shared" si="191"/>
        <v>1</v>
      </c>
      <c r="M310" s="132" t="str">
        <f t="shared" si="172"/>
        <v>RuudPROUH80T2RU375SO</v>
      </c>
      <c r="N310" s="99" t="s">
        <v>196</v>
      </c>
      <c r="O310" s="32">
        <v>4</v>
      </c>
      <c r="P310" s="83">
        <f t="shared" si="192"/>
        <v>21</v>
      </c>
      <c r="Q310" s="12" t="s">
        <v>99</v>
      </c>
      <c r="R310" s="70">
        <f t="shared" si="206"/>
        <v>24</v>
      </c>
      <c r="S310" s="70">
        <f t="shared" si="200"/>
        <v>212462</v>
      </c>
      <c r="T310" s="67" t="str">
        <f t="shared" si="198"/>
        <v>PROUH80 T2 RU375-SO  (80 gal, JA13)</v>
      </c>
      <c r="U310" s="13" t="s">
        <v>332</v>
      </c>
      <c r="V310" s="14">
        <v>80</v>
      </c>
      <c r="W310" s="107"/>
      <c r="X310" s="88" t="s">
        <v>294</v>
      </c>
      <c r="Y310" s="93" t="str">
        <f t="shared" si="186"/>
        <v>Rheem2020Prem80</v>
      </c>
      <c r="Z310" s="133">
        <v>1</v>
      </c>
      <c r="AA310" s="42"/>
      <c r="AB310" s="52">
        <v>4</v>
      </c>
      <c r="AC310" s="53">
        <v>3.2</v>
      </c>
      <c r="AD310" s="54">
        <v>43944</v>
      </c>
      <c r="AE310" s="50"/>
      <c r="AF310" s="143" t="str">
        <f t="shared" si="196"/>
        <v>2,     Ruud,   "PROUH80 T2 RU375-SO  (80 gal, JA13)"</v>
      </c>
      <c r="AG310" s="145" t="str">
        <f t="shared" si="170"/>
        <v>Ruud</v>
      </c>
      <c r="AH310" t="s">
        <v>680</v>
      </c>
      <c r="AI310" s="143" t="str">
        <f t="shared" si="197"/>
        <v xml:space="preserve">          case  Ruud   :   "RuudPROUH80T2RU375SO"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 spans="3:52" s="6" customFormat="1" ht="15" customHeight="1" x14ac:dyDescent="0.25">
      <c r="C311" s="119" t="str">
        <f t="shared" si="193"/>
        <v>Ruud</v>
      </c>
      <c r="D311" s="119" t="str">
        <f t="shared" si="194"/>
        <v>PRO H40 T2 RU310BM  (40 gal, JA13)</v>
      </c>
      <c r="E311" s="119">
        <f t="shared" si="171"/>
        <v>212563</v>
      </c>
      <c r="F311" s="62">
        <f t="shared" si="207"/>
        <v>40</v>
      </c>
      <c r="G311" s="6" t="str">
        <f t="shared" si="195"/>
        <v>Rheem2020Build40</v>
      </c>
      <c r="H311" s="64">
        <v>0</v>
      </c>
      <c r="I311" s="62">
        <v>1</v>
      </c>
      <c r="J311" s="63">
        <f t="shared" si="208"/>
        <v>0</v>
      </c>
      <c r="K311" s="114">
        <f t="shared" si="209"/>
        <v>2.9</v>
      </c>
      <c r="L311" s="132">
        <f t="shared" si="191"/>
        <v>1</v>
      </c>
      <c r="M311" s="132" t="str">
        <f t="shared" si="172"/>
        <v>RuudPROH40T2RU310BM</v>
      </c>
      <c r="N311" s="99" t="s">
        <v>196</v>
      </c>
      <c r="O311" s="32">
        <v>3</v>
      </c>
      <c r="P311" s="83">
        <f t="shared" si="192"/>
        <v>21</v>
      </c>
      <c r="Q311" s="12" t="s">
        <v>99</v>
      </c>
      <c r="R311" s="70">
        <f t="shared" si="206"/>
        <v>25</v>
      </c>
      <c r="S311" s="70">
        <f t="shared" si="200"/>
        <v>212563</v>
      </c>
      <c r="T311" s="67" t="str">
        <f t="shared" si="198"/>
        <v>PRO H40 T2 RU310BM  (40 gal, JA13)</v>
      </c>
      <c r="U311" s="13" t="s">
        <v>357</v>
      </c>
      <c r="V311" s="14">
        <v>40</v>
      </c>
      <c r="W311" s="107"/>
      <c r="X311" s="88" t="s">
        <v>295</v>
      </c>
      <c r="Y311" s="93" t="str">
        <f t="shared" si="186"/>
        <v>Rheem2020Build40</v>
      </c>
      <c r="Z311" s="133">
        <v>1</v>
      </c>
      <c r="AA311" s="42"/>
      <c r="AB311" s="52">
        <v>2</v>
      </c>
      <c r="AC311" s="53">
        <v>2.9</v>
      </c>
      <c r="AD311" s="54">
        <v>43944</v>
      </c>
      <c r="AE311" s="50"/>
      <c r="AF311" s="143" t="str">
        <f t="shared" si="196"/>
        <v>2,     Ruud,   "PRO H40 T2 RU310BM  (40 gal, JA13)"</v>
      </c>
      <c r="AG311" s="145" t="str">
        <f t="shared" si="170"/>
        <v>Ruud</v>
      </c>
      <c r="AH311" t="s">
        <v>654</v>
      </c>
      <c r="AI311" s="143" t="str">
        <f t="shared" si="197"/>
        <v xml:space="preserve">          case  Ruud   :   "RuudPROH40T2RU310BM"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 spans="3:52" s="6" customFormat="1" ht="15" customHeight="1" x14ac:dyDescent="0.25">
      <c r="C312" s="119" t="str">
        <f t="shared" si="193"/>
        <v>Ruud</v>
      </c>
      <c r="D312" s="119" t="str">
        <f t="shared" si="194"/>
        <v>PRO H50 T2 RU310BM  (50 gal, JA13)</v>
      </c>
      <c r="E312" s="119">
        <f t="shared" si="171"/>
        <v>212664</v>
      </c>
      <c r="F312" s="62">
        <f t="shared" si="207"/>
        <v>50</v>
      </c>
      <c r="G312" s="6" t="str">
        <f t="shared" si="195"/>
        <v>Rheem2020Build50</v>
      </c>
      <c r="H312" s="64">
        <v>0</v>
      </c>
      <c r="I312" s="62">
        <v>1</v>
      </c>
      <c r="J312" s="63">
        <f t="shared" si="208"/>
        <v>0</v>
      </c>
      <c r="K312" s="114">
        <f t="shared" si="209"/>
        <v>2.9</v>
      </c>
      <c r="L312" s="132">
        <f t="shared" si="191"/>
        <v>1</v>
      </c>
      <c r="M312" s="132" t="str">
        <f t="shared" si="172"/>
        <v>RuudPROH50T2RU310BM</v>
      </c>
      <c r="N312" s="99" t="s">
        <v>196</v>
      </c>
      <c r="O312" s="32">
        <v>3</v>
      </c>
      <c r="P312" s="83">
        <f t="shared" si="192"/>
        <v>21</v>
      </c>
      <c r="Q312" s="12" t="s">
        <v>99</v>
      </c>
      <c r="R312" s="70">
        <f t="shared" si="206"/>
        <v>26</v>
      </c>
      <c r="S312" s="70">
        <f t="shared" si="200"/>
        <v>212664</v>
      </c>
      <c r="T312" s="67" t="str">
        <f t="shared" si="198"/>
        <v>PRO H50 T2 RU310BM  (50 gal, JA13)</v>
      </c>
      <c r="U312" s="13" t="s">
        <v>358</v>
      </c>
      <c r="V312" s="14">
        <v>50</v>
      </c>
      <c r="W312" s="107"/>
      <c r="X312" s="88" t="s">
        <v>296</v>
      </c>
      <c r="Y312" s="93" t="str">
        <f t="shared" si="186"/>
        <v>Rheem2020Build50</v>
      </c>
      <c r="Z312" s="133">
        <v>1</v>
      </c>
      <c r="AA312" s="42"/>
      <c r="AB312" s="52" t="s">
        <v>9</v>
      </c>
      <c r="AC312" s="53">
        <v>2.9</v>
      </c>
      <c r="AD312" s="54">
        <v>43944</v>
      </c>
      <c r="AE312" s="50"/>
      <c r="AF312" s="143" t="str">
        <f t="shared" si="196"/>
        <v>2,     Ruud,   "PRO H50 T2 RU310BM  (50 gal, JA13)"</v>
      </c>
      <c r="AG312" s="145" t="str">
        <f t="shared" si="170"/>
        <v>Ruud</v>
      </c>
      <c r="AH312" t="s">
        <v>655</v>
      </c>
      <c r="AI312" s="143" t="str">
        <f t="shared" si="197"/>
        <v xml:space="preserve">          case  Ruud   :   "RuudPROH50T2RU310BM"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 spans="3:52" s="6" customFormat="1" ht="15" customHeight="1" x14ac:dyDescent="0.25">
      <c r="C313" s="119" t="str">
        <f t="shared" si="193"/>
        <v>Ruud</v>
      </c>
      <c r="D313" s="119" t="str">
        <f t="shared" si="194"/>
        <v>PRO H65 T2 RU310BM  (65 gal, JA13)</v>
      </c>
      <c r="E313" s="119">
        <f t="shared" ref="E313:E376" si="210">S313</f>
        <v>212765</v>
      </c>
      <c r="F313" s="62">
        <f t="shared" si="207"/>
        <v>65</v>
      </c>
      <c r="G313" s="6" t="str">
        <f t="shared" si="195"/>
        <v>Rheem2020Build65</v>
      </c>
      <c r="H313" s="64">
        <v>0</v>
      </c>
      <c r="I313" s="62">
        <v>1</v>
      </c>
      <c r="J313" s="63">
        <f t="shared" si="208"/>
        <v>0</v>
      </c>
      <c r="K313" s="114">
        <f t="shared" si="209"/>
        <v>2.9</v>
      </c>
      <c r="L313" s="132">
        <f t="shared" si="191"/>
        <v>1</v>
      </c>
      <c r="M313" s="132" t="str">
        <f t="shared" ref="M313:M376" si="211">AH313</f>
        <v>RuudPROH65T2RU310BM</v>
      </c>
      <c r="N313" s="99" t="s">
        <v>196</v>
      </c>
      <c r="O313" s="32">
        <v>3</v>
      </c>
      <c r="P313" s="83">
        <f t="shared" si="192"/>
        <v>21</v>
      </c>
      <c r="Q313" s="12" t="s">
        <v>99</v>
      </c>
      <c r="R313" s="70">
        <f t="shared" si="206"/>
        <v>27</v>
      </c>
      <c r="S313" s="70">
        <f t="shared" si="200"/>
        <v>212765</v>
      </c>
      <c r="T313" s="67" t="str">
        <f t="shared" si="198"/>
        <v>PRO H65 T2 RU310BM  (65 gal, JA13)</v>
      </c>
      <c r="U313" s="13" t="s">
        <v>359</v>
      </c>
      <c r="V313" s="14">
        <v>65</v>
      </c>
      <c r="W313" s="107"/>
      <c r="X313" s="88" t="s">
        <v>297</v>
      </c>
      <c r="Y313" s="93" t="str">
        <f t="shared" si="186"/>
        <v>Rheem2020Build65</v>
      </c>
      <c r="Z313" s="133">
        <v>1</v>
      </c>
      <c r="AA313" s="42"/>
      <c r="AB313" s="52" t="s">
        <v>9</v>
      </c>
      <c r="AC313" s="53">
        <v>2.9</v>
      </c>
      <c r="AD313" s="54">
        <v>43944</v>
      </c>
      <c r="AE313" s="50"/>
      <c r="AF313" s="143" t="str">
        <f t="shared" si="196"/>
        <v>2,     Ruud,   "PRO H65 T2 RU310BM  (65 gal, JA13)"</v>
      </c>
      <c r="AG313" s="145" t="str">
        <f t="shared" si="170"/>
        <v>Ruud</v>
      </c>
      <c r="AH313" t="s">
        <v>656</v>
      </c>
      <c r="AI313" s="143" t="str">
        <f t="shared" si="197"/>
        <v xml:space="preserve">          case  Ruud   :   "RuudPROH65T2RU310BM"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 spans="3:52" s="6" customFormat="1" ht="15" customHeight="1" x14ac:dyDescent="0.25">
      <c r="C314" s="119" t="str">
        <f t="shared" si="193"/>
        <v>Ruud</v>
      </c>
      <c r="D314" s="119" t="str">
        <f t="shared" si="194"/>
        <v>PRO H80 T2 RU310BM  (80 gal, JA13)</v>
      </c>
      <c r="E314" s="119">
        <f t="shared" si="210"/>
        <v>212866</v>
      </c>
      <c r="F314" s="62">
        <f t="shared" si="207"/>
        <v>80</v>
      </c>
      <c r="G314" s="6" t="str">
        <f t="shared" si="195"/>
        <v>Rheem2020Build80</v>
      </c>
      <c r="H314" s="64">
        <v>0</v>
      </c>
      <c r="I314" s="62">
        <v>1</v>
      </c>
      <c r="J314" s="63">
        <f t="shared" si="208"/>
        <v>0</v>
      </c>
      <c r="K314" s="114">
        <f t="shared" si="209"/>
        <v>2.9</v>
      </c>
      <c r="L314" s="132">
        <f t="shared" si="191"/>
        <v>1</v>
      </c>
      <c r="M314" s="132" t="str">
        <f t="shared" si="211"/>
        <v>RuudPROH80T2RU310BM</v>
      </c>
      <c r="N314" s="99" t="s">
        <v>196</v>
      </c>
      <c r="O314" s="32">
        <v>3</v>
      </c>
      <c r="P314" s="83">
        <f t="shared" si="192"/>
        <v>21</v>
      </c>
      <c r="Q314" s="12" t="s">
        <v>99</v>
      </c>
      <c r="R314" s="70">
        <f t="shared" si="206"/>
        <v>28</v>
      </c>
      <c r="S314" s="70">
        <f t="shared" si="200"/>
        <v>212866</v>
      </c>
      <c r="T314" s="67" t="str">
        <f t="shared" si="198"/>
        <v>PRO H80 T2 RU310BM  (80 gal, JA13)</v>
      </c>
      <c r="U314" s="13" t="s">
        <v>360</v>
      </c>
      <c r="V314" s="14">
        <v>80</v>
      </c>
      <c r="W314" s="107"/>
      <c r="X314" s="88" t="s">
        <v>298</v>
      </c>
      <c r="Y314" s="93" t="str">
        <f t="shared" si="186"/>
        <v>Rheem2020Build80</v>
      </c>
      <c r="Z314" s="133">
        <v>1</v>
      </c>
      <c r="AA314" s="42"/>
      <c r="AB314" s="52" t="s">
        <v>15</v>
      </c>
      <c r="AC314" s="53">
        <v>2.9</v>
      </c>
      <c r="AD314" s="54">
        <v>43944</v>
      </c>
      <c r="AE314" s="50"/>
      <c r="AF314" s="143" t="str">
        <f t="shared" si="196"/>
        <v>2,     Ruud,   "PRO H80 T2 RU310BM  (80 gal, JA13)"</v>
      </c>
      <c r="AG314" s="145" t="str">
        <f t="shared" si="170"/>
        <v>Ruud</v>
      </c>
      <c r="AH314" t="s">
        <v>657</v>
      </c>
      <c r="AI314" s="143" t="str">
        <f t="shared" si="197"/>
        <v xml:space="preserve">          case  Ruud   :   "RuudPROH80T2RU310BM"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 spans="3:52" s="6" customFormat="1" ht="15" customHeight="1" x14ac:dyDescent="0.25">
      <c r="C315" s="136" t="str">
        <f t="shared" si="193"/>
        <v>Ruud</v>
      </c>
      <c r="D315" s="136" t="str">
        <f t="shared" si="194"/>
        <v>PRO H40 T2 RU310UM  (40 gal)</v>
      </c>
      <c r="E315" s="136">
        <f t="shared" si="210"/>
        <v>212963</v>
      </c>
      <c r="F315" s="62">
        <f t="shared" ref="F315:F328" si="212">V315</f>
        <v>40</v>
      </c>
      <c r="G315" s="6" t="str">
        <f t="shared" si="195"/>
        <v>Rheem2020Build40</v>
      </c>
      <c r="H315" s="64">
        <v>0</v>
      </c>
      <c r="I315" s="62">
        <v>1</v>
      </c>
      <c r="J315" s="63">
        <f t="shared" ref="J315:J328" si="213">IF(H315&gt;0,AA315,0)</f>
        <v>0</v>
      </c>
      <c r="K315" s="114">
        <f t="shared" ref="K315:K328" si="214">IF(I315&gt;0,AC315,0)</f>
        <v>2.9</v>
      </c>
      <c r="L315" s="132">
        <f t="shared" ref="L315:L328" si="215">Z315</f>
        <v>0</v>
      </c>
      <c r="M315" s="132" t="str">
        <f t="shared" si="211"/>
        <v>RuudPROH40T2RU310UM</v>
      </c>
      <c r="N315" s="99" t="s">
        <v>196</v>
      </c>
      <c r="O315" s="32">
        <v>3</v>
      </c>
      <c r="P315" s="83">
        <f t="shared" ref="P315:P328" si="216">VLOOKUP( Q315, $Q$2:$R$21, 2, FALSE )</f>
        <v>21</v>
      </c>
      <c r="Q315" s="12" t="s">
        <v>99</v>
      </c>
      <c r="R315" s="70">
        <f t="shared" si="206"/>
        <v>29</v>
      </c>
      <c r="S315" s="70">
        <f t="shared" si="200"/>
        <v>212963</v>
      </c>
      <c r="T315" s="67" t="str">
        <f t="shared" si="198"/>
        <v>PRO H40 T2 RU310UM  (40 gal)</v>
      </c>
      <c r="U315" s="13" t="s">
        <v>435</v>
      </c>
      <c r="V315" s="14">
        <v>40</v>
      </c>
      <c r="W315" s="107"/>
      <c r="X315" s="88" t="s">
        <v>295</v>
      </c>
      <c r="Y315" s="93" t="str">
        <f t="shared" si="186"/>
        <v>Rheem2020Build40</v>
      </c>
      <c r="Z315" s="131">
        <v>0</v>
      </c>
      <c r="AA315" s="42"/>
      <c r="AB315" s="52">
        <v>2</v>
      </c>
      <c r="AC315" s="53">
        <v>2.9</v>
      </c>
      <c r="AD315" s="54">
        <v>44158</v>
      </c>
      <c r="AE315" s="50"/>
      <c r="AF315" s="143" t="str">
        <f t="shared" si="196"/>
        <v>2,     Ruud,   "PRO H40 T2 RU310UM  (40 gal)"</v>
      </c>
      <c r="AG315" s="145" t="str">
        <f t="shared" ref="AG315:AG388" si="217">AG314</f>
        <v>Ruud</v>
      </c>
      <c r="AH315" s="147" t="s">
        <v>649</v>
      </c>
      <c r="AI315" s="143" t="str">
        <f t="shared" si="197"/>
        <v xml:space="preserve">          case  Ruud   :   "RuudPROH40T2RU310UM"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 spans="3:52" s="6" customFormat="1" ht="15" customHeight="1" x14ac:dyDescent="0.25">
      <c r="C316" s="136" t="str">
        <f t="shared" si="193"/>
        <v>Ruud</v>
      </c>
      <c r="D316" s="136" t="str">
        <f t="shared" si="194"/>
        <v>PRO H50 T2 RU310UM  (50 gal)</v>
      </c>
      <c r="E316" s="136">
        <f t="shared" si="210"/>
        <v>213064</v>
      </c>
      <c r="F316" s="62">
        <f t="shared" si="212"/>
        <v>50</v>
      </c>
      <c r="G316" s="6" t="str">
        <f t="shared" si="195"/>
        <v>Rheem2020Build50</v>
      </c>
      <c r="H316" s="64">
        <v>0</v>
      </c>
      <c r="I316" s="62">
        <v>1</v>
      </c>
      <c r="J316" s="63">
        <f t="shared" si="213"/>
        <v>0</v>
      </c>
      <c r="K316" s="114">
        <f t="shared" si="214"/>
        <v>2.9</v>
      </c>
      <c r="L316" s="132">
        <f t="shared" si="215"/>
        <v>0</v>
      </c>
      <c r="M316" s="132" t="str">
        <f t="shared" si="211"/>
        <v>RuudPROH50T2RU310UM</v>
      </c>
      <c r="N316" s="99" t="s">
        <v>196</v>
      </c>
      <c r="O316" s="32">
        <v>3</v>
      </c>
      <c r="P316" s="83">
        <f t="shared" si="216"/>
        <v>21</v>
      </c>
      <c r="Q316" s="12" t="s">
        <v>99</v>
      </c>
      <c r="R316" s="70">
        <f t="shared" si="206"/>
        <v>30</v>
      </c>
      <c r="S316" s="70">
        <f t="shared" si="200"/>
        <v>213064</v>
      </c>
      <c r="T316" s="67" t="str">
        <f t="shared" si="198"/>
        <v>PRO H50 T2 RU310UM  (50 gal)</v>
      </c>
      <c r="U316" s="13" t="s">
        <v>436</v>
      </c>
      <c r="V316" s="14">
        <v>50</v>
      </c>
      <c r="W316" s="107"/>
      <c r="X316" s="88" t="s">
        <v>296</v>
      </c>
      <c r="Y316" s="93" t="str">
        <f t="shared" si="186"/>
        <v>Rheem2020Build50</v>
      </c>
      <c r="Z316" s="131">
        <v>0</v>
      </c>
      <c r="AA316" s="42"/>
      <c r="AB316" s="52" t="s">
        <v>9</v>
      </c>
      <c r="AC316" s="53">
        <v>2.9</v>
      </c>
      <c r="AD316" s="54">
        <v>44158</v>
      </c>
      <c r="AE316" s="50"/>
      <c r="AF316" s="143" t="str">
        <f t="shared" si="196"/>
        <v>2,     Ruud,   "PRO H50 T2 RU310UM  (50 gal)"</v>
      </c>
      <c r="AG316" s="145" t="str">
        <f t="shared" si="217"/>
        <v>Ruud</v>
      </c>
      <c r="AH316" s="147" t="s">
        <v>650</v>
      </c>
      <c r="AI316" s="143" t="str">
        <f t="shared" si="197"/>
        <v xml:space="preserve">          case  Ruud   :   "RuudPROH50T2RU310UM"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</row>
    <row r="317" spans="3:52" s="6" customFormat="1" ht="15" customHeight="1" x14ac:dyDescent="0.25">
      <c r="C317" s="136" t="str">
        <f t="shared" si="193"/>
        <v>Ruud</v>
      </c>
      <c r="D317" s="136" t="str">
        <f t="shared" si="194"/>
        <v>PRO H65 T2 RU310UM  (65 gal)</v>
      </c>
      <c r="E317" s="136">
        <f t="shared" si="210"/>
        <v>213165</v>
      </c>
      <c r="F317" s="62">
        <f t="shared" si="212"/>
        <v>65</v>
      </c>
      <c r="G317" s="6" t="str">
        <f t="shared" si="195"/>
        <v>Rheem2020Build65</v>
      </c>
      <c r="H317" s="64">
        <v>0</v>
      </c>
      <c r="I317" s="62">
        <v>1</v>
      </c>
      <c r="J317" s="63">
        <f t="shared" si="213"/>
        <v>0</v>
      </c>
      <c r="K317" s="114">
        <f t="shared" si="214"/>
        <v>2.9</v>
      </c>
      <c r="L317" s="132">
        <f t="shared" si="215"/>
        <v>0</v>
      </c>
      <c r="M317" s="132" t="str">
        <f t="shared" si="211"/>
        <v>RuudPROH65T2RU310UM</v>
      </c>
      <c r="N317" s="99" t="s">
        <v>196</v>
      </c>
      <c r="O317" s="32">
        <v>3</v>
      </c>
      <c r="P317" s="83">
        <f t="shared" si="216"/>
        <v>21</v>
      </c>
      <c r="Q317" s="12" t="s">
        <v>99</v>
      </c>
      <c r="R317" s="70">
        <f t="shared" si="206"/>
        <v>31</v>
      </c>
      <c r="S317" s="70">
        <f t="shared" si="200"/>
        <v>213165</v>
      </c>
      <c r="T317" s="67" t="str">
        <f t="shared" si="198"/>
        <v>PRO H65 T2 RU310UM  (65 gal)</v>
      </c>
      <c r="U317" s="13" t="s">
        <v>437</v>
      </c>
      <c r="V317" s="14">
        <v>65</v>
      </c>
      <c r="W317" s="107"/>
      <c r="X317" s="88" t="s">
        <v>297</v>
      </c>
      <c r="Y317" s="93" t="str">
        <f t="shared" si="186"/>
        <v>Rheem2020Build65</v>
      </c>
      <c r="Z317" s="131">
        <v>0</v>
      </c>
      <c r="AA317" s="42"/>
      <c r="AB317" s="52" t="s">
        <v>9</v>
      </c>
      <c r="AC317" s="53">
        <v>2.9</v>
      </c>
      <c r="AD317" s="54">
        <v>44158</v>
      </c>
      <c r="AE317" s="50"/>
      <c r="AF317" s="143" t="str">
        <f t="shared" si="196"/>
        <v>2,     Ruud,   "PRO H65 T2 RU310UM  (65 gal)"</v>
      </c>
      <c r="AG317" s="145" t="str">
        <f t="shared" si="217"/>
        <v>Ruud</v>
      </c>
      <c r="AH317" s="147" t="s">
        <v>651</v>
      </c>
      <c r="AI317" s="143" t="str">
        <f t="shared" si="197"/>
        <v xml:space="preserve">          case  Ruud   :   "RuudPROH65T2RU310UM"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 spans="3:52" s="6" customFormat="1" ht="15" customHeight="1" x14ac:dyDescent="0.25">
      <c r="C318" s="136" t="str">
        <f t="shared" si="193"/>
        <v>Ruud</v>
      </c>
      <c r="D318" s="136" t="str">
        <f t="shared" si="194"/>
        <v>PRO H80 T2 RU310UM  (80 gal)</v>
      </c>
      <c r="E318" s="136">
        <f t="shared" si="210"/>
        <v>213266</v>
      </c>
      <c r="F318" s="62">
        <f t="shared" si="212"/>
        <v>80</v>
      </c>
      <c r="G318" s="6" t="str">
        <f t="shared" si="195"/>
        <v>Rheem2020Build80</v>
      </c>
      <c r="H318" s="64">
        <v>0</v>
      </c>
      <c r="I318" s="62">
        <v>1</v>
      </c>
      <c r="J318" s="63">
        <f t="shared" si="213"/>
        <v>0</v>
      </c>
      <c r="K318" s="114">
        <f t="shared" si="214"/>
        <v>2.9</v>
      </c>
      <c r="L318" s="132">
        <f t="shared" si="215"/>
        <v>0</v>
      </c>
      <c r="M318" s="132" t="str">
        <f t="shared" si="211"/>
        <v>RuudPROH80T2RU310UM</v>
      </c>
      <c r="N318" s="99" t="s">
        <v>196</v>
      </c>
      <c r="O318" s="32">
        <v>3</v>
      </c>
      <c r="P318" s="83">
        <f t="shared" si="216"/>
        <v>21</v>
      </c>
      <c r="Q318" s="12" t="s">
        <v>99</v>
      </c>
      <c r="R318" s="70">
        <f t="shared" si="206"/>
        <v>32</v>
      </c>
      <c r="S318" s="70">
        <f t="shared" si="200"/>
        <v>213266</v>
      </c>
      <c r="T318" s="67" t="str">
        <f t="shared" si="198"/>
        <v>PRO H80 T2 RU310UM  (80 gal)</v>
      </c>
      <c r="U318" s="13" t="s">
        <v>438</v>
      </c>
      <c r="V318" s="14">
        <v>80</v>
      </c>
      <c r="W318" s="107"/>
      <c r="X318" s="88" t="s">
        <v>298</v>
      </c>
      <c r="Y318" s="93" t="str">
        <f t="shared" si="186"/>
        <v>Rheem2020Build80</v>
      </c>
      <c r="Z318" s="131">
        <v>0</v>
      </c>
      <c r="AA318" s="42"/>
      <c r="AB318" s="52" t="s">
        <v>15</v>
      </c>
      <c r="AC318" s="53">
        <v>2.9</v>
      </c>
      <c r="AD318" s="54">
        <v>44158</v>
      </c>
      <c r="AE318" s="50"/>
      <c r="AF318" s="143" t="str">
        <f t="shared" si="196"/>
        <v>2,     Ruud,   "PRO H80 T2 RU310UM  (80 gal)"</v>
      </c>
      <c r="AG318" s="145" t="str">
        <f t="shared" si="217"/>
        <v>Ruud</v>
      </c>
      <c r="AH318" s="147" t="s">
        <v>652</v>
      </c>
      <c r="AI318" s="143" t="str">
        <f t="shared" si="197"/>
        <v xml:space="preserve">          case  Ruud   :   "RuudPROH80T2RU310UM"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</row>
    <row r="319" spans="3:52" s="6" customFormat="1" ht="15" customHeight="1" x14ac:dyDescent="0.25">
      <c r="C319" s="163" t="str">
        <f t="shared" ref="C319:C328" si="218">Q319</f>
        <v>Ruud</v>
      </c>
      <c r="D319" s="163" t="str">
        <f t="shared" ref="D319:D328" si="219">T319</f>
        <v>PROUH40 T0 RU120  (40 gal)</v>
      </c>
      <c r="E319" s="163">
        <f t="shared" si="210"/>
        <v>213781</v>
      </c>
      <c r="F319" s="62">
        <f t="shared" si="212"/>
        <v>40</v>
      </c>
      <c r="G319" s="6" t="str">
        <f t="shared" ref="G319:G328" si="220">Y319</f>
        <v>RheemPlugInDedicated40</v>
      </c>
      <c r="H319" s="64">
        <v>0</v>
      </c>
      <c r="I319" s="62">
        <v>1</v>
      </c>
      <c r="J319" s="63">
        <f t="shared" si="213"/>
        <v>0</v>
      </c>
      <c r="K319" s="114">
        <f t="shared" si="214"/>
        <v>3</v>
      </c>
      <c r="L319" s="132">
        <f t="shared" si="215"/>
        <v>0</v>
      </c>
      <c r="M319" s="132" t="str">
        <f t="shared" si="211"/>
        <v>RuudPROUH40T0RU120</v>
      </c>
      <c r="N319" s="99" t="s">
        <v>196</v>
      </c>
      <c r="O319" s="32">
        <v>2</v>
      </c>
      <c r="P319" s="83">
        <f t="shared" si="216"/>
        <v>21</v>
      </c>
      <c r="Q319" s="12" t="s">
        <v>99</v>
      </c>
      <c r="R319" s="69">
        <v>37</v>
      </c>
      <c r="S319" s="70">
        <f t="shared" si="200"/>
        <v>213781</v>
      </c>
      <c r="T319" s="67" t="str">
        <f t="shared" ref="T319:T328" si="221">U319 &amp; "  (" &amp; V319 &amp; " gal" &amp; IF(Z319&gt;0, ", JA13)", ")")</f>
        <v>PROUH40 T0 RU120  (40 gal)</v>
      </c>
      <c r="U319" s="164" t="s">
        <v>826</v>
      </c>
      <c r="V319" s="14">
        <v>40</v>
      </c>
      <c r="W319" s="107"/>
      <c r="X319" s="88" t="s">
        <v>763</v>
      </c>
      <c r="Y319" s="93" t="str">
        <f t="shared" si="186"/>
        <v>RheemPlugInDedicated40</v>
      </c>
      <c r="Z319" s="131">
        <v>0</v>
      </c>
      <c r="AA319" s="120"/>
      <c r="AB319" s="121" t="s">
        <v>9</v>
      </c>
      <c r="AC319" s="122">
        <v>3</v>
      </c>
      <c r="AD319" s="123">
        <v>44760</v>
      </c>
      <c r="AE319" s="124"/>
      <c r="AF319" s="143" t="str">
        <f t="shared" ref="AF319:AF328" si="222">"2,     "&amp;C319&amp;",   """&amp;T319&amp;""""</f>
        <v>2,     Ruud,   "PROUH40 T0 RU120  (40 gal)"</v>
      </c>
      <c r="AG319" s="145" t="str">
        <f t="shared" si="217"/>
        <v>Ruud</v>
      </c>
      <c r="AH319" s="164" t="s">
        <v>836</v>
      </c>
      <c r="AI319" s="143" t="str">
        <f t="shared" ref="AI319:AI328" si="223">"          case  "&amp;C319&amp;"   :   """&amp;AH319&amp;""""</f>
        <v xml:space="preserve">          case  Ruud   :   "RuudPROUH40T0RU120"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 spans="3:52" s="6" customFormat="1" ht="15" customHeight="1" x14ac:dyDescent="0.25">
      <c r="C320" s="163" t="str">
        <f t="shared" si="218"/>
        <v>Ruud</v>
      </c>
      <c r="D320" s="163" t="str">
        <f t="shared" si="219"/>
        <v>PROUH50 T0 RU120  (50 gal)</v>
      </c>
      <c r="E320" s="163">
        <f t="shared" si="210"/>
        <v>213882</v>
      </c>
      <c r="F320" s="62">
        <f t="shared" si="212"/>
        <v>50</v>
      </c>
      <c r="G320" s="6" t="str">
        <f t="shared" si="220"/>
        <v>RheemPlugInDedicated50</v>
      </c>
      <c r="H320" s="64">
        <v>0</v>
      </c>
      <c r="I320" s="62">
        <v>1</v>
      </c>
      <c r="J320" s="63">
        <f t="shared" si="213"/>
        <v>0</v>
      </c>
      <c r="K320" s="114">
        <f t="shared" si="214"/>
        <v>3</v>
      </c>
      <c r="L320" s="132">
        <f t="shared" si="215"/>
        <v>0</v>
      </c>
      <c r="M320" s="132" t="str">
        <f t="shared" si="211"/>
        <v>RuudPROUH50T0RU120</v>
      </c>
      <c r="N320" s="99" t="s">
        <v>196</v>
      </c>
      <c r="O320" s="32">
        <v>2</v>
      </c>
      <c r="P320" s="83">
        <f t="shared" si="216"/>
        <v>21</v>
      </c>
      <c r="Q320" s="12" t="s">
        <v>99</v>
      </c>
      <c r="R320" s="70">
        <f t="shared" si="206"/>
        <v>38</v>
      </c>
      <c r="S320" s="70">
        <f t="shared" si="200"/>
        <v>213882</v>
      </c>
      <c r="T320" s="67" t="str">
        <f t="shared" si="221"/>
        <v>PROUH50 T0 RU120  (50 gal)</v>
      </c>
      <c r="U320" s="164" t="s">
        <v>827</v>
      </c>
      <c r="V320" s="14">
        <v>50</v>
      </c>
      <c r="W320" s="107"/>
      <c r="X320" s="88" t="s">
        <v>764</v>
      </c>
      <c r="Y320" s="93" t="str">
        <f t="shared" si="186"/>
        <v>RheemPlugInDedicated50</v>
      </c>
      <c r="Z320" s="131">
        <v>0</v>
      </c>
      <c r="AA320" s="42"/>
      <c r="AB320" s="52" t="s">
        <v>9</v>
      </c>
      <c r="AC320" s="53">
        <v>3</v>
      </c>
      <c r="AD320" s="54">
        <v>44760</v>
      </c>
      <c r="AE320" s="50"/>
      <c r="AF320" s="143" t="str">
        <f t="shared" si="222"/>
        <v>2,     Ruud,   "PROUH50 T0 RU120  (50 gal)"</v>
      </c>
      <c r="AG320" s="145" t="str">
        <f t="shared" si="217"/>
        <v>Ruud</v>
      </c>
      <c r="AH320" s="164" t="s">
        <v>837</v>
      </c>
      <c r="AI320" s="143" t="str">
        <f t="shared" si="223"/>
        <v xml:space="preserve">          case  Ruud   :   "RuudPROUH50T0RU120"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 spans="3:1043" s="6" customFormat="1" ht="15" customHeight="1" x14ac:dyDescent="0.25">
      <c r="C321" s="163" t="str">
        <f t="shared" si="218"/>
        <v>Ruud</v>
      </c>
      <c r="D321" s="163" t="str">
        <f t="shared" si="219"/>
        <v>PROUH40 T0 RU120-M  (40 gal, JA13)</v>
      </c>
      <c r="E321" s="163">
        <f t="shared" si="210"/>
        <v>213977</v>
      </c>
      <c r="F321" s="62">
        <f t="shared" si="212"/>
        <v>40</v>
      </c>
      <c r="G321" s="6" t="str">
        <f t="shared" si="220"/>
        <v>RheemPlugInShared40</v>
      </c>
      <c r="H321" s="64">
        <v>0</v>
      </c>
      <c r="I321" s="62">
        <v>1</v>
      </c>
      <c r="J321" s="63">
        <f t="shared" si="213"/>
        <v>0</v>
      </c>
      <c r="K321" s="114">
        <f t="shared" si="214"/>
        <v>2.8</v>
      </c>
      <c r="L321" s="132">
        <f t="shared" si="215"/>
        <v>1</v>
      </c>
      <c r="M321" s="132" t="str">
        <f t="shared" si="211"/>
        <v>RuudPROUH40T0RU120M</v>
      </c>
      <c r="N321" s="99" t="s">
        <v>196</v>
      </c>
      <c r="O321" s="32">
        <v>3</v>
      </c>
      <c r="P321" s="83">
        <f t="shared" si="216"/>
        <v>21</v>
      </c>
      <c r="Q321" s="12" t="s">
        <v>99</v>
      </c>
      <c r="R321" s="70">
        <f t="shared" si="206"/>
        <v>39</v>
      </c>
      <c r="S321" s="70">
        <f t="shared" si="200"/>
        <v>213977</v>
      </c>
      <c r="T321" s="67" t="str">
        <f t="shared" si="221"/>
        <v>PROUH40 T0 RU120-M  (40 gal, JA13)</v>
      </c>
      <c r="U321" s="164" t="s">
        <v>828</v>
      </c>
      <c r="V321" s="14">
        <v>40</v>
      </c>
      <c r="W321" s="107"/>
      <c r="X321" s="88" t="s">
        <v>759</v>
      </c>
      <c r="Y321" s="93" t="str">
        <f t="shared" si="186"/>
        <v>RheemPlugInShared40</v>
      </c>
      <c r="Z321" s="133">
        <v>1</v>
      </c>
      <c r="AA321" s="120"/>
      <c r="AB321" s="121" t="s">
        <v>9</v>
      </c>
      <c r="AC321" s="122">
        <v>2.8</v>
      </c>
      <c r="AD321" s="123">
        <v>44760</v>
      </c>
      <c r="AE321" s="50"/>
      <c r="AF321" s="143" t="str">
        <f t="shared" si="222"/>
        <v>2,     Ruud,   "PROUH40 T0 RU120-M  (40 gal, JA13)"</v>
      </c>
      <c r="AG321" s="145" t="str">
        <f t="shared" si="217"/>
        <v>Ruud</v>
      </c>
      <c r="AH321" s="160" t="s">
        <v>838</v>
      </c>
      <c r="AI321" s="143" t="str">
        <f t="shared" si="223"/>
        <v xml:space="preserve">          case  Ruud   :   "RuudPROUH40T0RU120M"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 spans="3:1043" s="6" customFormat="1" ht="15" customHeight="1" x14ac:dyDescent="0.25">
      <c r="C322" s="163" t="str">
        <f t="shared" si="218"/>
        <v>Ruud</v>
      </c>
      <c r="D322" s="163" t="str">
        <f t="shared" si="219"/>
        <v>PROUH40 T0 RU120-MSO  (40 gal, JA13)</v>
      </c>
      <c r="E322" s="163">
        <f t="shared" si="210"/>
        <v>214077</v>
      </c>
      <c r="F322" s="62">
        <f t="shared" si="212"/>
        <v>40</v>
      </c>
      <c r="G322" s="6" t="str">
        <f t="shared" si="220"/>
        <v>RheemPlugInShared40</v>
      </c>
      <c r="H322" s="64">
        <v>0</v>
      </c>
      <c r="I322" s="62">
        <v>1</v>
      </c>
      <c r="J322" s="63">
        <f t="shared" si="213"/>
        <v>0</v>
      </c>
      <c r="K322" s="114">
        <f t="shared" si="214"/>
        <v>2.8</v>
      </c>
      <c r="L322" s="132">
        <f t="shared" si="215"/>
        <v>1</v>
      </c>
      <c r="M322" s="132" t="str">
        <f t="shared" si="211"/>
        <v>RuudPROUH40T0RU120MSO</v>
      </c>
      <c r="N322" s="99" t="s">
        <v>196</v>
      </c>
      <c r="O322" s="32">
        <v>3</v>
      </c>
      <c r="P322" s="83">
        <f t="shared" si="216"/>
        <v>21</v>
      </c>
      <c r="Q322" s="12" t="s">
        <v>99</v>
      </c>
      <c r="R322" s="70">
        <f t="shared" si="206"/>
        <v>40</v>
      </c>
      <c r="S322" s="70">
        <f t="shared" si="200"/>
        <v>214077</v>
      </c>
      <c r="T322" s="67" t="str">
        <f t="shared" si="221"/>
        <v>PROUH40 T0 RU120-MSO  (40 gal, JA13)</v>
      </c>
      <c r="U322" s="164" t="s">
        <v>829</v>
      </c>
      <c r="V322" s="14">
        <v>40</v>
      </c>
      <c r="W322" s="107"/>
      <c r="X322" s="88" t="s">
        <v>759</v>
      </c>
      <c r="Y322" s="93" t="str">
        <f t="shared" si="186"/>
        <v>RheemPlugInShared40</v>
      </c>
      <c r="Z322" s="133">
        <v>1</v>
      </c>
      <c r="AA322" s="42"/>
      <c r="AB322" s="52" t="s">
        <v>9</v>
      </c>
      <c r="AC322" s="53">
        <v>2.8</v>
      </c>
      <c r="AD322" s="54">
        <v>44760</v>
      </c>
      <c r="AE322" s="50"/>
      <c r="AF322" s="143" t="str">
        <f t="shared" si="222"/>
        <v>2,     Ruud,   "PROUH40 T0 RU120-MSO  (40 gal, JA13)"</v>
      </c>
      <c r="AG322" s="145" t="str">
        <f t="shared" si="217"/>
        <v>Ruud</v>
      </c>
      <c r="AH322" s="160" t="s">
        <v>839</v>
      </c>
      <c r="AI322" s="143" t="str">
        <f t="shared" si="223"/>
        <v xml:space="preserve">          case  Ruud   :   "RuudPROUH40T0RU120MSO"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 spans="3:1043" s="6" customFormat="1" ht="15" customHeight="1" x14ac:dyDescent="0.25">
      <c r="C323" s="163" t="str">
        <f t="shared" si="218"/>
        <v>Ruud</v>
      </c>
      <c r="D323" s="163" t="str">
        <f t="shared" si="219"/>
        <v>PROUH50 T0 RU120-M  (50 gal, JA13)</v>
      </c>
      <c r="E323" s="163">
        <f t="shared" si="210"/>
        <v>214178</v>
      </c>
      <c r="F323" s="62">
        <f t="shared" si="212"/>
        <v>50</v>
      </c>
      <c r="G323" s="6" t="str">
        <f t="shared" si="220"/>
        <v>RheemPlugInShared50</v>
      </c>
      <c r="H323" s="64">
        <v>0</v>
      </c>
      <c r="I323" s="62">
        <v>1</v>
      </c>
      <c r="J323" s="63">
        <f t="shared" si="213"/>
        <v>0</v>
      </c>
      <c r="K323" s="114">
        <f t="shared" si="214"/>
        <v>3</v>
      </c>
      <c r="L323" s="132">
        <f t="shared" si="215"/>
        <v>1</v>
      </c>
      <c r="M323" s="132" t="str">
        <f t="shared" si="211"/>
        <v>RuudPROUH50T0RU120M</v>
      </c>
      <c r="N323" s="99" t="s">
        <v>196</v>
      </c>
      <c r="O323" s="32">
        <v>3</v>
      </c>
      <c r="P323" s="83">
        <f t="shared" si="216"/>
        <v>21</v>
      </c>
      <c r="Q323" s="12" t="s">
        <v>99</v>
      </c>
      <c r="R323" s="70">
        <f t="shared" si="206"/>
        <v>41</v>
      </c>
      <c r="S323" s="70">
        <f t="shared" si="200"/>
        <v>214178</v>
      </c>
      <c r="T323" s="67" t="str">
        <f t="shared" si="221"/>
        <v>PROUH50 T0 RU120-M  (50 gal, JA13)</v>
      </c>
      <c r="U323" s="164" t="s">
        <v>830</v>
      </c>
      <c r="V323" s="14">
        <v>50</v>
      </c>
      <c r="W323" s="107"/>
      <c r="X323" s="88" t="s">
        <v>760</v>
      </c>
      <c r="Y323" s="93" t="str">
        <f t="shared" si="186"/>
        <v>RheemPlugInShared50</v>
      </c>
      <c r="Z323" s="133">
        <v>1</v>
      </c>
      <c r="AA323" s="42"/>
      <c r="AB323" s="52" t="s">
        <v>9</v>
      </c>
      <c r="AC323" s="53">
        <v>3</v>
      </c>
      <c r="AD323" s="54">
        <v>44760</v>
      </c>
      <c r="AE323" s="50"/>
      <c r="AF323" s="143" t="str">
        <f t="shared" si="222"/>
        <v>2,     Ruud,   "PROUH50 T0 RU120-M  (50 gal, JA13)"</v>
      </c>
      <c r="AG323" s="145" t="str">
        <f t="shared" si="217"/>
        <v>Ruud</v>
      </c>
      <c r="AH323" s="163" t="s">
        <v>840</v>
      </c>
      <c r="AI323" s="143" t="str">
        <f t="shared" si="223"/>
        <v xml:space="preserve">          case  Ruud   :   "RuudPROUH50T0RU120M"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 spans="3:1043" s="6" customFormat="1" ht="15" customHeight="1" x14ac:dyDescent="0.25">
      <c r="C324" s="163" t="str">
        <f t="shared" si="218"/>
        <v>Ruud</v>
      </c>
      <c r="D324" s="163" t="str">
        <f t="shared" si="219"/>
        <v>PROUH50 T0 RU120-MSO  (50 gal, JA13)</v>
      </c>
      <c r="E324" s="163">
        <f t="shared" si="210"/>
        <v>214278</v>
      </c>
      <c r="F324" s="62">
        <f t="shared" si="212"/>
        <v>50</v>
      </c>
      <c r="G324" s="6" t="str">
        <f t="shared" si="220"/>
        <v>RheemPlugInShared50</v>
      </c>
      <c r="H324" s="64">
        <v>0</v>
      </c>
      <c r="I324" s="62">
        <v>1</v>
      </c>
      <c r="J324" s="63">
        <f t="shared" si="213"/>
        <v>0</v>
      </c>
      <c r="K324" s="114">
        <f t="shared" si="214"/>
        <v>3</v>
      </c>
      <c r="L324" s="132">
        <f t="shared" si="215"/>
        <v>1</v>
      </c>
      <c r="M324" s="132" t="str">
        <f t="shared" si="211"/>
        <v>RuudPROUH50T0RU120MSO</v>
      </c>
      <c r="N324" s="99" t="s">
        <v>196</v>
      </c>
      <c r="O324" s="32">
        <v>3</v>
      </c>
      <c r="P324" s="83">
        <f t="shared" si="216"/>
        <v>21</v>
      </c>
      <c r="Q324" s="12" t="s">
        <v>99</v>
      </c>
      <c r="R324" s="70">
        <f t="shared" si="206"/>
        <v>42</v>
      </c>
      <c r="S324" s="70">
        <f t="shared" si="200"/>
        <v>214278</v>
      </c>
      <c r="T324" s="67" t="str">
        <f t="shared" si="221"/>
        <v>PROUH50 T0 RU120-MSO  (50 gal, JA13)</v>
      </c>
      <c r="U324" s="164" t="s">
        <v>831</v>
      </c>
      <c r="V324" s="14">
        <v>50</v>
      </c>
      <c r="W324" s="107"/>
      <c r="X324" s="88" t="s">
        <v>760</v>
      </c>
      <c r="Y324" s="93" t="str">
        <f t="shared" si="186"/>
        <v>RheemPlugInShared50</v>
      </c>
      <c r="Z324" s="133">
        <v>1</v>
      </c>
      <c r="AA324" s="42"/>
      <c r="AB324" s="52" t="s">
        <v>9</v>
      </c>
      <c r="AC324" s="53">
        <v>3</v>
      </c>
      <c r="AD324" s="54">
        <v>44760</v>
      </c>
      <c r="AE324" s="50"/>
      <c r="AF324" s="143" t="str">
        <f t="shared" si="222"/>
        <v>2,     Ruud,   "PROUH50 T0 RU120-MSO  (50 gal, JA13)"</v>
      </c>
      <c r="AG324" s="145" t="str">
        <f t="shared" si="217"/>
        <v>Ruud</v>
      </c>
      <c r="AH324" s="160" t="s">
        <v>841</v>
      </c>
      <c r="AI324" s="143" t="str">
        <f t="shared" si="223"/>
        <v xml:space="preserve">          case  Ruud   :   "RuudPROUH50T0RU120MSO"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 spans="3:1043" s="6" customFormat="1" ht="15" customHeight="1" x14ac:dyDescent="0.25">
      <c r="C325" s="163" t="str">
        <f t="shared" si="218"/>
        <v>Ruud</v>
      </c>
      <c r="D325" s="163" t="str">
        <f t="shared" si="219"/>
        <v>PROUH65 T0 RU120-M  (65 gal, JA13)</v>
      </c>
      <c r="E325" s="163">
        <f t="shared" si="210"/>
        <v>214379</v>
      </c>
      <c r="F325" s="62">
        <f t="shared" si="212"/>
        <v>65</v>
      </c>
      <c r="G325" s="6" t="str">
        <f t="shared" si="220"/>
        <v>RheemPlugInShared65</v>
      </c>
      <c r="H325" s="64">
        <v>0</v>
      </c>
      <c r="I325" s="62">
        <v>1</v>
      </c>
      <c r="J325" s="63">
        <f t="shared" si="213"/>
        <v>0</v>
      </c>
      <c r="K325" s="114">
        <f t="shared" si="214"/>
        <v>3.3</v>
      </c>
      <c r="L325" s="132">
        <f t="shared" si="215"/>
        <v>1</v>
      </c>
      <c r="M325" s="132" t="str">
        <f t="shared" si="211"/>
        <v>RuudPROUH65T0RU120M</v>
      </c>
      <c r="N325" s="99" t="s">
        <v>196</v>
      </c>
      <c r="O325" s="32">
        <v>3</v>
      </c>
      <c r="P325" s="83">
        <f t="shared" si="216"/>
        <v>21</v>
      </c>
      <c r="Q325" s="12" t="s">
        <v>99</v>
      </c>
      <c r="R325" s="70">
        <f t="shared" si="206"/>
        <v>43</v>
      </c>
      <c r="S325" s="70">
        <f t="shared" si="200"/>
        <v>214379</v>
      </c>
      <c r="T325" s="67" t="str">
        <f t="shared" si="221"/>
        <v>PROUH65 T0 RU120-M  (65 gal, JA13)</v>
      </c>
      <c r="U325" s="164" t="s">
        <v>832</v>
      </c>
      <c r="V325" s="14">
        <v>65</v>
      </c>
      <c r="W325" s="107"/>
      <c r="X325" s="88" t="s">
        <v>761</v>
      </c>
      <c r="Y325" s="93" t="str">
        <f t="shared" si="186"/>
        <v>RheemPlugInShared65</v>
      </c>
      <c r="Z325" s="133">
        <v>1</v>
      </c>
      <c r="AA325" s="42"/>
      <c r="AB325" s="52">
        <v>3</v>
      </c>
      <c r="AC325" s="53">
        <v>3.3</v>
      </c>
      <c r="AD325" s="54">
        <v>44760</v>
      </c>
      <c r="AE325" s="50"/>
      <c r="AF325" s="143" t="str">
        <f t="shared" si="222"/>
        <v>2,     Ruud,   "PROUH65 T0 RU120-M  (65 gal, JA13)"</v>
      </c>
      <c r="AG325" s="145" t="str">
        <f t="shared" si="217"/>
        <v>Ruud</v>
      </c>
      <c r="AH325" s="160" t="s">
        <v>842</v>
      </c>
      <c r="AI325" s="143" t="str">
        <f t="shared" si="223"/>
        <v xml:space="preserve">          case  Ruud   :   "RuudPROUH65T0RU120M"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 spans="3:1043" s="6" customFormat="1" ht="15" customHeight="1" x14ac:dyDescent="0.25">
      <c r="C326" s="163" t="str">
        <f t="shared" si="218"/>
        <v>Ruud</v>
      </c>
      <c r="D326" s="163" t="str">
        <f t="shared" si="219"/>
        <v>PROUH65 T0 RU120-MSO  (65 gal, JA13)</v>
      </c>
      <c r="E326" s="163">
        <f t="shared" si="210"/>
        <v>214479</v>
      </c>
      <c r="F326" s="62">
        <f t="shared" si="212"/>
        <v>65</v>
      </c>
      <c r="G326" s="6" t="str">
        <f t="shared" si="220"/>
        <v>RheemPlugInShared65</v>
      </c>
      <c r="H326" s="64">
        <v>0</v>
      </c>
      <c r="I326" s="62">
        <v>1</v>
      </c>
      <c r="J326" s="63">
        <f t="shared" si="213"/>
        <v>0</v>
      </c>
      <c r="K326" s="114">
        <f t="shared" si="214"/>
        <v>3.3</v>
      </c>
      <c r="L326" s="132">
        <f t="shared" si="215"/>
        <v>1</v>
      </c>
      <c r="M326" s="132" t="str">
        <f t="shared" si="211"/>
        <v>RuudPROUH65T0RU120MSO</v>
      </c>
      <c r="N326" s="99" t="s">
        <v>196</v>
      </c>
      <c r="O326" s="32">
        <v>3</v>
      </c>
      <c r="P326" s="83">
        <f t="shared" si="216"/>
        <v>21</v>
      </c>
      <c r="Q326" s="12" t="s">
        <v>99</v>
      </c>
      <c r="R326" s="70">
        <f t="shared" si="206"/>
        <v>44</v>
      </c>
      <c r="S326" s="70">
        <f t="shared" ref="S326:S354" si="224" xml:space="preserve"> (P326*10000) + (R326*100) + VLOOKUP( X326, $U$2:$W$53, 2, FALSE )</f>
        <v>214479</v>
      </c>
      <c r="T326" s="67" t="str">
        <f t="shared" si="221"/>
        <v>PROUH65 T0 RU120-MSO  (65 gal, JA13)</v>
      </c>
      <c r="U326" s="164" t="s">
        <v>833</v>
      </c>
      <c r="V326" s="14">
        <v>65</v>
      </c>
      <c r="W326" s="107"/>
      <c r="X326" s="88" t="s">
        <v>761</v>
      </c>
      <c r="Y326" s="93" t="str">
        <f t="shared" si="186"/>
        <v>RheemPlugInShared65</v>
      </c>
      <c r="Z326" s="133">
        <v>1</v>
      </c>
      <c r="AA326" s="42"/>
      <c r="AB326" s="52">
        <v>3</v>
      </c>
      <c r="AC326" s="53">
        <v>3.3</v>
      </c>
      <c r="AD326" s="54">
        <v>44760</v>
      </c>
      <c r="AE326" s="50"/>
      <c r="AF326" s="143" t="str">
        <f t="shared" si="222"/>
        <v>2,     Ruud,   "PROUH65 T0 RU120-MSO  (65 gal, JA13)"</v>
      </c>
      <c r="AG326" s="145" t="str">
        <f t="shared" si="217"/>
        <v>Ruud</v>
      </c>
      <c r="AH326" s="160" t="s">
        <v>843</v>
      </c>
      <c r="AI326" s="143" t="str">
        <f t="shared" si="223"/>
        <v xml:space="preserve">          case  Ruud   :   "RuudPROUH65T0RU120MSO"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 spans="3:1043" s="6" customFormat="1" ht="15" customHeight="1" x14ac:dyDescent="0.25">
      <c r="C327" s="163" t="str">
        <f t="shared" si="218"/>
        <v>Ruud</v>
      </c>
      <c r="D327" s="163" t="str">
        <f t="shared" si="219"/>
        <v>PROUH80 T0 RU120-M  (80 gal, JA13)</v>
      </c>
      <c r="E327" s="163">
        <f t="shared" si="210"/>
        <v>214580</v>
      </c>
      <c r="F327" s="62">
        <f t="shared" si="212"/>
        <v>80</v>
      </c>
      <c r="G327" s="6" t="str">
        <f t="shared" si="220"/>
        <v>RheemPlugInShared80</v>
      </c>
      <c r="H327" s="64">
        <v>0</v>
      </c>
      <c r="I327" s="62">
        <v>1</v>
      </c>
      <c r="J327" s="63">
        <f t="shared" si="213"/>
        <v>0</v>
      </c>
      <c r="K327" s="114">
        <f t="shared" si="214"/>
        <v>3.5</v>
      </c>
      <c r="L327" s="132">
        <f t="shared" si="215"/>
        <v>1</v>
      </c>
      <c r="M327" s="132" t="str">
        <f t="shared" si="211"/>
        <v>RuudPROUH80T0RU120M</v>
      </c>
      <c r="N327" s="99" t="s">
        <v>196</v>
      </c>
      <c r="O327" s="32">
        <v>3</v>
      </c>
      <c r="P327" s="83">
        <f t="shared" si="216"/>
        <v>21</v>
      </c>
      <c r="Q327" s="12" t="s">
        <v>99</v>
      </c>
      <c r="R327" s="70">
        <f t="shared" si="206"/>
        <v>45</v>
      </c>
      <c r="S327" s="70">
        <f t="shared" si="224"/>
        <v>214580</v>
      </c>
      <c r="T327" s="67" t="str">
        <f t="shared" si="221"/>
        <v>PROUH80 T0 RU120-M  (80 gal, JA13)</v>
      </c>
      <c r="U327" s="164" t="s">
        <v>834</v>
      </c>
      <c r="V327" s="14">
        <v>80</v>
      </c>
      <c r="W327" s="107"/>
      <c r="X327" s="88" t="s">
        <v>762</v>
      </c>
      <c r="Y327" s="93" t="str">
        <f t="shared" si="186"/>
        <v>RheemPlugInShared80</v>
      </c>
      <c r="Z327" s="133">
        <v>1</v>
      </c>
      <c r="AA327" s="42"/>
      <c r="AB327" s="52" t="s">
        <v>15</v>
      </c>
      <c r="AC327" s="53">
        <v>3.5</v>
      </c>
      <c r="AD327" s="54">
        <v>44760</v>
      </c>
      <c r="AE327" s="50"/>
      <c r="AF327" s="143" t="str">
        <f t="shared" si="222"/>
        <v>2,     Ruud,   "PROUH80 T0 RU120-M  (80 gal, JA13)"</v>
      </c>
      <c r="AG327" s="145" t="str">
        <f t="shared" si="217"/>
        <v>Ruud</v>
      </c>
      <c r="AH327" s="163" t="s">
        <v>844</v>
      </c>
      <c r="AI327" s="143" t="str">
        <f t="shared" si="223"/>
        <v xml:space="preserve">          case  Ruud   :   "RuudPROUH80T0RU120M"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 spans="3:1043" s="6" customFormat="1" ht="15" customHeight="1" x14ac:dyDescent="0.25">
      <c r="C328" s="163" t="str">
        <f t="shared" si="218"/>
        <v>Ruud</v>
      </c>
      <c r="D328" s="163" t="str">
        <f t="shared" si="219"/>
        <v>PROUH80 T0 RU120-MSO  (80 gal, JA13)</v>
      </c>
      <c r="E328" s="163">
        <f t="shared" si="210"/>
        <v>214680</v>
      </c>
      <c r="F328" s="62">
        <f t="shared" si="212"/>
        <v>80</v>
      </c>
      <c r="G328" s="6" t="str">
        <f t="shared" si="220"/>
        <v>RheemPlugInShared80</v>
      </c>
      <c r="H328" s="64">
        <v>0</v>
      </c>
      <c r="I328" s="62">
        <v>1</v>
      </c>
      <c r="J328" s="63">
        <f t="shared" si="213"/>
        <v>0</v>
      </c>
      <c r="K328" s="114">
        <f t="shared" si="214"/>
        <v>3.5</v>
      </c>
      <c r="L328" s="132">
        <f t="shared" si="215"/>
        <v>1</v>
      </c>
      <c r="M328" s="132" t="str">
        <f t="shared" si="211"/>
        <v>RuudPROUH80T0RU120MSO</v>
      </c>
      <c r="N328" s="99" t="s">
        <v>196</v>
      </c>
      <c r="O328" s="32">
        <v>3</v>
      </c>
      <c r="P328" s="83">
        <f t="shared" si="216"/>
        <v>21</v>
      </c>
      <c r="Q328" s="12" t="s">
        <v>99</v>
      </c>
      <c r="R328" s="70">
        <f t="shared" si="206"/>
        <v>46</v>
      </c>
      <c r="S328" s="70">
        <f t="shared" si="224"/>
        <v>214680</v>
      </c>
      <c r="T328" s="67" t="str">
        <f t="shared" si="221"/>
        <v>PROUH80 T0 RU120-MSO  (80 gal, JA13)</v>
      </c>
      <c r="U328" s="164" t="s">
        <v>835</v>
      </c>
      <c r="V328" s="14">
        <v>80</v>
      </c>
      <c r="W328" s="107"/>
      <c r="X328" s="88" t="s">
        <v>762</v>
      </c>
      <c r="Y328" s="93" t="str">
        <f t="shared" si="186"/>
        <v>RheemPlugInShared80</v>
      </c>
      <c r="Z328" s="133">
        <v>1</v>
      </c>
      <c r="AA328" s="42"/>
      <c r="AB328" s="52" t="s">
        <v>15</v>
      </c>
      <c r="AC328" s="53">
        <v>3.5</v>
      </c>
      <c r="AD328" s="54">
        <v>44760</v>
      </c>
      <c r="AE328" s="50"/>
      <c r="AF328" s="143" t="str">
        <f t="shared" si="222"/>
        <v>2,     Ruud,   "PROUH80 T0 RU120-MSO  (80 gal, JA13)"</v>
      </c>
      <c r="AG328" s="145" t="str">
        <f t="shared" si="217"/>
        <v>Ruud</v>
      </c>
      <c r="AH328" s="160" t="s">
        <v>845</v>
      </c>
      <c r="AI328" s="143" t="str">
        <f t="shared" si="223"/>
        <v xml:space="preserve">          case  Ruud   :   "RuudPROUH80T0RU120MSO"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 spans="3:1043" s="6" customFormat="1" ht="15" customHeight="1" x14ac:dyDescent="0.25">
      <c r="C329" s="6" t="str">
        <f t="shared" si="193"/>
        <v>Ruud</v>
      </c>
      <c r="D329" s="6" t="str">
        <f t="shared" si="194"/>
        <v>HB50RU  (50 gal)</v>
      </c>
      <c r="E329" s="6">
        <f t="shared" si="210"/>
        <v>210121</v>
      </c>
      <c r="F329" s="62">
        <f t="shared" si="148"/>
        <v>50</v>
      </c>
      <c r="G329" s="6" t="str">
        <f t="shared" si="195"/>
        <v>RheemHB50</v>
      </c>
      <c r="H329" s="62">
        <v>1</v>
      </c>
      <c r="I329" s="64">
        <v>0</v>
      </c>
      <c r="J329" s="63">
        <f t="shared" si="151"/>
        <v>2.2799999999999998</v>
      </c>
      <c r="K329" s="114">
        <f t="shared" si="152"/>
        <v>0</v>
      </c>
      <c r="L329" s="132">
        <f t="shared" si="191"/>
        <v>0</v>
      </c>
      <c r="M329" s="132" t="str">
        <f t="shared" si="211"/>
        <v>RuudHB50RU</v>
      </c>
      <c r="N329" s="99" t="s">
        <v>196</v>
      </c>
      <c r="O329" s="32">
        <v>1</v>
      </c>
      <c r="P329" s="83">
        <f t="shared" si="192"/>
        <v>21</v>
      </c>
      <c r="Q329" s="12" t="s">
        <v>99</v>
      </c>
      <c r="R329" s="69">
        <v>1</v>
      </c>
      <c r="S329" s="70">
        <f t="shared" si="224"/>
        <v>210121</v>
      </c>
      <c r="T329" s="67" t="str">
        <f t="shared" si="198"/>
        <v>HB50RU  (50 gal)</v>
      </c>
      <c r="U329" s="13" t="s">
        <v>152</v>
      </c>
      <c r="V329" s="14">
        <v>50</v>
      </c>
      <c r="W329" s="30" t="s">
        <v>94</v>
      </c>
      <c r="X329" s="88" t="s">
        <v>94</v>
      </c>
      <c r="Y329" s="93" t="str">
        <f t="shared" si="186"/>
        <v>RheemHB50</v>
      </c>
      <c r="Z329" s="131">
        <v>0</v>
      </c>
      <c r="AA329" s="42">
        <f>[1]ESTAR_to_AWHS!K151</f>
        <v>2.2799999999999998</v>
      </c>
      <c r="AB329" s="52">
        <f>[1]ESTAR_to_AWHS!I151</f>
        <v>3</v>
      </c>
      <c r="AC329" s="53" t="str">
        <f>[1]ESTAR_to_AWHS!L151</f>
        <v>--</v>
      </c>
      <c r="AD329" s="54">
        <f>[1]ESTAR_to_AWHS!J151</f>
        <v>42505</v>
      </c>
      <c r="AE329" s="50" t="s">
        <v>91</v>
      </c>
      <c r="AF329" s="143" t="str">
        <f t="shared" si="196"/>
        <v>2,     Ruud,   "HB50RU  (50 gal)"</v>
      </c>
      <c r="AG329" s="145" t="str">
        <f>AG318</f>
        <v>Ruud</v>
      </c>
      <c r="AH329" t="s">
        <v>653</v>
      </c>
      <c r="AI329" s="143" t="str">
        <f t="shared" si="197"/>
        <v xml:space="preserve">          case  Ruud   :   "RuudHB50RU"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 spans="3:1043" s="6" customFormat="1" ht="15" customHeight="1" x14ac:dyDescent="0.25">
      <c r="C330" s="6" t="str">
        <f t="shared" si="193"/>
        <v>Ruud</v>
      </c>
      <c r="D330" s="6" t="str">
        <f t="shared" si="194"/>
        <v>PROUH50 T2 RU245  (50 gal)</v>
      </c>
      <c r="E330" s="6">
        <f t="shared" si="210"/>
        <v>210221</v>
      </c>
      <c r="F330" s="62">
        <f t="shared" si="148"/>
        <v>50</v>
      </c>
      <c r="G330" s="6" t="str">
        <f t="shared" si="195"/>
        <v>RheemHB50</v>
      </c>
      <c r="H330" s="62">
        <v>1</v>
      </c>
      <c r="I330" s="64">
        <v>0</v>
      </c>
      <c r="J330" s="63">
        <f t="shared" si="151"/>
        <v>1.94</v>
      </c>
      <c r="K330" s="114">
        <f t="shared" si="152"/>
        <v>0</v>
      </c>
      <c r="L330" s="132">
        <f t="shared" si="191"/>
        <v>0</v>
      </c>
      <c r="M330" s="132" t="str">
        <f t="shared" si="211"/>
        <v>RuudPROUH50RU245</v>
      </c>
      <c r="N330" s="99" t="s">
        <v>196</v>
      </c>
      <c r="O330" s="32">
        <v>1</v>
      </c>
      <c r="P330" s="83">
        <f t="shared" si="192"/>
        <v>21</v>
      </c>
      <c r="Q330" s="12" t="s">
        <v>99</v>
      </c>
      <c r="R330" s="70">
        <f t="shared" ref="R330:R340" si="225">R329+1</f>
        <v>2</v>
      </c>
      <c r="S330" s="70">
        <f t="shared" si="224"/>
        <v>210221</v>
      </c>
      <c r="T330" s="67" t="str">
        <f t="shared" si="198"/>
        <v>PROUH50 T2 RU245  (50 gal)</v>
      </c>
      <c r="U330" s="13" t="s">
        <v>153</v>
      </c>
      <c r="V330" s="14">
        <v>50</v>
      </c>
      <c r="W330" s="30" t="s">
        <v>94</v>
      </c>
      <c r="X330" s="88" t="s">
        <v>94</v>
      </c>
      <c r="Y330" s="93" t="str">
        <f t="shared" si="186"/>
        <v>RheemHB50</v>
      </c>
      <c r="Z330" s="131">
        <v>0</v>
      </c>
      <c r="AA330" s="42">
        <f>[1]ESTAR_to_AWHS!K152</f>
        <v>1.94</v>
      </c>
      <c r="AB330" s="52" t="str">
        <f>[1]ESTAR_to_AWHS!I152</f>
        <v>1-2</v>
      </c>
      <c r="AC330" s="53" t="str">
        <f>[1]ESTAR_to_AWHS!L152</f>
        <v>--</v>
      </c>
      <c r="AD330" s="54">
        <f>[1]ESTAR_to_AWHS!J152</f>
        <v>42505</v>
      </c>
      <c r="AE330" s="50" t="s">
        <v>91</v>
      </c>
      <c r="AF330" s="143" t="str">
        <f t="shared" si="196"/>
        <v>2,     Ruud,   "PROUH50 T2 RU245  (50 gal)"</v>
      </c>
      <c r="AG330" s="145" t="str">
        <f t="shared" si="217"/>
        <v>Ruud</v>
      </c>
      <c r="AH330" s="6" t="s">
        <v>661</v>
      </c>
      <c r="AI330" s="143" t="str">
        <f t="shared" si="197"/>
        <v xml:space="preserve">          case  Ruud   :   "RuudPROUH50RU245"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 spans="3:1043" s="6" customFormat="1" ht="15" customHeight="1" x14ac:dyDescent="0.25">
      <c r="C331" s="6" t="str">
        <f t="shared" si="193"/>
        <v>Ruud</v>
      </c>
      <c r="D331" s="6" t="str">
        <f t="shared" si="194"/>
        <v>PROUH50 T2 RU350 D  (50 gal)</v>
      </c>
      <c r="E331" s="6">
        <f t="shared" si="210"/>
        <v>210339</v>
      </c>
      <c r="F331" s="62">
        <f t="shared" si="148"/>
        <v>50</v>
      </c>
      <c r="G331" s="6" t="str">
        <f t="shared" si="195"/>
        <v>RheemHBDR4550</v>
      </c>
      <c r="H331" s="64">
        <v>0</v>
      </c>
      <c r="I331" s="62">
        <v>1</v>
      </c>
      <c r="J331" s="63">
        <f t="shared" si="151"/>
        <v>0</v>
      </c>
      <c r="K331" s="114">
        <f t="shared" si="152"/>
        <v>3.2</v>
      </c>
      <c r="L331" s="132">
        <f t="shared" si="191"/>
        <v>0</v>
      </c>
      <c r="M331" s="132" t="str">
        <f t="shared" si="211"/>
        <v>RuudPROUH50RU350D</v>
      </c>
      <c r="N331" s="99" t="s">
        <v>196</v>
      </c>
      <c r="O331" s="32">
        <v>3</v>
      </c>
      <c r="P331" s="83">
        <f t="shared" si="192"/>
        <v>21</v>
      </c>
      <c r="Q331" s="12" t="s">
        <v>99</v>
      </c>
      <c r="R331" s="70">
        <f t="shared" si="225"/>
        <v>3</v>
      </c>
      <c r="S331" s="70">
        <f t="shared" si="224"/>
        <v>210339</v>
      </c>
      <c r="T331" s="67" t="str">
        <f t="shared" si="198"/>
        <v>PROUH50 T2 RU350 D  (50 gal)</v>
      </c>
      <c r="U331" s="13" t="s">
        <v>138</v>
      </c>
      <c r="V331" s="14">
        <v>50</v>
      </c>
      <c r="W331" s="107" t="s">
        <v>273</v>
      </c>
      <c r="X331" s="88" t="s">
        <v>273</v>
      </c>
      <c r="Y331" s="93" t="str">
        <f t="shared" si="186"/>
        <v>RheemHBDR4550</v>
      </c>
      <c r="Z331" s="131">
        <v>0</v>
      </c>
      <c r="AA331" s="42" t="str">
        <f>[1]ESTAR_to_AWHS!K64</f>
        <v>--</v>
      </c>
      <c r="AB331" s="52" t="str">
        <f>[1]ESTAR_to_AWHS!I64</f>
        <v>2-3</v>
      </c>
      <c r="AC331" s="53">
        <f>[1]ESTAR_to_AWHS!L64</f>
        <v>3.2</v>
      </c>
      <c r="AD331" s="54">
        <f>[1]ESTAR_to_AWHS!J64</f>
        <v>42667</v>
      </c>
      <c r="AE331" s="50" t="s">
        <v>91</v>
      </c>
      <c r="AF331" s="143" t="str">
        <f t="shared" si="196"/>
        <v>2,     Ruud,   "PROUH50 T2 RU350 D  (50 gal)"</v>
      </c>
      <c r="AG331" s="145" t="str">
        <f t="shared" si="217"/>
        <v>Ruud</v>
      </c>
      <c r="AH331" s="6" t="s">
        <v>662</v>
      </c>
      <c r="AI331" s="143" t="str">
        <f t="shared" si="197"/>
        <v xml:space="preserve">          case  Ruud   :   "RuudPROUH50RU350D"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  <c r="AMH331"/>
      <c r="AMI331"/>
      <c r="AMJ331"/>
      <c r="AMK331"/>
      <c r="AML331"/>
      <c r="AMM331"/>
      <c r="AMN331"/>
      <c r="AMO331"/>
      <c r="AMP331"/>
      <c r="AMQ331"/>
      <c r="AMR331"/>
      <c r="AMS331"/>
      <c r="AMT331"/>
      <c r="AMU331"/>
      <c r="AMV331"/>
      <c r="AMW331"/>
      <c r="AMX331"/>
      <c r="AMY331"/>
      <c r="AMZ331"/>
      <c r="ANA331"/>
      <c r="ANB331"/>
      <c r="ANC331"/>
    </row>
    <row r="332" spans="3:1043" s="6" customFormat="1" ht="15" customHeight="1" x14ac:dyDescent="0.25">
      <c r="C332" s="6" t="str">
        <f t="shared" si="193"/>
        <v>Ruud</v>
      </c>
      <c r="D332" s="6" t="str">
        <f t="shared" si="194"/>
        <v>PROUH65 T2 RU350 D  (65 gal)</v>
      </c>
      <c r="E332" s="6">
        <f t="shared" si="210"/>
        <v>210440</v>
      </c>
      <c r="F332" s="62">
        <f t="shared" si="148"/>
        <v>65</v>
      </c>
      <c r="G332" s="6" t="str">
        <f t="shared" si="195"/>
        <v>RheemHBDR4565</v>
      </c>
      <c r="H332" s="64">
        <v>0</v>
      </c>
      <c r="I332" s="62">
        <v>1</v>
      </c>
      <c r="J332" s="63">
        <f t="shared" si="151"/>
        <v>0</v>
      </c>
      <c r="K332" s="114">
        <f t="shared" si="152"/>
        <v>3.4</v>
      </c>
      <c r="L332" s="132">
        <f t="shared" si="191"/>
        <v>0</v>
      </c>
      <c r="M332" s="132" t="str">
        <f t="shared" si="211"/>
        <v>RuudPROUH65RU350D</v>
      </c>
      <c r="N332" s="99" t="s">
        <v>196</v>
      </c>
      <c r="O332" s="32">
        <v>3</v>
      </c>
      <c r="P332" s="83">
        <f t="shared" si="192"/>
        <v>21</v>
      </c>
      <c r="Q332" s="12" t="s">
        <v>99</v>
      </c>
      <c r="R332" s="70">
        <f t="shared" si="225"/>
        <v>4</v>
      </c>
      <c r="S332" s="70">
        <f t="shared" si="224"/>
        <v>210440</v>
      </c>
      <c r="T332" s="67" t="str">
        <f t="shared" si="198"/>
        <v>PROUH65 T2 RU350 D  (65 gal)</v>
      </c>
      <c r="U332" s="13" t="s">
        <v>139</v>
      </c>
      <c r="V332" s="14">
        <v>65</v>
      </c>
      <c r="W332" s="107" t="s">
        <v>274</v>
      </c>
      <c r="X332" s="88" t="s">
        <v>274</v>
      </c>
      <c r="Y332" s="93" t="str">
        <f t="shared" si="186"/>
        <v>RheemHBDR4565</v>
      </c>
      <c r="Z332" s="131">
        <v>0</v>
      </c>
      <c r="AA332" s="42" t="str">
        <f>[1]ESTAR_to_AWHS!K65</f>
        <v>--</v>
      </c>
      <c r="AB332" s="52" t="str">
        <f>[1]ESTAR_to_AWHS!I65</f>
        <v>2-3</v>
      </c>
      <c r="AC332" s="53">
        <f>[1]ESTAR_to_AWHS!L65</f>
        <v>3.4</v>
      </c>
      <c r="AD332" s="54">
        <f>[1]ESTAR_to_AWHS!J65</f>
        <v>42667</v>
      </c>
      <c r="AE332" s="50" t="s">
        <v>91</v>
      </c>
      <c r="AF332" s="143" t="str">
        <f t="shared" si="196"/>
        <v>2,     Ruud,   "PROUH65 T2 RU350 D  (65 gal)"</v>
      </c>
      <c r="AG332" s="145" t="str">
        <f t="shared" si="217"/>
        <v>Ruud</v>
      </c>
      <c r="AH332" s="6" t="s">
        <v>668</v>
      </c>
      <c r="AI332" s="143" t="str">
        <f t="shared" si="197"/>
        <v xml:space="preserve">          case  Ruud   :   "RuudPROUH65RU350D"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  <c r="AMH332"/>
      <c r="AMI332"/>
      <c r="AMJ332"/>
      <c r="AMK332"/>
      <c r="AML332"/>
      <c r="AMM332"/>
      <c r="AMN332"/>
      <c r="AMO332"/>
      <c r="AMP332"/>
      <c r="AMQ332"/>
      <c r="AMR332"/>
      <c r="AMS332"/>
      <c r="AMT332"/>
      <c r="AMU332"/>
      <c r="AMV332"/>
      <c r="AMW332"/>
      <c r="AMX332"/>
      <c r="AMY332"/>
      <c r="AMZ332"/>
      <c r="ANA332"/>
      <c r="ANB332"/>
      <c r="ANC332"/>
    </row>
    <row r="333" spans="3:1043" s="6" customFormat="1" ht="15" customHeight="1" x14ac:dyDescent="0.25">
      <c r="C333" s="6" t="str">
        <f t="shared" si="193"/>
        <v>Ruud</v>
      </c>
      <c r="D333" s="6" t="str">
        <f t="shared" si="194"/>
        <v>PROUH80 T2 RU245  (80 gal)</v>
      </c>
      <c r="E333" s="6">
        <f t="shared" si="210"/>
        <v>210534</v>
      </c>
      <c r="F333" s="62">
        <f t="shared" si="148"/>
        <v>80</v>
      </c>
      <c r="G333" s="6" t="str">
        <f t="shared" si="195"/>
        <v>AOSmithSHPT80</v>
      </c>
      <c r="H333" s="62">
        <v>1</v>
      </c>
      <c r="I333" s="64">
        <v>0</v>
      </c>
      <c r="J333" s="63">
        <f t="shared" si="151"/>
        <v>2.2799999999999998</v>
      </c>
      <c r="K333" s="114">
        <f t="shared" si="152"/>
        <v>0</v>
      </c>
      <c r="L333" s="132">
        <f t="shared" si="191"/>
        <v>0</v>
      </c>
      <c r="M333" s="132" t="str">
        <f t="shared" si="211"/>
        <v>RuudPROUH80RU245</v>
      </c>
      <c r="N333" s="99" t="s">
        <v>196</v>
      </c>
      <c r="O333" s="32">
        <v>1</v>
      </c>
      <c r="P333" s="83">
        <f t="shared" si="192"/>
        <v>21</v>
      </c>
      <c r="Q333" s="12" t="s">
        <v>99</v>
      </c>
      <c r="R333" s="70">
        <f t="shared" si="225"/>
        <v>5</v>
      </c>
      <c r="S333" s="70">
        <f t="shared" si="224"/>
        <v>210534</v>
      </c>
      <c r="T333" s="67" t="str">
        <f t="shared" si="198"/>
        <v>PROUH80 T2 RU245  (80 gal)</v>
      </c>
      <c r="U333" s="13" t="s">
        <v>154</v>
      </c>
      <c r="V333" s="14">
        <v>80</v>
      </c>
      <c r="W333" s="108" t="s">
        <v>165</v>
      </c>
      <c r="X333" s="88" t="s">
        <v>165</v>
      </c>
      <c r="Y333" s="93" t="str">
        <f t="shared" si="186"/>
        <v>AOSmithSHPT80</v>
      </c>
      <c r="Z333" s="131">
        <v>0</v>
      </c>
      <c r="AA333" s="42">
        <f>[1]ESTAR_to_AWHS!K153</f>
        <v>2.2799999999999998</v>
      </c>
      <c r="AB333" s="52">
        <f>[1]ESTAR_to_AWHS!I153</f>
        <v>3</v>
      </c>
      <c r="AC333" s="53" t="str">
        <f>[1]ESTAR_to_AWHS!L153</f>
        <v>--</v>
      </c>
      <c r="AD333" s="54">
        <f>[1]ESTAR_to_AWHS!J153</f>
        <v>42505</v>
      </c>
      <c r="AE333" s="50" t="s">
        <v>91</v>
      </c>
      <c r="AF333" s="143" t="str">
        <f t="shared" si="196"/>
        <v>2,     Ruud,   "PROUH80 T2 RU245  (80 gal)"</v>
      </c>
      <c r="AG333" s="145" t="str">
        <f t="shared" si="217"/>
        <v>Ruud</v>
      </c>
      <c r="AH333" t="s">
        <v>674</v>
      </c>
      <c r="AI333" s="143" t="str">
        <f t="shared" si="197"/>
        <v xml:space="preserve">          case  Ruud   :   "RuudPROUH80RU245"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 spans="3:1043" s="6" customFormat="1" ht="15" customHeight="1" x14ac:dyDescent="0.25">
      <c r="C334" s="6" t="str">
        <f t="shared" si="193"/>
        <v>Ruud</v>
      </c>
      <c r="D334" s="6" t="str">
        <f t="shared" si="194"/>
        <v>PROUH80 T2 RU350 D  (80 gal)</v>
      </c>
      <c r="E334" s="6">
        <f t="shared" si="210"/>
        <v>210641</v>
      </c>
      <c r="F334" s="62">
        <f t="shared" si="148"/>
        <v>80</v>
      </c>
      <c r="G334" s="6" t="str">
        <f t="shared" si="195"/>
        <v>RheemHBDR4580</v>
      </c>
      <c r="H334" s="64">
        <v>0</v>
      </c>
      <c r="I334" s="62">
        <v>1</v>
      </c>
      <c r="J334" s="63">
        <f t="shared" si="151"/>
        <v>0</v>
      </c>
      <c r="K334" s="114">
        <f t="shared" si="152"/>
        <v>3.4</v>
      </c>
      <c r="L334" s="132">
        <f t="shared" si="191"/>
        <v>0</v>
      </c>
      <c r="M334" s="132" t="str">
        <f t="shared" si="211"/>
        <v>RuudPROUH80RU350D</v>
      </c>
      <c r="N334" s="99" t="s">
        <v>196</v>
      </c>
      <c r="O334" s="32">
        <v>3</v>
      </c>
      <c r="P334" s="83">
        <f t="shared" si="192"/>
        <v>21</v>
      </c>
      <c r="Q334" s="12" t="s">
        <v>99</v>
      </c>
      <c r="R334" s="70">
        <f t="shared" si="225"/>
        <v>6</v>
      </c>
      <c r="S334" s="70">
        <f t="shared" si="224"/>
        <v>210641</v>
      </c>
      <c r="T334" s="67" t="str">
        <f t="shared" si="198"/>
        <v>PROUH80 T2 RU350 D  (80 gal)</v>
      </c>
      <c r="U334" s="13" t="s">
        <v>140</v>
      </c>
      <c r="V334" s="14">
        <v>80</v>
      </c>
      <c r="W334" s="107" t="s">
        <v>275</v>
      </c>
      <c r="X334" s="88" t="s">
        <v>275</v>
      </c>
      <c r="Y334" s="93" t="str">
        <f t="shared" si="186"/>
        <v>RheemHBDR4580</v>
      </c>
      <c r="Z334" s="131">
        <v>0</v>
      </c>
      <c r="AA334" s="42" t="str">
        <f>[1]ESTAR_to_AWHS!K66</f>
        <v>--</v>
      </c>
      <c r="AB334" s="52">
        <f>[1]ESTAR_to_AWHS!I66</f>
        <v>4</v>
      </c>
      <c r="AC334" s="53">
        <f>[1]ESTAR_to_AWHS!L66</f>
        <v>3.4</v>
      </c>
      <c r="AD334" s="54">
        <f>[1]ESTAR_to_AWHS!J66</f>
        <v>42667</v>
      </c>
      <c r="AE334" s="50" t="s">
        <v>91</v>
      </c>
      <c r="AF334" s="143" t="str">
        <f t="shared" si="196"/>
        <v>2,     Ruud,   "PROUH80 T2 RU350 D  (80 gal)"</v>
      </c>
      <c r="AG334" s="145" t="str">
        <f t="shared" si="217"/>
        <v>Ruud</v>
      </c>
      <c r="AH334" t="s">
        <v>675</v>
      </c>
      <c r="AI334" s="143" t="str">
        <f t="shared" si="197"/>
        <v xml:space="preserve">          case  Ruud   :   "RuudPROUH80RU350D"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  <c r="AMH334"/>
      <c r="AMI334"/>
      <c r="AMJ334"/>
      <c r="AMK334"/>
      <c r="AML334"/>
      <c r="AMM334"/>
      <c r="AMN334"/>
      <c r="AMO334"/>
      <c r="AMP334"/>
      <c r="AMQ334"/>
      <c r="AMR334"/>
      <c r="AMS334"/>
      <c r="AMT334"/>
      <c r="AMU334"/>
      <c r="AMV334"/>
      <c r="AMW334"/>
      <c r="AMX334"/>
      <c r="AMY334"/>
      <c r="AMZ334"/>
      <c r="ANA334"/>
      <c r="ANB334"/>
      <c r="ANC334"/>
    </row>
    <row r="335" spans="3:1043" s="6" customFormat="1" ht="15" customHeight="1" x14ac:dyDescent="0.25">
      <c r="C335" s="6" t="str">
        <f t="shared" si="193"/>
        <v>Ruud</v>
      </c>
      <c r="D335" s="6" t="str">
        <f t="shared" si="194"/>
        <v>PROUH50 T2 RU350 D15  (50 gal)</v>
      </c>
      <c r="E335" s="6">
        <f t="shared" si="210"/>
        <v>210742</v>
      </c>
      <c r="F335" s="62">
        <f t="shared" si="148"/>
        <v>50</v>
      </c>
      <c r="G335" s="6" t="str">
        <f t="shared" si="195"/>
        <v>RheemHBDR2250</v>
      </c>
      <c r="H335" s="64">
        <v>0</v>
      </c>
      <c r="I335" s="62">
        <v>1</v>
      </c>
      <c r="J335" s="63">
        <f t="shared" si="151"/>
        <v>0</v>
      </c>
      <c r="K335" s="114" t="str">
        <f t="shared" si="152"/>
        <v>3.2</v>
      </c>
      <c r="L335" s="132">
        <f t="shared" si="191"/>
        <v>0</v>
      </c>
      <c r="M335" s="132" t="str">
        <f t="shared" si="211"/>
        <v>RuudPROUH50RU350D15</v>
      </c>
      <c r="N335" s="99" t="s">
        <v>196</v>
      </c>
      <c r="O335" s="32">
        <v>3</v>
      </c>
      <c r="P335" s="83">
        <f t="shared" si="192"/>
        <v>21</v>
      </c>
      <c r="Q335" s="12" t="s">
        <v>99</v>
      </c>
      <c r="R335" s="70">
        <f t="shared" si="225"/>
        <v>7</v>
      </c>
      <c r="S335" s="70">
        <f t="shared" si="224"/>
        <v>210742</v>
      </c>
      <c r="T335" s="67" t="str">
        <f t="shared" si="198"/>
        <v>PROUH50 T2 RU350 D15  (50 gal)</v>
      </c>
      <c r="U335" s="13" t="s">
        <v>268</v>
      </c>
      <c r="V335" s="14">
        <v>50</v>
      </c>
      <c r="W335" s="107" t="s">
        <v>228</v>
      </c>
      <c r="X335" s="88" t="s">
        <v>228</v>
      </c>
      <c r="Y335" s="93" t="str">
        <f t="shared" si="186"/>
        <v>RheemHBDR2250</v>
      </c>
      <c r="Z335" s="131">
        <v>0</v>
      </c>
      <c r="AA335" s="42"/>
      <c r="AB335" s="52" t="s">
        <v>9</v>
      </c>
      <c r="AC335" s="53" t="s">
        <v>263</v>
      </c>
      <c r="AD335" s="54"/>
      <c r="AE335" s="50"/>
      <c r="AF335" s="143" t="str">
        <f t="shared" si="196"/>
        <v>2,     Ruud,   "PROUH50 T2 RU350 D15  (50 gal)"</v>
      </c>
      <c r="AG335" s="145" t="str">
        <f t="shared" si="217"/>
        <v>Ruud</v>
      </c>
      <c r="AH335" s="6" t="s">
        <v>663</v>
      </c>
      <c r="AI335" s="143" t="str">
        <f t="shared" si="197"/>
        <v xml:space="preserve">          case  Ruud   :   "RuudPROUH50RU350D15"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  <c r="AMH335"/>
      <c r="AMI335"/>
      <c r="AMJ335"/>
      <c r="AMK335"/>
      <c r="AML335"/>
      <c r="AMM335"/>
      <c r="AMN335"/>
      <c r="AMO335"/>
      <c r="AMP335"/>
      <c r="AMQ335"/>
      <c r="AMR335"/>
      <c r="AMS335"/>
      <c r="AMT335"/>
      <c r="AMU335"/>
      <c r="AMV335"/>
      <c r="AMW335"/>
      <c r="AMX335"/>
      <c r="AMY335"/>
      <c r="AMZ335"/>
      <c r="ANA335"/>
      <c r="ANB335"/>
      <c r="ANC335"/>
    </row>
    <row r="336" spans="3:1043" s="6" customFormat="1" ht="15" customHeight="1" x14ac:dyDescent="0.25">
      <c r="C336" s="6" t="str">
        <f t="shared" si="193"/>
        <v>Ruud</v>
      </c>
      <c r="D336" s="6" t="str">
        <f t="shared" si="194"/>
        <v>PROUH50 T2 RU350 DCB  (50 gal)</v>
      </c>
      <c r="E336" s="6">
        <f t="shared" si="210"/>
        <v>210839</v>
      </c>
      <c r="F336" s="62">
        <f t="shared" si="148"/>
        <v>50</v>
      </c>
      <c r="G336" s="6" t="str">
        <f t="shared" si="195"/>
        <v>RheemHBDR4550</v>
      </c>
      <c r="H336" s="64">
        <v>0</v>
      </c>
      <c r="I336" s="62">
        <v>1</v>
      </c>
      <c r="J336" s="63">
        <f t="shared" si="151"/>
        <v>0</v>
      </c>
      <c r="K336" s="114" t="str">
        <f t="shared" si="152"/>
        <v>3.2</v>
      </c>
      <c r="L336" s="132">
        <f t="shared" si="191"/>
        <v>0</v>
      </c>
      <c r="M336" s="132" t="str">
        <f t="shared" si="211"/>
        <v>RuudPROUH50RU350DCB</v>
      </c>
      <c r="N336" s="99" t="s">
        <v>196</v>
      </c>
      <c r="O336" s="32">
        <v>3</v>
      </c>
      <c r="P336" s="83">
        <f t="shared" si="192"/>
        <v>21</v>
      </c>
      <c r="Q336" s="12" t="s">
        <v>99</v>
      </c>
      <c r="R336" s="70">
        <f t="shared" si="225"/>
        <v>8</v>
      </c>
      <c r="S336" s="70">
        <f t="shared" si="224"/>
        <v>210839</v>
      </c>
      <c r="T336" s="67" t="str">
        <f t="shared" si="198"/>
        <v>PROUH50 T2 RU350 DCB  (50 gal)</v>
      </c>
      <c r="U336" s="13" t="s">
        <v>258</v>
      </c>
      <c r="V336" s="14">
        <v>50</v>
      </c>
      <c r="W336" s="107" t="s">
        <v>273</v>
      </c>
      <c r="X336" s="88" t="s">
        <v>273</v>
      </c>
      <c r="Y336" s="93" t="str">
        <f t="shared" ref="Y336:Y354" si="226">VLOOKUP( X336, $U$2:$W$53, 3, FALSE )</f>
        <v>RheemHBDR4550</v>
      </c>
      <c r="Z336" s="131">
        <v>0</v>
      </c>
      <c r="AA336" s="42"/>
      <c r="AB336" s="52" t="s">
        <v>9</v>
      </c>
      <c r="AC336" s="53" t="s">
        <v>263</v>
      </c>
      <c r="AD336" s="54"/>
      <c r="AE336" s="50"/>
      <c r="AF336" s="143" t="str">
        <f t="shared" si="196"/>
        <v>2,     Ruud,   "PROUH50 T2 RU350 DCB  (50 gal)"</v>
      </c>
      <c r="AG336" s="145" t="str">
        <f t="shared" si="217"/>
        <v>Ruud</v>
      </c>
      <c r="AH336" s="6" t="s">
        <v>664</v>
      </c>
      <c r="AI336" s="143" t="str">
        <f t="shared" si="197"/>
        <v xml:space="preserve">          case  Ruud   :   "RuudPROUH50RU350DCB"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  <c r="AMH336"/>
      <c r="AMI336"/>
      <c r="AMJ336"/>
      <c r="AMK336"/>
      <c r="AML336"/>
      <c r="AMM336"/>
      <c r="AMN336"/>
      <c r="AMO336"/>
      <c r="AMP336"/>
      <c r="AMQ336"/>
      <c r="AMR336"/>
      <c r="AMS336"/>
      <c r="AMT336"/>
      <c r="AMU336"/>
      <c r="AMV336"/>
      <c r="AMW336"/>
      <c r="AMX336"/>
      <c r="AMY336"/>
      <c r="AMZ336"/>
      <c r="ANA336"/>
      <c r="ANB336"/>
      <c r="ANC336"/>
    </row>
    <row r="337" spans="3:1046" s="6" customFormat="1" ht="15" customHeight="1" x14ac:dyDescent="0.25">
      <c r="C337" s="6" t="str">
        <f t="shared" si="193"/>
        <v>Ruud</v>
      </c>
      <c r="D337" s="6" t="str">
        <f t="shared" si="194"/>
        <v>PROUH65 T2 RU350 D15  (65 gal)</v>
      </c>
      <c r="E337" s="6">
        <f t="shared" si="210"/>
        <v>210943</v>
      </c>
      <c r="F337" s="62">
        <f t="shared" si="148"/>
        <v>65</v>
      </c>
      <c r="G337" s="6" t="str">
        <f t="shared" si="195"/>
        <v>RheemHBDR2265</v>
      </c>
      <c r="H337" s="64">
        <v>0</v>
      </c>
      <c r="I337" s="62">
        <v>1</v>
      </c>
      <c r="J337" s="63">
        <f t="shared" si="151"/>
        <v>0</v>
      </c>
      <c r="K337" s="114" t="str">
        <f t="shared" si="152"/>
        <v>3.4</v>
      </c>
      <c r="L337" s="132">
        <f t="shared" si="191"/>
        <v>0</v>
      </c>
      <c r="M337" s="132" t="str">
        <f t="shared" si="211"/>
        <v>RuudPROUH65RU350D15</v>
      </c>
      <c r="N337" s="99" t="s">
        <v>196</v>
      </c>
      <c r="O337" s="32">
        <v>3</v>
      </c>
      <c r="P337" s="83">
        <f t="shared" si="192"/>
        <v>21</v>
      </c>
      <c r="Q337" s="12" t="s">
        <v>99</v>
      </c>
      <c r="R337" s="70">
        <f t="shared" si="225"/>
        <v>9</v>
      </c>
      <c r="S337" s="70">
        <f t="shared" si="224"/>
        <v>210943</v>
      </c>
      <c r="T337" s="67" t="str">
        <f t="shared" si="198"/>
        <v>PROUH65 T2 RU350 D15  (65 gal)</v>
      </c>
      <c r="U337" s="13" t="s">
        <v>259</v>
      </c>
      <c r="V337" s="14">
        <v>65</v>
      </c>
      <c r="W337" s="107" t="s">
        <v>229</v>
      </c>
      <c r="X337" s="88" t="s">
        <v>229</v>
      </c>
      <c r="Y337" s="93" t="str">
        <f t="shared" si="226"/>
        <v>RheemHBDR2265</v>
      </c>
      <c r="Z337" s="131">
        <v>0</v>
      </c>
      <c r="AA337" s="42"/>
      <c r="AB337" s="52" t="s">
        <v>9</v>
      </c>
      <c r="AC337" s="53" t="s">
        <v>264</v>
      </c>
      <c r="AD337" s="54"/>
      <c r="AE337" s="50"/>
      <c r="AF337" s="143" t="str">
        <f t="shared" si="196"/>
        <v>2,     Ruud,   "PROUH65 T2 RU350 D15  (65 gal)"</v>
      </c>
      <c r="AG337" s="145" t="str">
        <f t="shared" si="217"/>
        <v>Ruud</v>
      </c>
      <c r="AH337" s="6" t="s">
        <v>669</v>
      </c>
      <c r="AI337" s="143" t="str">
        <f t="shared" si="197"/>
        <v xml:space="preserve">          case  Ruud   :   "RuudPROUH65RU350D15"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  <c r="AMH337"/>
      <c r="AMI337"/>
      <c r="AMJ337"/>
      <c r="AMK337"/>
      <c r="AML337"/>
      <c r="AMM337"/>
      <c r="AMN337"/>
      <c r="AMO337"/>
      <c r="AMP337"/>
      <c r="AMQ337"/>
      <c r="AMR337"/>
      <c r="AMS337"/>
      <c r="AMT337"/>
      <c r="AMU337"/>
      <c r="AMV337"/>
      <c r="AMW337"/>
      <c r="AMX337"/>
      <c r="AMY337"/>
      <c r="AMZ337"/>
      <c r="ANA337"/>
      <c r="ANB337"/>
      <c r="ANC337"/>
    </row>
    <row r="338" spans="3:1046" s="6" customFormat="1" ht="15" customHeight="1" x14ac:dyDescent="0.25">
      <c r="C338" s="6" t="str">
        <f t="shared" si="193"/>
        <v>Ruud</v>
      </c>
      <c r="D338" s="6" t="str">
        <f t="shared" si="194"/>
        <v>PROUH65 T2 RU350 DCB  (65 gal)</v>
      </c>
      <c r="E338" s="6">
        <f t="shared" si="210"/>
        <v>211040</v>
      </c>
      <c r="F338" s="62">
        <f t="shared" si="148"/>
        <v>65</v>
      </c>
      <c r="G338" s="6" t="str">
        <f t="shared" si="195"/>
        <v>RheemHBDR4565</v>
      </c>
      <c r="H338" s="64">
        <v>0</v>
      </c>
      <c r="I338" s="62">
        <v>1</v>
      </c>
      <c r="J338" s="63">
        <f t="shared" si="151"/>
        <v>0</v>
      </c>
      <c r="K338" s="114" t="str">
        <f t="shared" si="152"/>
        <v>3.4</v>
      </c>
      <c r="L338" s="132">
        <f t="shared" si="191"/>
        <v>0</v>
      </c>
      <c r="M338" s="132" t="str">
        <f t="shared" si="211"/>
        <v>RuudPROUH65RU350DCB</v>
      </c>
      <c r="N338" s="99" t="s">
        <v>196</v>
      </c>
      <c r="O338" s="32">
        <v>3</v>
      </c>
      <c r="P338" s="83">
        <f t="shared" si="192"/>
        <v>21</v>
      </c>
      <c r="Q338" s="12" t="s">
        <v>99</v>
      </c>
      <c r="R338" s="70">
        <f t="shared" si="225"/>
        <v>10</v>
      </c>
      <c r="S338" s="70">
        <f t="shared" si="224"/>
        <v>211040</v>
      </c>
      <c r="T338" s="67" t="str">
        <f t="shared" si="198"/>
        <v>PROUH65 T2 RU350 DCB  (65 gal)</v>
      </c>
      <c r="U338" s="13" t="s">
        <v>260</v>
      </c>
      <c r="V338" s="14">
        <v>65</v>
      </c>
      <c r="W338" s="107" t="s">
        <v>274</v>
      </c>
      <c r="X338" s="88" t="s">
        <v>274</v>
      </c>
      <c r="Y338" s="93" t="str">
        <f t="shared" si="226"/>
        <v>RheemHBDR4565</v>
      </c>
      <c r="Z338" s="131">
        <v>0</v>
      </c>
      <c r="AA338" s="42"/>
      <c r="AB338" s="52" t="s">
        <v>9</v>
      </c>
      <c r="AC338" s="53" t="s">
        <v>264</v>
      </c>
      <c r="AD338" s="54"/>
      <c r="AE338" s="50"/>
      <c r="AF338" s="143" t="str">
        <f t="shared" si="196"/>
        <v>2,     Ruud,   "PROUH65 T2 RU350 DCB  (65 gal)"</v>
      </c>
      <c r="AG338" s="145" t="str">
        <f t="shared" si="217"/>
        <v>Ruud</v>
      </c>
      <c r="AH338" s="6" t="s">
        <v>670</v>
      </c>
      <c r="AI338" s="143" t="str">
        <f t="shared" si="197"/>
        <v xml:space="preserve">          case  Ruud   :   "RuudPROUH65RU350DCB"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  <c r="AMH338"/>
      <c r="AMI338"/>
      <c r="AMJ338"/>
      <c r="AMK338"/>
      <c r="AML338"/>
      <c r="AMM338"/>
      <c r="AMN338"/>
      <c r="AMO338"/>
      <c r="AMP338"/>
      <c r="AMQ338"/>
      <c r="AMR338"/>
      <c r="AMS338"/>
      <c r="AMT338"/>
      <c r="AMU338"/>
      <c r="AMV338"/>
      <c r="AMW338"/>
      <c r="AMX338"/>
      <c r="AMY338"/>
      <c r="AMZ338"/>
      <c r="ANA338"/>
      <c r="ANB338"/>
      <c r="ANC338"/>
    </row>
    <row r="339" spans="3:1046" s="6" customFormat="1" ht="15" customHeight="1" x14ac:dyDescent="0.25">
      <c r="C339" s="6" t="str">
        <f t="shared" si="193"/>
        <v>Ruud</v>
      </c>
      <c r="D339" s="6" t="str">
        <f t="shared" si="194"/>
        <v>PROUH80 T2 RU350 D15  (80 gal)</v>
      </c>
      <c r="E339" s="6">
        <f t="shared" si="210"/>
        <v>211144</v>
      </c>
      <c r="F339" s="62">
        <f t="shared" si="148"/>
        <v>80</v>
      </c>
      <c r="G339" s="6" t="str">
        <f t="shared" si="195"/>
        <v>RheemHBDR2280</v>
      </c>
      <c r="H339" s="64">
        <v>0</v>
      </c>
      <c r="I339" s="62">
        <v>1</v>
      </c>
      <c r="J339" s="63">
        <f t="shared" si="151"/>
        <v>0</v>
      </c>
      <c r="K339" s="114" t="str">
        <f t="shared" si="152"/>
        <v>3.4</v>
      </c>
      <c r="L339" s="132">
        <f t="shared" si="191"/>
        <v>0</v>
      </c>
      <c r="M339" s="132" t="str">
        <f t="shared" si="211"/>
        <v>RuudPROUH80RU350D15</v>
      </c>
      <c r="N339" s="99" t="s">
        <v>196</v>
      </c>
      <c r="O339" s="32">
        <v>3</v>
      </c>
      <c r="P339" s="83">
        <f t="shared" si="192"/>
        <v>21</v>
      </c>
      <c r="Q339" s="12" t="s">
        <v>99</v>
      </c>
      <c r="R339" s="70">
        <f t="shared" si="225"/>
        <v>11</v>
      </c>
      <c r="S339" s="70">
        <f t="shared" si="224"/>
        <v>211144</v>
      </c>
      <c r="T339" s="67" t="str">
        <f t="shared" si="198"/>
        <v>PROUH80 T2 RU350 D15  (80 gal)</v>
      </c>
      <c r="U339" s="13" t="s">
        <v>261</v>
      </c>
      <c r="V339" s="14">
        <v>80</v>
      </c>
      <c r="W339" s="107" t="s">
        <v>230</v>
      </c>
      <c r="X339" s="88" t="s">
        <v>230</v>
      </c>
      <c r="Y339" s="93" t="str">
        <f t="shared" si="226"/>
        <v>RheemHBDR2280</v>
      </c>
      <c r="Z339" s="131">
        <v>0</v>
      </c>
      <c r="AA339" s="42"/>
      <c r="AB339" s="52" t="s">
        <v>265</v>
      </c>
      <c r="AC339" s="53" t="s">
        <v>264</v>
      </c>
      <c r="AD339" s="54"/>
      <c r="AE339" s="50"/>
      <c r="AF339" s="143" t="str">
        <f t="shared" si="196"/>
        <v>2,     Ruud,   "PROUH80 T2 RU350 D15  (80 gal)"</v>
      </c>
      <c r="AG339" s="145" t="str">
        <f t="shared" si="217"/>
        <v>Ruud</v>
      </c>
      <c r="AH339" t="s">
        <v>676</v>
      </c>
      <c r="AI339" s="143" t="str">
        <f t="shared" si="197"/>
        <v xml:space="preserve">          case  Ruud   :   "RuudPROUH80RU350D15"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  <c r="AMH339"/>
      <c r="AMI339"/>
      <c r="AMJ339"/>
      <c r="AMK339"/>
      <c r="AML339"/>
      <c r="AMM339"/>
      <c r="AMN339"/>
      <c r="AMO339"/>
      <c r="AMP339"/>
      <c r="AMQ339"/>
      <c r="AMR339"/>
      <c r="AMS339"/>
      <c r="AMT339"/>
      <c r="AMU339"/>
      <c r="AMV339"/>
      <c r="AMW339"/>
      <c r="AMX339"/>
      <c r="AMY339"/>
      <c r="AMZ339"/>
      <c r="ANA339"/>
      <c r="ANB339"/>
      <c r="ANC339"/>
    </row>
    <row r="340" spans="3:1046" s="6" customFormat="1" ht="15" customHeight="1" x14ac:dyDescent="0.25">
      <c r="C340" s="6" t="str">
        <f t="shared" si="193"/>
        <v>Ruud</v>
      </c>
      <c r="D340" s="6" t="str">
        <f t="shared" si="194"/>
        <v>PROUH80 T2 RU350 DCB  (80 gal)</v>
      </c>
      <c r="E340" s="6">
        <f t="shared" si="210"/>
        <v>211241</v>
      </c>
      <c r="F340" s="62">
        <f t="shared" si="148"/>
        <v>80</v>
      </c>
      <c r="G340" s="6" t="str">
        <f t="shared" si="195"/>
        <v>RheemHBDR4580</v>
      </c>
      <c r="H340" s="64">
        <v>0</v>
      </c>
      <c r="I340" s="62">
        <v>1</v>
      </c>
      <c r="J340" s="63">
        <f t="shared" si="151"/>
        <v>0</v>
      </c>
      <c r="K340" s="114" t="str">
        <f t="shared" si="152"/>
        <v>3.4</v>
      </c>
      <c r="L340" s="132">
        <f t="shared" si="191"/>
        <v>0</v>
      </c>
      <c r="M340" s="132" t="str">
        <f t="shared" si="211"/>
        <v>RuudPROUH80RU350DCB</v>
      </c>
      <c r="N340" s="99" t="s">
        <v>196</v>
      </c>
      <c r="O340" s="32">
        <v>3</v>
      </c>
      <c r="P340" s="83">
        <f t="shared" si="192"/>
        <v>21</v>
      </c>
      <c r="Q340" s="12" t="s">
        <v>99</v>
      </c>
      <c r="R340" s="70">
        <f t="shared" si="225"/>
        <v>12</v>
      </c>
      <c r="S340" s="70">
        <f t="shared" si="224"/>
        <v>211241</v>
      </c>
      <c r="T340" s="67" t="str">
        <f t="shared" si="198"/>
        <v>PROUH80 T2 RU350 DCB  (80 gal)</v>
      </c>
      <c r="U340" s="13" t="s">
        <v>262</v>
      </c>
      <c r="V340" s="14">
        <v>80</v>
      </c>
      <c r="W340" s="107" t="s">
        <v>275</v>
      </c>
      <c r="X340" s="88" t="s">
        <v>275</v>
      </c>
      <c r="Y340" s="93" t="str">
        <f t="shared" si="226"/>
        <v>RheemHBDR4580</v>
      </c>
      <c r="Z340" s="131">
        <v>0</v>
      </c>
      <c r="AA340" s="42"/>
      <c r="AB340" s="52" t="s">
        <v>265</v>
      </c>
      <c r="AC340" s="53" t="s">
        <v>264</v>
      </c>
      <c r="AD340" s="54"/>
      <c r="AE340" s="50"/>
      <c r="AF340" s="143" t="str">
        <f t="shared" si="196"/>
        <v>2,     Ruud,   "PROUH80 T2 RU350 DCB  (80 gal)"</v>
      </c>
      <c r="AG340" s="145" t="str">
        <f t="shared" si="217"/>
        <v>Ruud</v>
      </c>
      <c r="AH340" t="s">
        <v>677</v>
      </c>
      <c r="AI340" s="143" t="str">
        <f t="shared" si="197"/>
        <v xml:space="preserve">          case  Ruud   :   "RuudPROUH80RU350DCB"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  <c r="AMH340"/>
      <c r="AMI340"/>
      <c r="AMJ340"/>
      <c r="AMK340"/>
      <c r="AML340"/>
      <c r="AMM340"/>
      <c r="AMN340"/>
      <c r="AMO340"/>
      <c r="AMP340"/>
      <c r="AMQ340"/>
      <c r="AMR340"/>
      <c r="AMS340"/>
      <c r="AMT340"/>
      <c r="AMU340"/>
      <c r="AMV340"/>
      <c r="AMW340"/>
      <c r="AMX340"/>
      <c r="AMY340"/>
      <c r="AMZ340"/>
      <c r="ANA340"/>
      <c r="ANB340"/>
      <c r="ANC340"/>
    </row>
    <row r="341" spans="3:1046" s="6" customFormat="1" ht="15" customHeight="1" x14ac:dyDescent="0.25">
      <c r="C341" s="6" t="str">
        <f t="shared" si="193"/>
        <v>Sanden</v>
      </c>
      <c r="D341" s="6" t="str">
        <f t="shared" si="194"/>
        <v>GS3-45HPA-US &amp; SAN-43SSAQA  (43 gal)</v>
      </c>
      <c r="E341" s="6">
        <f t="shared" si="210"/>
        <v>220116</v>
      </c>
      <c r="F341" s="62">
        <f t="shared" si="148"/>
        <v>43</v>
      </c>
      <c r="G341" s="6" t="str">
        <f t="shared" si="195"/>
        <v>Sanden40</v>
      </c>
      <c r="H341" s="64">
        <v>0</v>
      </c>
      <c r="I341" s="62">
        <v>1</v>
      </c>
      <c r="J341" s="63">
        <f t="shared" si="151"/>
        <v>0</v>
      </c>
      <c r="K341" s="114">
        <f t="shared" si="152"/>
        <v>2.87</v>
      </c>
      <c r="L341" s="132">
        <f t="shared" si="191"/>
        <v>0</v>
      </c>
      <c r="M341" s="132" t="str">
        <f t="shared" si="211"/>
        <v>SandenGS3_SAN43SSAQA</v>
      </c>
      <c r="N341" s="99" t="s">
        <v>196</v>
      </c>
      <c r="O341" s="32">
        <v>3</v>
      </c>
      <c r="P341" s="83">
        <f t="shared" si="192"/>
        <v>22</v>
      </c>
      <c r="Q341" s="12" t="s">
        <v>100</v>
      </c>
      <c r="R341" s="69">
        <v>1</v>
      </c>
      <c r="S341" s="70">
        <f t="shared" si="224"/>
        <v>220116</v>
      </c>
      <c r="T341" s="67" t="str">
        <f t="shared" si="198"/>
        <v>GS3-45HPA-US &amp; SAN-43SSAQA  (43 gal)</v>
      </c>
      <c r="U341" s="101" t="s">
        <v>215</v>
      </c>
      <c r="V341" s="14">
        <v>43</v>
      </c>
      <c r="W341" s="30" t="s">
        <v>166</v>
      </c>
      <c r="X341" s="88" t="s">
        <v>166</v>
      </c>
      <c r="Y341" s="93" t="str">
        <f t="shared" si="226"/>
        <v>Sanden40</v>
      </c>
      <c r="Z341" s="131">
        <v>0</v>
      </c>
      <c r="AA341" s="42" t="s">
        <v>41</v>
      </c>
      <c r="AB341" s="52">
        <v>4</v>
      </c>
      <c r="AC341" s="53">
        <f>[1]ESTAR_to_AWHS!L67</f>
        <v>2.87</v>
      </c>
      <c r="AD341" s="54">
        <v>42804</v>
      </c>
      <c r="AE341" s="50"/>
      <c r="AF341" s="143" t="str">
        <f t="shared" si="196"/>
        <v>2,     Sanden,   "GS3-45HPA-US &amp; SAN-43SSAQA  (43 gal)"</v>
      </c>
      <c r="AG341" s="144" t="str">
        <f>Q341</f>
        <v>Sanden</v>
      </c>
      <c r="AH341" t="s">
        <v>683</v>
      </c>
      <c r="AI341" s="143" t="str">
        <f t="shared" si="197"/>
        <v xml:space="preserve">          case  Sanden   :   "SandenGS3_SAN43SSAQA"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  <c r="AMH341"/>
      <c r="AMI341"/>
      <c r="AMJ341"/>
      <c r="AMK341"/>
      <c r="AML341"/>
      <c r="AMM341"/>
      <c r="AMN341"/>
      <c r="AMO341"/>
      <c r="AMP341"/>
      <c r="AMQ341"/>
      <c r="AMR341"/>
      <c r="AMS341"/>
      <c r="AMT341"/>
      <c r="AMU341"/>
      <c r="AMV341"/>
      <c r="AMW341"/>
      <c r="AMX341"/>
      <c r="AMY341"/>
      <c r="AMZ341"/>
      <c r="ANA341"/>
      <c r="ANB341"/>
      <c r="ANC341"/>
    </row>
    <row r="342" spans="3:1046" s="6" customFormat="1" ht="15" customHeight="1" x14ac:dyDescent="0.25">
      <c r="C342" s="6" t="str">
        <f t="shared" si="193"/>
        <v>Sanden</v>
      </c>
      <c r="D342" s="6" t="str">
        <f t="shared" si="194"/>
        <v>GS3-45HPA-US &amp; GAUS-160QTA  (43 gal)</v>
      </c>
      <c r="E342" s="6">
        <f t="shared" si="210"/>
        <v>220216</v>
      </c>
      <c r="F342" s="62">
        <f t="shared" si="148"/>
        <v>43</v>
      </c>
      <c r="G342" s="6" t="str">
        <f t="shared" si="195"/>
        <v>Sanden40</v>
      </c>
      <c r="H342" s="64">
        <v>0</v>
      </c>
      <c r="I342" s="62">
        <v>1</v>
      </c>
      <c r="J342" s="63">
        <f t="shared" si="151"/>
        <v>0</v>
      </c>
      <c r="K342" s="114">
        <f t="shared" si="152"/>
        <v>2.87</v>
      </c>
      <c r="L342" s="132">
        <f t="shared" si="191"/>
        <v>0</v>
      </c>
      <c r="M342" s="132" t="str">
        <f t="shared" si="211"/>
        <v>SandenGS3_GAUS160QTA</v>
      </c>
      <c r="N342" s="99" t="s">
        <v>196</v>
      </c>
      <c r="O342" s="32">
        <v>3</v>
      </c>
      <c r="P342" s="83">
        <f t="shared" si="192"/>
        <v>22</v>
      </c>
      <c r="Q342" s="12" t="s">
        <v>100</v>
      </c>
      <c r="R342" s="70">
        <f>R341+1</f>
        <v>2</v>
      </c>
      <c r="S342" s="70">
        <f t="shared" si="224"/>
        <v>220216</v>
      </c>
      <c r="T342" s="67" t="str">
        <f t="shared" si="198"/>
        <v>GS3-45HPA-US &amp; GAUS-160QTA  (43 gal)</v>
      </c>
      <c r="U342" s="101" t="s">
        <v>216</v>
      </c>
      <c r="V342" s="14">
        <v>43</v>
      </c>
      <c r="W342" s="30" t="s">
        <v>166</v>
      </c>
      <c r="X342" s="88" t="s">
        <v>166</v>
      </c>
      <c r="Y342" s="93" t="str">
        <f t="shared" si="226"/>
        <v>Sanden40</v>
      </c>
      <c r="Z342" s="131">
        <v>0</v>
      </c>
      <c r="AA342" s="42" t="str">
        <f>[1]ESTAR_to_AWHS!K68</f>
        <v>--</v>
      </c>
      <c r="AB342" s="52">
        <f>[1]ESTAR_to_AWHS!I68</f>
        <v>3</v>
      </c>
      <c r="AC342" s="53">
        <f>[1]ESTAR_to_AWHS!L68</f>
        <v>2.87</v>
      </c>
      <c r="AD342" s="54">
        <v>42804</v>
      </c>
      <c r="AE342" s="50"/>
      <c r="AF342" s="143" t="str">
        <f t="shared" si="196"/>
        <v>2,     Sanden,   "GS3-45HPA-US &amp; GAUS-160QTA  (43 gal)"</v>
      </c>
      <c r="AG342" s="145" t="str">
        <f t="shared" si="217"/>
        <v>Sanden</v>
      </c>
      <c r="AH342" t="s">
        <v>681</v>
      </c>
      <c r="AI342" s="143" t="str">
        <f t="shared" si="197"/>
        <v xml:space="preserve">          case  Sanden   :   "SandenGS3_GAUS160QTA"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  <c r="AMH342"/>
      <c r="AMI342"/>
      <c r="AMJ342"/>
      <c r="AMK342"/>
      <c r="AML342"/>
      <c r="AMM342"/>
      <c r="AMN342"/>
      <c r="AMO342"/>
      <c r="AMP342"/>
      <c r="AMQ342"/>
      <c r="AMR342"/>
      <c r="AMS342"/>
      <c r="AMT342"/>
      <c r="AMU342"/>
      <c r="AMV342"/>
      <c r="AMW342"/>
      <c r="AMX342"/>
      <c r="AMY342"/>
      <c r="AMZ342"/>
      <c r="ANA342"/>
      <c r="ANB342"/>
      <c r="ANC342"/>
    </row>
    <row r="343" spans="3:1046" s="6" customFormat="1" ht="15" customHeight="1" x14ac:dyDescent="0.25">
      <c r="C343" s="6" t="str">
        <f t="shared" si="193"/>
        <v>Sanden</v>
      </c>
      <c r="D343" s="6" t="str">
        <f t="shared" si="194"/>
        <v>GS3-45HPA-US &amp; SAN-83SSAQA  (83 gal)</v>
      </c>
      <c r="E343" s="6">
        <f t="shared" si="210"/>
        <v>220317</v>
      </c>
      <c r="F343" s="62">
        <f t="shared" ref="F343:F346" si="227">V343</f>
        <v>83</v>
      </c>
      <c r="G343" s="6" t="str">
        <f t="shared" si="195"/>
        <v>Sanden80</v>
      </c>
      <c r="H343" s="118">
        <v>0</v>
      </c>
      <c r="I343" s="115">
        <v>1</v>
      </c>
      <c r="J343" s="63">
        <f t="shared" si="151"/>
        <v>0</v>
      </c>
      <c r="K343" s="117">
        <v>3.3</v>
      </c>
      <c r="L343" s="132">
        <f t="shared" si="191"/>
        <v>0</v>
      </c>
      <c r="M343" s="132" t="str">
        <f t="shared" si="211"/>
        <v>SandenGS3_SAN83SSAQA</v>
      </c>
      <c r="N343" s="99" t="s">
        <v>196</v>
      </c>
      <c r="O343" s="32">
        <v>3</v>
      </c>
      <c r="P343" s="83">
        <f t="shared" si="192"/>
        <v>22</v>
      </c>
      <c r="Q343" s="12" t="s">
        <v>100</v>
      </c>
      <c r="R343" s="70">
        <f t="shared" ref="R343:R346" si="228">R342+1</f>
        <v>3</v>
      </c>
      <c r="S343" s="70">
        <f t="shared" si="224"/>
        <v>220317</v>
      </c>
      <c r="T343" s="67" t="str">
        <f t="shared" si="198"/>
        <v>GS3-45HPA-US &amp; SAN-83SSAQA  (83 gal)</v>
      </c>
      <c r="U343" s="101" t="s">
        <v>217</v>
      </c>
      <c r="V343" s="14">
        <v>83</v>
      </c>
      <c r="W343" s="30" t="s">
        <v>167</v>
      </c>
      <c r="X343" s="88" t="s">
        <v>167</v>
      </c>
      <c r="Y343" s="93" t="str">
        <f t="shared" si="226"/>
        <v>Sanden80</v>
      </c>
      <c r="Z343" s="131">
        <v>0</v>
      </c>
      <c r="AA343" s="42"/>
      <c r="AB343" s="52"/>
      <c r="AC343" s="53"/>
      <c r="AD343" s="54"/>
      <c r="AE343" s="50"/>
      <c r="AF343" s="143" t="str">
        <f t="shared" si="196"/>
        <v>2,     Sanden,   "GS3-45HPA-US &amp; SAN-83SSAQA  (83 gal)"</v>
      </c>
      <c r="AG343" s="145" t="str">
        <f t="shared" si="217"/>
        <v>Sanden</v>
      </c>
      <c r="AH343" t="s">
        <v>684</v>
      </c>
      <c r="AI343" s="143" t="str">
        <f t="shared" si="197"/>
        <v xml:space="preserve">          case  Sanden   :   "SandenGS3_SAN83SSAQA"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  <c r="AMH343"/>
      <c r="AMI343"/>
      <c r="AMJ343"/>
      <c r="AMK343"/>
      <c r="AML343"/>
      <c r="AMM343"/>
      <c r="AMN343"/>
      <c r="AMO343"/>
      <c r="AMP343"/>
      <c r="AMQ343"/>
      <c r="AMR343"/>
      <c r="AMS343"/>
      <c r="AMT343"/>
      <c r="AMU343"/>
      <c r="AMV343"/>
      <c r="AMW343"/>
      <c r="AMX343"/>
      <c r="AMY343"/>
      <c r="AMZ343"/>
      <c r="ANA343"/>
      <c r="ANB343"/>
      <c r="ANC343"/>
    </row>
    <row r="344" spans="3:1046" s="6" customFormat="1" ht="15" customHeight="1" x14ac:dyDescent="0.25">
      <c r="C344" s="6" t="str">
        <f t="shared" si="193"/>
        <v>Sanden</v>
      </c>
      <c r="D344" s="6" t="str">
        <f t="shared" si="194"/>
        <v>GS3-45HPA-US &amp; GAUS-315EQTD  (83 gal)</v>
      </c>
      <c r="E344" s="6">
        <f t="shared" si="210"/>
        <v>220417</v>
      </c>
      <c r="F344" s="62">
        <f t="shared" si="227"/>
        <v>83</v>
      </c>
      <c r="G344" s="6" t="str">
        <f t="shared" si="195"/>
        <v>Sanden80</v>
      </c>
      <c r="H344" s="118">
        <v>0</v>
      </c>
      <c r="I344" s="115">
        <v>1</v>
      </c>
      <c r="J344" s="63">
        <f t="shared" si="151"/>
        <v>0</v>
      </c>
      <c r="K344" s="117">
        <v>3.3</v>
      </c>
      <c r="L344" s="132">
        <f t="shared" si="191"/>
        <v>0</v>
      </c>
      <c r="M344" s="132" t="str">
        <f t="shared" si="211"/>
        <v>SandenGS3_GAUS315EQTD</v>
      </c>
      <c r="N344" s="99" t="s">
        <v>196</v>
      </c>
      <c r="O344" s="32">
        <v>3</v>
      </c>
      <c r="P344" s="83">
        <f t="shared" si="192"/>
        <v>22</v>
      </c>
      <c r="Q344" s="12" t="s">
        <v>100</v>
      </c>
      <c r="R344" s="70">
        <f t="shared" si="228"/>
        <v>4</v>
      </c>
      <c r="S344" s="70">
        <f t="shared" si="224"/>
        <v>220417</v>
      </c>
      <c r="T344" s="67" t="str">
        <f t="shared" si="198"/>
        <v>GS3-45HPA-US &amp; GAUS-315EQTD  (83 gal)</v>
      </c>
      <c r="U344" s="101" t="s">
        <v>218</v>
      </c>
      <c r="V344" s="14">
        <v>83</v>
      </c>
      <c r="W344" s="30" t="s">
        <v>167</v>
      </c>
      <c r="X344" s="88" t="s">
        <v>167</v>
      </c>
      <c r="Y344" s="93" t="str">
        <f t="shared" si="226"/>
        <v>Sanden80</v>
      </c>
      <c r="Z344" s="131">
        <v>0</v>
      </c>
      <c r="AA344" s="42"/>
      <c r="AB344" s="52"/>
      <c r="AC344" s="53"/>
      <c r="AD344" s="54"/>
      <c r="AE344" s="50"/>
      <c r="AF344" s="143" t="str">
        <f t="shared" si="196"/>
        <v>2,     Sanden,   "GS3-45HPA-US &amp; GAUS-315EQTD  (83 gal)"</v>
      </c>
      <c r="AG344" s="145" t="str">
        <f t="shared" si="217"/>
        <v>Sanden</v>
      </c>
      <c r="AH344" t="s">
        <v>682</v>
      </c>
      <c r="AI344" s="143" t="str">
        <f t="shared" si="197"/>
        <v xml:space="preserve">          case  Sanden   :   "SandenGS3_GAUS315EQTD"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  <c r="AMH344"/>
      <c r="AMI344"/>
      <c r="AMJ344"/>
      <c r="AMK344"/>
      <c r="AML344"/>
      <c r="AMM344"/>
      <c r="AMN344"/>
      <c r="AMO344"/>
      <c r="AMP344"/>
      <c r="AMQ344"/>
      <c r="AMR344"/>
      <c r="AMS344"/>
      <c r="AMT344"/>
      <c r="AMU344"/>
      <c r="AMV344"/>
      <c r="AMW344"/>
      <c r="AMX344"/>
      <c r="AMY344"/>
      <c r="AMZ344"/>
      <c r="ANA344"/>
      <c r="ANB344"/>
      <c r="ANC344"/>
    </row>
    <row r="345" spans="3:1046" s="6" customFormat="1" ht="15" customHeight="1" x14ac:dyDescent="0.25">
      <c r="C345" s="6" t="str">
        <f t="shared" si="193"/>
        <v>Sanden</v>
      </c>
      <c r="D345" s="6" t="str">
        <f t="shared" si="194"/>
        <v>GUS-45HPA-US &amp; SAN-83SSAQA  (83 gal)</v>
      </c>
      <c r="E345" s="6">
        <f t="shared" si="210"/>
        <v>220517</v>
      </c>
      <c r="F345" s="62">
        <f t="shared" si="227"/>
        <v>83</v>
      </c>
      <c r="G345" s="6" t="str">
        <f t="shared" si="195"/>
        <v>Sanden80</v>
      </c>
      <c r="H345" s="115">
        <v>1</v>
      </c>
      <c r="I345" s="118">
        <v>0</v>
      </c>
      <c r="J345" s="116">
        <v>3.2</v>
      </c>
      <c r="K345" s="114">
        <f t="shared" si="152"/>
        <v>0</v>
      </c>
      <c r="L345" s="132">
        <f t="shared" si="191"/>
        <v>0</v>
      </c>
      <c r="M345" s="132" t="str">
        <f t="shared" si="211"/>
        <v>SandenGUS_SAN83SSAQA</v>
      </c>
      <c r="N345" s="99" t="s">
        <v>196</v>
      </c>
      <c r="O345" s="32">
        <v>3</v>
      </c>
      <c r="P345" s="83">
        <f t="shared" si="192"/>
        <v>22</v>
      </c>
      <c r="Q345" s="12" t="s">
        <v>100</v>
      </c>
      <c r="R345" s="70">
        <f t="shared" si="228"/>
        <v>5</v>
      </c>
      <c r="S345" s="70">
        <f t="shared" si="224"/>
        <v>220517</v>
      </c>
      <c r="T345" s="67" t="str">
        <f t="shared" si="198"/>
        <v>GUS-45HPA-US &amp; SAN-83SSAQA  (83 gal)</v>
      </c>
      <c r="U345" s="101" t="s">
        <v>219</v>
      </c>
      <c r="V345" s="14">
        <v>83</v>
      </c>
      <c r="W345" s="30" t="s">
        <v>167</v>
      </c>
      <c r="X345" s="88" t="s">
        <v>167</v>
      </c>
      <c r="Y345" s="93" t="str">
        <f t="shared" si="226"/>
        <v>Sanden80</v>
      </c>
      <c r="Z345" s="131">
        <v>0</v>
      </c>
      <c r="AA345" s="42"/>
      <c r="AB345" s="52"/>
      <c r="AC345" s="53"/>
      <c r="AD345" s="54"/>
      <c r="AE345" s="50"/>
      <c r="AF345" s="143" t="str">
        <f t="shared" si="196"/>
        <v>2,     Sanden,   "GUS-45HPA-US &amp; SAN-83SSAQA  (83 gal)"</v>
      </c>
      <c r="AG345" s="145" t="str">
        <f t="shared" si="217"/>
        <v>Sanden</v>
      </c>
      <c r="AH345" t="s">
        <v>686</v>
      </c>
      <c r="AI345" s="143" t="str">
        <f t="shared" si="197"/>
        <v xml:space="preserve">          case  Sanden   :   "SandenGUS_SAN83SSAQA"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</row>
    <row r="346" spans="3:1046" s="6" customFormat="1" ht="15" customHeight="1" x14ac:dyDescent="0.25">
      <c r="C346" s="6" t="str">
        <f t="shared" si="193"/>
        <v>Sanden</v>
      </c>
      <c r="D346" s="6" t="str">
        <f t="shared" si="194"/>
        <v>GUS-45HPA-US &amp; GAUS-315EQTD  (83 gal)</v>
      </c>
      <c r="E346" s="6">
        <f t="shared" si="210"/>
        <v>220617</v>
      </c>
      <c r="F346" s="62">
        <f t="shared" si="227"/>
        <v>83</v>
      </c>
      <c r="G346" s="6" t="str">
        <f t="shared" si="195"/>
        <v>Sanden80</v>
      </c>
      <c r="H346" s="115">
        <v>1</v>
      </c>
      <c r="I346" s="118">
        <v>0</v>
      </c>
      <c r="J346" s="116">
        <v>3.2</v>
      </c>
      <c r="K346" s="114">
        <f t="shared" si="152"/>
        <v>0</v>
      </c>
      <c r="L346" s="132">
        <f t="shared" si="191"/>
        <v>0</v>
      </c>
      <c r="M346" s="132" t="str">
        <f t="shared" si="211"/>
        <v>SandenGUS_GAUS315EQTD</v>
      </c>
      <c r="N346" s="99" t="s">
        <v>196</v>
      </c>
      <c r="O346" s="32">
        <v>3</v>
      </c>
      <c r="P346" s="83">
        <f t="shared" si="192"/>
        <v>22</v>
      </c>
      <c r="Q346" s="12" t="s">
        <v>100</v>
      </c>
      <c r="R346" s="70">
        <f t="shared" si="228"/>
        <v>6</v>
      </c>
      <c r="S346" s="70">
        <f t="shared" si="224"/>
        <v>220617</v>
      </c>
      <c r="T346" s="67" t="str">
        <f t="shared" si="198"/>
        <v>GUS-45HPA-US &amp; GAUS-315EQTD  (83 gal)</v>
      </c>
      <c r="U346" s="101" t="s">
        <v>220</v>
      </c>
      <c r="V346" s="14">
        <v>83</v>
      </c>
      <c r="W346" s="30" t="s">
        <v>167</v>
      </c>
      <c r="X346" s="88" t="s">
        <v>167</v>
      </c>
      <c r="Y346" s="93" t="str">
        <f t="shared" si="226"/>
        <v>Sanden80</v>
      </c>
      <c r="Z346" s="131">
        <v>0</v>
      </c>
      <c r="AA346" s="42"/>
      <c r="AB346" s="52"/>
      <c r="AC346" s="53"/>
      <c r="AD346" s="54"/>
      <c r="AE346" s="50"/>
      <c r="AF346" s="143" t="str">
        <f t="shared" si="196"/>
        <v>2,     Sanden,   "GUS-45HPA-US &amp; GAUS-315EQTD  (83 gal)"</v>
      </c>
      <c r="AG346" s="145" t="str">
        <f t="shared" si="217"/>
        <v>Sanden</v>
      </c>
      <c r="AH346" t="s">
        <v>685</v>
      </c>
      <c r="AI346" s="143" t="str">
        <f t="shared" si="197"/>
        <v xml:space="preserve">          case  Sanden   :   "SandenGUS_GAUS315EQTD"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  <c r="AMH346"/>
      <c r="AMI346"/>
      <c r="AMJ346"/>
      <c r="AMK346"/>
      <c r="AML346"/>
      <c r="AMM346"/>
      <c r="AMN346"/>
      <c r="AMO346"/>
      <c r="AMP346"/>
      <c r="AMQ346"/>
      <c r="AMR346"/>
      <c r="AMS346"/>
      <c r="AMT346"/>
      <c r="AMU346"/>
      <c r="AMV346"/>
      <c r="AMW346"/>
      <c r="AMX346"/>
      <c r="AMY346"/>
      <c r="AMZ346"/>
      <c r="ANA346"/>
      <c r="ANB346"/>
      <c r="ANC346"/>
    </row>
    <row r="347" spans="3:1046" s="6" customFormat="1" ht="15" customHeight="1" x14ac:dyDescent="0.25">
      <c r="C347" s="6" t="str">
        <f t="shared" si="193"/>
        <v>State</v>
      </c>
      <c r="D347" s="6" t="str">
        <f t="shared" si="194"/>
        <v>EP6 80 DHPT 102  (80 gal)</v>
      </c>
      <c r="E347" s="6">
        <f t="shared" si="210"/>
        <v>230112</v>
      </c>
      <c r="F347" s="62">
        <f t="shared" si="148"/>
        <v>80</v>
      </c>
      <c r="G347" s="6" t="str">
        <f t="shared" si="195"/>
        <v>AOSmithPHPT80</v>
      </c>
      <c r="H347" s="62">
        <v>1</v>
      </c>
      <c r="I347" s="64">
        <v>0</v>
      </c>
      <c r="J347" s="63">
        <f t="shared" si="151"/>
        <v>1.8</v>
      </c>
      <c r="K347" s="114">
        <f t="shared" si="152"/>
        <v>0</v>
      </c>
      <c r="L347" s="132">
        <f t="shared" si="191"/>
        <v>0</v>
      </c>
      <c r="M347" s="132" t="str">
        <f t="shared" si="211"/>
        <v>StateEP680DHPT</v>
      </c>
      <c r="N347" s="99" t="s">
        <v>196</v>
      </c>
      <c r="O347" s="32">
        <v>1</v>
      </c>
      <c r="P347" s="83">
        <f t="shared" si="192"/>
        <v>23</v>
      </c>
      <c r="Q347" s="9" t="s">
        <v>42</v>
      </c>
      <c r="R347" s="69">
        <v>1</v>
      </c>
      <c r="S347" s="70">
        <f t="shared" si="224"/>
        <v>230112</v>
      </c>
      <c r="T347" s="67" t="str">
        <f t="shared" si="198"/>
        <v>EP6 80 DHPT 102  (80 gal)</v>
      </c>
      <c r="U347" s="10" t="s">
        <v>73</v>
      </c>
      <c r="V347" s="11">
        <v>80</v>
      </c>
      <c r="W347" s="30" t="s">
        <v>90</v>
      </c>
      <c r="X347" s="88" t="s">
        <v>108</v>
      </c>
      <c r="Y347" s="93" t="str">
        <f t="shared" si="226"/>
        <v>AOSmithPHPT80</v>
      </c>
      <c r="Z347" s="131">
        <v>0</v>
      </c>
      <c r="AA347" s="40">
        <v>1.8</v>
      </c>
      <c r="AB347" s="47" t="s">
        <v>15</v>
      </c>
      <c r="AC347" s="48" t="s">
        <v>10</v>
      </c>
      <c r="AD347" s="49">
        <v>40857</v>
      </c>
      <c r="AE347" s="50" t="s">
        <v>83</v>
      </c>
      <c r="AF347" s="143" t="str">
        <f t="shared" si="196"/>
        <v>2,     State,   "EP6 80 DHPT 102  (80 gal)"</v>
      </c>
      <c r="AG347" s="144" t="str">
        <f>Q347</f>
        <v>State</v>
      </c>
      <c r="AH347" s="86" t="s">
        <v>687</v>
      </c>
      <c r="AI347" s="143" t="str">
        <f t="shared" si="197"/>
        <v xml:space="preserve">          case  State   :   "StateEP680DHPT"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 spans="3:1046" s="6" customFormat="1" ht="15" customHeight="1" x14ac:dyDescent="0.25">
      <c r="C348" s="6" t="str">
        <f t="shared" si="193"/>
        <v>State</v>
      </c>
      <c r="D348" s="6" t="str">
        <f t="shared" si="194"/>
        <v>EPX 60 DHPT  (60 gal)</v>
      </c>
      <c r="E348" s="6">
        <f t="shared" si="210"/>
        <v>230211</v>
      </c>
      <c r="F348" s="62">
        <f t="shared" si="148"/>
        <v>60</v>
      </c>
      <c r="G348" s="6" t="str">
        <f t="shared" si="195"/>
        <v>AOSmithPHPT60</v>
      </c>
      <c r="H348" s="62">
        <v>1</v>
      </c>
      <c r="I348" s="64">
        <v>0</v>
      </c>
      <c r="J348" s="63">
        <f t="shared" si="151"/>
        <v>2.33</v>
      </c>
      <c r="K348" s="114">
        <f t="shared" si="152"/>
        <v>0</v>
      </c>
      <c r="L348" s="132">
        <f t="shared" si="191"/>
        <v>0</v>
      </c>
      <c r="M348" s="132" t="str">
        <f t="shared" si="211"/>
        <v>StateEPX60DHPT</v>
      </c>
      <c r="N348" s="99" t="s">
        <v>196</v>
      </c>
      <c r="O348" s="33"/>
      <c r="P348" s="83">
        <f t="shared" si="192"/>
        <v>23</v>
      </c>
      <c r="Q348" s="18" t="s">
        <v>42</v>
      </c>
      <c r="R348" s="70">
        <f t="shared" ref="R348:R360" si="229">R347+1</f>
        <v>2</v>
      </c>
      <c r="S348" s="70">
        <f t="shared" si="224"/>
        <v>230211</v>
      </c>
      <c r="T348" s="67" t="str">
        <f t="shared" si="198"/>
        <v>EPX 60 DHPT  (60 gal)</v>
      </c>
      <c r="U348" s="19" t="s">
        <v>112</v>
      </c>
      <c r="V348" s="20">
        <v>60</v>
      </c>
      <c r="W348" s="31" t="s">
        <v>107</v>
      </c>
      <c r="X348" s="88" t="s">
        <v>107</v>
      </c>
      <c r="Y348" s="93" t="str">
        <f t="shared" si="226"/>
        <v>AOSmithPHPT60</v>
      </c>
      <c r="Z348" s="131">
        <v>0</v>
      </c>
      <c r="AA348" s="34">
        <v>2.33</v>
      </c>
      <c r="AB348" s="51"/>
      <c r="AC348" s="50"/>
      <c r="AD348" s="51"/>
      <c r="AE348" s="50"/>
      <c r="AF348" s="143" t="str">
        <f t="shared" si="196"/>
        <v>2,     State,   "EPX 60 DHPT  (60 gal)"</v>
      </c>
      <c r="AG348" s="145" t="str">
        <f t="shared" si="217"/>
        <v>State</v>
      </c>
      <c r="AH348" s="86" t="s">
        <v>688</v>
      </c>
      <c r="AI348" s="143" t="str">
        <f t="shared" si="197"/>
        <v xml:space="preserve">          case  State   :   "StateEPX60DHPT"</v>
      </c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  <c r="BY348" s="28"/>
      <c r="BZ348" s="28"/>
      <c r="CA348" s="28"/>
      <c r="CB348" s="28"/>
      <c r="CC348" s="28"/>
      <c r="CD348" s="28"/>
      <c r="CE348" s="28"/>
      <c r="CF348" s="28"/>
      <c r="CG348" s="28"/>
      <c r="CH348" s="28"/>
      <c r="CI348" s="28"/>
      <c r="CJ348" s="28"/>
      <c r="CK348" s="28"/>
      <c r="CL348" s="28"/>
      <c r="CM348" s="28"/>
      <c r="CN348" s="28"/>
      <c r="CO348" s="28"/>
      <c r="CP348" s="28"/>
      <c r="CQ348" s="28"/>
      <c r="CR348" s="28"/>
      <c r="CS348" s="28"/>
      <c r="CT348" s="28"/>
      <c r="CU348" s="28"/>
      <c r="CV348" s="28"/>
      <c r="CW348" s="28"/>
      <c r="CX348" s="28"/>
      <c r="CY348" s="28"/>
      <c r="CZ348" s="28"/>
      <c r="DA348" s="28"/>
      <c r="DB348" s="28"/>
      <c r="DC348" s="28"/>
      <c r="DD348" s="28"/>
      <c r="DE348" s="28"/>
      <c r="DF348" s="28"/>
      <c r="DG348" s="28"/>
      <c r="DH348" s="28"/>
      <c r="DI348" s="28"/>
      <c r="DJ348" s="28"/>
      <c r="DK348" s="28"/>
      <c r="DL348" s="28"/>
      <c r="DM348" s="28"/>
      <c r="DN348" s="28"/>
      <c r="DO348" s="28"/>
      <c r="DP348" s="28"/>
      <c r="DQ348" s="28"/>
      <c r="DR348" s="28"/>
      <c r="DS348" s="28"/>
      <c r="DT348" s="28"/>
      <c r="DU348" s="28"/>
      <c r="DV348" s="28"/>
      <c r="DW348" s="28"/>
      <c r="DX348" s="28"/>
      <c r="DY348" s="28"/>
      <c r="DZ348" s="28"/>
      <c r="EA348" s="28"/>
      <c r="EB348" s="28"/>
      <c r="EC348" s="28"/>
      <c r="ED348" s="28"/>
      <c r="EE348" s="28"/>
      <c r="EF348" s="28"/>
      <c r="EG348" s="28"/>
      <c r="EH348" s="28"/>
      <c r="EI348" s="28"/>
      <c r="EJ348" s="28"/>
      <c r="EK348" s="28"/>
      <c r="EL348" s="28"/>
      <c r="EM348" s="28"/>
      <c r="EN348" s="28"/>
      <c r="EO348" s="28"/>
      <c r="EP348" s="28"/>
      <c r="EQ348" s="28"/>
      <c r="ER348" s="28"/>
      <c r="ES348" s="28"/>
      <c r="ET348" s="28"/>
      <c r="EU348" s="28"/>
      <c r="EV348" s="28"/>
      <c r="EW348" s="28"/>
      <c r="EX348" s="28"/>
      <c r="EY348" s="28"/>
      <c r="EZ348" s="28"/>
      <c r="FA348" s="28"/>
      <c r="FB348" s="28"/>
      <c r="FC348" s="28"/>
      <c r="FD348" s="28"/>
      <c r="FE348" s="28"/>
      <c r="FF348" s="28"/>
      <c r="FG348" s="28"/>
      <c r="FH348" s="28"/>
      <c r="FI348" s="28"/>
      <c r="FJ348" s="28"/>
      <c r="FK348" s="28"/>
      <c r="FL348" s="28"/>
      <c r="FM348" s="28"/>
      <c r="FN348" s="28"/>
      <c r="FO348" s="28"/>
      <c r="FP348" s="28"/>
      <c r="FQ348" s="28"/>
      <c r="FR348" s="28"/>
      <c r="FS348" s="28"/>
      <c r="FT348" s="28"/>
      <c r="FU348" s="28"/>
      <c r="FV348" s="28"/>
      <c r="FW348" s="28"/>
      <c r="FX348" s="28"/>
      <c r="FY348" s="28"/>
      <c r="FZ348" s="28"/>
      <c r="GA348" s="28"/>
      <c r="GB348" s="28"/>
      <c r="GC348" s="28"/>
      <c r="GD348" s="28"/>
      <c r="GE348" s="28"/>
      <c r="GF348" s="28"/>
      <c r="GG348" s="28"/>
      <c r="GH348" s="28"/>
      <c r="GI348" s="28"/>
      <c r="GJ348" s="28"/>
      <c r="GK348" s="28"/>
      <c r="GL348" s="28"/>
      <c r="GM348" s="28"/>
      <c r="GN348" s="28"/>
      <c r="GO348" s="28"/>
      <c r="GP348" s="28"/>
      <c r="GQ348" s="28"/>
      <c r="GR348" s="28"/>
      <c r="GS348" s="28"/>
      <c r="GT348" s="28"/>
      <c r="GU348" s="28"/>
      <c r="GV348" s="28"/>
      <c r="GW348" s="28"/>
      <c r="GX348" s="28"/>
      <c r="GY348" s="28"/>
      <c r="GZ348" s="28"/>
      <c r="HA348" s="28"/>
      <c r="HB348" s="28"/>
      <c r="HC348" s="28"/>
      <c r="HD348" s="28"/>
      <c r="HE348" s="28"/>
      <c r="HF348" s="28"/>
      <c r="HG348" s="28"/>
      <c r="HH348" s="28"/>
      <c r="HI348" s="28"/>
      <c r="HJ348" s="28"/>
      <c r="HK348" s="28"/>
      <c r="HL348" s="28"/>
      <c r="HM348" s="28"/>
      <c r="HN348" s="28"/>
      <c r="HO348" s="28"/>
      <c r="HP348" s="28"/>
      <c r="HQ348" s="28"/>
      <c r="HR348" s="28"/>
      <c r="HS348" s="28"/>
      <c r="HT348" s="28"/>
      <c r="HU348" s="28"/>
      <c r="HV348" s="28"/>
      <c r="HW348" s="28"/>
      <c r="HX348" s="28"/>
      <c r="HY348" s="28"/>
      <c r="HZ348" s="28"/>
      <c r="IA348" s="28"/>
      <c r="IB348" s="28"/>
      <c r="IC348" s="28"/>
      <c r="ID348" s="28"/>
      <c r="IE348" s="28"/>
      <c r="IF348" s="28"/>
      <c r="IG348" s="28"/>
      <c r="IH348" s="28"/>
      <c r="II348" s="28"/>
      <c r="IJ348" s="28"/>
      <c r="IK348" s="28"/>
      <c r="IL348" s="28"/>
      <c r="IM348" s="28"/>
      <c r="IN348" s="28"/>
      <c r="IO348" s="28"/>
      <c r="IP348" s="28"/>
      <c r="IQ348" s="28"/>
      <c r="IR348" s="28"/>
      <c r="IS348" s="28"/>
      <c r="IT348" s="28"/>
      <c r="IU348" s="28"/>
      <c r="IV348" s="28"/>
      <c r="IW348" s="28"/>
      <c r="IX348" s="28"/>
      <c r="IY348" s="28"/>
      <c r="IZ348" s="28"/>
      <c r="JA348" s="28"/>
      <c r="JB348" s="28"/>
      <c r="JC348" s="28"/>
      <c r="JD348" s="28"/>
      <c r="JE348" s="28"/>
      <c r="JF348" s="28"/>
      <c r="JG348" s="28"/>
      <c r="JH348" s="28"/>
      <c r="JI348" s="28"/>
      <c r="JJ348" s="28"/>
      <c r="JK348" s="28"/>
      <c r="JL348" s="28"/>
      <c r="JM348" s="28"/>
      <c r="JN348" s="28"/>
      <c r="JO348" s="28"/>
      <c r="JP348" s="28"/>
      <c r="JQ348" s="28"/>
      <c r="JR348" s="28"/>
      <c r="JS348" s="28"/>
      <c r="JT348" s="28"/>
      <c r="JU348" s="28"/>
      <c r="JV348" s="28"/>
      <c r="JW348" s="28"/>
      <c r="JX348" s="28"/>
      <c r="JY348" s="28"/>
      <c r="JZ348" s="28"/>
      <c r="KA348" s="28"/>
      <c r="KB348" s="28"/>
      <c r="KC348" s="28"/>
      <c r="KD348" s="28"/>
      <c r="KE348" s="28"/>
      <c r="KF348" s="28"/>
      <c r="KG348" s="28"/>
      <c r="KH348" s="28"/>
      <c r="KI348" s="28"/>
      <c r="KJ348" s="28"/>
      <c r="KK348" s="28"/>
      <c r="KL348" s="28"/>
      <c r="KM348" s="28"/>
      <c r="KN348" s="28"/>
      <c r="KO348" s="28"/>
      <c r="KP348" s="28"/>
      <c r="KQ348" s="28"/>
      <c r="KR348" s="28"/>
      <c r="KS348" s="28"/>
      <c r="KT348" s="28"/>
      <c r="KU348" s="28"/>
      <c r="KV348" s="28"/>
      <c r="KW348" s="28"/>
      <c r="KX348" s="28"/>
      <c r="KY348" s="28"/>
      <c r="KZ348" s="28"/>
      <c r="LA348" s="28"/>
      <c r="LB348" s="28"/>
      <c r="LC348" s="28"/>
      <c r="LD348" s="28"/>
      <c r="LE348" s="28"/>
      <c r="LF348" s="28"/>
      <c r="LG348" s="28"/>
      <c r="LH348" s="28"/>
      <c r="LI348" s="28"/>
      <c r="LJ348" s="28"/>
      <c r="LK348" s="28"/>
      <c r="LL348" s="28"/>
      <c r="LM348" s="28"/>
      <c r="LN348" s="28"/>
      <c r="LO348" s="28"/>
      <c r="LP348" s="28"/>
      <c r="LQ348" s="28"/>
      <c r="LR348" s="28"/>
      <c r="LS348" s="28"/>
      <c r="LT348" s="28"/>
      <c r="LU348" s="28"/>
      <c r="LV348" s="28"/>
      <c r="LW348" s="28"/>
      <c r="LX348" s="28"/>
      <c r="LY348" s="28"/>
      <c r="LZ348" s="28"/>
      <c r="MA348" s="28"/>
      <c r="MB348" s="28"/>
      <c r="MC348" s="28"/>
      <c r="MD348" s="28"/>
      <c r="ME348" s="28"/>
      <c r="MF348" s="28"/>
      <c r="MG348" s="28"/>
      <c r="MH348" s="28"/>
      <c r="MI348" s="28"/>
      <c r="MJ348" s="28"/>
      <c r="MK348" s="28"/>
      <c r="ML348" s="28"/>
      <c r="MM348" s="28"/>
      <c r="MN348" s="28"/>
      <c r="MO348" s="28"/>
      <c r="MP348" s="28"/>
      <c r="MQ348" s="28"/>
      <c r="MR348" s="28"/>
      <c r="MS348" s="28"/>
      <c r="MT348" s="28"/>
      <c r="MU348" s="28"/>
      <c r="MV348" s="28"/>
      <c r="MW348" s="28"/>
      <c r="MX348" s="28"/>
      <c r="MY348" s="28"/>
      <c r="MZ348" s="28"/>
      <c r="NA348" s="28"/>
      <c r="NB348" s="28"/>
      <c r="NC348" s="28"/>
      <c r="ND348" s="28"/>
      <c r="NE348" s="28"/>
      <c r="NF348" s="28"/>
      <c r="NG348" s="28"/>
      <c r="NH348" s="28"/>
      <c r="NI348" s="28"/>
      <c r="NJ348" s="28"/>
      <c r="NK348" s="28"/>
      <c r="NL348" s="28"/>
      <c r="NM348" s="28"/>
      <c r="NN348" s="28"/>
      <c r="NO348" s="28"/>
      <c r="NP348" s="28"/>
      <c r="NQ348" s="28"/>
      <c r="NR348" s="28"/>
      <c r="NS348" s="28"/>
      <c r="NT348" s="28"/>
      <c r="NU348" s="28"/>
      <c r="NV348" s="28"/>
      <c r="NW348" s="28"/>
      <c r="NX348" s="28"/>
      <c r="NY348" s="28"/>
      <c r="NZ348" s="28"/>
      <c r="OA348" s="28"/>
      <c r="OB348" s="28"/>
      <c r="OC348" s="28"/>
      <c r="OD348" s="28"/>
      <c r="OE348" s="28"/>
      <c r="OF348" s="28"/>
      <c r="OG348" s="28"/>
      <c r="OH348" s="28"/>
      <c r="OI348" s="28"/>
      <c r="OJ348" s="28"/>
      <c r="OK348" s="28"/>
      <c r="OL348" s="28"/>
      <c r="OM348" s="28"/>
      <c r="ON348" s="28"/>
      <c r="OO348" s="28"/>
      <c r="OP348" s="28"/>
      <c r="OQ348" s="28"/>
      <c r="OR348" s="28"/>
      <c r="OS348" s="28"/>
      <c r="OT348" s="28"/>
      <c r="OU348" s="28"/>
      <c r="OV348" s="28"/>
      <c r="OW348" s="28"/>
      <c r="OX348" s="28"/>
      <c r="OY348" s="28"/>
      <c r="OZ348" s="28"/>
      <c r="PA348" s="28"/>
      <c r="PB348" s="28"/>
      <c r="PC348" s="28"/>
      <c r="PD348" s="28"/>
      <c r="PE348" s="28"/>
      <c r="PF348" s="28"/>
      <c r="PG348" s="28"/>
      <c r="PH348" s="28"/>
      <c r="PI348" s="28"/>
      <c r="PJ348" s="28"/>
      <c r="PK348" s="28"/>
      <c r="PL348" s="28"/>
      <c r="PM348" s="28"/>
      <c r="PN348" s="28"/>
      <c r="PO348" s="28"/>
      <c r="PP348" s="28"/>
      <c r="PQ348" s="28"/>
      <c r="PR348" s="28"/>
      <c r="PS348" s="28"/>
      <c r="PT348" s="28"/>
      <c r="PU348" s="28"/>
      <c r="PV348" s="28"/>
      <c r="PW348" s="28"/>
      <c r="PX348" s="28"/>
      <c r="PY348" s="28"/>
      <c r="PZ348" s="28"/>
      <c r="QA348" s="28"/>
      <c r="QB348" s="28"/>
      <c r="QC348" s="28"/>
      <c r="QD348" s="28"/>
      <c r="QE348" s="28"/>
      <c r="QF348" s="28"/>
      <c r="QG348" s="28"/>
      <c r="QH348" s="28"/>
      <c r="QI348" s="28"/>
      <c r="QJ348" s="28"/>
      <c r="QK348" s="28"/>
      <c r="QL348" s="28"/>
      <c r="QM348" s="28"/>
      <c r="QN348" s="28"/>
      <c r="QO348" s="28"/>
      <c r="QP348" s="28"/>
      <c r="QQ348" s="28"/>
      <c r="QR348" s="28"/>
      <c r="QS348" s="28"/>
      <c r="QT348" s="28"/>
      <c r="QU348" s="28"/>
      <c r="QV348" s="28"/>
      <c r="QW348" s="28"/>
      <c r="QX348" s="28"/>
      <c r="QY348" s="28"/>
      <c r="QZ348" s="28"/>
      <c r="RA348" s="28"/>
      <c r="RB348" s="28"/>
      <c r="RC348" s="28"/>
      <c r="RD348" s="28"/>
      <c r="RE348" s="28"/>
      <c r="RF348" s="28"/>
      <c r="RG348" s="28"/>
      <c r="RH348" s="28"/>
      <c r="RI348" s="28"/>
      <c r="RJ348" s="28"/>
      <c r="RK348" s="28"/>
      <c r="RL348" s="28"/>
      <c r="RM348" s="28"/>
      <c r="RN348" s="28"/>
      <c r="RO348" s="28"/>
      <c r="RP348" s="28"/>
      <c r="RQ348" s="28"/>
      <c r="RR348" s="28"/>
      <c r="RS348" s="28"/>
      <c r="RT348" s="28"/>
      <c r="RU348" s="28"/>
      <c r="RV348" s="28"/>
      <c r="RW348" s="28"/>
      <c r="RX348" s="28"/>
      <c r="RY348" s="28"/>
      <c r="RZ348" s="28"/>
      <c r="SA348" s="28"/>
      <c r="SB348" s="28"/>
      <c r="SC348" s="28"/>
      <c r="SD348" s="28"/>
      <c r="SE348" s="28"/>
      <c r="SF348" s="28"/>
      <c r="SG348" s="28"/>
      <c r="SH348" s="28"/>
      <c r="SI348" s="28"/>
      <c r="SJ348" s="28"/>
      <c r="SK348" s="28"/>
      <c r="SL348" s="28"/>
      <c r="SM348" s="28"/>
      <c r="SN348" s="28"/>
      <c r="SO348" s="28"/>
      <c r="SP348" s="28"/>
      <c r="SQ348" s="28"/>
      <c r="SR348" s="28"/>
      <c r="SS348" s="28"/>
      <c r="ST348" s="28"/>
      <c r="SU348" s="28"/>
      <c r="SV348" s="28"/>
      <c r="SW348" s="28"/>
      <c r="SX348" s="28"/>
      <c r="SY348" s="28"/>
      <c r="SZ348" s="28"/>
      <c r="TA348" s="28"/>
      <c r="TB348" s="28"/>
      <c r="TC348" s="28"/>
      <c r="TD348" s="28"/>
      <c r="TE348" s="28"/>
      <c r="TF348" s="28"/>
      <c r="TG348" s="28"/>
      <c r="TH348" s="28"/>
      <c r="TI348" s="28"/>
      <c r="TJ348" s="28"/>
      <c r="TK348" s="28"/>
      <c r="TL348" s="28"/>
      <c r="TM348" s="28"/>
      <c r="TN348" s="28"/>
      <c r="TO348" s="28"/>
      <c r="TP348" s="28"/>
      <c r="TQ348" s="28"/>
      <c r="TR348" s="28"/>
      <c r="TS348" s="28"/>
      <c r="TT348" s="28"/>
      <c r="TU348" s="28"/>
      <c r="TV348" s="28"/>
      <c r="TW348" s="28"/>
      <c r="TX348" s="28"/>
      <c r="TY348" s="28"/>
      <c r="TZ348" s="28"/>
      <c r="UA348" s="28"/>
      <c r="UB348" s="28"/>
      <c r="UC348" s="28"/>
      <c r="UD348" s="28"/>
      <c r="UE348" s="28"/>
      <c r="UF348" s="28"/>
      <c r="UG348" s="28"/>
      <c r="UH348" s="28"/>
      <c r="UI348" s="28"/>
      <c r="UJ348" s="28"/>
      <c r="UK348" s="28"/>
      <c r="UL348" s="28"/>
      <c r="UM348" s="28"/>
      <c r="UN348" s="28"/>
      <c r="UO348" s="28"/>
      <c r="UP348" s="28"/>
      <c r="UQ348" s="28"/>
      <c r="UR348" s="28"/>
      <c r="US348" s="28"/>
      <c r="UT348" s="28"/>
      <c r="UU348" s="28"/>
      <c r="UV348" s="28"/>
      <c r="UW348" s="28"/>
      <c r="UX348" s="28"/>
      <c r="UY348" s="28"/>
      <c r="UZ348" s="28"/>
      <c r="VA348" s="28"/>
      <c r="VB348" s="28"/>
      <c r="VC348" s="28"/>
      <c r="VD348" s="28"/>
      <c r="VE348" s="28"/>
      <c r="VF348" s="28"/>
      <c r="VG348" s="28"/>
      <c r="VH348" s="28"/>
      <c r="VI348" s="28"/>
      <c r="VJ348" s="28"/>
      <c r="VK348" s="28"/>
      <c r="VL348" s="28"/>
      <c r="VM348" s="28"/>
      <c r="VN348" s="28"/>
      <c r="VO348" s="28"/>
      <c r="VP348" s="28"/>
      <c r="VQ348" s="28"/>
      <c r="VR348" s="28"/>
      <c r="VS348" s="28"/>
      <c r="VT348" s="28"/>
      <c r="VU348" s="28"/>
      <c r="VV348" s="28"/>
      <c r="VW348" s="28"/>
      <c r="VX348" s="28"/>
      <c r="VY348" s="28"/>
      <c r="VZ348" s="28"/>
      <c r="WA348" s="28"/>
      <c r="WB348" s="28"/>
      <c r="WC348" s="28"/>
      <c r="WD348" s="28"/>
      <c r="WE348" s="28"/>
      <c r="WF348" s="28"/>
      <c r="WG348" s="28"/>
      <c r="WH348" s="28"/>
      <c r="WI348" s="28"/>
      <c r="WJ348" s="28"/>
      <c r="WK348" s="28"/>
      <c r="WL348" s="28"/>
      <c r="WM348" s="28"/>
      <c r="WN348" s="28"/>
      <c r="WO348" s="28"/>
      <c r="WP348" s="28"/>
      <c r="WQ348" s="28"/>
      <c r="WR348" s="28"/>
      <c r="WS348" s="28"/>
      <c r="WT348" s="28"/>
      <c r="WU348" s="28"/>
      <c r="WV348" s="28"/>
      <c r="WW348" s="28"/>
      <c r="WX348" s="28"/>
      <c r="WY348" s="28"/>
      <c r="WZ348" s="28"/>
      <c r="XA348" s="28"/>
      <c r="XB348" s="28"/>
      <c r="XC348" s="28"/>
      <c r="XD348" s="28"/>
      <c r="XE348" s="28"/>
      <c r="XF348" s="28"/>
      <c r="XG348" s="28"/>
      <c r="XH348" s="28"/>
      <c r="XI348" s="28"/>
      <c r="XJ348" s="28"/>
      <c r="XK348" s="28"/>
      <c r="XL348" s="28"/>
      <c r="XM348" s="28"/>
      <c r="XN348" s="28"/>
      <c r="XO348" s="28"/>
      <c r="XP348" s="28"/>
      <c r="XQ348" s="28"/>
      <c r="XR348" s="28"/>
      <c r="XS348" s="28"/>
      <c r="XT348" s="28"/>
      <c r="XU348" s="28"/>
      <c r="XV348" s="28"/>
      <c r="XW348" s="28"/>
      <c r="XX348" s="28"/>
      <c r="XY348" s="28"/>
      <c r="XZ348" s="28"/>
      <c r="YA348" s="28"/>
      <c r="YB348" s="28"/>
      <c r="YC348" s="28"/>
      <c r="YD348" s="28"/>
      <c r="YE348" s="28"/>
      <c r="YF348" s="28"/>
      <c r="YG348" s="28"/>
      <c r="YH348" s="28"/>
      <c r="YI348" s="28"/>
      <c r="YJ348" s="28"/>
      <c r="YK348" s="28"/>
      <c r="YL348" s="28"/>
      <c r="YM348" s="28"/>
      <c r="YN348" s="28"/>
      <c r="YO348" s="28"/>
      <c r="YP348" s="28"/>
      <c r="YQ348" s="28"/>
      <c r="YR348" s="28"/>
      <c r="YS348" s="28"/>
      <c r="YT348" s="28"/>
      <c r="YU348" s="28"/>
      <c r="YV348" s="28"/>
      <c r="YW348" s="28"/>
      <c r="YX348" s="28"/>
      <c r="YY348" s="28"/>
      <c r="YZ348" s="28"/>
      <c r="ZA348" s="28"/>
      <c r="ZB348" s="28"/>
      <c r="ZC348" s="28"/>
      <c r="ZD348" s="28"/>
      <c r="ZE348" s="28"/>
      <c r="ZF348" s="28"/>
      <c r="ZG348" s="28"/>
      <c r="ZH348" s="28"/>
      <c r="ZI348" s="28"/>
      <c r="ZJ348" s="28"/>
      <c r="ZK348" s="28"/>
      <c r="ZL348" s="28"/>
      <c r="ZM348" s="28"/>
      <c r="ZN348" s="28"/>
      <c r="ZO348" s="28"/>
      <c r="ZP348" s="28"/>
      <c r="ZQ348" s="28"/>
      <c r="ZR348" s="28"/>
      <c r="ZS348" s="28"/>
      <c r="ZT348" s="28"/>
      <c r="ZU348" s="28"/>
      <c r="ZV348" s="28"/>
      <c r="ZW348" s="28"/>
      <c r="ZX348" s="28"/>
      <c r="ZY348" s="28"/>
      <c r="ZZ348" s="28"/>
      <c r="AAA348" s="28"/>
      <c r="AAB348" s="28"/>
      <c r="AAC348" s="28"/>
      <c r="AAD348" s="28"/>
      <c r="AAE348" s="28"/>
      <c r="AAF348" s="28"/>
      <c r="AAG348" s="28"/>
      <c r="AAH348" s="28"/>
      <c r="AAI348" s="28"/>
      <c r="AAJ348" s="28"/>
      <c r="AAK348" s="28"/>
      <c r="AAL348" s="28"/>
      <c r="AAM348" s="28"/>
      <c r="AAN348" s="28"/>
      <c r="AAO348" s="28"/>
      <c r="AAP348" s="28"/>
      <c r="AAQ348" s="28"/>
      <c r="AAR348" s="28"/>
      <c r="AAS348" s="28"/>
      <c r="AAT348" s="28"/>
      <c r="AAU348" s="28"/>
      <c r="AAV348" s="28"/>
      <c r="AAW348" s="28"/>
      <c r="AAX348" s="28"/>
      <c r="AAY348" s="28"/>
      <c r="AAZ348" s="28"/>
      <c r="ABA348" s="28"/>
      <c r="ABB348" s="28"/>
      <c r="ABC348" s="28"/>
      <c r="ABD348" s="28"/>
      <c r="ABE348" s="28"/>
      <c r="ABF348" s="28"/>
      <c r="ABG348" s="28"/>
      <c r="ABH348" s="28"/>
      <c r="ABI348" s="28"/>
      <c r="ABJ348" s="28"/>
      <c r="ABK348" s="28"/>
      <c r="ABL348" s="28"/>
      <c r="ABM348" s="28"/>
      <c r="ABN348" s="28"/>
      <c r="ABO348" s="28"/>
      <c r="ABP348" s="28"/>
      <c r="ABQ348" s="28"/>
      <c r="ABR348" s="28"/>
      <c r="ABS348" s="28"/>
      <c r="ABT348" s="28"/>
      <c r="ABU348" s="28"/>
      <c r="ABV348" s="28"/>
      <c r="ABW348" s="28"/>
      <c r="ABX348" s="28"/>
      <c r="ABY348" s="28"/>
      <c r="ABZ348" s="28"/>
      <c r="ACA348" s="28"/>
      <c r="ACB348" s="28"/>
      <c r="ACC348" s="28"/>
      <c r="ACD348" s="28"/>
      <c r="ACE348" s="28"/>
      <c r="ACF348" s="28"/>
      <c r="ACG348" s="28"/>
      <c r="ACH348" s="28"/>
      <c r="ACI348" s="28"/>
      <c r="ACJ348" s="28"/>
      <c r="ACK348" s="28"/>
      <c r="ACL348" s="28"/>
      <c r="ACM348" s="28"/>
      <c r="ACN348" s="28"/>
      <c r="ACO348" s="28"/>
      <c r="ACP348" s="28"/>
      <c r="ACQ348" s="28"/>
      <c r="ACR348" s="28"/>
      <c r="ACS348" s="28"/>
      <c r="ACT348" s="28"/>
      <c r="ACU348" s="28"/>
      <c r="ACV348" s="28"/>
      <c r="ACW348" s="28"/>
      <c r="ACX348" s="28"/>
      <c r="ACY348" s="28"/>
      <c r="ACZ348" s="28"/>
      <c r="ADA348" s="28"/>
      <c r="ADB348" s="28"/>
      <c r="ADC348" s="28"/>
      <c r="ADD348" s="28"/>
      <c r="ADE348" s="28"/>
      <c r="ADF348" s="28"/>
      <c r="ADG348" s="28"/>
      <c r="ADH348" s="28"/>
      <c r="ADI348" s="28"/>
      <c r="ADJ348" s="28"/>
      <c r="ADK348" s="28"/>
      <c r="ADL348" s="28"/>
      <c r="ADM348" s="28"/>
      <c r="ADN348" s="28"/>
      <c r="ADO348" s="28"/>
      <c r="ADP348" s="28"/>
      <c r="ADQ348" s="28"/>
      <c r="ADR348" s="28"/>
      <c r="ADS348" s="28"/>
      <c r="ADT348" s="28"/>
      <c r="ADU348" s="28"/>
      <c r="ADV348" s="28"/>
      <c r="ADW348" s="28"/>
      <c r="ADX348" s="28"/>
      <c r="ADY348" s="28"/>
      <c r="ADZ348" s="28"/>
      <c r="AEA348" s="28"/>
      <c r="AEB348" s="28"/>
      <c r="AEC348" s="28"/>
      <c r="AED348" s="28"/>
      <c r="AEE348" s="28"/>
      <c r="AEF348" s="28"/>
      <c r="AEG348" s="28"/>
      <c r="AEH348" s="28"/>
      <c r="AEI348" s="28"/>
      <c r="AEJ348" s="28"/>
      <c r="AEK348" s="28"/>
      <c r="AEL348" s="28"/>
      <c r="AEM348" s="28"/>
      <c r="AEN348" s="28"/>
      <c r="AEO348" s="28"/>
      <c r="AEP348" s="28"/>
      <c r="AEQ348" s="28"/>
      <c r="AER348" s="28"/>
      <c r="AES348" s="28"/>
      <c r="AET348" s="28"/>
      <c r="AEU348" s="28"/>
      <c r="AEV348" s="28"/>
      <c r="AEW348" s="28"/>
      <c r="AEX348" s="28"/>
      <c r="AEY348" s="28"/>
      <c r="AEZ348" s="28"/>
      <c r="AFA348" s="28"/>
      <c r="AFB348" s="28"/>
      <c r="AFC348" s="28"/>
      <c r="AFD348" s="28"/>
      <c r="AFE348" s="28"/>
      <c r="AFF348" s="28"/>
      <c r="AFG348" s="28"/>
      <c r="AFH348" s="28"/>
      <c r="AFI348" s="28"/>
      <c r="AFJ348" s="28"/>
      <c r="AFK348" s="28"/>
      <c r="AFL348" s="28"/>
      <c r="AFM348" s="28"/>
      <c r="AFN348" s="28"/>
      <c r="AFO348" s="28"/>
      <c r="AFP348" s="28"/>
      <c r="AFQ348" s="28"/>
      <c r="AFR348" s="28"/>
      <c r="AFS348" s="28"/>
      <c r="AFT348" s="28"/>
      <c r="AFU348" s="28"/>
      <c r="AFV348" s="28"/>
      <c r="AFW348" s="28"/>
      <c r="AFX348" s="28"/>
      <c r="AFY348" s="28"/>
      <c r="AFZ348" s="28"/>
      <c r="AGA348" s="28"/>
      <c r="AGB348" s="28"/>
      <c r="AGC348" s="28"/>
      <c r="AGD348" s="28"/>
      <c r="AGE348" s="28"/>
      <c r="AGF348" s="28"/>
      <c r="AGG348" s="28"/>
      <c r="AGH348" s="28"/>
      <c r="AGI348" s="28"/>
      <c r="AGJ348" s="28"/>
      <c r="AGK348" s="28"/>
      <c r="AGL348" s="28"/>
      <c r="AGM348" s="28"/>
      <c r="AGN348" s="28"/>
      <c r="AGO348" s="28"/>
      <c r="AGP348" s="28"/>
      <c r="AGQ348" s="28"/>
      <c r="AGR348" s="28"/>
      <c r="AGS348" s="28"/>
      <c r="AGT348" s="28"/>
      <c r="AGU348" s="28"/>
      <c r="AGV348" s="28"/>
      <c r="AGW348" s="28"/>
      <c r="AGX348" s="28"/>
      <c r="AGY348" s="28"/>
      <c r="AGZ348" s="28"/>
      <c r="AHA348" s="28"/>
      <c r="AHB348" s="28"/>
      <c r="AHC348" s="28"/>
      <c r="AHD348" s="28"/>
      <c r="AHE348" s="28"/>
      <c r="AHF348" s="28"/>
      <c r="AHG348" s="28"/>
      <c r="AHH348" s="28"/>
      <c r="AHI348" s="28"/>
      <c r="AHJ348" s="28"/>
      <c r="AHK348" s="28"/>
      <c r="AHL348" s="28"/>
      <c r="AHM348" s="28"/>
      <c r="AHN348" s="28"/>
      <c r="AHO348" s="28"/>
      <c r="AHP348" s="28"/>
      <c r="AHQ348" s="28"/>
      <c r="AHR348" s="28"/>
      <c r="AHS348" s="28"/>
      <c r="AHT348" s="28"/>
      <c r="AHU348" s="28"/>
      <c r="AHV348" s="28"/>
      <c r="AHW348" s="28"/>
      <c r="AHX348" s="28"/>
      <c r="AHY348" s="28"/>
      <c r="AHZ348" s="28"/>
      <c r="AIA348" s="28"/>
      <c r="AIB348" s="28"/>
      <c r="AIC348" s="28"/>
      <c r="AID348" s="28"/>
      <c r="AIE348" s="28"/>
      <c r="AIF348" s="28"/>
      <c r="AIG348" s="28"/>
      <c r="AIH348" s="28"/>
      <c r="AII348" s="28"/>
      <c r="AIJ348" s="28"/>
      <c r="AIK348" s="28"/>
      <c r="AIL348" s="28"/>
      <c r="AIM348" s="28"/>
      <c r="AIN348" s="28"/>
      <c r="AIO348" s="28"/>
      <c r="AIP348" s="28"/>
      <c r="AIQ348" s="28"/>
      <c r="AIR348" s="28"/>
      <c r="AIS348" s="28"/>
      <c r="AIT348" s="28"/>
      <c r="AIU348" s="28"/>
      <c r="AIV348" s="28"/>
      <c r="AIW348" s="28"/>
      <c r="AIX348" s="28"/>
      <c r="AIY348" s="28"/>
      <c r="AIZ348" s="28"/>
      <c r="AJA348" s="28"/>
      <c r="AJB348" s="28"/>
      <c r="AJC348" s="28"/>
      <c r="AJD348" s="28"/>
      <c r="AJE348" s="28"/>
      <c r="AJF348" s="28"/>
      <c r="AJG348" s="28"/>
      <c r="AJH348" s="28"/>
      <c r="AJI348" s="28"/>
      <c r="AJJ348" s="28"/>
      <c r="AJK348" s="28"/>
      <c r="AJL348" s="28"/>
      <c r="AJM348" s="28"/>
      <c r="AJN348" s="28"/>
      <c r="AJO348" s="28"/>
      <c r="AJP348" s="28"/>
      <c r="AJQ348" s="28"/>
      <c r="AJR348" s="28"/>
      <c r="AJS348" s="28"/>
      <c r="AJT348" s="28"/>
      <c r="AJU348" s="28"/>
      <c r="AJV348" s="28"/>
      <c r="AJW348" s="28"/>
      <c r="AJX348" s="28"/>
      <c r="AJY348" s="28"/>
      <c r="AJZ348" s="28"/>
      <c r="AKA348" s="28"/>
      <c r="AKB348" s="28"/>
      <c r="AKC348" s="28"/>
      <c r="AKD348" s="28"/>
      <c r="AKE348" s="28"/>
      <c r="AKF348" s="28"/>
      <c r="AKG348" s="28"/>
      <c r="AKH348" s="28"/>
      <c r="AKI348" s="28"/>
      <c r="AKJ348" s="28"/>
      <c r="AKK348" s="28"/>
      <c r="AKL348" s="28"/>
      <c r="AKM348" s="28"/>
      <c r="AKN348" s="28"/>
      <c r="AKO348" s="28"/>
      <c r="AKP348" s="28"/>
      <c r="AKQ348" s="28"/>
      <c r="AKR348" s="28"/>
      <c r="AKS348" s="28"/>
      <c r="AKT348" s="28"/>
      <c r="AKU348" s="28"/>
      <c r="AKV348" s="28"/>
      <c r="AKW348" s="28"/>
      <c r="AKX348" s="28"/>
      <c r="AKY348" s="28"/>
      <c r="AKZ348" s="28"/>
      <c r="ALA348" s="28"/>
      <c r="ALB348" s="28"/>
      <c r="ALC348" s="28"/>
      <c r="ALD348" s="28"/>
      <c r="ALE348" s="28"/>
      <c r="ALF348" s="28"/>
      <c r="ALG348" s="28"/>
      <c r="ALH348" s="28"/>
      <c r="ALI348" s="28"/>
      <c r="ALJ348" s="28"/>
      <c r="ALK348" s="28"/>
      <c r="ALL348" s="28"/>
      <c r="ALM348" s="28"/>
      <c r="ALN348" s="28"/>
      <c r="ALO348" s="28"/>
      <c r="ALP348" s="28"/>
      <c r="ALQ348" s="28"/>
      <c r="ALR348" s="28"/>
      <c r="ALS348" s="28"/>
      <c r="ALT348" s="28"/>
      <c r="ALU348" s="28"/>
      <c r="ALV348" s="28"/>
      <c r="ALW348" s="28"/>
      <c r="ALX348" s="28"/>
      <c r="ALY348" s="28"/>
      <c r="ALZ348" s="28"/>
      <c r="AMA348" s="28"/>
      <c r="AMB348" s="28"/>
      <c r="AMC348" s="28"/>
      <c r="AMD348" s="28"/>
      <c r="AME348" s="28"/>
      <c r="AMF348" s="28"/>
      <c r="AMG348" s="28"/>
      <c r="AMH348" s="28"/>
      <c r="AMI348" s="28"/>
      <c r="AMJ348" s="28"/>
      <c r="AMK348" s="28"/>
      <c r="AML348" s="28"/>
      <c r="AMM348" s="28"/>
      <c r="AMN348" s="28"/>
      <c r="AMO348" s="28"/>
      <c r="AMP348" s="28"/>
      <c r="AMQ348" s="28"/>
      <c r="AMR348" s="28"/>
      <c r="AMS348" s="28"/>
      <c r="AMT348" s="28"/>
      <c r="AMU348" s="28"/>
      <c r="AMV348" s="28"/>
      <c r="AMW348" s="28"/>
      <c r="AMX348" s="28"/>
      <c r="AMY348" s="28"/>
      <c r="AMZ348" s="28"/>
      <c r="ANA348" s="28"/>
      <c r="ANB348" s="28"/>
      <c r="ANC348" s="28"/>
      <c r="AND348" s="28"/>
      <c r="ANE348" s="28"/>
      <c r="ANF348" s="28"/>
    </row>
    <row r="349" spans="3:1046" s="6" customFormat="1" ht="15" customHeight="1" x14ac:dyDescent="0.25">
      <c r="C349" s="6" t="str">
        <f t="shared" si="193"/>
        <v>State</v>
      </c>
      <c r="D349" s="6" t="str">
        <f t="shared" si="194"/>
        <v>EPX 80 DHPT  (80 gal)</v>
      </c>
      <c r="E349" s="6">
        <f t="shared" si="210"/>
        <v>230312</v>
      </c>
      <c r="F349" s="62">
        <f t="shared" si="148"/>
        <v>80</v>
      </c>
      <c r="G349" s="6" t="str">
        <f t="shared" si="195"/>
        <v>AOSmithPHPT80</v>
      </c>
      <c r="H349" s="62">
        <v>1</v>
      </c>
      <c r="I349" s="64">
        <v>0</v>
      </c>
      <c r="J349" s="63">
        <f t="shared" si="151"/>
        <v>2.33</v>
      </c>
      <c r="K349" s="114">
        <f t="shared" si="152"/>
        <v>0</v>
      </c>
      <c r="L349" s="132">
        <f t="shared" si="191"/>
        <v>0</v>
      </c>
      <c r="M349" s="132" t="str">
        <f t="shared" si="211"/>
        <v>StateEPX80DHPT</v>
      </c>
      <c r="N349" s="99" t="s">
        <v>196</v>
      </c>
      <c r="O349" s="33"/>
      <c r="P349" s="83">
        <f t="shared" si="192"/>
        <v>23</v>
      </c>
      <c r="Q349" s="18" t="s">
        <v>42</v>
      </c>
      <c r="R349" s="70">
        <f t="shared" si="229"/>
        <v>3</v>
      </c>
      <c r="S349" s="70">
        <f t="shared" si="224"/>
        <v>230312</v>
      </c>
      <c r="T349" s="67" t="str">
        <f t="shared" si="198"/>
        <v>EPX 80 DHPT  (80 gal)</v>
      </c>
      <c r="U349" s="19" t="s">
        <v>116</v>
      </c>
      <c r="V349" s="20">
        <v>80</v>
      </c>
      <c r="W349" s="31" t="s">
        <v>108</v>
      </c>
      <c r="X349" s="88" t="s">
        <v>108</v>
      </c>
      <c r="Y349" s="93" t="str">
        <f t="shared" si="226"/>
        <v>AOSmithPHPT80</v>
      </c>
      <c r="Z349" s="131">
        <v>0</v>
      </c>
      <c r="AA349" s="34">
        <v>2.33</v>
      </c>
      <c r="AB349" s="51"/>
      <c r="AC349" s="50"/>
      <c r="AD349" s="51"/>
      <c r="AE349" s="50"/>
      <c r="AF349" s="143" t="str">
        <f t="shared" si="196"/>
        <v>2,     State,   "EPX 80 DHPT  (80 gal)"</v>
      </c>
      <c r="AG349" s="145" t="str">
        <f t="shared" si="217"/>
        <v>State</v>
      </c>
      <c r="AH349" s="86" t="s">
        <v>689</v>
      </c>
      <c r="AI349" s="143" t="str">
        <f t="shared" si="197"/>
        <v xml:space="preserve">          case  State   :   "StateEPX80DHPT"</v>
      </c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  <c r="BY349" s="28"/>
      <c r="BZ349" s="28"/>
      <c r="CA349" s="28"/>
      <c r="CB349" s="28"/>
      <c r="CC349" s="28"/>
      <c r="CD349" s="28"/>
      <c r="CE349" s="28"/>
      <c r="CF349" s="28"/>
      <c r="CG349" s="28"/>
      <c r="CH349" s="28"/>
      <c r="CI349" s="28"/>
      <c r="CJ349" s="28"/>
      <c r="CK349" s="28"/>
      <c r="CL349" s="28"/>
      <c r="CM349" s="28"/>
      <c r="CN349" s="28"/>
      <c r="CO349" s="28"/>
      <c r="CP349" s="28"/>
      <c r="CQ349" s="28"/>
      <c r="CR349" s="28"/>
      <c r="CS349" s="28"/>
      <c r="CT349" s="28"/>
      <c r="CU349" s="28"/>
      <c r="CV349" s="28"/>
      <c r="CW349" s="28"/>
      <c r="CX349" s="28"/>
      <c r="CY349" s="28"/>
      <c r="CZ349" s="28"/>
      <c r="DA349" s="28"/>
      <c r="DB349" s="28"/>
      <c r="DC349" s="28"/>
      <c r="DD349" s="28"/>
      <c r="DE349" s="28"/>
      <c r="DF349" s="28"/>
      <c r="DG349" s="28"/>
      <c r="DH349" s="28"/>
      <c r="DI349" s="28"/>
      <c r="DJ349" s="28"/>
      <c r="DK349" s="28"/>
      <c r="DL349" s="28"/>
      <c r="DM349" s="28"/>
      <c r="DN349" s="28"/>
      <c r="DO349" s="28"/>
      <c r="DP349" s="28"/>
      <c r="DQ349" s="28"/>
      <c r="DR349" s="28"/>
      <c r="DS349" s="28"/>
      <c r="DT349" s="28"/>
      <c r="DU349" s="28"/>
      <c r="DV349" s="28"/>
      <c r="DW349" s="28"/>
      <c r="DX349" s="28"/>
      <c r="DY349" s="28"/>
      <c r="DZ349" s="28"/>
      <c r="EA349" s="28"/>
      <c r="EB349" s="28"/>
      <c r="EC349" s="28"/>
      <c r="ED349" s="28"/>
      <c r="EE349" s="28"/>
      <c r="EF349" s="28"/>
      <c r="EG349" s="28"/>
      <c r="EH349" s="28"/>
      <c r="EI349" s="28"/>
      <c r="EJ349" s="28"/>
      <c r="EK349" s="28"/>
      <c r="EL349" s="28"/>
      <c r="EM349" s="28"/>
      <c r="EN349" s="28"/>
      <c r="EO349" s="28"/>
      <c r="EP349" s="28"/>
      <c r="EQ349" s="28"/>
      <c r="ER349" s="28"/>
      <c r="ES349" s="28"/>
      <c r="ET349" s="28"/>
      <c r="EU349" s="28"/>
      <c r="EV349" s="28"/>
      <c r="EW349" s="28"/>
      <c r="EX349" s="28"/>
      <c r="EY349" s="28"/>
      <c r="EZ349" s="28"/>
      <c r="FA349" s="28"/>
      <c r="FB349" s="28"/>
      <c r="FC349" s="28"/>
      <c r="FD349" s="28"/>
      <c r="FE349" s="28"/>
      <c r="FF349" s="28"/>
      <c r="FG349" s="28"/>
      <c r="FH349" s="28"/>
      <c r="FI349" s="28"/>
      <c r="FJ349" s="28"/>
      <c r="FK349" s="28"/>
      <c r="FL349" s="28"/>
      <c r="FM349" s="28"/>
      <c r="FN349" s="28"/>
      <c r="FO349" s="28"/>
      <c r="FP349" s="28"/>
      <c r="FQ349" s="28"/>
      <c r="FR349" s="28"/>
      <c r="FS349" s="28"/>
      <c r="FT349" s="28"/>
      <c r="FU349" s="28"/>
      <c r="FV349" s="28"/>
      <c r="FW349" s="28"/>
      <c r="FX349" s="28"/>
      <c r="FY349" s="28"/>
      <c r="FZ349" s="28"/>
      <c r="GA349" s="28"/>
      <c r="GB349" s="28"/>
      <c r="GC349" s="28"/>
      <c r="GD349" s="28"/>
      <c r="GE349" s="28"/>
      <c r="GF349" s="28"/>
      <c r="GG349" s="28"/>
      <c r="GH349" s="28"/>
      <c r="GI349" s="28"/>
      <c r="GJ349" s="28"/>
      <c r="GK349" s="28"/>
      <c r="GL349" s="28"/>
      <c r="GM349" s="28"/>
      <c r="GN349" s="28"/>
      <c r="GO349" s="28"/>
      <c r="GP349" s="28"/>
      <c r="GQ349" s="28"/>
      <c r="GR349" s="28"/>
      <c r="GS349" s="28"/>
      <c r="GT349" s="28"/>
      <c r="GU349" s="28"/>
      <c r="GV349" s="28"/>
      <c r="GW349" s="28"/>
      <c r="GX349" s="28"/>
      <c r="GY349" s="28"/>
      <c r="GZ349" s="28"/>
      <c r="HA349" s="28"/>
      <c r="HB349" s="28"/>
      <c r="HC349" s="28"/>
      <c r="HD349" s="28"/>
      <c r="HE349" s="28"/>
      <c r="HF349" s="28"/>
      <c r="HG349" s="28"/>
      <c r="HH349" s="28"/>
      <c r="HI349" s="28"/>
      <c r="HJ349" s="28"/>
      <c r="HK349" s="28"/>
      <c r="HL349" s="28"/>
      <c r="HM349" s="28"/>
      <c r="HN349" s="28"/>
      <c r="HO349" s="28"/>
      <c r="HP349" s="28"/>
      <c r="HQ349" s="28"/>
      <c r="HR349" s="28"/>
      <c r="HS349" s="28"/>
      <c r="HT349" s="28"/>
      <c r="HU349" s="28"/>
      <c r="HV349" s="28"/>
      <c r="HW349" s="28"/>
      <c r="HX349" s="28"/>
      <c r="HY349" s="28"/>
      <c r="HZ349" s="28"/>
      <c r="IA349" s="28"/>
      <c r="IB349" s="28"/>
      <c r="IC349" s="28"/>
      <c r="ID349" s="28"/>
      <c r="IE349" s="28"/>
      <c r="IF349" s="28"/>
      <c r="IG349" s="28"/>
      <c r="IH349" s="28"/>
      <c r="II349" s="28"/>
      <c r="IJ349" s="28"/>
      <c r="IK349" s="28"/>
      <c r="IL349" s="28"/>
      <c r="IM349" s="28"/>
      <c r="IN349" s="28"/>
      <c r="IO349" s="28"/>
      <c r="IP349" s="28"/>
      <c r="IQ349" s="28"/>
      <c r="IR349" s="28"/>
      <c r="IS349" s="28"/>
      <c r="IT349" s="28"/>
      <c r="IU349" s="28"/>
      <c r="IV349" s="28"/>
      <c r="IW349" s="28"/>
      <c r="IX349" s="28"/>
      <c r="IY349" s="28"/>
      <c r="IZ349" s="28"/>
      <c r="JA349" s="28"/>
      <c r="JB349" s="28"/>
      <c r="JC349" s="28"/>
      <c r="JD349" s="28"/>
      <c r="JE349" s="28"/>
      <c r="JF349" s="28"/>
      <c r="JG349" s="28"/>
      <c r="JH349" s="28"/>
      <c r="JI349" s="28"/>
      <c r="JJ349" s="28"/>
      <c r="JK349" s="28"/>
      <c r="JL349" s="28"/>
      <c r="JM349" s="28"/>
      <c r="JN349" s="28"/>
      <c r="JO349" s="28"/>
      <c r="JP349" s="28"/>
      <c r="JQ349" s="28"/>
      <c r="JR349" s="28"/>
      <c r="JS349" s="28"/>
      <c r="JT349" s="28"/>
      <c r="JU349" s="28"/>
      <c r="JV349" s="28"/>
      <c r="JW349" s="28"/>
      <c r="JX349" s="28"/>
      <c r="JY349" s="28"/>
      <c r="JZ349" s="28"/>
      <c r="KA349" s="28"/>
      <c r="KB349" s="28"/>
      <c r="KC349" s="28"/>
      <c r="KD349" s="28"/>
      <c r="KE349" s="28"/>
      <c r="KF349" s="28"/>
      <c r="KG349" s="28"/>
      <c r="KH349" s="28"/>
      <c r="KI349" s="28"/>
      <c r="KJ349" s="28"/>
      <c r="KK349" s="28"/>
      <c r="KL349" s="28"/>
      <c r="KM349" s="28"/>
      <c r="KN349" s="28"/>
      <c r="KO349" s="28"/>
      <c r="KP349" s="28"/>
      <c r="KQ349" s="28"/>
      <c r="KR349" s="28"/>
      <c r="KS349" s="28"/>
      <c r="KT349" s="28"/>
      <c r="KU349" s="28"/>
      <c r="KV349" s="28"/>
      <c r="KW349" s="28"/>
      <c r="KX349" s="28"/>
      <c r="KY349" s="28"/>
      <c r="KZ349" s="28"/>
      <c r="LA349" s="28"/>
      <c r="LB349" s="28"/>
      <c r="LC349" s="28"/>
      <c r="LD349" s="28"/>
      <c r="LE349" s="28"/>
      <c r="LF349" s="28"/>
      <c r="LG349" s="28"/>
      <c r="LH349" s="28"/>
      <c r="LI349" s="28"/>
      <c r="LJ349" s="28"/>
      <c r="LK349" s="28"/>
      <c r="LL349" s="28"/>
      <c r="LM349" s="28"/>
      <c r="LN349" s="28"/>
      <c r="LO349" s="28"/>
      <c r="LP349" s="28"/>
      <c r="LQ349" s="28"/>
      <c r="LR349" s="28"/>
      <c r="LS349" s="28"/>
      <c r="LT349" s="28"/>
      <c r="LU349" s="28"/>
      <c r="LV349" s="28"/>
      <c r="LW349" s="28"/>
      <c r="LX349" s="28"/>
      <c r="LY349" s="28"/>
      <c r="LZ349" s="28"/>
      <c r="MA349" s="28"/>
      <c r="MB349" s="28"/>
      <c r="MC349" s="28"/>
      <c r="MD349" s="28"/>
      <c r="ME349" s="28"/>
      <c r="MF349" s="28"/>
      <c r="MG349" s="28"/>
      <c r="MH349" s="28"/>
      <c r="MI349" s="28"/>
      <c r="MJ349" s="28"/>
      <c r="MK349" s="28"/>
      <c r="ML349" s="28"/>
      <c r="MM349" s="28"/>
      <c r="MN349" s="28"/>
      <c r="MO349" s="28"/>
      <c r="MP349" s="28"/>
      <c r="MQ349" s="28"/>
      <c r="MR349" s="28"/>
      <c r="MS349" s="28"/>
      <c r="MT349" s="28"/>
      <c r="MU349" s="28"/>
      <c r="MV349" s="28"/>
      <c r="MW349" s="28"/>
      <c r="MX349" s="28"/>
      <c r="MY349" s="28"/>
      <c r="MZ349" s="28"/>
      <c r="NA349" s="28"/>
      <c r="NB349" s="28"/>
      <c r="NC349" s="28"/>
      <c r="ND349" s="28"/>
      <c r="NE349" s="28"/>
      <c r="NF349" s="28"/>
      <c r="NG349" s="28"/>
      <c r="NH349" s="28"/>
      <c r="NI349" s="28"/>
      <c r="NJ349" s="28"/>
      <c r="NK349" s="28"/>
      <c r="NL349" s="28"/>
      <c r="NM349" s="28"/>
      <c r="NN349" s="28"/>
      <c r="NO349" s="28"/>
      <c r="NP349" s="28"/>
      <c r="NQ349" s="28"/>
      <c r="NR349" s="28"/>
      <c r="NS349" s="28"/>
      <c r="NT349" s="28"/>
      <c r="NU349" s="28"/>
      <c r="NV349" s="28"/>
      <c r="NW349" s="28"/>
      <c r="NX349" s="28"/>
      <c r="NY349" s="28"/>
      <c r="NZ349" s="28"/>
      <c r="OA349" s="28"/>
      <c r="OB349" s="28"/>
      <c r="OC349" s="28"/>
      <c r="OD349" s="28"/>
      <c r="OE349" s="28"/>
      <c r="OF349" s="28"/>
      <c r="OG349" s="28"/>
      <c r="OH349" s="28"/>
      <c r="OI349" s="28"/>
      <c r="OJ349" s="28"/>
      <c r="OK349" s="28"/>
      <c r="OL349" s="28"/>
      <c r="OM349" s="28"/>
      <c r="ON349" s="28"/>
      <c r="OO349" s="28"/>
      <c r="OP349" s="28"/>
      <c r="OQ349" s="28"/>
      <c r="OR349" s="28"/>
      <c r="OS349" s="28"/>
      <c r="OT349" s="28"/>
      <c r="OU349" s="28"/>
      <c r="OV349" s="28"/>
      <c r="OW349" s="28"/>
      <c r="OX349" s="28"/>
      <c r="OY349" s="28"/>
      <c r="OZ349" s="28"/>
      <c r="PA349" s="28"/>
      <c r="PB349" s="28"/>
      <c r="PC349" s="28"/>
      <c r="PD349" s="28"/>
      <c r="PE349" s="28"/>
      <c r="PF349" s="28"/>
      <c r="PG349" s="28"/>
      <c r="PH349" s="28"/>
      <c r="PI349" s="28"/>
      <c r="PJ349" s="28"/>
      <c r="PK349" s="28"/>
      <c r="PL349" s="28"/>
      <c r="PM349" s="28"/>
      <c r="PN349" s="28"/>
      <c r="PO349" s="28"/>
      <c r="PP349" s="28"/>
      <c r="PQ349" s="28"/>
      <c r="PR349" s="28"/>
      <c r="PS349" s="28"/>
      <c r="PT349" s="28"/>
      <c r="PU349" s="28"/>
      <c r="PV349" s="28"/>
      <c r="PW349" s="28"/>
      <c r="PX349" s="28"/>
      <c r="PY349" s="28"/>
      <c r="PZ349" s="28"/>
      <c r="QA349" s="28"/>
      <c r="QB349" s="28"/>
      <c r="QC349" s="28"/>
      <c r="QD349" s="28"/>
      <c r="QE349" s="28"/>
      <c r="QF349" s="28"/>
      <c r="QG349" s="28"/>
      <c r="QH349" s="28"/>
      <c r="QI349" s="28"/>
      <c r="QJ349" s="28"/>
      <c r="QK349" s="28"/>
      <c r="QL349" s="28"/>
      <c r="QM349" s="28"/>
      <c r="QN349" s="28"/>
      <c r="QO349" s="28"/>
      <c r="QP349" s="28"/>
      <c r="QQ349" s="28"/>
      <c r="QR349" s="28"/>
      <c r="QS349" s="28"/>
      <c r="QT349" s="28"/>
      <c r="QU349" s="28"/>
      <c r="QV349" s="28"/>
      <c r="QW349" s="28"/>
      <c r="QX349" s="28"/>
      <c r="QY349" s="28"/>
      <c r="QZ349" s="28"/>
      <c r="RA349" s="28"/>
      <c r="RB349" s="28"/>
      <c r="RC349" s="28"/>
      <c r="RD349" s="28"/>
      <c r="RE349" s="28"/>
      <c r="RF349" s="28"/>
      <c r="RG349" s="28"/>
      <c r="RH349" s="28"/>
      <c r="RI349" s="28"/>
      <c r="RJ349" s="28"/>
      <c r="RK349" s="28"/>
      <c r="RL349" s="28"/>
      <c r="RM349" s="28"/>
      <c r="RN349" s="28"/>
      <c r="RO349" s="28"/>
      <c r="RP349" s="28"/>
      <c r="RQ349" s="28"/>
      <c r="RR349" s="28"/>
      <c r="RS349" s="28"/>
      <c r="RT349" s="28"/>
      <c r="RU349" s="28"/>
      <c r="RV349" s="28"/>
      <c r="RW349" s="28"/>
      <c r="RX349" s="28"/>
      <c r="RY349" s="28"/>
      <c r="RZ349" s="28"/>
      <c r="SA349" s="28"/>
      <c r="SB349" s="28"/>
      <c r="SC349" s="28"/>
      <c r="SD349" s="28"/>
      <c r="SE349" s="28"/>
      <c r="SF349" s="28"/>
      <c r="SG349" s="28"/>
      <c r="SH349" s="28"/>
      <c r="SI349" s="28"/>
      <c r="SJ349" s="28"/>
      <c r="SK349" s="28"/>
      <c r="SL349" s="28"/>
      <c r="SM349" s="28"/>
      <c r="SN349" s="28"/>
      <c r="SO349" s="28"/>
      <c r="SP349" s="28"/>
      <c r="SQ349" s="28"/>
      <c r="SR349" s="28"/>
      <c r="SS349" s="28"/>
      <c r="ST349" s="28"/>
      <c r="SU349" s="28"/>
      <c r="SV349" s="28"/>
      <c r="SW349" s="28"/>
      <c r="SX349" s="28"/>
      <c r="SY349" s="28"/>
      <c r="SZ349" s="28"/>
      <c r="TA349" s="28"/>
      <c r="TB349" s="28"/>
      <c r="TC349" s="28"/>
      <c r="TD349" s="28"/>
      <c r="TE349" s="28"/>
      <c r="TF349" s="28"/>
      <c r="TG349" s="28"/>
      <c r="TH349" s="28"/>
      <c r="TI349" s="28"/>
      <c r="TJ349" s="28"/>
      <c r="TK349" s="28"/>
      <c r="TL349" s="28"/>
      <c r="TM349" s="28"/>
      <c r="TN349" s="28"/>
      <c r="TO349" s="28"/>
      <c r="TP349" s="28"/>
      <c r="TQ349" s="28"/>
      <c r="TR349" s="28"/>
      <c r="TS349" s="28"/>
      <c r="TT349" s="28"/>
      <c r="TU349" s="28"/>
      <c r="TV349" s="28"/>
      <c r="TW349" s="28"/>
      <c r="TX349" s="28"/>
      <c r="TY349" s="28"/>
      <c r="TZ349" s="28"/>
      <c r="UA349" s="28"/>
      <c r="UB349" s="28"/>
      <c r="UC349" s="28"/>
      <c r="UD349" s="28"/>
      <c r="UE349" s="28"/>
      <c r="UF349" s="28"/>
      <c r="UG349" s="28"/>
      <c r="UH349" s="28"/>
      <c r="UI349" s="28"/>
      <c r="UJ349" s="28"/>
      <c r="UK349" s="28"/>
      <c r="UL349" s="28"/>
      <c r="UM349" s="28"/>
      <c r="UN349" s="28"/>
      <c r="UO349" s="28"/>
      <c r="UP349" s="28"/>
      <c r="UQ349" s="28"/>
      <c r="UR349" s="28"/>
      <c r="US349" s="28"/>
      <c r="UT349" s="28"/>
      <c r="UU349" s="28"/>
      <c r="UV349" s="28"/>
      <c r="UW349" s="28"/>
      <c r="UX349" s="28"/>
      <c r="UY349" s="28"/>
      <c r="UZ349" s="28"/>
      <c r="VA349" s="28"/>
      <c r="VB349" s="28"/>
      <c r="VC349" s="28"/>
      <c r="VD349" s="28"/>
      <c r="VE349" s="28"/>
      <c r="VF349" s="28"/>
      <c r="VG349" s="28"/>
      <c r="VH349" s="28"/>
      <c r="VI349" s="28"/>
      <c r="VJ349" s="28"/>
      <c r="VK349" s="28"/>
      <c r="VL349" s="28"/>
      <c r="VM349" s="28"/>
      <c r="VN349" s="28"/>
      <c r="VO349" s="28"/>
      <c r="VP349" s="28"/>
      <c r="VQ349" s="28"/>
      <c r="VR349" s="28"/>
      <c r="VS349" s="28"/>
      <c r="VT349" s="28"/>
      <c r="VU349" s="28"/>
      <c r="VV349" s="28"/>
      <c r="VW349" s="28"/>
      <c r="VX349" s="28"/>
      <c r="VY349" s="28"/>
      <c r="VZ349" s="28"/>
      <c r="WA349" s="28"/>
      <c r="WB349" s="28"/>
      <c r="WC349" s="28"/>
      <c r="WD349" s="28"/>
      <c r="WE349" s="28"/>
      <c r="WF349" s="28"/>
      <c r="WG349" s="28"/>
      <c r="WH349" s="28"/>
      <c r="WI349" s="28"/>
      <c r="WJ349" s="28"/>
      <c r="WK349" s="28"/>
      <c r="WL349" s="28"/>
      <c r="WM349" s="28"/>
      <c r="WN349" s="28"/>
      <c r="WO349" s="28"/>
      <c r="WP349" s="28"/>
      <c r="WQ349" s="28"/>
      <c r="WR349" s="28"/>
      <c r="WS349" s="28"/>
      <c r="WT349" s="28"/>
      <c r="WU349" s="28"/>
      <c r="WV349" s="28"/>
      <c r="WW349" s="28"/>
      <c r="WX349" s="28"/>
      <c r="WY349" s="28"/>
      <c r="WZ349" s="28"/>
      <c r="XA349" s="28"/>
      <c r="XB349" s="28"/>
      <c r="XC349" s="28"/>
      <c r="XD349" s="28"/>
      <c r="XE349" s="28"/>
      <c r="XF349" s="28"/>
      <c r="XG349" s="28"/>
      <c r="XH349" s="28"/>
      <c r="XI349" s="28"/>
      <c r="XJ349" s="28"/>
      <c r="XK349" s="28"/>
      <c r="XL349" s="28"/>
      <c r="XM349" s="28"/>
      <c r="XN349" s="28"/>
      <c r="XO349" s="28"/>
      <c r="XP349" s="28"/>
      <c r="XQ349" s="28"/>
      <c r="XR349" s="28"/>
      <c r="XS349" s="28"/>
      <c r="XT349" s="28"/>
      <c r="XU349" s="28"/>
      <c r="XV349" s="28"/>
      <c r="XW349" s="28"/>
      <c r="XX349" s="28"/>
      <c r="XY349" s="28"/>
      <c r="XZ349" s="28"/>
      <c r="YA349" s="28"/>
      <c r="YB349" s="28"/>
      <c r="YC349" s="28"/>
      <c r="YD349" s="28"/>
      <c r="YE349" s="28"/>
      <c r="YF349" s="28"/>
      <c r="YG349" s="28"/>
      <c r="YH349" s="28"/>
      <c r="YI349" s="28"/>
      <c r="YJ349" s="28"/>
      <c r="YK349" s="28"/>
      <c r="YL349" s="28"/>
      <c r="YM349" s="28"/>
      <c r="YN349" s="28"/>
      <c r="YO349" s="28"/>
      <c r="YP349" s="28"/>
      <c r="YQ349" s="28"/>
      <c r="YR349" s="28"/>
      <c r="YS349" s="28"/>
      <c r="YT349" s="28"/>
      <c r="YU349" s="28"/>
      <c r="YV349" s="28"/>
      <c r="YW349" s="28"/>
      <c r="YX349" s="28"/>
      <c r="YY349" s="28"/>
      <c r="YZ349" s="28"/>
      <c r="ZA349" s="28"/>
      <c r="ZB349" s="28"/>
      <c r="ZC349" s="28"/>
      <c r="ZD349" s="28"/>
      <c r="ZE349" s="28"/>
      <c r="ZF349" s="28"/>
      <c r="ZG349" s="28"/>
      <c r="ZH349" s="28"/>
      <c r="ZI349" s="28"/>
      <c r="ZJ349" s="28"/>
      <c r="ZK349" s="28"/>
      <c r="ZL349" s="28"/>
      <c r="ZM349" s="28"/>
      <c r="ZN349" s="28"/>
      <c r="ZO349" s="28"/>
      <c r="ZP349" s="28"/>
      <c r="ZQ349" s="28"/>
      <c r="ZR349" s="28"/>
      <c r="ZS349" s="28"/>
      <c r="ZT349" s="28"/>
      <c r="ZU349" s="28"/>
      <c r="ZV349" s="28"/>
      <c r="ZW349" s="28"/>
      <c r="ZX349" s="28"/>
      <c r="ZY349" s="28"/>
      <c r="ZZ349" s="28"/>
      <c r="AAA349" s="28"/>
      <c r="AAB349" s="28"/>
      <c r="AAC349" s="28"/>
      <c r="AAD349" s="28"/>
      <c r="AAE349" s="28"/>
      <c r="AAF349" s="28"/>
      <c r="AAG349" s="28"/>
      <c r="AAH349" s="28"/>
      <c r="AAI349" s="28"/>
      <c r="AAJ349" s="28"/>
      <c r="AAK349" s="28"/>
      <c r="AAL349" s="28"/>
      <c r="AAM349" s="28"/>
      <c r="AAN349" s="28"/>
      <c r="AAO349" s="28"/>
      <c r="AAP349" s="28"/>
      <c r="AAQ349" s="28"/>
      <c r="AAR349" s="28"/>
      <c r="AAS349" s="28"/>
      <c r="AAT349" s="28"/>
      <c r="AAU349" s="28"/>
      <c r="AAV349" s="28"/>
      <c r="AAW349" s="28"/>
      <c r="AAX349" s="28"/>
      <c r="AAY349" s="28"/>
      <c r="AAZ349" s="28"/>
      <c r="ABA349" s="28"/>
      <c r="ABB349" s="28"/>
      <c r="ABC349" s="28"/>
      <c r="ABD349" s="28"/>
      <c r="ABE349" s="28"/>
      <c r="ABF349" s="28"/>
      <c r="ABG349" s="28"/>
      <c r="ABH349" s="28"/>
      <c r="ABI349" s="28"/>
      <c r="ABJ349" s="28"/>
      <c r="ABK349" s="28"/>
      <c r="ABL349" s="28"/>
      <c r="ABM349" s="28"/>
      <c r="ABN349" s="28"/>
      <c r="ABO349" s="28"/>
      <c r="ABP349" s="28"/>
      <c r="ABQ349" s="28"/>
      <c r="ABR349" s="28"/>
      <c r="ABS349" s="28"/>
      <c r="ABT349" s="28"/>
      <c r="ABU349" s="28"/>
      <c r="ABV349" s="28"/>
      <c r="ABW349" s="28"/>
      <c r="ABX349" s="28"/>
      <c r="ABY349" s="28"/>
      <c r="ABZ349" s="28"/>
      <c r="ACA349" s="28"/>
      <c r="ACB349" s="28"/>
      <c r="ACC349" s="28"/>
      <c r="ACD349" s="28"/>
      <c r="ACE349" s="28"/>
      <c r="ACF349" s="28"/>
      <c r="ACG349" s="28"/>
      <c r="ACH349" s="28"/>
      <c r="ACI349" s="28"/>
      <c r="ACJ349" s="28"/>
      <c r="ACK349" s="28"/>
      <c r="ACL349" s="28"/>
      <c r="ACM349" s="28"/>
      <c r="ACN349" s="28"/>
      <c r="ACO349" s="28"/>
      <c r="ACP349" s="28"/>
      <c r="ACQ349" s="28"/>
      <c r="ACR349" s="28"/>
      <c r="ACS349" s="28"/>
      <c r="ACT349" s="28"/>
      <c r="ACU349" s="28"/>
      <c r="ACV349" s="28"/>
      <c r="ACW349" s="28"/>
      <c r="ACX349" s="28"/>
      <c r="ACY349" s="28"/>
      <c r="ACZ349" s="28"/>
      <c r="ADA349" s="28"/>
      <c r="ADB349" s="28"/>
      <c r="ADC349" s="28"/>
      <c r="ADD349" s="28"/>
      <c r="ADE349" s="28"/>
      <c r="ADF349" s="28"/>
      <c r="ADG349" s="28"/>
      <c r="ADH349" s="28"/>
      <c r="ADI349" s="28"/>
      <c r="ADJ349" s="28"/>
      <c r="ADK349" s="28"/>
      <c r="ADL349" s="28"/>
      <c r="ADM349" s="28"/>
      <c r="ADN349" s="28"/>
      <c r="ADO349" s="28"/>
      <c r="ADP349" s="28"/>
      <c r="ADQ349" s="28"/>
      <c r="ADR349" s="28"/>
      <c r="ADS349" s="28"/>
      <c r="ADT349" s="28"/>
      <c r="ADU349" s="28"/>
      <c r="ADV349" s="28"/>
      <c r="ADW349" s="28"/>
      <c r="ADX349" s="28"/>
      <c r="ADY349" s="28"/>
      <c r="ADZ349" s="28"/>
      <c r="AEA349" s="28"/>
      <c r="AEB349" s="28"/>
      <c r="AEC349" s="28"/>
      <c r="AED349" s="28"/>
      <c r="AEE349" s="28"/>
      <c r="AEF349" s="28"/>
      <c r="AEG349" s="28"/>
      <c r="AEH349" s="28"/>
      <c r="AEI349" s="28"/>
      <c r="AEJ349" s="28"/>
      <c r="AEK349" s="28"/>
      <c r="AEL349" s="28"/>
      <c r="AEM349" s="28"/>
      <c r="AEN349" s="28"/>
      <c r="AEO349" s="28"/>
      <c r="AEP349" s="28"/>
      <c r="AEQ349" s="28"/>
      <c r="AER349" s="28"/>
      <c r="AES349" s="28"/>
      <c r="AET349" s="28"/>
      <c r="AEU349" s="28"/>
      <c r="AEV349" s="28"/>
      <c r="AEW349" s="28"/>
      <c r="AEX349" s="28"/>
      <c r="AEY349" s="28"/>
      <c r="AEZ349" s="28"/>
      <c r="AFA349" s="28"/>
      <c r="AFB349" s="28"/>
      <c r="AFC349" s="28"/>
      <c r="AFD349" s="28"/>
      <c r="AFE349" s="28"/>
      <c r="AFF349" s="28"/>
      <c r="AFG349" s="28"/>
      <c r="AFH349" s="28"/>
      <c r="AFI349" s="28"/>
      <c r="AFJ349" s="28"/>
      <c r="AFK349" s="28"/>
      <c r="AFL349" s="28"/>
      <c r="AFM349" s="28"/>
      <c r="AFN349" s="28"/>
      <c r="AFO349" s="28"/>
      <c r="AFP349" s="28"/>
      <c r="AFQ349" s="28"/>
      <c r="AFR349" s="28"/>
      <c r="AFS349" s="28"/>
      <c r="AFT349" s="28"/>
      <c r="AFU349" s="28"/>
      <c r="AFV349" s="28"/>
      <c r="AFW349" s="28"/>
      <c r="AFX349" s="28"/>
      <c r="AFY349" s="28"/>
      <c r="AFZ349" s="28"/>
      <c r="AGA349" s="28"/>
      <c r="AGB349" s="28"/>
      <c r="AGC349" s="28"/>
      <c r="AGD349" s="28"/>
      <c r="AGE349" s="28"/>
      <c r="AGF349" s="28"/>
      <c r="AGG349" s="28"/>
      <c r="AGH349" s="28"/>
      <c r="AGI349" s="28"/>
      <c r="AGJ349" s="28"/>
      <c r="AGK349" s="28"/>
      <c r="AGL349" s="28"/>
      <c r="AGM349" s="28"/>
      <c r="AGN349" s="28"/>
      <c r="AGO349" s="28"/>
      <c r="AGP349" s="28"/>
      <c r="AGQ349" s="28"/>
      <c r="AGR349" s="28"/>
      <c r="AGS349" s="28"/>
      <c r="AGT349" s="28"/>
      <c r="AGU349" s="28"/>
      <c r="AGV349" s="28"/>
      <c r="AGW349" s="28"/>
      <c r="AGX349" s="28"/>
      <c r="AGY349" s="28"/>
      <c r="AGZ349" s="28"/>
      <c r="AHA349" s="28"/>
      <c r="AHB349" s="28"/>
      <c r="AHC349" s="28"/>
      <c r="AHD349" s="28"/>
      <c r="AHE349" s="28"/>
      <c r="AHF349" s="28"/>
      <c r="AHG349" s="28"/>
      <c r="AHH349" s="28"/>
      <c r="AHI349" s="28"/>
      <c r="AHJ349" s="28"/>
      <c r="AHK349" s="28"/>
      <c r="AHL349" s="28"/>
      <c r="AHM349" s="28"/>
      <c r="AHN349" s="28"/>
      <c r="AHO349" s="28"/>
      <c r="AHP349" s="28"/>
      <c r="AHQ349" s="28"/>
      <c r="AHR349" s="28"/>
      <c r="AHS349" s="28"/>
      <c r="AHT349" s="28"/>
      <c r="AHU349" s="28"/>
      <c r="AHV349" s="28"/>
      <c r="AHW349" s="28"/>
      <c r="AHX349" s="28"/>
      <c r="AHY349" s="28"/>
      <c r="AHZ349" s="28"/>
      <c r="AIA349" s="28"/>
      <c r="AIB349" s="28"/>
      <c r="AIC349" s="28"/>
      <c r="AID349" s="28"/>
      <c r="AIE349" s="28"/>
      <c r="AIF349" s="28"/>
      <c r="AIG349" s="28"/>
      <c r="AIH349" s="28"/>
      <c r="AII349" s="28"/>
      <c r="AIJ349" s="28"/>
      <c r="AIK349" s="28"/>
      <c r="AIL349" s="28"/>
      <c r="AIM349" s="28"/>
      <c r="AIN349" s="28"/>
      <c r="AIO349" s="28"/>
      <c r="AIP349" s="28"/>
      <c r="AIQ349" s="28"/>
      <c r="AIR349" s="28"/>
      <c r="AIS349" s="28"/>
      <c r="AIT349" s="28"/>
      <c r="AIU349" s="28"/>
      <c r="AIV349" s="28"/>
      <c r="AIW349" s="28"/>
      <c r="AIX349" s="28"/>
      <c r="AIY349" s="28"/>
      <c r="AIZ349" s="28"/>
      <c r="AJA349" s="28"/>
      <c r="AJB349" s="28"/>
      <c r="AJC349" s="28"/>
      <c r="AJD349" s="28"/>
      <c r="AJE349" s="28"/>
      <c r="AJF349" s="28"/>
      <c r="AJG349" s="28"/>
      <c r="AJH349" s="28"/>
      <c r="AJI349" s="28"/>
      <c r="AJJ349" s="28"/>
      <c r="AJK349" s="28"/>
      <c r="AJL349" s="28"/>
      <c r="AJM349" s="28"/>
      <c r="AJN349" s="28"/>
      <c r="AJO349" s="28"/>
      <c r="AJP349" s="28"/>
      <c r="AJQ349" s="28"/>
      <c r="AJR349" s="28"/>
      <c r="AJS349" s="28"/>
      <c r="AJT349" s="28"/>
      <c r="AJU349" s="28"/>
      <c r="AJV349" s="28"/>
      <c r="AJW349" s="28"/>
      <c r="AJX349" s="28"/>
      <c r="AJY349" s="28"/>
      <c r="AJZ349" s="28"/>
      <c r="AKA349" s="28"/>
      <c r="AKB349" s="28"/>
      <c r="AKC349" s="28"/>
      <c r="AKD349" s="28"/>
      <c r="AKE349" s="28"/>
      <c r="AKF349" s="28"/>
      <c r="AKG349" s="28"/>
      <c r="AKH349" s="28"/>
      <c r="AKI349" s="28"/>
      <c r="AKJ349" s="28"/>
      <c r="AKK349" s="28"/>
      <c r="AKL349" s="28"/>
      <c r="AKM349" s="28"/>
      <c r="AKN349" s="28"/>
      <c r="AKO349" s="28"/>
      <c r="AKP349" s="28"/>
      <c r="AKQ349" s="28"/>
      <c r="AKR349" s="28"/>
      <c r="AKS349" s="28"/>
      <c r="AKT349" s="28"/>
      <c r="AKU349" s="28"/>
      <c r="AKV349" s="28"/>
      <c r="AKW349" s="28"/>
      <c r="AKX349" s="28"/>
      <c r="AKY349" s="28"/>
      <c r="AKZ349" s="28"/>
      <c r="ALA349" s="28"/>
      <c r="ALB349" s="28"/>
      <c r="ALC349" s="28"/>
      <c r="ALD349" s="28"/>
      <c r="ALE349" s="28"/>
      <c r="ALF349" s="28"/>
      <c r="ALG349" s="28"/>
      <c r="ALH349" s="28"/>
      <c r="ALI349" s="28"/>
      <c r="ALJ349" s="28"/>
      <c r="ALK349" s="28"/>
      <c r="ALL349" s="28"/>
      <c r="ALM349" s="28"/>
      <c r="ALN349" s="28"/>
      <c r="ALO349" s="28"/>
      <c r="ALP349" s="28"/>
      <c r="ALQ349" s="28"/>
      <c r="ALR349" s="28"/>
      <c r="ALS349" s="28"/>
      <c r="ALT349" s="28"/>
      <c r="ALU349" s="28"/>
      <c r="ALV349" s="28"/>
      <c r="ALW349" s="28"/>
      <c r="ALX349" s="28"/>
      <c r="ALY349" s="28"/>
      <c r="ALZ349" s="28"/>
      <c r="AMA349" s="28"/>
      <c r="AMB349" s="28"/>
      <c r="AMC349" s="28"/>
      <c r="AMD349" s="28"/>
      <c r="AME349" s="28"/>
      <c r="AMF349" s="28"/>
      <c r="AMG349" s="28"/>
      <c r="AMH349" s="28"/>
      <c r="AMI349" s="28"/>
      <c r="AMJ349" s="28"/>
      <c r="AMK349" s="28"/>
      <c r="AML349" s="28"/>
      <c r="AMM349" s="28"/>
      <c r="AMN349" s="28"/>
      <c r="AMO349" s="28"/>
      <c r="AMP349" s="28"/>
      <c r="AMQ349" s="28"/>
      <c r="AMR349" s="28"/>
      <c r="AMS349" s="28"/>
      <c r="AMT349" s="28"/>
      <c r="AMU349" s="28"/>
      <c r="AMV349" s="28"/>
      <c r="AMW349" s="28"/>
      <c r="AMX349" s="28"/>
      <c r="AMY349" s="28"/>
      <c r="AMZ349" s="28"/>
      <c r="ANA349" s="28"/>
      <c r="ANB349" s="28"/>
      <c r="ANC349" s="28"/>
      <c r="AND349" s="28"/>
      <c r="ANE349" s="28"/>
      <c r="ANF349" s="28"/>
    </row>
    <row r="350" spans="3:1046" s="6" customFormat="1" ht="15" customHeight="1" x14ac:dyDescent="0.25">
      <c r="C350" s="6" t="str">
        <f t="shared" si="193"/>
        <v>State</v>
      </c>
      <c r="D350" s="6" t="str">
        <f t="shared" si="194"/>
        <v>HP6 50 DHPT 120  (50 gal)</v>
      </c>
      <c r="E350" s="6">
        <f t="shared" si="210"/>
        <v>230413</v>
      </c>
      <c r="F350" s="62">
        <f t="shared" si="148"/>
        <v>50</v>
      </c>
      <c r="G350" s="6" t="str">
        <f t="shared" si="195"/>
        <v>AOSmithHPTU50</v>
      </c>
      <c r="H350" s="62">
        <v>1</v>
      </c>
      <c r="I350" s="64">
        <v>0</v>
      </c>
      <c r="J350" s="63">
        <f t="shared" si="151"/>
        <v>2.4</v>
      </c>
      <c r="K350" s="114">
        <f t="shared" si="152"/>
        <v>0</v>
      </c>
      <c r="L350" s="132">
        <f t="shared" si="191"/>
        <v>0</v>
      </c>
      <c r="M350" s="132" t="str">
        <f t="shared" si="211"/>
        <v>StateHP650DHPT</v>
      </c>
      <c r="N350" s="99" t="s">
        <v>196</v>
      </c>
      <c r="O350" s="32">
        <v>1</v>
      </c>
      <c r="P350" s="83">
        <f t="shared" si="192"/>
        <v>23</v>
      </c>
      <c r="Q350" s="9" t="s">
        <v>42</v>
      </c>
      <c r="R350" s="70">
        <f t="shared" si="229"/>
        <v>4</v>
      </c>
      <c r="S350" s="70">
        <f t="shared" si="224"/>
        <v>230413</v>
      </c>
      <c r="T350" s="67" t="str">
        <f t="shared" si="198"/>
        <v>HP6 50 DHPT 120  (50 gal)</v>
      </c>
      <c r="U350" s="10" t="s">
        <v>74</v>
      </c>
      <c r="V350" s="11">
        <v>50</v>
      </c>
      <c r="W350" s="30" t="s">
        <v>84</v>
      </c>
      <c r="X350" s="88" t="s">
        <v>109</v>
      </c>
      <c r="Y350" s="93" t="str">
        <f t="shared" si="226"/>
        <v>AOSmithHPTU50</v>
      </c>
      <c r="Z350" s="131">
        <v>0</v>
      </c>
      <c r="AA350" s="40">
        <v>2.4</v>
      </c>
      <c r="AB350" s="47" t="s">
        <v>9</v>
      </c>
      <c r="AC350" s="48" t="s">
        <v>10</v>
      </c>
      <c r="AD350" s="49">
        <v>42591</v>
      </c>
      <c r="AE350" s="50" t="s">
        <v>83</v>
      </c>
      <c r="AF350" s="143" t="str">
        <f t="shared" si="196"/>
        <v>2,     State,   "HP6 50 DHPT 120  (50 gal)"</v>
      </c>
      <c r="AG350" s="145" t="str">
        <f t="shared" si="217"/>
        <v>State</v>
      </c>
      <c r="AH350" s="146" t="s">
        <v>690</v>
      </c>
      <c r="AI350" s="143" t="str">
        <f t="shared" si="197"/>
        <v xml:space="preserve">          case  State   :   "StateHP650DHPT"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 spans="3:1046" s="6" customFormat="1" ht="15" customHeight="1" x14ac:dyDescent="0.25">
      <c r="C351" s="6" t="str">
        <f t="shared" si="193"/>
        <v>State</v>
      </c>
      <c r="D351" s="6" t="str">
        <f t="shared" si="194"/>
        <v>HP6 66 DHPT 120  (66 gal)</v>
      </c>
      <c r="E351" s="6">
        <f t="shared" si="210"/>
        <v>230514</v>
      </c>
      <c r="F351" s="62">
        <f t="shared" si="148"/>
        <v>66</v>
      </c>
      <c r="G351" s="6" t="str">
        <f t="shared" si="195"/>
        <v>AOSmithHPTU66</v>
      </c>
      <c r="H351" s="62">
        <v>1</v>
      </c>
      <c r="I351" s="64">
        <v>0</v>
      </c>
      <c r="J351" s="63">
        <f t="shared" si="151"/>
        <v>2.56</v>
      </c>
      <c r="K351" s="114">
        <f t="shared" si="152"/>
        <v>0</v>
      </c>
      <c r="L351" s="132">
        <f t="shared" si="191"/>
        <v>0</v>
      </c>
      <c r="M351" s="132" t="str">
        <f t="shared" si="211"/>
        <v>StateHP666DHPT</v>
      </c>
      <c r="N351" s="99" t="s">
        <v>196</v>
      </c>
      <c r="O351" s="32">
        <v>1</v>
      </c>
      <c r="P351" s="83">
        <f t="shared" si="192"/>
        <v>23</v>
      </c>
      <c r="Q351" s="9" t="s">
        <v>42</v>
      </c>
      <c r="R351" s="70">
        <f t="shared" si="229"/>
        <v>5</v>
      </c>
      <c r="S351" s="70">
        <f t="shared" si="224"/>
        <v>230514</v>
      </c>
      <c r="T351" s="67" t="str">
        <f t="shared" si="198"/>
        <v>HP6 66 DHPT 120  (66 gal)</v>
      </c>
      <c r="U351" s="10" t="s">
        <v>75</v>
      </c>
      <c r="V351" s="11">
        <v>66</v>
      </c>
      <c r="W351" s="30" t="s">
        <v>85</v>
      </c>
      <c r="X351" s="88" t="s">
        <v>105</v>
      </c>
      <c r="Y351" s="93" t="str">
        <f t="shared" si="226"/>
        <v>AOSmithHPTU66</v>
      </c>
      <c r="Z351" s="131">
        <v>0</v>
      </c>
      <c r="AA351" s="40">
        <v>2.56</v>
      </c>
      <c r="AB351" s="47">
        <v>3</v>
      </c>
      <c r="AC351" s="48" t="s">
        <v>10</v>
      </c>
      <c r="AD351" s="49">
        <v>42591</v>
      </c>
      <c r="AE351" s="50" t="s">
        <v>83</v>
      </c>
      <c r="AF351" s="143" t="str">
        <f t="shared" si="196"/>
        <v>2,     State,   "HP6 66 DHPT 120  (66 gal)"</v>
      </c>
      <c r="AG351" s="145" t="str">
        <f t="shared" si="217"/>
        <v>State</v>
      </c>
      <c r="AH351" s="146" t="s">
        <v>691</v>
      </c>
      <c r="AI351" s="143" t="str">
        <f t="shared" si="197"/>
        <v xml:space="preserve">          case  State   :   "StateHP666DHPT"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 spans="3:1046" s="6" customFormat="1" ht="15" customHeight="1" x14ac:dyDescent="0.25">
      <c r="C352" s="6" t="str">
        <f t="shared" si="193"/>
        <v>State</v>
      </c>
      <c r="D352" s="6" t="str">
        <f t="shared" si="194"/>
        <v>HP6 80 DHPT 120  (80 gal)</v>
      </c>
      <c r="E352" s="6">
        <f t="shared" si="210"/>
        <v>230615</v>
      </c>
      <c r="F352" s="62">
        <f t="shared" si="148"/>
        <v>80</v>
      </c>
      <c r="G352" s="6" t="str">
        <f t="shared" si="195"/>
        <v>AOSmithHPTU80</v>
      </c>
      <c r="H352" s="62">
        <v>1</v>
      </c>
      <c r="I352" s="64">
        <v>0</v>
      </c>
      <c r="J352" s="63">
        <f t="shared" si="151"/>
        <v>2.7</v>
      </c>
      <c r="K352" s="114">
        <f t="shared" si="152"/>
        <v>0</v>
      </c>
      <c r="L352" s="132">
        <f t="shared" si="191"/>
        <v>0</v>
      </c>
      <c r="M352" s="132" t="str">
        <f t="shared" si="211"/>
        <v>StateHP680DHPT</v>
      </c>
      <c r="N352" s="99" t="s">
        <v>196</v>
      </c>
      <c r="O352" s="32">
        <v>1</v>
      </c>
      <c r="P352" s="83">
        <f t="shared" si="192"/>
        <v>23</v>
      </c>
      <c r="Q352" s="9" t="s">
        <v>42</v>
      </c>
      <c r="R352" s="70">
        <f t="shared" si="229"/>
        <v>6</v>
      </c>
      <c r="S352" s="70">
        <f t="shared" si="224"/>
        <v>230615</v>
      </c>
      <c r="T352" s="67" t="str">
        <f t="shared" si="198"/>
        <v>HP6 80 DHPT 120  (80 gal)</v>
      </c>
      <c r="U352" s="10" t="s">
        <v>76</v>
      </c>
      <c r="V352" s="11">
        <v>80</v>
      </c>
      <c r="W352" s="30" t="s">
        <v>86</v>
      </c>
      <c r="X352" s="88" t="s">
        <v>106</v>
      </c>
      <c r="Y352" s="93" t="str">
        <f t="shared" si="226"/>
        <v>AOSmithHPTU80</v>
      </c>
      <c r="Z352" s="131">
        <v>0</v>
      </c>
      <c r="AA352" s="40">
        <v>2.7</v>
      </c>
      <c r="AB352" s="47" t="s">
        <v>15</v>
      </c>
      <c r="AC352" s="48" t="s">
        <v>10</v>
      </c>
      <c r="AD352" s="49">
        <v>42591</v>
      </c>
      <c r="AE352" s="50" t="s">
        <v>83</v>
      </c>
      <c r="AF352" s="143" t="str">
        <f t="shared" si="196"/>
        <v>2,     State,   "HP6 80 DHPT 120  (80 gal)"</v>
      </c>
      <c r="AG352" s="145" t="str">
        <f t="shared" si="217"/>
        <v>State</v>
      </c>
      <c r="AH352" s="146" t="s">
        <v>692</v>
      </c>
      <c r="AI352" s="143" t="str">
        <f t="shared" si="197"/>
        <v xml:space="preserve">          case  State   :   "StateHP680DHPT"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 spans="3:1046" s="6" customFormat="1" ht="15" customHeight="1" x14ac:dyDescent="0.25">
      <c r="C353" s="6" t="str">
        <f t="shared" ref="C353:C390" si="230">Q353</f>
        <v>State</v>
      </c>
      <c r="D353" s="6" t="str">
        <f t="shared" ref="D353:D390" si="231">T353</f>
        <v>HPX 50 DHPT 120  (50 gal)</v>
      </c>
      <c r="E353" s="6">
        <f t="shared" si="210"/>
        <v>230713</v>
      </c>
      <c r="F353" s="62">
        <f t="shared" si="148"/>
        <v>50</v>
      </c>
      <c r="G353" s="6" t="str">
        <f t="shared" ref="G353:G391" si="232">Y353</f>
        <v>AOSmithHPTU50</v>
      </c>
      <c r="H353" s="64">
        <v>0</v>
      </c>
      <c r="I353" s="62">
        <v>1</v>
      </c>
      <c r="J353" s="63">
        <f t="shared" si="151"/>
        <v>0</v>
      </c>
      <c r="K353" s="114">
        <f t="shared" si="152"/>
        <v>2.9</v>
      </c>
      <c r="L353" s="132">
        <f t="shared" si="191"/>
        <v>0</v>
      </c>
      <c r="M353" s="132" t="str">
        <f t="shared" si="211"/>
        <v>StateHPX50DHPT</v>
      </c>
      <c r="N353" s="99" t="s">
        <v>196</v>
      </c>
      <c r="O353" s="32">
        <v>3</v>
      </c>
      <c r="P353" s="83">
        <f t="shared" si="192"/>
        <v>23</v>
      </c>
      <c r="Q353" s="9" t="s">
        <v>42</v>
      </c>
      <c r="R353" s="70">
        <f t="shared" si="229"/>
        <v>7</v>
      </c>
      <c r="S353" s="70">
        <f t="shared" si="224"/>
        <v>230713</v>
      </c>
      <c r="T353" s="67" t="str">
        <f t="shared" si="198"/>
        <v>HPX 50 DHPT 120  (50 gal)</v>
      </c>
      <c r="U353" s="10" t="s">
        <v>43</v>
      </c>
      <c r="V353" s="11">
        <v>50</v>
      </c>
      <c r="W353" s="30" t="s">
        <v>84</v>
      </c>
      <c r="X353" s="88" t="s">
        <v>109</v>
      </c>
      <c r="Y353" s="93" t="str">
        <f t="shared" si="226"/>
        <v>AOSmithHPTU50</v>
      </c>
      <c r="Z353" s="131">
        <v>0</v>
      </c>
      <c r="AA353" s="40" t="s">
        <v>10</v>
      </c>
      <c r="AB353" s="47" t="s">
        <v>9</v>
      </c>
      <c r="AC353" s="48">
        <v>2.9</v>
      </c>
      <c r="AD353" s="49">
        <v>42545</v>
      </c>
      <c r="AE353" s="50" t="s">
        <v>83</v>
      </c>
      <c r="AF353" s="143" t="str">
        <f t="shared" ref="AF353:AF390" si="233">"2,     "&amp;C353&amp;",   """&amp;T353&amp;""""</f>
        <v>2,     State,   "HPX 50 DHPT 120  (50 gal)"</v>
      </c>
      <c r="AG353" s="145" t="str">
        <f t="shared" si="217"/>
        <v>State</v>
      </c>
      <c r="AH353" s="146" t="s">
        <v>693</v>
      </c>
      <c r="AI353" s="143" t="str">
        <f t="shared" ref="AI353:AI390" si="234">"          case  "&amp;C353&amp;"   :   """&amp;AH353&amp;""""</f>
        <v xml:space="preserve">          case  State   :   "StateHPX50DHPT"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  <c r="AMH353"/>
      <c r="AMI353"/>
      <c r="AMJ353"/>
      <c r="AMK353"/>
      <c r="AML353"/>
      <c r="AMM353"/>
      <c r="AMN353"/>
      <c r="AMO353"/>
      <c r="AMP353"/>
      <c r="AMQ353"/>
      <c r="AMR353"/>
      <c r="AMS353"/>
      <c r="AMT353"/>
      <c r="AMU353"/>
      <c r="AMV353"/>
      <c r="AMW353"/>
      <c r="AMX353"/>
      <c r="AMY353"/>
      <c r="AMZ353"/>
      <c r="ANA353"/>
      <c r="ANB353"/>
      <c r="ANC353"/>
    </row>
    <row r="354" spans="3:1046" s="6" customFormat="1" ht="15" customHeight="1" x14ac:dyDescent="0.25">
      <c r="C354" s="6" t="str">
        <f t="shared" si="230"/>
        <v>State</v>
      </c>
      <c r="D354" s="6" t="str">
        <f t="shared" si="231"/>
        <v>HPX 50 DHPTNE 120  (50 gal)</v>
      </c>
      <c r="E354" s="6">
        <f t="shared" si="210"/>
        <v>230813</v>
      </c>
      <c r="F354" s="62">
        <f t="shared" si="148"/>
        <v>50</v>
      </c>
      <c r="G354" s="6" t="str">
        <f t="shared" si="232"/>
        <v>AOSmithHPTU50</v>
      </c>
      <c r="H354" s="64">
        <v>0</v>
      </c>
      <c r="I354" s="62">
        <v>1</v>
      </c>
      <c r="J354" s="63">
        <f t="shared" si="151"/>
        <v>0</v>
      </c>
      <c r="K354" s="114">
        <f t="shared" si="152"/>
        <v>2.9</v>
      </c>
      <c r="L354" s="132">
        <f t="shared" si="191"/>
        <v>0</v>
      </c>
      <c r="M354" s="132" t="str">
        <f t="shared" si="211"/>
        <v>StateHPX50DHPTNE</v>
      </c>
      <c r="N354" s="99" t="s">
        <v>196</v>
      </c>
      <c r="O354" s="32">
        <v>3</v>
      </c>
      <c r="P354" s="83">
        <f t="shared" si="192"/>
        <v>23</v>
      </c>
      <c r="Q354" s="9" t="s">
        <v>42</v>
      </c>
      <c r="R354" s="70">
        <f t="shared" si="229"/>
        <v>8</v>
      </c>
      <c r="S354" s="70">
        <f t="shared" si="224"/>
        <v>230813</v>
      </c>
      <c r="T354" s="67" t="str">
        <f t="shared" si="198"/>
        <v>HPX 50 DHPTNE 120  (50 gal)</v>
      </c>
      <c r="U354" s="10" t="s">
        <v>44</v>
      </c>
      <c r="V354" s="11">
        <v>50</v>
      </c>
      <c r="W354" s="30" t="s">
        <v>84</v>
      </c>
      <c r="X354" s="88" t="s">
        <v>109</v>
      </c>
      <c r="Y354" s="93" t="str">
        <f t="shared" si="226"/>
        <v>AOSmithHPTU50</v>
      </c>
      <c r="Z354" s="131">
        <v>0</v>
      </c>
      <c r="AA354" s="40" t="s">
        <v>10</v>
      </c>
      <c r="AB354" s="47" t="s">
        <v>9</v>
      </c>
      <c r="AC354" s="48">
        <v>2.9</v>
      </c>
      <c r="AD354" s="49">
        <v>42545</v>
      </c>
      <c r="AE354" s="50" t="s">
        <v>83</v>
      </c>
      <c r="AF354" s="143" t="str">
        <f t="shared" si="233"/>
        <v>2,     State,   "HPX 50 DHPTNE 120  (50 gal)"</v>
      </c>
      <c r="AG354" s="145" t="str">
        <f t="shared" si="217"/>
        <v>State</v>
      </c>
      <c r="AH354" s="146" t="s">
        <v>694</v>
      </c>
      <c r="AI354" s="143" t="str">
        <f t="shared" si="234"/>
        <v xml:space="preserve">          case  State   :   "StateHPX50DHPTNE"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  <c r="AMH354"/>
      <c r="AMI354"/>
      <c r="AMJ354"/>
      <c r="AMK354"/>
      <c r="AML354"/>
      <c r="AMM354"/>
      <c r="AMN354"/>
      <c r="AMO354"/>
      <c r="AMP354"/>
      <c r="AMQ354"/>
      <c r="AMR354"/>
      <c r="AMS354"/>
      <c r="AMT354"/>
      <c r="AMU354"/>
      <c r="AMV354"/>
      <c r="AMW354"/>
      <c r="AMX354"/>
      <c r="AMY354"/>
      <c r="AMZ354"/>
      <c r="ANA354"/>
      <c r="ANB354"/>
      <c r="ANC354"/>
    </row>
    <row r="355" spans="3:1046" s="6" customFormat="1" ht="15" customHeight="1" x14ac:dyDescent="0.25">
      <c r="C355" s="136" t="str">
        <f t="shared" si="230"/>
        <v>State</v>
      </c>
      <c r="D355" s="136" t="str">
        <f t="shared" si="231"/>
        <v>HPX-50-DHPTDR 130  (50 gal, JA13)</v>
      </c>
      <c r="E355" s="136">
        <f t="shared" si="210"/>
        <v>231313</v>
      </c>
      <c r="F355" s="62">
        <f t="shared" ref="F355" si="235">V355</f>
        <v>50</v>
      </c>
      <c r="G355" s="6" t="str">
        <f t="shared" si="232"/>
        <v>AOSmithHPTU50</v>
      </c>
      <c r="H355" s="64">
        <v>0</v>
      </c>
      <c r="I355" s="62">
        <v>1</v>
      </c>
      <c r="J355" s="63">
        <f t="shared" ref="J355" si="236">IF(H355&gt;0,AA355,0)</f>
        <v>0</v>
      </c>
      <c r="K355" s="114">
        <f t="shared" ref="K355" si="237">IF(I355&gt;0,AC355,0)</f>
        <v>2.9</v>
      </c>
      <c r="L355" s="132">
        <f t="shared" ref="L355" si="238">Z355</f>
        <v>1</v>
      </c>
      <c r="M355" s="132" t="str">
        <f t="shared" si="211"/>
        <v>StateHPX50DHPTDR</v>
      </c>
      <c r="N355" s="99" t="s">
        <v>196</v>
      </c>
      <c r="O355" s="32">
        <v>3</v>
      </c>
      <c r="P355" s="83">
        <f t="shared" ref="P355" si="239">VLOOKUP( Q355, $Q$2:$R$21, 2, FALSE )</f>
        <v>23</v>
      </c>
      <c r="Q355" s="9" t="s">
        <v>42</v>
      </c>
      <c r="R355" s="137">
        <v>13</v>
      </c>
      <c r="S355" s="70">
        <f t="shared" ref="S355" si="240" xml:space="preserve"> (P355*10000) + (R355*100) + VLOOKUP( X355, $U$2:$W$53, 2, FALSE )</f>
        <v>231313</v>
      </c>
      <c r="T355" s="67" t="str">
        <f t="shared" si="198"/>
        <v>HPX-50-DHPTDR 130  (50 gal, JA13)</v>
      </c>
      <c r="U355" s="10" t="s">
        <v>380</v>
      </c>
      <c r="V355" s="11">
        <v>50</v>
      </c>
      <c r="W355" s="30" t="s">
        <v>84</v>
      </c>
      <c r="X355" s="88" t="s">
        <v>109</v>
      </c>
      <c r="Y355" s="93" t="str">
        <f t="shared" ref="Y355" si="241">VLOOKUP( X355, $U$2:$W$53, 3, FALSE )</f>
        <v>AOSmithHPTU50</v>
      </c>
      <c r="Z355" s="133">
        <v>1</v>
      </c>
      <c r="AA355" s="40" t="s">
        <v>10</v>
      </c>
      <c r="AB355" s="47" t="s">
        <v>9</v>
      </c>
      <c r="AC355" s="48">
        <v>2.9</v>
      </c>
      <c r="AD355" s="49">
        <v>44118</v>
      </c>
      <c r="AE355" s="50" t="s">
        <v>83</v>
      </c>
      <c r="AF355" s="143" t="str">
        <f t="shared" si="233"/>
        <v>2,     State,   "HPX-50-DHPTDR 130  (50 gal, JA13)"</v>
      </c>
      <c r="AG355" s="145" t="str">
        <f t="shared" si="217"/>
        <v>State</v>
      </c>
      <c r="AH355" s="147" t="s">
        <v>699</v>
      </c>
      <c r="AI355" s="143" t="str">
        <f t="shared" si="234"/>
        <v xml:space="preserve">          case  State   :   "StateHPX50DHPTDR"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  <c r="AMH355"/>
      <c r="AMI355"/>
      <c r="AMJ355"/>
      <c r="AMK355"/>
      <c r="AML355"/>
      <c r="AMM355"/>
      <c r="AMN355"/>
      <c r="AMO355"/>
      <c r="AMP355"/>
      <c r="AMQ355"/>
      <c r="AMR355"/>
      <c r="AMS355"/>
      <c r="AMT355"/>
      <c r="AMU355"/>
      <c r="AMV355"/>
      <c r="AMW355"/>
      <c r="AMX355"/>
      <c r="AMY355"/>
      <c r="AMZ355"/>
      <c r="ANA355"/>
      <c r="ANB355"/>
      <c r="ANC355"/>
    </row>
    <row r="356" spans="3:1046" s="6" customFormat="1" ht="15" customHeight="1" x14ac:dyDescent="0.25">
      <c r="C356" s="6" t="str">
        <f t="shared" si="230"/>
        <v>State</v>
      </c>
      <c r="D356" s="6" t="str">
        <f t="shared" si="231"/>
        <v>HPX 66 DHPT 120  (66 gal)</v>
      </c>
      <c r="E356" s="6">
        <f t="shared" si="210"/>
        <v>230914</v>
      </c>
      <c r="F356" s="62">
        <f t="shared" si="148"/>
        <v>66</v>
      </c>
      <c r="G356" s="6" t="str">
        <f t="shared" si="232"/>
        <v>AOSmithHPTU66</v>
      </c>
      <c r="H356" s="64">
        <v>0</v>
      </c>
      <c r="I356" s="62">
        <v>1</v>
      </c>
      <c r="J356" s="63">
        <f t="shared" si="151"/>
        <v>0</v>
      </c>
      <c r="K356" s="114">
        <f t="shared" si="152"/>
        <v>3.1</v>
      </c>
      <c r="L356" s="132">
        <f t="shared" si="191"/>
        <v>0</v>
      </c>
      <c r="M356" s="132" t="str">
        <f t="shared" si="211"/>
        <v>StateHPX66DHPT</v>
      </c>
      <c r="N356" s="99" t="s">
        <v>196</v>
      </c>
      <c r="O356" s="32">
        <v>3</v>
      </c>
      <c r="P356" s="83">
        <f t="shared" si="192"/>
        <v>23</v>
      </c>
      <c r="Q356" s="9" t="s">
        <v>42</v>
      </c>
      <c r="R356" s="138">
        <f>R354+1</f>
        <v>9</v>
      </c>
      <c r="S356" s="70">
        <f xml:space="preserve"> (P356*10000) + (R356*100) + VLOOKUP( X356, $U$2:$W$53, 2, FALSE )</f>
        <v>230914</v>
      </c>
      <c r="T356" s="67" t="str">
        <f t="shared" si="198"/>
        <v>HPX 66 DHPT 120  (66 gal)</v>
      </c>
      <c r="U356" s="10" t="s">
        <v>45</v>
      </c>
      <c r="V356" s="11">
        <v>66</v>
      </c>
      <c r="W356" s="30" t="s">
        <v>85</v>
      </c>
      <c r="X356" s="88" t="s">
        <v>105</v>
      </c>
      <c r="Y356" s="93" t="str">
        <f>VLOOKUP( X356, $U$2:$W$53, 3, FALSE )</f>
        <v>AOSmithHPTU66</v>
      </c>
      <c r="Z356" s="131">
        <v>0</v>
      </c>
      <c r="AA356" s="40" t="s">
        <v>10</v>
      </c>
      <c r="AB356" s="47">
        <v>3</v>
      </c>
      <c r="AC356" s="48">
        <v>3.1</v>
      </c>
      <c r="AD356" s="49">
        <v>42545</v>
      </c>
      <c r="AE356" s="50" t="s">
        <v>83</v>
      </c>
      <c r="AF356" s="143" t="str">
        <f t="shared" si="233"/>
        <v>2,     State,   "HPX 66 DHPT 120  (66 gal)"</v>
      </c>
      <c r="AG356" s="145" t="str">
        <f t="shared" si="217"/>
        <v>State</v>
      </c>
      <c r="AH356" s="146" t="s">
        <v>695</v>
      </c>
      <c r="AI356" s="143" t="str">
        <f t="shared" si="234"/>
        <v xml:space="preserve">          case  State   :   "StateHPX66DHPT"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  <c r="AMH356"/>
      <c r="AMI356"/>
      <c r="AMJ356"/>
      <c r="AMK356"/>
      <c r="AML356"/>
      <c r="AMM356"/>
      <c r="AMN356"/>
      <c r="AMO356"/>
      <c r="AMP356"/>
      <c r="AMQ356"/>
      <c r="AMR356"/>
      <c r="AMS356"/>
      <c r="AMT356"/>
      <c r="AMU356"/>
      <c r="AMV356"/>
      <c r="AMW356"/>
      <c r="AMX356"/>
      <c r="AMY356"/>
      <c r="AMZ356"/>
      <c r="ANA356"/>
      <c r="ANB356"/>
      <c r="ANC356"/>
    </row>
    <row r="357" spans="3:1046" s="6" customFormat="1" ht="15" customHeight="1" x14ac:dyDescent="0.25">
      <c r="C357" s="6" t="str">
        <f t="shared" si="230"/>
        <v>State</v>
      </c>
      <c r="D357" s="6" t="str">
        <f t="shared" si="231"/>
        <v>HPX 66 DHPTNE 120  (66 gal)</v>
      </c>
      <c r="E357" s="6">
        <f t="shared" si="210"/>
        <v>231014</v>
      </c>
      <c r="F357" s="62">
        <f t="shared" si="148"/>
        <v>66</v>
      </c>
      <c r="G357" s="6" t="str">
        <f t="shared" si="232"/>
        <v>AOSmithHPTU66</v>
      </c>
      <c r="H357" s="64">
        <v>0</v>
      </c>
      <c r="I357" s="62">
        <v>1</v>
      </c>
      <c r="J357" s="63">
        <f t="shared" si="151"/>
        <v>0</v>
      </c>
      <c r="K357" s="114">
        <f t="shared" si="152"/>
        <v>3.1</v>
      </c>
      <c r="L357" s="132">
        <f t="shared" si="191"/>
        <v>0</v>
      </c>
      <c r="M357" s="132" t="str">
        <f t="shared" si="211"/>
        <v>StateHPX66DHPTNE</v>
      </c>
      <c r="N357" s="99" t="s">
        <v>196</v>
      </c>
      <c r="O357" s="32">
        <v>3</v>
      </c>
      <c r="P357" s="83">
        <f t="shared" si="192"/>
        <v>23</v>
      </c>
      <c r="Q357" s="9" t="s">
        <v>42</v>
      </c>
      <c r="R357" s="70">
        <f t="shared" si="229"/>
        <v>10</v>
      </c>
      <c r="S357" s="70">
        <f xml:space="preserve"> (P357*10000) + (R357*100) + VLOOKUP( X357, $U$2:$W$53, 2, FALSE )</f>
        <v>231014</v>
      </c>
      <c r="T357" s="67" t="str">
        <f t="shared" si="198"/>
        <v>HPX 66 DHPTNE 120  (66 gal)</v>
      </c>
      <c r="U357" s="10" t="s">
        <v>46</v>
      </c>
      <c r="V357" s="11">
        <v>66</v>
      </c>
      <c r="W357" s="30" t="s">
        <v>85</v>
      </c>
      <c r="X357" s="88" t="s">
        <v>105</v>
      </c>
      <c r="Y357" s="93" t="str">
        <f>VLOOKUP( X357, $U$2:$W$53, 3, FALSE )</f>
        <v>AOSmithHPTU66</v>
      </c>
      <c r="Z357" s="131">
        <v>0</v>
      </c>
      <c r="AA357" s="40" t="s">
        <v>10</v>
      </c>
      <c r="AB357" s="47">
        <v>3</v>
      </c>
      <c r="AC357" s="48">
        <v>3.1</v>
      </c>
      <c r="AD357" s="49">
        <v>42545</v>
      </c>
      <c r="AE357" s="50" t="s">
        <v>83</v>
      </c>
      <c r="AF357" s="143" t="str">
        <f t="shared" si="233"/>
        <v>2,     State,   "HPX 66 DHPTNE 120  (66 gal)"</v>
      </c>
      <c r="AG357" s="145" t="str">
        <f t="shared" si="217"/>
        <v>State</v>
      </c>
      <c r="AH357" s="146" t="s">
        <v>696</v>
      </c>
      <c r="AI357" s="143" t="str">
        <f t="shared" si="234"/>
        <v xml:space="preserve">          case  State   :   "StateHPX66DHPTNE"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  <c r="AMH357"/>
      <c r="AMI357"/>
      <c r="AMJ357"/>
      <c r="AMK357"/>
      <c r="AML357"/>
      <c r="AMM357"/>
      <c r="AMN357"/>
      <c r="AMO357"/>
      <c r="AMP357"/>
      <c r="AMQ357"/>
      <c r="AMR357"/>
      <c r="AMS357"/>
      <c r="AMT357"/>
      <c r="AMU357"/>
      <c r="AMV357"/>
      <c r="AMW357"/>
      <c r="AMX357"/>
      <c r="AMY357"/>
      <c r="AMZ357"/>
      <c r="ANA357"/>
      <c r="ANB357"/>
      <c r="ANC357"/>
    </row>
    <row r="358" spans="3:1046" s="6" customFormat="1" ht="15" customHeight="1" x14ac:dyDescent="0.25">
      <c r="C358" s="136" t="str">
        <f t="shared" si="230"/>
        <v>State</v>
      </c>
      <c r="D358" s="136" t="str">
        <f t="shared" si="231"/>
        <v>HPX-66-DHPTDR 130  (66 gal, JA13)</v>
      </c>
      <c r="E358" s="136">
        <f t="shared" si="210"/>
        <v>231414</v>
      </c>
      <c r="F358" s="62">
        <f t="shared" ref="F358" si="242">V358</f>
        <v>66</v>
      </c>
      <c r="G358" s="6" t="str">
        <f t="shared" si="232"/>
        <v>AOSmithHPTU66</v>
      </c>
      <c r="H358" s="64">
        <v>0</v>
      </c>
      <c r="I358" s="62">
        <v>1</v>
      </c>
      <c r="J358" s="63">
        <f t="shared" ref="J358" si="243">IF(H358&gt;0,AA358,0)</f>
        <v>0</v>
      </c>
      <c r="K358" s="114">
        <f t="shared" ref="K358" si="244">IF(I358&gt;0,AC358,0)</f>
        <v>3.1</v>
      </c>
      <c r="L358" s="132">
        <f t="shared" ref="L358" si="245">Z358</f>
        <v>1</v>
      </c>
      <c r="M358" s="132" t="str">
        <f t="shared" si="211"/>
        <v>StateHPX66DHPTDR</v>
      </c>
      <c r="N358" s="99" t="s">
        <v>196</v>
      </c>
      <c r="O358" s="32">
        <v>3</v>
      </c>
      <c r="P358" s="83">
        <f t="shared" ref="P358" si="246">VLOOKUP( Q358, $Q$2:$R$21, 2, FALSE )</f>
        <v>23</v>
      </c>
      <c r="Q358" s="9" t="s">
        <v>42</v>
      </c>
      <c r="R358" s="137">
        <v>14</v>
      </c>
      <c r="S358" s="70">
        <f t="shared" ref="S358" si="247" xml:space="preserve"> (P358*10000) + (R358*100) + VLOOKUP( X358, $U$2:$W$53, 2, FALSE )</f>
        <v>231414</v>
      </c>
      <c r="T358" s="67" t="str">
        <f t="shared" si="198"/>
        <v>HPX-66-DHPTDR 130  (66 gal, JA13)</v>
      </c>
      <c r="U358" s="10" t="s">
        <v>381</v>
      </c>
      <c r="V358" s="11">
        <v>66</v>
      </c>
      <c r="W358" s="30" t="s">
        <v>85</v>
      </c>
      <c r="X358" s="88" t="s">
        <v>105</v>
      </c>
      <c r="Y358" s="93" t="str">
        <f t="shared" ref="Y358" si="248">VLOOKUP( X358, $U$2:$W$53, 3, FALSE )</f>
        <v>AOSmithHPTU66</v>
      </c>
      <c r="Z358" s="133">
        <v>1</v>
      </c>
      <c r="AA358" s="40" t="s">
        <v>10</v>
      </c>
      <c r="AB358" s="47">
        <v>3</v>
      </c>
      <c r="AC358" s="48">
        <v>3.1</v>
      </c>
      <c r="AD358" s="49">
        <v>44118</v>
      </c>
      <c r="AE358" s="50" t="s">
        <v>83</v>
      </c>
      <c r="AF358" s="143" t="str">
        <f t="shared" si="233"/>
        <v>2,     State,   "HPX-66-DHPTDR 130  (66 gal, JA13)"</v>
      </c>
      <c r="AG358" s="145" t="str">
        <f t="shared" si="217"/>
        <v>State</v>
      </c>
      <c r="AH358" s="147" t="s">
        <v>700</v>
      </c>
      <c r="AI358" s="143" t="str">
        <f t="shared" si="234"/>
        <v xml:space="preserve">          case  State   :   "StateHPX66DHPTDR"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  <c r="AMH358"/>
      <c r="AMI358"/>
      <c r="AMJ358"/>
      <c r="AMK358"/>
      <c r="AML358"/>
      <c r="AMM358"/>
      <c r="AMN358"/>
      <c r="AMO358"/>
      <c r="AMP358"/>
      <c r="AMQ358"/>
      <c r="AMR358"/>
      <c r="AMS358"/>
      <c r="AMT358"/>
      <c r="AMU358"/>
      <c r="AMV358"/>
      <c r="AMW358"/>
      <c r="AMX358"/>
      <c r="AMY358"/>
      <c r="AMZ358"/>
      <c r="ANA358"/>
      <c r="ANB358"/>
      <c r="ANC358"/>
    </row>
    <row r="359" spans="3:1046" s="6" customFormat="1" ht="15" customHeight="1" x14ac:dyDescent="0.25">
      <c r="C359" s="6" t="str">
        <f t="shared" si="230"/>
        <v>State</v>
      </c>
      <c r="D359" s="6" t="str">
        <f t="shared" si="231"/>
        <v>HPX 80 DHPT 120  (80 gal)</v>
      </c>
      <c r="E359" s="6">
        <f t="shared" si="210"/>
        <v>231115</v>
      </c>
      <c r="F359" s="62">
        <f t="shared" si="148"/>
        <v>80</v>
      </c>
      <c r="G359" s="6" t="str">
        <f t="shared" si="232"/>
        <v>AOSmithHPTU80</v>
      </c>
      <c r="H359" s="64">
        <v>0</v>
      </c>
      <c r="I359" s="62">
        <v>1</v>
      </c>
      <c r="J359" s="63">
        <f t="shared" si="151"/>
        <v>0</v>
      </c>
      <c r="K359" s="114">
        <f t="shared" si="152"/>
        <v>2.9</v>
      </c>
      <c r="L359" s="132">
        <f t="shared" si="191"/>
        <v>0</v>
      </c>
      <c r="M359" s="132" t="str">
        <f t="shared" si="211"/>
        <v>StateHPX80DHPT</v>
      </c>
      <c r="N359" s="99" t="s">
        <v>196</v>
      </c>
      <c r="O359" s="32">
        <v>3</v>
      </c>
      <c r="P359" s="83">
        <f t="shared" si="192"/>
        <v>23</v>
      </c>
      <c r="Q359" s="9" t="s">
        <v>42</v>
      </c>
      <c r="R359" s="138">
        <f>R357+1</f>
        <v>11</v>
      </c>
      <c r="S359" s="70">
        <f xml:space="preserve"> (P359*10000) + (R359*100) + VLOOKUP( X359, $U$2:$W$53, 2, FALSE )</f>
        <v>231115</v>
      </c>
      <c r="T359" s="67" t="str">
        <f t="shared" ref="T359:T385" si="249">U359 &amp; "  (" &amp; V359 &amp; " gal" &amp; IF(Z359&gt;0, ", JA13)", ")")</f>
        <v>HPX 80 DHPT 120  (80 gal)</v>
      </c>
      <c r="U359" s="10" t="s">
        <v>47</v>
      </c>
      <c r="V359" s="11">
        <v>80</v>
      </c>
      <c r="W359" s="30" t="s">
        <v>86</v>
      </c>
      <c r="X359" s="88" t="s">
        <v>106</v>
      </c>
      <c r="Y359" s="93" t="str">
        <f>VLOOKUP( X359, $U$2:$W$53, 3, FALSE )</f>
        <v>AOSmithHPTU80</v>
      </c>
      <c r="Z359" s="131">
        <v>0</v>
      </c>
      <c r="AA359" s="40" t="s">
        <v>10</v>
      </c>
      <c r="AB359" s="47" t="s">
        <v>15</v>
      </c>
      <c r="AC359" s="48">
        <v>2.9</v>
      </c>
      <c r="AD359" s="49">
        <v>42545</v>
      </c>
      <c r="AE359" s="50" t="s">
        <v>83</v>
      </c>
      <c r="AF359" s="143" t="str">
        <f t="shared" si="233"/>
        <v>2,     State,   "HPX 80 DHPT 120  (80 gal)"</v>
      </c>
      <c r="AG359" s="145" t="str">
        <f t="shared" si="217"/>
        <v>State</v>
      </c>
      <c r="AH359" s="146" t="s">
        <v>697</v>
      </c>
      <c r="AI359" s="143" t="str">
        <f t="shared" si="234"/>
        <v xml:space="preserve">          case  State   :   "StateHPX80DHPT"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  <c r="AMH359"/>
      <c r="AMI359"/>
      <c r="AMJ359"/>
      <c r="AMK359"/>
      <c r="AML359"/>
      <c r="AMM359"/>
      <c r="AMN359"/>
      <c r="AMO359"/>
      <c r="AMP359"/>
      <c r="AMQ359"/>
      <c r="AMR359"/>
      <c r="AMS359"/>
      <c r="AMT359"/>
      <c r="AMU359"/>
      <c r="AMV359"/>
      <c r="AMW359"/>
      <c r="AMX359"/>
      <c r="AMY359"/>
      <c r="AMZ359"/>
      <c r="ANA359"/>
      <c r="ANB359"/>
      <c r="ANC359"/>
    </row>
    <row r="360" spans="3:1046" s="6" customFormat="1" ht="15" customHeight="1" x14ac:dyDescent="0.25">
      <c r="C360" s="6" t="str">
        <f t="shared" si="230"/>
        <v>State</v>
      </c>
      <c r="D360" s="6" t="str">
        <f t="shared" si="231"/>
        <v>HPX 80 DHPTNE 120  (80 gal)</v>
      </c>
      <c r="E360" s="6">
        <f t="shared" si="210"/>
        <v>231215</v>
      </c>
      <c r="F360" s="62">
        <f t="shared" si="148"/>
        <v>80</v>
      </c>
      <c r="G360" s="6" t="str">
        <f t="shared" si="232"/>
        <v>AOSmithHPTU80</v>
      </c>
      <c r="H360" s="64">
        <v>0</v>
      </c>
      <c r="I360" s="62">
        <v>1</v>
      </c>
      <c r="J360" s="63">
        <f t="shared" si="151"/>
        <v>0</v>
      </c>
      <c r="K360" s="114">
        <f t="shared" si="152"/>
        <v>2.9</v>
      </c>
      <c r="L360" s="132">
        <f t="shared" si="191"/>
        <v>0</v>
      </c>
      <c r="M360" s="132" t="str">
        <f t="shared" si="211"/>
        <v>StateHPX80DHPTNE</v>
      </c>
      <c r="N360" s="99" t="s">
        <v>196</v>
      </c>
      <c r="O360" s="32">
        <v>3</v>
      </c>
      <c r="P360" s="83">
        <f t="shared" si="192"/>
        <v>23</v>
      </c>
      <c r="Q360" s="9" t="s">
        <v>42</v>
      </c>
      <c r="R360" s="70">
        <f t="shared" si="229"/>
        <v>12</v>
      </c>
      <c r="S360" s="70">
        <f xml:space="preserve"> (P360*10000) + (R360*100) + VLOOKUP( X360, $U$2:$W$53, 2, FALSE )</f>
        <v>231215</v>
      </c>
      <c r="T360" s="67" t="str">
        <f t="shared" si="249"/>
        <v>HPX 80 DHPTNE 120  (80 gal)</v>
      </c>
      <c r="U360" s="10" t="s">
        <v>48</v>
      </c>
      <c r="V360" s="11">
        <v>80</v>
      </c>
      <c r="W360" s="30" t="s">
        <v>86</v>
      </c>
      <c r="X360" s="88" t="s">
        <v>106</v>
      </c>
      <c r="Y360" s="93" t="str">
        <f>VLOOKUP( X360, $U$2:$W$53, 3, FALSE )</f>
        <v>AOSmithHPTU80</v>
      </c>
      <c r="Z360" s="131">
        <v>0</v>
      </c>
      <c r="AA360" s="40" t="s">
        <v>10</v>
      </c>
      <c r="AB360" s="47" t="s">
        <v>15</v>
      </c>
      <c r="AC360" s="48">
        <v>2.9</v>
      </c>
      <c r="AD360" s="49">
        <v>42545</v>
      </c>
      <c r="AE360" s="50" t="s">
        <v>83</v>
      </c>
      <c r="AF360" s="143" t="str">
        <f t="shared" si="233"/>
        <v>2,     State,   "HPX 80 DHPTNE 120  (80 gal)"</v>
      </c>
      <c r="AG360" s="145" t="str">
        <f t="shared" si="217"/>
        <v>State</v>
      </c>
      <c r="AH360" s="146" t="s">
        <v>698</v>
      </c>
      <c r="AI360" s="143" t="str">
        <f t="shared" si="234"/>
        <v xml:space="preserve">          case  State   :   "StateHPX80DHPTNE"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  <c r="AMH360"/>
      <c r="AMI360"/>
      <c r="AMJ360"/>
      <c r="AMK360"/>
      <c r="AML360"/>
      <c r="AMM360"/>
      <c r="AMN360"/>
      <c r="AMO360"/>
      <c r="AMP360"/>
      <c r="AMQ360"/>
      <c r="AMR360"/>
      <c r="AMS360"/>
      <c r="AMT360"/>
      <c r="AMU360"/>
      <c r="AMV360"/>
      <c r="AMW360"/>
      <c r="AMX360"/>
      <c r="AMY360"/>
      <c r="AMZ360"/>
      <c r="ANA360"/>
      <c r="ANB360"/>
      <c r="ANC360"/>
    </row>
    <row r="361" spans="3:1046" s="6" customFormat="1" ht="15" customHeight="1" x14ac:dyDescent="0.25">
      <c r="C361" s="136" t="str">
        <f t="shared" si="230"/>
        <v>State</v>
      </c>
      <c r="D361" s="136" t="str">
        <f t="shared" si="231"/>
        <v>HPX-80-DHPTDR 130  (80 gal, JA13)</v>
      </c>
      <c r="E361" s="136">
        <f t="shared" si="210"/>
        <v>231515</v>
      </c>
      <c r="F361" s="62">
        <f t="shared" ref="F361" si="250">V361</f>
        <v>80</v>
      </c>
      <c r="G361" s="6" t="str">
        <f t="shared" si="232"/>
        <v>AOSmithHPTU80</v>
      </c>
      <c r="H361" s="64">
        <v>0</v>
      </c>
      <c r="I361" s="62">
        <v>1</v>
      </c>
      <c r="J361" s="63">
        <f t="shared" ref="J361" si="251">IF(H361&gt;0,AA361,0)</f>
        <v>0</v>
      </c>
      <c r="K361" s="114">
        <f t="shared" ref="K361" si="252">IF(I361&gt;0,AC361,0)</f>
        <v>2.9</v>
      </c>
      <c r="L361" s="132">
        <f t="shared" ref="L361" si="253">Z361</f>
        <v>1</v>
      </c>
      <c r="M361" s="132" t="str">
        <f t="shared" si="211"/>
        <v>StateHPX80DHPTDR</v>
      </c>
      <c r="N361" s="99" t="s">
        <v>196</v>
      </c>
      <c r="O361" s="32">
        <v>3</v>
      </c>
      <c r="P361" s="83">
        <f t="shared" ref="P361" si="254">VLOOKUP( Q361, $Q$2:$R$21, 2, FALSE )</f>
        <v>23</v>
      </c>
      <c r="Q361" s="9" t="s">
        <v>42</v>
      </c>
      <c r="R361" s="137">
        <v>15</v>
      </c>
      <c r="S361" s="70">
        <f t="shared" ref="S361" si="255" xml:space="preserve"> (P361*10000) + (R361*100) + VLOOKUP( X361, $U$2:$W$53, 2, FALSE )</f>
        <v>231515</v>
      </c>
      <c r="T361" s="67" t="str">
        <f t="shared" si="249"/>
        <v>HPX-80-DHPTDR 130  (80 gal, JA13)</v>
      </c>
      <c r="U361" s="10" t="s">
        <v>382</v>
      </c>
      <c r="V361" s="11">
        <v>80</v>
      </c>
      <c r="W361" s="30" t="s">
        <v>86</v>
      </c>
      <c r="X361" s="88" t="s">
        <v>106</v>
      </c>
      <c r="Y361" s="93" t="str">
        <f t="shared" ref="Y361" si="256">VLOOKUP( X361, $U$2:$W$53, 3, FALSE )</f>
        <v>AOSmithHPTU80</v>
      </c>
      <c r="Z361" s="133">
        <v>1</v>
      </c>
      <c r="AA361" s="40" t="s">
        <v>10</v>
      </c>
      <c r="AB361" s="47" t="s">
        <v>15</v>
      </c>
      <c r="AC361" s="48">
        <v>2.9</v>
      </c>
      <c r="AD361" s="49">
        <v>44118</v>
      </c>
      <c r="AE361" s="50" t="s">
        <v>83</v>
      </c>
      <c r="AF361" s="143" t="str">
        <f t="shared" si="233"/>
        <v>2,     State,   "HPX-80-DHPTDR 130  (80 gal, JA13)"</v>
      </c>
      <c r="AG361" s="145" t="str">
        <f t="shared" si="217"/>
        <v>State</v>
      </c>
      <c r="AH361" s="147" t="s">
        <v>701</v>
      </c>
      <c r="AI361" s="143" t="str">
        <f t="shared" si="234"/>
        <v xml:space="preserve">          case  State   :   "StateHPX80DHPTDR"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  <c r="AMH361"/>
      <c r="AMI361"/>
      <c r="AMJ361"/>
      <c r="AMK361"/>
      <c r="AML361"/>
      <c r="AMM361"/>
      <c r="AMN361"/>
      <c r="AMO361"/>
      <c r="AMP361"/>
      <c r="AMQ361"/>
      <c r="AMR361"/>
      <c r="AMS361"/>
      <c r="AMT361"/>
      <c r="AMU361"/>
      <c r="AMV361"/>
      <c r="AMW361"/>
      <c r="AMX361"/>
      <c r="AMY361"/>
      <c r="AMZ361"/>
      <c r="ANA361"/>
      <c r="ANB361"/>
      <c r="ANC361"/>
    </row>
    <row r="362" spans="3:1046" s="6" customFormat="1" ht="15" customHeight="1" x14ac:dyDescent="0.25">
      <c r="C362" s="6" t="str">
        <f t="shared" si="230"/>
        <v>Stiebel Eltron</v>
      </c>
      <c r="D362" s="6" t="str">
        <f t="shared" si="231"/>
        <v>Accelera 220 E  (58 gal)</v>
      </c>
      <c r="E362" s="6">
        <f t="shared" si="210"/>
        <v>240122</v>
      </c>
      <c r="F362" s="62">
        <f t="shared" si="148"/>
        <v>58</v>
      </c>
      <c r="G362" s="6" t="str">
        <f t="shared" si="232"/>
        <v>Stiebel220E</v>
      </c>
      <c r="H362" s="62">
        <v>1</v>
      </c>
      <c r="I362" s="64">
        <v>0</v>
      </c>
      <c r="J362" s="63">
        <f t="shared" si="151"/>
        <v>2.1</v>
      </c>
      <c r="K362" s="114">
        <f t="shared" si="152"/>
        <v>0</v>
      </c>
      <c r="L362" s="132">
        <f t="shared" si="191"/>
        <v>0</v>
      </c>
      <c r="M362" s="132" t="str">
        <f t="shared" si="211"/>
        <v>Stiebel58A220E</v>
      </c>
      <c r="N362" s="99" t="s">
        <v>196</v>
      </c>
      <c r="O362" s="32">
        <v>1</v>
      </c>
      <c r="P362" s="83">
        <f t="shared" si="192"/>
        <v>24</v>
      </c>
      <c r="Q362" s="12" t="s">
        <v>92</v>
      </c>
      <c r="R362" s="69">
        <v>1</v>
      </c>
      <c r="S362" s="70">
        <f t="shared" ref="S362:S389" si="257" xml:space="preserve"> (P362*10000) + (R362*100) + VLOOKUP( X362, $U$2:$W$53, 2, FALSE )</f>
        <v>240122</v>
      </c>
      <c r="T362" s="67" t="str">
        <f t="shared" si="249"/>
        <v>Accelera 220 E  (58 gal)</v>
      </c>
      <c r="U362" s="13" t="s">
        <v>155</v>
      </c>
      <c r="V362" s="94">
        <v>58</v>
      </c>
      <c r="W362" s="30" t="s">
        <v>93</v>
      </c>
      <c r="X362" s="88" t="s">
        <v>93</v>
      </c>
      <c r="Y362" s="93" t="str">
        <f t="shared" ref="Y362:Y390" si="258">VLOOKUP( X362, $U$2:$W$53, 3, FALSE )</f>
        <v>Stiebel220E</v>
      </c>
      <c r="Z362" s="131">
        <v>0</v>
      </c>
      <c r="AA362" s="42">
        <f>[1]ESTAR_to_AWHS!K165</f>
        <v>2.1</v>
      </c>
      <c r="AB362" s="52" t="str">
        <f>[1]ESTAR_to_AWHS!I165</f>
        <v>4+</v>
      </c>
      <c r="AC362" s="53" t="str">
        <f>[1]ESTAR_to_AWHS!L165</f>
        <v>--</v>
      </c>
      <c r="AD362" s="54">
        <f>[1]ESTAR_to_AWHS!J165</f>
        <v>42591</v>
      </c>
      <c r="AE362" s="50" t="s">
        <v>92</v>
      </c>
      <c r="AF362" s="143" t="str">
        <f t="shared" si="233"/>
        <v>2,     Stiebel Eltron,   "Accelera 220 E  (58 gal)"</v>
      </c>
      <c r="AG362" s="144" t="s">
        <v>446</v>
      </c>
      <c r="AH362" s="146" t="s">
        <v>702</v>
      </c>
      <c r="AI362" s="143" t="str">
        <f t="shared" si="234"/>
        <v xml:space="preserve">          case  Stiebel Eltron   :   "Stiebel58A220E"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 spans="3:1046" s="6" customFormat="1" ht="15" customHeight="1" x14ac:dyDescent="0.25">
      <c r="C363" s="6" t="str">
        <f t="shared" si="230"/>
        <v>Stiebel Eltron</v>
      </c>
      <c r="D363" s="6" t="str">
        <f t="shared" si="231"/>
        <v>Accelera 300/WHP 300  (80 gal)</v>
      </c>
      <c r="E363" s="6">
        <f t="shared" si="210"/>
        <v>240212</v>
      </c>
      <c r="F363" s="62">
        <f t="shared" si="148"/>
        <v>80</v>
      </c>
      <c r="G363" s="6" t="str">
        <f t="shared" si="232"/>
        <v>AOSmithPHPT80</v>
      </c>
      <c r="H363" s="62">
        <v>1</v>
      </c>
      <c r="I363" s="64">
        <v>0</v>
      </c>
      <c r="J363" s="63">
        <f t="shared" si="151"/>
        <v>2</v>
      </c>
      <c r="K363" s="114">
        <f t="shared" si="152"/>
        <v>0</v>
      </c>
      <c r="L363" s="132">
        <f t="shared" ref="L363:L390" si="259">Z363</f>
        <v>0</v>
      </c>
      <c r="M363" s="132" t="str">
        <f t="shared" si="211"/>
        <v>Stiebel80A300</v>
      </c>
      <c r="N363" s="99" t="s">
        <v>196</v>
      </c>
      <c r="O363" s="32">
        <v>1</v>
      </c>
      <c r="P363" s="83">
        <f t="shared" ref="P363:P390" si="260">VLOOKUP( Q363, $Q$2:$R$21, 2, FALSE )</f>
        <v>24</v>
      </c>
      <c r="Q363" s="12" t="s">
        <v>92</v>
      </c>
      <c r="R363" s="70">
        <f>R362+1</f>
        <v>2</v>
      </c>
      <c r="S363" s="70">
        <f t="shared" si="257"/>
        <v>240212</v>
      </c>
      <c r="T363" s="67" t="str">
        <f t="shared" si="249"/>
        <v>Accelera 300/WHP 300  (80 gal)</v>
      </c>
      <c r="U363" s="13" t="s">
        <v>156</v>
      </c>
      <c r="V363" s="14">
        <v>80</v>
      </c>
      <c r="W363" s="30" t="s">
        <v>90</v>
      </c>
      <c r="X363" s="88" t="s">
        <v>108</v>
      </c>
      <c r="Y363" s="93" t="str">
        <f t="shared" si="258"/>
        <v>AOSmithPHPT80</v>
      </c>
      <c r="Z363" s="131">
        <v>0</v>
      </c>
      <c r="AA363" s="42">
        <f>[1]ESTAR_to_AWHS!K166</f>
        <v>2</v>
      </c>
      <c r="AB363" s="52" t="str">
        <f>[1]ESTAR_to_AWHS!I166</f>
        <v>2-3</v>
      </c>
      <c r="AC363" s="53" t="str">
        <f>[1]ESTAR_to_AWHS!L166</f>
        <v>--</v>
      </c>
      <c r="AD363" s="54">
        <f>[1]ESTAR_to_AWHS!J166</f>
        <v>41666</v>
      </c>
      <c r="AE363" s="50" t="s">
        <v>92</v>
      </c>
      <c r="AF363" s="143" t="str">
        <f t="shared" si="233"/>
        <v>2,     Stiebel Eltron,   "Accelera 300/WHP 300  (80 gal)"</v>
      </c>
      <c r="AG363" s="145" t="str">
        <f t="shared" si="217"/>
        <v>Stiebel</v>
      </c>
      <c r="AH363" s="146" t="s">
        <v>703</v>
      </c>
      <c r="AI363" s="143" t="str">
        <f t="shared" si="234"/>
        <v xml:space="preserve">          case  Stiebel Eltron   :   "Stiebel80A300"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 spans="3:1046" s="6" customFormat="1" ht="15" customHeight="1" x14ac:dyDescent="0.25">
      <c r="C364" s="6" t="str">
        <f t="shared" si="230"/>
        <v>US Craftmaster</v>
      </c>
      <c r="D364" s="6" t="str">
        <f t="shared" si="231"/>
        <v>HPE2F80HD045VU 102  (80 gal)</v>
      </c>
      <c r="E364" s="6">
        <f t="shared" si="210"/>
        <v>250112</v>
      </c>
      <c r="F364" s="62">
        <f t="shared" si="148"/>
        <v>80</v>
      </c>
      <c r="G364" s="6" t="str">
        <f t="shared" si="232"/>
        <v>AOSmithPHPT80</v>
      </c>
      <c r="H364" s="62">
        <v>1</v>
      </c>
      <c r="I364" s="64">
        <v>0</v>
      </c>
      <c r="J364" s="63">
        <f t="shared" si="151"/>
        <v>1.8</v>
      </c>
      <c r="K364" s="114">
        <f t="shared" si="152"/>
        <v>0</v>
      </c>
      <c r="L364" s="132">
        <f t="shared" si="259"/>
        <v>0</v>
      </c>
      <c r="M364" s="132" t="str">
        <f t="shared" si="211"/>
        <v>USCraftmasterHPE2F80U</v>
      </c>
      <c r="N364" s="99" t="s">
        <v>196</v>
      </c>
      <c r="O364" s="32">
        <v>1</v>
      </c>
      <c r="P364" s="83">
        <f t="shared" si="260"/>
        <v>25</v>
      </c>
      <c r="Q364" s="9" t="s">
        <v>49</v>
      </c>
      <c r="R364" s="69">
        <v>1</v>
      </c>
      <c r="S364" s="70">
        <f t="shared" si="257"/>
        <v>250112</v>
      </c>
      <c r="T364" s="67" t="str">
        <f t="shared" si="249"/>
        <v>HPE2F80HD045VU 102  (80 gal)</v>
      </c>
      <c r="U364" s="10" t="s">
        <v>77</v>
      </c>
      <c r="V364" s="11">
        <v>80</v>
      </c>
      <c r="W364" s="30" t="s">
        <v>90</v>
      </c>
      <c r="X364" s="88" t="s">
        <v>108</v>
      </c>
      <c r="Y364" s="93" t="str">
        <f t="shared" si="258"/>
        <v>AOSmithPHPT80</v>
      </c>
      <c r="Z364" s="131">
        <v>0</v>
      </c>
      <c r="AA364" s="40">
        <v>1.8</v>
      </c>
      <c r="AB364" s="47" t="s">
        <v>15</v>
      </c>
      <c r="AC364" s="48" t="s">
        <v>10</v>
      </c>
      <c r="AD364" s="49">
        <v>40857</v>
      </c>
      <c r="AE364" s="50" t="s">
        <v>83</v>
      </c>
      <c r="AF364" s="143" t="str">
        <f t="shared" si="233"/>
        <v>2,     US Craftmaster,   "HPE2F80HD045VU 102  (80 gal)"</v>
      </c>
      <c r="AG364" s="144" t="s">
        <v>445</v>
      </c>
      <c r="AH364" s="146" t="s">
        <v>705</v>
      </c>
      <c r="AI364" s="143" t="str">
        <f t="shared" si="234"/>
        <v xml:space="preserve">          case  US Craftmaster   :   "USCraftmasterHPE2F80U"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 spans="3:1046" s="6" customFormat="1" ht="15" customHeight="1" x14ac:dyDescent="0.25">
      <c r="C365" s="6" t="str">
        <f t="shared" si="230"/>
        <v>US Craftmaster</v>
      </c>
      <c r="D365" s="6" t="str">
        <f t="shared" si="231"/>
        <v>HPE2K60HD045V  (60 gal)</v>
      </c>
      <c r="E365" s="6">
        <f t="shared" si="210"/>
        <v>250211</v>
      </c>
      <c r="F365" s="62">
        <f t="shared" si="148"/>
        <v>60</v>
      </c>
      <c r="G365" s="6" t="str">
        <f t="shared" si="232"/>
        <v>AOSmithPHPT60</v>
      </c>
      <c r="H365" s="62">
        <v>1</v>
      </c>
      <c r="I365" s="64">
        <v>0</v>
      </c>
      <c r="J365" s="63">
        <f t="shared" si="151"/>
        <v>2.33</v>
      </c>
      <c r="K365" s="114">
        <f t="shared" si="152"/>
        <v>0</v>
      </c>
      <c r="L365" s="132">
        <f t="shared" si="259"/>
        <v>0</v>
      </c>
      <c r="M365" s="132" t="str">
        <f t="shared" si="211"/>
        <v>USCraftmasterHPE2K60</v>
      </c>
      <c r="N365" s="99" t="s">
        <v>196</v>
      </c>
      <c r="O365" s="33"/>
      <c r="P365" s="83">
        <f t="shared" si="260"/>
        <v>25</v>
      </c>
      <c r="Q365" s="18" t="s">
        <v>49</v>
      </c>
      <c r="R365" s="70">
        <f t="shared" ref="R365:R372" si="261">R364+1</f>
        <v>2</v>
      </c>
      <c r="S365" s="70">
        <f t="shared" si="257"/>
        <v>250211</v>
      </c>
      <c r="T365" s="67" t="str">
        <f t="shared" si="249"/>
        <v>HPE2K60HD045V  (60 gal)</v>
      </c>
      <c r="U365" s="19" t="s">
        <v>113</v>
      </c>
      <c r="V365" s="20">
        <v>60</v>
      </c>
      <c r="W365" s="31" t="s">
        <v>107</v>
      </c>
      <c r="X365" s="88" t="s">
        <v>107</v>
      </c>
      <c r="Y365" s="93" t="str">
        <f t="shared" si="258"/>
        <v>AOSmithPHPT60</v>
      </c>
      <c r="Z365" s="131">
        <v>0</v>
      </c>
      <c r="AA365" s="34">
        <v>2.33</v>
      </c>
      <c r="AB365" s="51"/>
      <c r="AC365" s="50"/>
      <c r="AD365" s="51"/>
      <c r="AE365" s="50"/>
      <c r="AF365" s="143" t="str">
        <f t="shared" si="233"/>
        <v>2,     US Craftmaster,   "HPE2K60HD045V  (60 gal)"</v>
      </c>
      <c r="AG365" s="145" t="str">
        <f t="shared" si="217"/>
        <v>USCraftmaster</v>
      </c>
      <c r="AH365" s="146" t="s">
        <v>706</v>
      </c>
      <c r="AI365" s="143" t="str">
        <f t="shared" si="234"/>
        <v xml:space="preserve">          case  US Craftmaster   :   "USCraftmasterHPE2K60"</v>
      </c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  <c r="BY365" s="28"/>
      <c r="BZ365" s="28"/>
      <c r="CA365" s="28"/>
      <c r="CB365" s="28"/>
      <c r="CC365" s="28"/>
      <c r="CD365" s="28"/>
      <c r="CE365" s="28"/>
      <c r="CF365" s="28"/>
      <c r="CG365" s="28"/>
      <c r="CH365" s="28"/>
      <c r="CI365" s="28"/>
      <c r="CJ365" s="28"/>
      <c r="CK365" s="28"/>
      <c r="CL365" s="28"/>
      <c r="CM365" s="28"/>
      <c r="CN365" s="28"/>
      <c r="CO365" s="28"/>
      <c r="CP365" s="28"/>
      <c r="CQ365" s="28"/>
      <c r="CR365" s="28"/>
      <c r="CS365" s="28"/>
      <c r="CT365" s="28"/>
      <c r="CU365" s="28"/>
      <c r="CV365" s="28"/>
      <c r="CW365" s="28"/>
      <c r="CX365" s="28"/>
      <c r="CY365" s="28"/>
      <c r="CZ365" s="28"/>
      <c r="DA365" s="28"/>
      <c r="DB365" s="28"/>
      <c r="DC365" s="28"/>
      <c r="DD365" s="28"/>
      <c r="DE365" s="28"/>
      <c r="DF365" s="28"/>
      <c r="DG365" s="28"/>
      <c r="DH365" s="28"/>
      <c r="DI365" s="28"/>
      <c r="DJ365" s="28"/>
      <c r="DK365" s="28"/>
      <c r="DL365" s="28"/>
      <c r="DM365" s="28"/>
      <c r="DN365" s="28"/>
      <c r="DO365" s="28"/>
      <c r="DP365" s="28"/>
      <c r="DQ365" s="28"/>
      <c r="DR365" s="28"/>
      <c r="DS365" s="28"/>
      <c r="DT365" s="28"/>
      <c r="DU365" s="28"/>
      <c r="DV365" s="28"/>
      <c r="DW365" s="28"/>
      <c r="DX365" s="28"/>
      <c r="DY365" s="28"/>
      <c r="DZ365" s="28"/>
      <c r="EA365" s="28"/>
      <c r="EB365" s="28"/>
      <c r="EC365" s="28"/>
      <c r="ED365" s="28"/>
      <c r="EE365" s="28"/>
      <c r="EF365" s="28"/>
      <c r="EG365" s="28"/>
      <c r="EH365" s="28"/>
      <c r="EI365" s="28"/>
      <c r="EJ365" s="28"/>
      <c r="EK365" s="28"/>
      <c r="EL365" s="28"/>
      <c r="EM365" s="28"/>
      <c r="EN365" s="28"/>
      <c r="EO365" s="28"/>
      <c r="EP365" s="28"/>
      <c r="EQ365" s="28"/>
      <c r="ER365" s="28"/>
      <c r="ES365" s="28"/>
      <c r="ET365" s="28"/>
      <c r="EU365" s="28"/>
      <c r="EV365" s="28"/>
      <c r="EW365" s="28"/>
      <c r="EX365" s="28"/>
      <c r="EY365" s="28"/>
      <c r="EZ365" s="28"/>
      <c r="FA365" s="28"/>
      <c r="FB365" s="28"/>
      <c r="FC365" s="28"/>
      <c r="FD365" s="28"/>
      <c r="FE365" s="28"/>
      <c r="FF365" s="28"/>
      <c r="FG365" s="28"/>
      <c r="FH365" s="28"/>
      <c r="FI365" s="28"/>
      <c r="FJ365" s="28"/>
      <c r="FK365" s="28"/>
      <c r="FL365" s="28"/>
      <c r="FM365" s="28"/>
      <c r="FN365" s="28"/>
      <c r="FO365" s="28"/>
      <c r="FP365" s="28"/>
      <c r="FQ365" s="28"/>
      <c r="FR365" s="28"/>
      <c r="FS365" s="28"/>
      <c r="FT365" s="28"/>
      <c r="FU365" s="28"/>
      <c r="FV365" s="28"/>
      <c r="FW365" s="28"/>
      <c r="FX365" s="28"/>
      <c r="FY365" s="28"/>
      <c r="FZ365" s="28"/>
      <c r="GA365" s="28"/>
      <c r="GB365" s="28"/>
      <c r="GC365" s="28"/>
      <c r="GD365" s="28"/>
      <c r="GE365" s="28"/>
      <c r="GF365" s="28"/>
      <c r="GG365" s="28"/>
      <c r="GH365" s="28"/>
      <c r="GI365" s="28"/>
      <c r="GJ365" s="28"/>
      <c r="GK365" s="28"/>
      <c r="GL365" s="28"/>
      <c r="GM365" s="28"/>
      <c r="GN365" s="28"/>
      <c r="GO365" s="28"/>
      <c r="GP365" s="28"/>
      <c r="GQ365" s="28"/>
      <c r="GR365" s="28"/>
      <c r="GS365" s="28"/>
      <c r="GT365" s="28"/>
      <c r="GU365" s="28"/>
      <c r="GV365" s="28"/>
      <c r="GW365" s="28"/>
      <c r="GX365" s="28"/>
      <c r="GY365" s="28"/>
      <c r="GZ365" s="28"/>
      <c r="HA365" s="28"/>
      <c r="HB365" s="28"/>
      <c r="HC365" s="28"/>
      <c r="HD365" s="28"/>
      <c r="HE365" s="28"/>
      <c r="HF365" s="28"/>
      <c r="HG365" s="28"/>
      <c r="HH365" s="28"/>
      <c r="HI365" s="28"/>
      <c r="HJ365" s="28"/>
      <c r="HK365" s="28"/>
      <c r="HL365" s="28"/>
      <c r="HM365" s="28"/>
      <c r="HN365" s="28"/>
      <c r="HO365" s="28"/>
      <c r="HP365" s="28"/>
      <c r="HQ365" s="28"/>
      <c r="HR365" s="28"/>
      <c r="HS365" s="28"/>
      <c r="HT365" s="28"/>
      <c r="HU365" s="28"/>
      <c r="HV365" s="28"/>
      <c r="HW365" s="28"/>
      <c r="HX365" s="28"/>
      <c r="HY365" s="28"/>
      <c r="HZ365" s="28"/>
      <c r="IA365" s="28"/>
      <c r="IB365" s="28"/>
      <c r="IC365" s="28"/>
      <c r="ID365" s="28"/>
      <c r="IE365" s="28"/>
      <c r="IF365" s="28"/>
      <c r="IG365" s="28"/>
      <c r="IH365" s="28"/>
      <c r="II365" s="28"/>
      <c r="IJ365" s="28"/>
      <c r="IK365" s="28"/>
      <c r="IL365" s="28"/>
      <c r="IM365" s="28"/>
      <c r="IN365" s="28"/>
      <c r="IO365" s="28"/>
      <c r="IP365" s="28"/>
      <c r="IQ365" s="28"/>
      <c r="IR365" s="28"/>
      <c r="IS365" s="28"/>
      <c r="IT365" s="28"/>
      <c r="IU365" s="28"/>
      <c r="IV365" s="28"/>
      <c r="IW365" s="28"/>
      <c r="IX365" s="28"/>
      <c r="IY365" s="28"/>
      <c r="IZ365" s="28"/>
      <c r="JA365" s="28"/>
      <c r="JB365" s="28"/>
      <c r="JC365" s="28"/>
      <c r="JD365" s="28"/>
      <c r="JE365" s="28"/>
      <c r="JF365" s="28"/>
      <c r="JG365" s="28"/>
      <c r="JH365" s="28"/>
      <c r="JI365" s="28"/>
      <c r="JJ365" s="28"/>
      <c r="JK365" s="28"/>
      <c r="JL365" s="28"/>
      <c r="JM365" s="28"/>
      <c r="JN365" s="28"/>
      <c r="JO365" s="28"/>
      <c r="JP365" s="28"/>
      <c r="JQ365" s="28"/>
      <c r="JR365" s="28"/>
      <c r="JS365" s="28"/>
      <c r="JT365" s="28"/>
      <c r="JU365" s="28"/>
      <c r="JV365" s="28"/>
      <c r="JW365" s="28"/>
      <c r="JX365" s="28"/>
      <c r="JY365" s="28"/>
      <c r="JZ365" s="28"/>
      <c r="KA365" s="28"/>
      <c r="KB365" s="28"/>
      <c r="KC365" s="28"/>
      <c r="KD365" s="28"/>
      <c r="KE365" s="28"/>
      <c r="KF365" s="28"/>
      <c r="KG365" s="28"/>
      <c r="KH365" s="28"/>
      <c r="KI365" s="28"/>
      <c r="KJ365" s="28"/>
      <c r="KK365" s="28"/>
      <c r="KL365" s="28"/>
      <c r="KM365" s="28"/>
      <c r="KN365" s="28"/>
      <c r="KO365" s="28"/>
      <c r="KP365" s="28"/>
      <c r="KQ365" s="28"/>
      <c r="KR365" s="28"/>
      <c r="KS365" s="28"/>
      <c r="KT365" s="28"/>
      <c r="KU365" s="28"/>
      <c r="KV365" s="28"/>
      <c r="KW365" s="28"/>
      <c r="KX365" s="28"/>
      <c r="KY365" s="28"/>
      <c r="KZ365" s="28"/>
      <c r="LA365" s="28"/>
      <c r="LB365" s="28"/>
      <c r="LC365" s="28"/>
      <c r="LD365" s="28"/>
      <c r="LE365" s="28"/>
      <c r="LF365" s="28"/>
      <c r="LG365" s="28"/>
      <c r="LH365" s="28"/>
      <c r="LI365" s="28"/>
      <c r="LJ365" s="28"/>
      <c r="LK365" s="28"/>
      <c r="LL365" s="28"/>
      <c r="LM365" s="28"/>
      <c r="LN365" s="28"/>
      <c r="LO365" s="28"/>
      <c r="LP365" s="28"/>
      <c r="LQ365" s="28"/>
      <c r="LR365" s="28"/>
      <c r="LS365" s="28"/>
      <c r="LT365" s="28"/>
      <c r="LU365" s="28"/>
      <c r="LV365" s="28"/>
      <c r="LW365" s="28"/>
      <c r="LX365" s="28"/>
      <c r="LY365" s="28"/>
      <c r="LZ365" s="28"/>
      <c r="MA365" s="28"/>
      <c r="MB365" s="28"/>
      <c r="MC365" s="28"/>
      <c r="MD365" s="28"/>
      <c r="ME365" s="28"/>
      <c r="MF365" s="28"/>
      <c r="MG365" s="28"/>
      <c r="MH365" s="28"/>
      <c r="MI365" s="28"/>
      <c r="MJ365" s="28"/>
      <c r="MK365" s="28"/>
      <c r="ML365" s="28"/>
      <c r="MM365" s="28"/>
      <c r="MN365" s="28"/>
      <c r="MO365" s="28"/>
      <c r="MP365" s="28"/>
      <c r="MQ365" s="28"/>
      <c r="MR365" s="28"/>
      <c r="MS365" s="28"/>
      <c r="MT365" s="28"/>
      <c r="MU365" s="28"/>
      <c r="MV365" s="28"/>
      <c r="MW365" s="28"/>
      <c r="MX365" s="28"/>
      <c r="MY365" s="28"/>
      <c r="MZ365" s="28"/>
      <c r="NA365" s="28"/>
      <c r="NB365" s="28"/>
      <c r="NC365" s="28"/>
      <c r="ND365" s="28"/>
      <c r="NE365" s="28"/>
      <c r="NF365" s="28"/>
      <c r="NG365" s="28"/>
      <c r="NH365" s="28"/>
      <c r="NI365" s="28"/>
      <c r="NJ365" s="28"/>
      <c r="NK365" s="28"/>
      <c r="NL365" s="28"/>
      <c r="NM365" s="28"/>
      <c r="NN365" s="28"/>
      <c r="NO365" s="28"/>
      <c r="NP365" s="28"/>
      <c r="NQ365" s="28"/>
      <c r="NR365" s="28"/>
      <c r="NS365" s="28"/>
      <c r="NT365" s="28"/>
      <c r="NU365" s="28"/>
      <c r="NV365" s="28"/>
      <c r="NW365" s="28"/>
      <c r="NX365" s="28"/>
      <c r="NY365" s="28"/>
      <c r="NZ365" s="28"/>
      <c r="OA365" s="28"/>
      <c r="OB365" s="28"/>
      <c r="OC365" s="28"/>
      <c r="OD365" s="28"/>
      <c r="OE365" s="28"/>
      <c r="OF365" s="28"/>
      <c r="OG365" s="28"/>
      <c r="OH365" s="28"/>
      <c r="OI365" s="28"/>
      <c r="OJ365" s="28"/>
      <c r="OK365" s="28"/>
      <c r="OL365" s="28"/>
      <c r="OM365" s="28"/>
      <c r="ON365" s="28"/>
      <c r="OO365" s="28"/>
      <c r="OP365" s="28"/>
      <c r="OQ365" s="28"/>
      <c r="OR365" s="28"/>
      <c r="OS365" s="28"/>
      <c r="OT365" s="28"/>
      <c r="OU365" s="28"/>
      <c r="OV365" s="28"/>
      <c r="OW365" s="28"/>
      <c r="OX365" s="28"/>
      <c r="OY365" s="28"/>
      <c r="OZ365" s="28"/>
      <c r="PA365" s="28"/>
      <c r="PB365" s="28"/>
      <c r="PC365" s="28"/>
      <c r="PD365" s="28"/>
      <c r="PE365" s="28"/>
      <c r="PF365" s="28"/>
      <c r="PG365" s="28"/>
      <c r="PH365" s="28"/>
      <c r="PI365" s="28"/>
      <c r="PJ365" s="28"/>
      <c r="PK365" s="28"/>
      <c r="PL365" s="28"/>
      <c r="PM365" s="28"/>
      <c r="PN365" s="28"/>
      <c r="PO365" s="28"/>
      <c r="PP365" s="28"/>
      <c r="PQ365" s="28"/>
      <c r="PR365" s="28"/>
      <c r="PS365" s="28"/>
      <c r="PT365" s="28"/>
      <c r="PU365" s="28"/>
      <c r="PV365" s="28"/>
      <c r="PW365" s="28"/>
      <c r="PX365" s="28"/>
      <c r="PY365" s="28"/>
      <c r="PZ365" s="28"/>
      <c r="QA365" s="28"/>
      <c r="QB365" s="28"/>
      <c r="QC365" s="28"/>
      <c r="QD365" s="28"/>
      <c r="QE365" s="28"/>
      <c r="QF365" s="28"/>
      <c r="QG365" s="28"/>
      <c r="QH365" s="28"/>
      <c r="QI365" s="28"/>
      <c r="QJ365" s="28"/>
      <c r="QK365" s="28"/>
      <c r="QL365" s="28"/>
      <c r="QM365" s="28"/>
      <c r="QN365" s="28"/>
      <c r="QO365" s="28"/>
      <c r="QP365" s="28"/>
      <c r="QQ365" s="28"/>
      <c r="QR365" s="28"/>
      <c r="QS365" s="28"/>
      <c r="QT365" s="28"/>
      <c r="QU365" s="28"/>
      <c r="QV365" s="28"/>
      <c r="QW365" s="28"/>
      <c r="QX365" s="28"/>
      <c r="QY365" s="28"/>
      <c r="QZ365" s="28"/>
      <c r="RA365" s="28"/>
      <c r="RB365" s="28"/>
      <c r="RC365" s="28"/>
      <c r="RD365" s="28"/>
      <c r="RE365" s="28"/>
      <c r="RF365" s="28"/>
      <c r="RG365" s="28"/>
      <c r="RH365" s="28"/>
      <c r="RI365" s="28"/>
      <c r="RJ365" s="28"/>
      <c r="RK365" s="28"/>
      <c r="RL365" s="28"/>
      <c r="RM365" s="28"/>
      <c r="RN365" s="28"/>
      <c r="RO365" s="28"/>
      <c r="RP365" s="28"/>
      <c r="RQ365" s="28"/>
      <c r="RR365" s="28"/>
      <c r="RS365" s="28"/>
      <c r="RT365" s="28"/>
      <c r="RU365" s="28"/>
      <c r="RV365" s="28"/>
      <c r="RW365" s="28"/>
      <c r="RX365" s="28"/>
      <c r="RY365" s="28"/>
      <c r="RZ365" s="28"/>
      <c r="SA365" s="28"/>
      <c r="SB365" s="28"/>
      <c r="SC365" s="28"/>
      <c r="SD365" s="28"/>
      <c r="SE365" s="28"/>
      <c r="SF365" s="28"/>
      <c r="SG365" s="28"/>
      <c r="SH365" s="28"/>
      <c r="SI365" s="28"/>
      <c r="SJ365" s="28"/>
      <c r="SK365" s="28"/>
      <c r="SL365" s="28"/>
      <c r="SM365" s="28"/>
      <c r="SN365" s="28"/>
      <c r="SO365" s="28"/>
      <c r="SP365" s="28"/>
      <c r="SQ365" s="28"/>
      <c r="SR365" s="28"/>
      <c r="SS365" s="28"/>
      <c r="ST365" s="28"/>
      <c r="SU365" s="28"/>
      <c r="SV365" s="28"/>
      <c r="SW365" s="28"/>
      <c r="SX365" s="28"/>
      <c r="SY365" s="28"/>
      <c r="SZ365" s="28"/>
      <c r="TA365" s="28"/>
      <c r="TB365" s="28"/>
      <c r="TC365" s="28"/>
      <c r="TD365" s="28"/>
      <c r="TE365" s="28"/>
      <c r="TF365" s="28"/>
      <c r="TG365" s="28"/>
      <c r="TH365" s="28"/>
      <c r="TI365" s="28"/>
      <c r="TJ365" s="28"/>
      <c r="TK365" s="28"/>
      <c r="TL365" s="28"/>
      <c r="TM365" s="28"/>
      <c r="TN365" s="28"/>
      <c r="TO365" s="28"/>
      <c r="TP365" s="28"/>
      <c r="TQ365" s="28"/>
      <c r="TR365" s="28"/>
      <c r="TS365" s="28"/>
      <c r="TT365" s="28"/>
      <c r="TU365" s="28"/>
      <c r="TV365" s="28"/>
      <c r="TW365" s="28"/>
      <c r="TX365" s="28"/>
      <c r="TY365" s="28"/>
      <c r="TZ365" s="28"/>
      <c r="UA365" s="28"/>
      <c r="UB365" s="28"/>
      <c r="UC365" s="28"/>
      <c r="UD365" s="28"/>
      <c r="UE365" s="28"/>
      <c r="UF365" s="28"/>
      <c r="UG365" s="28"/>
      <c r="UH365" s="28"/>
      <c r="UI365" s="28"/>
      <c r="UJ365" s="28"/>
      <c r="UK365" s="28"/>
      <c r="UL365" s="28"/>
      <c r="UM365" s="28"/>
      <c r="UN365" s="28"/>
      <c r="UO365" s="28"/>
      <c r="UP365" s="28"/>
      <c r="UQ365" s="28"/>
      <c r="UR365" s="28"/>
      <c r="US365" s="28"/>
      <c r="UT365" s="28"/>
      <c r="UU365" s="28"/>
      <c r="UV365" s="28"/>
      <c r="UW365" s="28"/>
      <c r="UX365" s="28"/>
      <c r="UY365" s="28"/>
      <c r="UZ365" s="28"/>
      <c r="VA365" s="28"/>
      <c r="VB365" s="28"/>
      <c r="VC365" s="28"/>
      <c r="VD365" s="28"/>
      <c r="VE365" s="28"/>
      <c r="VF365" s="28"/>
      <c r="VG365" s="28"/>
      <c r="VH365" s="28"/>
      <c r="VI365" s="28"/>
      <c r="VJ365" s="28"/>
      <c r="VK365" s="28"/>
      <c r="VL365" s="28"/>
      <c r="VM365" s="28"/>
      <c r="VN365" s="28"/>
      <c r="VO365" s="28"/>
      <c r="VP365" s="28"/>
      <c r="VQ365" s="28"/>
      <c r="VR365" s="28"/>
      <c r="VS365" s="28"/>
      <c r="VT365" s="28"/>
      <c r="VU365" s="28"/>
      <c r="VV365" s="28"/>
      <c r="VW365" s="28"/>
      <c r="VX365" s="28"/>
      <c r="VY365" s="28"/>
      <c r="VZ365" s="28"/>
      <c r="WA365" s="28"/>
      <c r="WB365" s="28"/>
      <c r="WC365" s="28"/>
      <c r="WD365" s="28"/>
      <c r="WE365" s="28"/>
      <c r="WF365" s="28"/>
      <c r="WG365" s="28"/>
      <c r="WH365" s="28"/>
      <c r="WI365" s="28"/>
      <c r="WJ365" s="28"/>
      <c r="WK365" s="28"/>
      <c r="WL365" s="28"/>
      <c r="WM365" s="28"/>
      <c r="WN365" s="28"/>
      <c r="WO365" s="28"/>
      <c r="WP365" s="28"/>
      <c r="WQ365" s="28"/>
      <c r="WR365" s="28"/>
      <c r="WS365" s="28"/>
      <c r="WT365" s="28"/>
      <c r="WU365" s="28"/>
      <c r="WV365" s="28"/>
      <c r="WW365" s="28"/>
      <c r="WX365" s="28"/>
      <c r="WY365" s="28"/>
      <c r="WZ365" s="28"/>
      <c r="XA365" s="28"/>
      <c r="XB365" s="28"/>
      <c r="XC365" s="28"/>
      <c r="XD365" s="28"/>
      <c r="XE365" s="28"/>
      <c r="XF365" s="28"/>
      <c r="XG365" s="28"/>
      <c r="XH365" s="28"/>
      <c r="XI365" s="28"/>
      <c r="XJ365" s="28"/>
      <c r="XK365" s="28"/>
      <c r="XL365" s="28"/>
      <c r="XM365" s="28"/>
      <c r="XN365" s="28"/>
      <c r="XO365" s="28"/>
      <c r="XP365" s="28"/>
      <c r="XQ365" s="28"/>
      <c r="XR365" s="28"/>
      <c r="XS365" s="28"/>
      <c r="XT365" s="28"/>
      <c r="XU365" s="28"/>
      <c r="XV365" s="28"/>
      <c r="XW365" s="28"/>
      <c r="XX365" s="28"/>
      <c r="XY365" s="28"/>
      <c r="XZ365" s="28"/>
      <c r="YA365" s="28"/>
      <c r="YB365" s="28"/>
      <c r="YC365" s="28"/>
      <c r="YD365" s="28"/>
      <c r="YE365" s="28"/>
      <c r="YF365" s="28"/>
      <c r="YG365" s="28"/>
      <c r="YH365" s="28"/>
      <c r="YI365" s="28"/>
      <c r="YJ365" s="28"/>
      <c r="YK365" s="28"/>
      <c r="YL365" s="28"/>
      <c r="YM365" s="28"/>
      <c r="YN365" s="28"/>
      <c r="YO365" s="28"/>
      <c r="YP365" s="28"/>
      <c r="YQ365" s="28"/>
      <c r="YR365" s="28"/>
      <c r="YS365" s="28"/>
      <c r="YT365" s="28"/>
      <c r="YU365" s="28"/>
      <c r="YV365" s="28"/>
      <c r="YW365" s="28"/>
      <c r="YX365" s="28"/>
      <c r="YY365" s="28"/>
      <c r="YZ365" s="28"/>
      <c r="ZA365" s="28"/>
      <c r="ZB365" s="28"/>
      <c r="ZC365" s="28"/>
      <c r="ZD365" s="28"/>
      <c r="ZE365" s="28"/>
      <c r="ZF365" s="28"/>
      <c r="ZG365" s="28"/>
      <c r="ZH365" s="28"/>
      <c r="ZI365" s="28"/>
      <c r="ZJ365" s="28"/>
      <c r="ZK365" s="28"/>
      <c r="ZL365" s="28"/>
      <c r="ZM365" s="28"/>
      <c r="ZN365" s="28"/>
      <c r="ZO365" s="28"/>
      <c r="ZP365" s="28"/>
      <c r="ZQ365" s="28"/>
      <c r="ZR365" s="28"/>
      <c r="ZS365" s="28"/>
      <c r="ZT365" s="28"/>
      <c r="ZU365" s="28"/>
      <c r="ZV365" s="28"/>
      <c r="ZW365" s="28"/>
      <c r="ZX365" s="28"/>
      <c r="ZY365" s="28"/>
      <c r="ZZ365" s="28"/>
      <c r="AAA365" s="28"/>
      <c r="AAB365" s="28"/>
      <c r="AAC365" s="28"/>
      <c r="AAD365" s="28"/>
      <c r="AAE365" s="28"/>
      <c r="AAF365" s="28"/>
      <c r="AAG365" s="28"/>
      <c r="AAH365" s="28"/>
      <c r="AAI365" s="28"/>
      <c r="AAJ365" s="28"/>
      <c r="AAK365" s="28"/>
      <c r="AAL365" s="28"/>
      <c r="AAM365" s="28"/>
      <c r="AAN365" s="28"/>
      <c r="AAO365" s="28"/>
      <c r="AAP365" s="28"/>
      <c r="AAQ365" s="28"/>
      <c r="AAR365" s="28"/>
      <c r="AAS365" s="28"/>
      <c r="AAT365" s="28"/>
      <c r="AAU365" s="28"/>
      <c r="AAV365" s="28"/>
      <c r="AAW365" s="28"/>
      <c r="AAX365" s="28"/>
      <c r="AAY365" s="28"/>
      <c r="AAZ365" s="28"/>
      <c r="ABA365" s="28"/>
      <c r="ABB365" s="28"/>
      <c r="ABC365" s="28"/>
      <c r="ABD365" s="28"/>
      <c r="ABE365" s="28"/>
      <c r="ABF365" s="28"/>
      <c r="ABG365" s="28"/>
      <c r="ABH365" s="28"/>
      <c r="ABI365" s="28"/>
      <c r="ABJ365" s="28"/>
      <c r="ABK365" s="28"/>
      <c r="ABL365" s="28"/>
      <c r="ABM365" s="28"/>
      <c r="ABN365" s="28"/>
      <c r="ABO365" s="28"/>
      <c r="ABP365" s="28"/>
      <c r="ABQ365" s="28"/>
      <c r="ABR365" s="28"/>
      <c r="ABS365" s="28"/>
      <c r="ABT365" s="28"/>
      <c r="ABU365" s="28"/>
      <c r="ABV365" s="28"/>
      <c r="ABW365" s="28"/>
      <c r="ABX365" s="28"/>
      <c r="ABY365" s="28"/>
      <c r="ABZ365" s="28"/>
      <c r="ACA365" s="28"/>
      <c r="ACB365" s="28"/>
      <c r="ACC365" s="28"/>
      <c r="ACD365" s="28"/>
      <c r="ACE365" s="28"/>
      <c r="ACF365" s="28"/>
      <c r="ACG365" s="28"/>
      <c r="ACH365" s="28"/>
      <c r="ACI365" s="28"/>
      <c r="ACJ365" s="28"/>
      <c r="ACK365" s="28"/>
      <c r="ACL365" s="28"/>
      <c r="ACM365" s="28"/>
      <c r="ACN365" s="28"/>
      <c r="ACO365" s="28"/>
      <c r="ACP365" s="28"/>
      <c r="ACQ365" s="28"/>
      <c r="ACR365" s="28"/>
      <c r="ACS365" s="28"/>
      <c r="ACT365" s="28"/>
      <c r="ACU365" s="28"/>
      <c r="ACV365" s="28"/>
      <c r="ACW365" s="28"/>
      <c r="ACX365" s="28"/>
      <c r="ACY365" s="28"/>
      <c r="ACZ365" s="28"/>
      <c r="ADA365" s="28"/>
      <c r="ADB365" s="28"/>
      <c r="ADC365" s="28"/>
      <c r="ADD365" s="28"/>
      <c r="ADE365" s="28"/>
      <c r="ADF365" s="28"/>
      <c r="ADG365" s="28"/>
      <c r="ADH365" s="28"/>
      <c r="ADI365" s="28"/>
      <c r="ADJ365" s="28"/>
      <c r="ADK365" s="28"/>
      <c r="ADL365" s="28"/>
      <c r="ADM365" s="28"/>
      <c r="ADN365" s="28"/>
      <c r="ADO365" s="28"/>
      <c r="ADP365" s="28"/>
      <c r="ADQ365" s="28"/>
      <c r="ADR365" s="28"/>
      <c r="ADS365" s="28"/>
      <c r="ADT365" s="28"/>
      <c r="ADU365" s="28"/>
      <c r="ADV365" s="28"/>
      <c r="ADW365" s="28"/>
      <c r="ADX365" s="28"/>
      <c r="ADY365" s="28"/>
      <c r="ADZ365" s="28"/>
      <c r="AEA365" s="28"/>
      <c r="AEB365" s="28"/>
      <c r="AEC365" s="28"/>
      <c r="AED365" s="28"/>
      <c r="AEE365" s="28"/>
      <c r="AEF365" s="28"/>
      <c r="AEG365" s="28"/>
      <c r="AEH365" s="28"/>
      <c r="AEI365" s="28"/>
      <c r="AEJ365" s="28"/>
      <c r="AEK365" s="28"/>
      <c r="AEL365" s="28"/>
      <c r="AEM365" s="28"/>
      <c r="AEN365" s="28"/>
      <c r="AEO365" s="28"/>
      <c r="AEP365" s="28"/>
      <c r="AEQ365" s="28"/>
      <c r="AER365" s="28"/>
      <c r="AES365" s="28"/>
      <c r="AET365" s="28"/>
      <c r="AEU365" s="28"/>
      <c r="AEV365" s="28"/>
      <c r="AEW365" s="28"/>
      <c r="AEX365" s="28"/>
      <c r="AEY365" s="28"/>
      <c r="AEZ365" s="28"/>
      <c r="AFA365" s="28"/>
      <c r="AFB365" s="28"/>
      <c r="AFC365" s="28"/>
      <c r="AFD365" s="28"/>
      <c r="AFE365" s="28"/>
      <c r="AFF365" s="28"/>
      <c r="AFG365" s="28"/>
      <c r="AFH365" s="28"/>
      <c r="AFI365" s="28"/>
      <c r="AFJ365" s="28"/>
      <c r="AFK365" s="28"/>
      <c r="AFL365" s="28"/>
      <c r="AFM365" s="28"/>
      <c r="AFN365" s="28"/>
      <c r="AFO365" s="28"/>
      <c r="AFP365" s="28"/>
      <c r="AFQ365" s="28"/>
      <c r="AFR365" s="28"/>
      <c r="AFS365" s="28"/>
      <c r="AFT365" s="28"/>
      <c r="AFU365" s="28"/>
      <c r="AFV365" s="28"/>
      <c r="AFW365" s="28"/>
      <c r="AFX365" s="28"/>
      <c r="AFY365" s="28"/>
      <c r="AFZ365" s="28"/>
      <c r="AGA365" s="28"/>
      <c r="AGB365" s="28"/>
      <c r="AGC365" s="28"/>
      <c r="AGD365" s="28"/>
      <c r="AGE365" s="28"/>
      <c r="AGF365" s="28"/>
      <c r="AGG365" s="28"/>
      <c r="AGH365" s="28"/>
      <c r="AGI365" s="28"/>
      <c r="AGJ365" s="28"/>
      <c r="AGK365" s="28"/>
      <c r="AGL365" s="28"/>
      <c r="AGM365" s="28"/>
      <c r="AGN365" s="28"/>
      <c r="AGO365" s="28"/>
      <c r="AGP365" s="28"/>
      <c r="AGQ365" s="28"/>
      <c r="AGR365" s="28"/>
      <c r="AGS365" s="28"/>
      <c r="AGT365" s="28"/>
      <c r="AGU365" s="28"/>
      <c r="AGV365" s="28"/>
      <c r="AGW365" s="28"/>
      <c r="AGX365" s="28"/>
      <c r="AGY365" s="28"/>
      <c r="AGZ365" s="28"/>
      <c r="AHA365" s="28"/>
      <c r="AHB365" s="28"/>
      <c r="AHC365" s="28"/>
      <c r="AHD365" s="28"/>
      <c r="AHE365" s="28"/>
      <c r="AHF365" s="28"/>
      <c r="AHG365" s="28"/>
      <c r="AHH365" s="28"/>
      <c r="AHI365" s="28"/>
      <c r="AHJ365" s="28"/>
      <c r="AHK365" s="28"/>
      <c r="AHL365" s="28"/>
      <c r="AHM365" s="28"/>
      <c r="AHN365" s="28"/>
      <c r="AHO365" s="28"/>
      <c r="AHP365" s="28"/>
      <c r="AHQ365" s="28"/>
      <c r="AHR365" s="28"/>
      <c r="AHS365" s="28"/>
      <c r="AHT365" s="28"/>
      <c r="AHU365" s="28"/>
      <c r="AHV365" s="28"/>
      <c r="AHW365" s="28"/>
      <c r="AHX365" s="28"/>
      <c r="AHY365" s="28"/>
      <c r="AHZ365" s="28"/>
      <c r="AIA365" s="28"/>
      <c r="AIB365" s="28"/>
      <c r="AIC365" s="28"/>
      <c r="AID365" s="28"/>
      <c r="AIE365" s="28"/>
      <c r="AIF365" s="28"/>
      <c r="AIG365" s="28"/>
      <c r="AIH365" s="28"/>
      <c r="AII365" s="28"/>
      <c r="AIJ365" s="28"/>
      <c r="AIK365" s="28"/>
      <c r="AIL365" s="28"/>
      <c r="AIM365" s="28"/>
      <c r="AIN365" s="28"/>
      <c r="AIO365" s="28"/>
      <c r="AIP365" s="28"/>
      <c r="AIQ365" s="28"/>
      <c r="AIR365" s="28"/>
      <c r="AIS365" s="28"/>
      <c r="AIT365" s="28"/>
      <c r="AIU365" s="28"/>
      <c r="AIV365" s="28"/>
      <c r="AIW365" s="28"/>
      <c r="AIX365" s="28"/>
      <c r="AIY365" s="28"/>
      <c r="AIZ365" s="28"/>
      <c r="AJA365" s="28"/>
      <c r="AJB365" s="28"/>
      <c r="AJC365" s="28"/>
      <c r="AJD365" s="28"/>
      <c r="AJE365" s="28"/>
      <c r="AJF365" s="28"/>
      <c r="AJG365" s="28"/>
      <c r="AJH365" s="28"/>
      <c r="AJI365" s="28"/>
      <c r="AJJ365" s="28"/>
      <c r="AJK365" s="28"/>
      <c r="AJL365" s="28"/>
      <c r="AJM365" s="28"/>
      <c r="AJN365" s="28"/>
      <c r="AJO365" s="28"/>
      <c r="AJP365" s="28"/>
      <c r="AJQ365" s="28"/>
      <c r="AJR365" s="28"/>
      <c r="AJS365" s="28"/>
      <c r="AJT365" s="28"/>
      <c r="AJU365" s="28"/>
      <c r="AJV365" s="28"/>
      <c r="AJW365" s="28"/>
      <c r="AJX365" s="28"/>
      <c r="AJY365" s="28"/>
      <c r="AJZ365" s="28"/>
      <c r="AKA365" s="28"/>
      <c r="AKB365" s="28"/>
      <c r="AKC365" s="28"/>
      <c r="AKD365" s="28"/>
      <c r="AKE365" s="28"/>
      <c r="AKF365" s="28"/>
      <c r="AKG365" s="28"/>
      <c r="AKH365" s="28"/>
      <c r="AKI365" s="28"/>
      <c r="AKJ365" s="28"/>
      <c r="AKK365" s="28"/>
      <c r="AKL365" s="28"/>
      <c r="AKM365" s="28"/>
      <c r="AKN365" s="28"/>
      <c r="AKO365" s="28"/>
      <c r="AKP365" s="28"/>
      <c r="AKQ365" s="28"/>
      <c r="AKR365" s="28"/>
      <c r="AKS365" s="28"/>
      <c r="AKT365" s="28"/>
      <c r="AKU365" s="28"/>
      <c r="AKV365" s="28"/>
      <c r="AKW365" s="28"/>
      <c r="AKX365" s="28"/>
      <c r="AKY365" s="28"/>
      <c r="AKZ365" s="28"/>
      <c r="ALA365" s="28"/>
      <c r="ALB365" s="28"/>
      <c r="ALC365" s="28"/>
      <c r="ALD365" s="28"/>
      <c r="ALE365" s="28"/>
      <c r="ALF365" s="28"/>
      <c r="ALG365" s="28"/>
      <c r="ALH365" s="28"/>
      <c r="ALI365" s="28"/>
      <c r="ALJ365" s="28"/>
      <c r="ALK365" s="28"/>
      <c r="ALL365" s="28"/>
      <c r="ALM365" s="28"/>
      <c r="ALN365" s="28"/>
      <c r="ALO365" s="28"/>
      <c r="ALP365" s="28"/>
      <c r="ALQ365" s="28"/>
      <c r="ALR365" s="28"/>
      <c r="ALS365" s="28"/>
      <c r="ALT365" s="28"/>
      <c r="ALU365" s="28"/>
      <c r="ALV365" s="28"/>
      <c r="ALW365" s="28"/>
      <c r="ALX365" s="28"/>
      <c r="ALY365" s="28"/>
      <c r="ALZ365" s="28"/>
      <c r="AMA365" s="28"/>
      <c r="AMB365" s="28"/>
      <c r="AMC365" s="28"/>
      <c r="AMD365" s="28"/>
      <c r="AME365" s="28"/>
      <c r="AMF365" s="28"/>
      <c r="AMG365" s="28"/>
      <c r="AMH365" s="28"/>
      <c r="AMI365" s="28"/>
      <c r="AMJ365" s="28"/>
      <c r="AMK365" s="28"/>
      <c r="AML365" s="28"/>
      <c r="AMM365" s="28"/>
      <c r="AMN365" s="28"/>
      <c r="AMO365" s="28"/>
      <c r="AMP365" s="28"/>
      <c r="AMQ365" s="28"/>
      <c r="AMR365" s="28"/>
      <c r="AMS365" s="28"/>
      <c r="AMT365" s="28"/>
      <c r="AMU365" s="28"/>
      <c r="AMV365" s="28"/>
      <c r="AMW365" s="28"/>
      <c r="AMX365" s="28"/>
      <c r="AMY365" s="28"/>
      <c r="AMZ365" s="28"/>
      <c r="ANA365" s="28"/>
      <c r="ANB365" s="28"/>
      <c r="ANC365" s="28"/>
      <c r="AND365" s="28"/>
      <c r="ANE365" s="28"/>
      <c r="ANF365" s="28"/>
    </row>
    <row r="366" spans="3:1046" s="6" customFormat="1" ht="15" customHeight="1" x14ac:dyDescent="0.25">
      <c r="C366" s="6" t="str">
        <f t="shared" si="230"/>
        <v>US Craftmaster</v>
      </c>
      <c r="D366" s="6" t="str">
        <f t="shared" si="231"/>
        <v>HPE2K80HD045V  (80 gal)</v>
      </c>
      <c r="E366" s="6">
        <f t="shared" si="210"/>
        <v>250312</v>
      </c>
      <c r="F366" s="62">
        <f t="shared" si="148"/>
        <v>80</v>
      </c>
      <c r="G366" s="6" t="str">
        <f t="shared" si="232"/>
        <v>AOSmithPHPT80</v>
      </c>
      <c r="H366" s="62">
        <v>1</v>
      </c>
      <c r="I366" s="64">
        <v>0</v>
      </c>
      <c r="J366" s="63">
        <f t="shared" si="151"/>
        <v>2.33</v>
      </c>
      <c r="K366" s="114">
        <f t="shared" si="152"/>
        <v>0</v>
      </c>
      <c r="L366" s="132">
        <f t="shared" si="259"/>
        <v>0</v>
      </c>
      <c r="M366" s="132" t="str">
        <f t="shared" si="211"/>
        <v>USCraftmasterHPE2K80</v>
      </c>
      <c r="N366" s="99" t="s">
        <v>196</v>
      </c>
      <c r="O366" s="33"/>
      <c r="P366" s="83">
        <f t="shared" si="260"/>
        <v>25</v>
      </c>
      <c r="Q366" s="18" t="s">
        <v>49</v>
      </c>
      <c r="R366" s="70">
        <f t="shared" si="261"/>
        <v>3</v>
      </c>
      <c r="S366" s="70">
        <f t="shared" si="257"/>
        <v>250312</v>
      </c>
      <c r="T366" s="67" t="str">
        <f t="shared" si="249"/>
        <v>HPE2K80HD045V  (80 gal)</v>
      </c>
      <c r="U366" s="19" t="s">
        <v>117</v>
      </c>
      <c r="V366" s="20">
        <v>80</v>
      </c>
      <c r="W366" s="31" t="s">
        <v>108</v>
      </c>
      <c r="X366" s="88" t="s">
        <v>108</v>
      </c>
      <c r="Y366" s="93" t="str">
        <f t="shared" si="258"/>
        <v>AOSmithPHPT80</v>
      </c>
      <c r="Z366" s="131">
        <v>0</v>
      </c>
      <c r="AA366" s="34">
        <v>2.33</v>
      </c>
      <c r="AB366" s="51"/>
      <c r="AC366" s="50"/>
      <c r="AD366" s="51"/>
      <c r="AE366" s="50"/>
      <c r="AF366" s="143" t="str">
        <f t="shared" si="233"/>
        <v>2,     US Craftmaster,   "HPE2K80HD045V  (80 gal)"</v>
      </c>
      <c r="AG366" s="145" t="str">
        <f t="shared" si="217"/>
        <v>USCraftmaster</v>
      </c>
      <c r="AH366" s="146" t="s">
        <v>707</v>
      </c>
      <c r="AI366" s="143" t="str">
        <f t="shared" si="234"/>
        <v xml:space="preserve">          case  US Craftmaster   :   "USCraftmasterHPE2K80"</v>
      </c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  <c r="BY366" s="28"/>
      <c r="BZ366" s="28"/>
      <c r="CA366" s="28"/>
      <c r="CB366" s="28"/>
      <c r="CC366" s="28"/>
      <c r="CD366" s="28"/>
      <c r="CE366" s="28"/>
      <c r="CF366" s="28"/>
      <c r="CG366" s="28"/>
      <c r="CH366" s="28"/>
      <c r="CI366" s="28"/>
      <c r="CJ366" s="28"/>
      <c r="CK366" s="28"/>
      <c r="CL366" s="28"/>
      <c r="CM366" s="28"/>
      <c r="CN366" s="28"/>
      <c r="CO366" s="28"/>
      <c r="CP366" s="28"/>
      <c r="CQ366" s="28"/>
      <c r="CR366" s="28"/>
      <c r="CS366" s="28"/>
      <c r="CT366" s="28"/>
      <c r="CU366" s="28"/>
      <c r="CV366" s="28"/>
      <c r="CW366" s="28"/>
      <c r="CX366" s="28"/>
      <c r="CY366" s="28"/>
      <c r="CZ366" s="28"/>
      <c r="DA366" s="28"/>
      <c r="DB366" s="28"/>
      <c r="DC366" s="28"/>
      <c r="DD366" s="28"/>
      <c r="DE366" s="28"/>
      <c r="DF366" s="28"/>
      <c r="DG366" s="28"/>
      <c r="DH366" s="28"/>
      <c r="DI366" s="28"/>
      <c r="DJ366" s="28"/>
      <c r="DK366" s="28"/>
      <c r="DL366" s="28"/>
      <c r="DM366" s="28"/>
      <c r="DN366" s="28"/>
      <c r="DO366" s="28"/>
      <c r="DP366" s="28"/>
      <c r="DQ366" s="28"/>
      <c r="DR366" s="28"/>
      <c r="DS366" s="28"/>
      <c r="DT366" s="28"/>
      <c r="DU366" s="28"/>
      <c r="DV366" s="28"/>
      <c r="DW366" s="28"/>
      <c r="DX366" s="28"/>
      <c r="DY366" s="28"/>
      <c r="DZ366" s="28"/>
      <c r="EA366" s="28"/>
      <c r="EB366" s="28"/>
      <c r="EC366" s="28"/>
      <c r="ED366" s="28"/>
      <c r="EE366" s="28"/>
      <c r="EF366" s="28"/>
      <c r="EG366" s="28"/>
      <c r="EH366" s="28"/>
      <c r="EI366" s="28"/>
      <c r="EJ366" s="28"/>
      <c r="EK366" s="28"/>
      <c r="EL366" s="28"/>
      <c r="EM366" s="28"/>
      <c r="EN366" s="28"/>
      <c r="EO366" s="28"/>
      <c r="EP366" s="28"/>
      <c r="EQ366" s="28"/>
      <c r="ER366" s="28"/>
      <c r="ES366" s="28"/>
      <c r="ET366" s="28"/>
      <c r="EU366" s="28"/>
      <c r="EV366" s="28"/>
      <c r="EW366" s="28"/>
      <c r="EX366" s="28"/>
      <c r="EY366" s="28"/>
      <c r="EZ366" s="28"/>
      <c r="FA366" s="28"/>
      <c r="FB366" s="28"/>
      <c r="FC366" s="28"/>
      <c r="FD366" s="28"/>
      <c r="FE366" s="28"/>
      <c r="FF366" s="28"/>
      <c r="FG366" s="28"/>
      <c r="FH366" s="28"/>
      <c r="FI366" s="28"/>
      <c r="FJ366" s="28"/>
      <c r="FK366" s="28"/>
      <c r="FL366" s="28"/>
      <c r="FM366" s="28"/>
      <c r="FN366" s="28"/>
      <c r="FO366" s="28"/>
      <c r="FP366" s="28"/>
      <c r="FQ366" s="28"/>
      <c r="FR366" s="28"/>
      <c r="FS366" s="28"/>
      <c r="FT366" s="28"/>
      <c r="FU366" s="28"/>
      <c r="FV366" s="28"/>
      <c r="FW366" s="28"/>
      <c r="FX366" s="28"/>
      <c r="FY366" s="28"/>
      <c r="FZ366" s="28"/>
      <c r="GA366" s="28"/>
      <c r="GB366" s="28"/>
      <c r="GC366" s="28"/>
      <c r="GD366" s="28"/>
      <c r="GE366" s="28"/>
      <c r="GF366" s="28"/>
      <c r="GG366" s="28"/>
      <c r="GH366" s="28"/>
      <c r="GI366" s="28"/>
      <c r="GJ366" s="28"/>
      <c r="GK366" s="28"/>
      <c r="GL366" s="28"/>
      <c r="GM366" s="28"/>
      <c r="GN366" s="28"/>
      <c r="GO366" s="28"/>
      <c r="GP366" s="28"/>
      <c r="GQ366" s="28"/>
      <c r="GR366" s="28"/>
      <c r="GS366" s="28"/>
      <c r="GT366" s="28"/>
      <c r="GU366" s="28"/>
      <c r="GV366" s="28"/>
      <c r="GW366" s="28"/>
      <c r="GX366" s="28"/>
      <c r="GY366" s="28"/>
      <c r="GZ366" s="28"/>
      <c r="HA366" s="28"/>
      <c r="HB366" s="28"/>
      <c r="HC366" s="28"/>
      <c r="HD366" s="28"/>
      <c r="HE366" s="28"/>
      <c r="HF366" s="28"/>
      <c r="HG366" s="28"/>
      <c r="HH366" s="28"/>
      <c r="HI366" s="28"/>
      <c r="HJ366" s="28"/>
      <c r="HK366" s="28"/>
      <c r="HL366" s="28"/>
      <c r="HM366" s="28"/>
      <c r="HN366" s="28"/>
      <c r="HO366" s="28"/>
      <c r="HP366" s="28"/>
      <c r="HQ366" s="28"/>
      <c r="HR366" s="28"/>
      <c r="HS366" s="28"/>
      <c r="HT366" s="28"/>
      <c r="HU366" s="28"/>
      <c r="HV366" s="28"/>
      <c r="HW366" s="28"/>
      <c r="HX366" s="28"/>
      <c r="HY366" s="28"/>
      <c r="HZ366" s="28"/>
      <c r="IA366" s="28"/>
      <c r="IB366" s="28"/>
      <c r="IC366" s="28"/>
      <c r="ID366" s="28"/>
      <c r="IE366" s="28"/>
      <c r="IF366" s="28"/>
      <c r="IG366" s="28"/>
      <c r="IH366" s="28"/>
      <c r="II366" s="28"/>
      <c r="IJ366" s="28"/>
      <c r="IK366" s="28"/>
      <c r="IL366" s="28"/>
      <c r="IM366" s="28"/>
      <c r="IN366" s="28"/>
      <c r="IO366" s="28"/>
      <c r="IP366" s="28"/>
      <c r="IQ366" s="28"/>
      <c r="IR366" s="28"/>
      <c r="IS366" s="28"/>
      <c r="IT366" s="28"/>
      <c r="IU366" s="28"/>
      <c r="IV366" s="28"/>
      <c r="IW366" s="28"/>
      <c r="IX366" s="28"/>
      <c r="IY366" s="28"/>
      <c r="IZ366" s="28"/>
      <c r="JA366" s="28"/>
      <c r="JB366" s="28"/>
      <c r="JC366" s="28"/>
      <c r="JD366" s="28"/>
      <c r="JE366" s="28"/>
      <c r="JF366" s="28"/>
      <c r="JG366" s="28"/>
      <c r="JH366" s="28"/>
      <c r="JI366" s="28"/>
      <c r="JJ366" s="28"/>
      <c r="JK366" s="28"/>
      <c r="JL366" s="28"/>
      <c r="JM366" s="28"/>
      <c r="JN366" s="28"/>
      <c r="JO366" s="28"/>
      <c r="JP366" s="28"/>
      <c r="JQ366" s="28"/>
      <c r="JR366" s="28"/>
      <c r="JS366" s="28"/>
      <c r="JT366" s="28"/>
      <c r="JU366" s="28"/>
      <c r="JV366" s="28"/>
      <c r="JW366" s="28"/>
      <c r="JX366" s="28"/>
      <c r="JY366" s="28"/>
      <c r="JZ366" s="28"/>
      <c r="KA366" s="28"/>
      <c r="KB366" s="28"/>
      <c r="KC366" s="28"/>
      <c r="KD366" s="28"/>
      <c r="KE366" s="28"/>
      <c r="KF366" s="28"/>
      <c r="KG366" s="28"/>
      <c r="KH366" s="28"/>
      <c r="KI366" s="28"/>
      <c r="KJ366" s="28"/>
      <c r="KK366" s="28"/>
      <c r="KL366" s="28"/>
      <c r="KM366" s="28"/>
      <c r="KN366" s="28"/>
      <c r="KO366" s="28"/>
      <c r="KP366" s="28"/>
      <c r="KQ366" s="28"/>
      <c r="KR366" s="28"/>
      <c r="KS366" s="28"/>
      <c r="KT366" s="28"/>
      <c r="KU366" s="28"/>
      <c r="KV366" s="28"/>
      <c r="KW366" s="28"/>
      <c r="KX366" s="28"/>
      <c r="KY366" s="28"/>
      <c r="KZ366" s="28"/>
      <c r="LA366" s="28"/>
      <c r="LB366" s="28"/>
      <c r="LC366" s="28"/>
      <c r="LD366" s="28"/>
      <c r="LE366" s="28"/>
      <c r="LF366" s="28"/>
      <c r="LG366" s="28"/>
      <c r="LH366" s="28"/>
      <c r="LI366" s="28"/>
      <c r="LJ366" s="28"/>
      <c r="LK366" s="28"/>
      <c r="LL366" s="28"/>
      <c r="LM366" s="28"/>
      <c r="LN366" s="28"/>
      <c r="LO366" s="28"/>
      <c r="LP366" s="28"/>
      <c r="LQ366" s="28"/>
      <c r="LR366" s="28"/>
      <c r="LS366" s="28"/>
      <c r="LT366" s="28"/>
      <c r="LU366" s="28"/>
      <c r="LV366" s="28"/>
      <c r="LW366" s="28"/>
      <c r="LX366" s="28"/>
      <c r="LY366" s="28"/>
      <c r="LZ366" s="28"/>
      <c r="MA366" s="28"/>
      <c r="MB366" s="28"/>
      <c r="MC366" s="28"/>
      <c r="MD366" s="28"/>
      <c r="ME366" s="28"/>
      <c r="MF366" s="28"/>
      <c r="MG366" s="28"/>
      <c r="MH366" s="28"/>
      <c r="MI366" s="28"/>
      <c r="MJ366" s="28"/>
      <c r="MK366" s="28"/>
      <c r="ML366" s="28"/>
      <c r="MM366" s="28"/>
      <c r="MN366" s="28"/>
      <c r="MO366" s="28"/>
      <c r="MP366" s="28"/>
      <c r="MQ366" s="28"/>
      <c r="MR366" s="28"/>
      <c r="MS366" s="28"/>
      <c r="MT366" s="28"/>
      <c r="MU366" s="28"/>
      <c r="MV366" s="28"/>
      <c r="MW366" s="28"/>
      <c r="MX366" s="28"/>
      <c r="MY366" s="28"/>
      <c r="MZ366" s="28"/>
      <c r="NA366" s="28"/>
      <c r="NB366" s="28"/>
      <c r="NC366" s="28"/>
      <c r="ND366" s="28"/>
      <c r="NE366" s="28"/>
      <c r="NF366" s="28"/>
      <c r="NG366" s="28"/>
      <c r="NH366" s="28"/>
      <c r="NI366" s="28"/>
      <c r="NJ366" s="28"/>
      <c r="NK366" s="28"/>
      <c r="NL366" s="28"/>
      <c r="NM366" s="28"/>
      <c r="NN366" s="28"/>
      <c r="NO366" s="28"/>
      <c r="NP366" s="28"/>
      <c r="NQ366" s="28"/>
      <c r="NR366" s="28"/>
      <c r="NS366" s="28"/>
      <c r="NT366" s="28"/>
      <c r="NU366" s="28"/>
      <c r="NV366" s="28"/>
      <c r="NW366" s="28"/>
      <c r="NX366" s="28"/>
      <c r="NY366" s="28"/>
      <c r="NZ366" s="28"/>
      <c r="OA366" s="28"/>
      <c r="OB366" s="28"/>
      <c r="OC366" s="28"/>
      <c r="OD366" s="28"/>
      <c r="OE366" s="28"/>
      <c r="OF366" s="28"/>
      <c r="OG366" s="28"/>
      <c r="OH366" s="28"/>
      <c r="OI366" s="28"/>
      <c r="OJ366" s="28"/>
      <c r="OK366" s="28"/>
      <c r="OL366" s="28"/>
      <c r="OM366" s="28"/>
      <c r="ON366" s="28"/>
      <c r="OO366" s="28"/>
      <c r="OP366" s="28"/>
      <c r="OQ366" s="28"/>
      <c r="OR366" s="28"/>
      <c r="OS366" s="28"/>
      <c r="OT366" s="28"/>
      <c r="OU366" s="28"/>
      <c r="OV366" s="28"/>
      <c r="OW366" s="28"/>
      <c r="OX366" s="28"/>
      <c r="OY366" s="28"/>
      <c r="OZ366" s="28"/>
      <c r="PA366" s="28"/>
      <c r="PB366" s="28"/>
      <c r="PC366" s="28"/>
      <c r="PD366" s="28"/>
      <c r="PE366" s="28"/>
      <c r="PF366" s="28"/>
      <c r="PG366" s="28"/>
      <c r="PH366" s="28"/>
      <c r="PI366" s="28"/>
      <c r="PJ366" s="28"/>
      <c r="PK366" s="28"/>
      <c r="PL366" s="28"/>
      <c r="PM366" s="28"/>
      <c r="PN366" s="28"/>
      <c r="PO366" s="28"/>
      <c r="PP366" s="28"/>
      <c r="PQ366" s="28"/>
      <c r="PR366" s="28"/>
      <c r="PS366" s="28"/>
      <c r="PT366" s="28"/>
      <c r="PU366" s="28"/>
      <c r="PV366" s="28"/>
      <c r="PW366" s="28"/>
      <c r="PX366" s="28"/>
      <c r="PY366" s="28"/>
      <c r="PZ366" s="28"/>
      <c r="QA366" s="28"/>
      <c r="QB366" s="28"/>
      <c r="QC366" s="28"/>
      <c r="QD366" s="28"/>
      <c r="QE366" s="28"/>
      <c r="QF366" s="28"/>
      <c r="QG366" s="28"/>
      <c r="QH366" s="28"/>
      <c r="QI366" s="28"/>
      <c r="QJ366" s="28"/>
      <c r="QK366" s="28"/>
      <c r="QL366" s="28"/>
      <c r="QM366" s="28"/>
      <c r="QN366" s="28"/>
      <c r="QO366" s="28"/>
      <c r="QP366" s="28"/>
      <c r="QQ366" s="28"/>
      <c r="QR366" s="28"/>
      <c r="QS366" s="28"/>
      <c r="QT366" s="28"/>
      <c r="QU366" s="28"/>
      <c r="QV366" s="28"/>
      <c r="QW366" s="28"/>
      <c r="QX366" s="28"/>
      <c r="QY366" s="28"/>
      <c r="QZ366" s="28"/>
      <c r="RA366" s="28"/>
      <c r="RB366" s="28"/>
      <c r="RC366" s="28"/>
      <c r="RD366" s="28"/>
      <c r="RE366" s="28"/>
      <c r="RF366" s="28"/>
      <c r="RG366" s="28"/>
      <c r="RH366" s="28"/>
      <c r="RI366" s="28"/>
      <c r="RJ366" s="28"/>
      <c r="RK366" s="28"/>
      <c r="RL366" s="28"/>
      <c r="RM366" s="28"/>
      <c r="RN366" s="28"/>
      <c r="RO366" s="28"/>
      <c r="RP366" s="28"/>
      <c r="RQ366" s="28"/>
      <c r="RR366" s="28"/>
      <c r="RS366" s="28"/>
      <c r="RT366" s="28"/>
      <c r="RU366" s="28"/>
      <c r="RV366" s="28"/>
      <c r="RW366" s="28"/>
      <c r="RX366" s="28"/>
      <c r="RY366" s="28"/>
      <c r="RZ366" s="28"/>
      <c r="SA366" s="28"/>
      <c r="SB366" s="28"/>
      <c r="SC366" s="28"/>
      <c r="SD366" s="28"/>
      <c r="SE366" s="28"/>
      <c r="SF366" s="28"/>
      <c r="SG366" s="28"/>
      <c r="SH366" s="28"/>
      <c r="SI366" s="28"/>
      <c r="SJ366" s="28"/>
      <c r="SK366" s="28"/>
      <c r="SL366" s="28"/>
      <c r="SM366" s="28"/>
      <c r="SN366" s="28"/>
      <c r="SO366" s="28"/>
      <c r="SP366" s="28"/>
      <c r="SQ366" s="28"/>
      <c r="SR366" s="28"/>
      <c r="SS366" s="28"/>
      <c r="ST366" s="28"/>
      <c r="SU366" s="28"/>
      <c r="SV366" s="28"/>
      <c r="SW366" s="28"/>
      <c r="SX366" s="28"/>
      <c r="SY366" s="28"/>
      <c r="SZ366" s="28"/>
      <c r="TA366" s="28"/>
      <c r="TB366" s="28"/>
      <c r="TC366" s="28"/>
      <c r="TD366" s="28"/>
      <c r="TE366" s="28"/>
      <c r="TF366" s="28"/>
      <c r="TG366" s="28"/>
      <c r="TH366" s="28"/>
      <c r="TI366" s="28"/>
      <c r="TJ366" s="28"/>
      <c r="TK366" s="28"/>
      <c r="TL366" s="28"/>
      <c r="TM366" s="28"/>
      <c r="TN366" s="28"/>
      <c r="TO366" s="28"/>
      <c r="TP366" s="28"/>
      <c r="TQ366" s="28"/>
      <c r="TR366" s="28"/>
      <c r="TS366" s="28"/>
      <c r="TT366" s="28"/>
      <c r="TU366" s="28"/>
      <c r="TV366" s="28"/>
      <c r="TW366" s="28"/>
      <c r="TX366" s="28"/>
      <c r="TY366" s="28"/>
      <c r="TZ366" s="28"/>
      <c r="UA366" s="28"/>
      <c r="UB366" s="28"/>
      <c r="UC366" s="28"/>
      <c r="UD366" s="28"/>
      <c r="UE366" s="28"/>
      <c r="UF366" s="28"/>
      <c r="UG366" s="28"/>
      <c r="UH366" s="28"/>
      <c r="UI366" s="28"/>
      <c r="UJ366" s="28"/>
      <c r="UK366" s="28"/>
      <c r="UL366" s="28"/>
      <c r="UM366" s="28"/>
      <c r="UN366" s="28"/>
      <c r="UO366" s="28"/>
      <c r="UP366" s="28"/>
      <c r="UQ366" s="28"/>
      <c r="UR366" s="28"/>
      <c r="US366" s="28"/>
      <c r="UT366" s="28"/>
      <c r="UU366" s="28"/>
      <c r="UV366" s="28"/>
      <c r="UW366" s="28"/>
      <c r="UX366" s="28"/>
      <c r="UY366" s="28"/>
      <c r="UZ366" s="28"/>
      <c r="VA366" s="28"/>
      <c r="VB366" s="28"/>
      <c r="VC366" s="28"/>
      <c r="VD366" s="28"/>
      <c r="VE366" s="28"/>
      <c r="VF366" s="28"/>
      <c r="VG366" s="28"/>
      <c r="VH366" s="28"/>
      <c r="VI366" s="28"/>
      <c r="VJ366" s="28"/>
      <c r="VK366" s="28"/>
      <c r="VL366" s="28"/>
      <c r="VM366" s="28"/>
      <c r="VN366" s="28"/>
      <c r="VO366" s="28"/>
      <c r="VP366" s="28"/>
      <c r="VQ366" s="28"/>
      <c r="VR366" s="28"/>
      <c r="VS366" s="28"/>
      <c r="VT366" s="28"/>
      <c r="VU366" s="28"/>
      <c r="VV366" s="28"/>
      <c r="VW366" s="28"/>
      <c r="VX366" s="28"/>
      <c r="VY366" s="28"/>
      <c r="VZ366" s="28"/>
      <c r="WA366" s="28"/>
      <c r="WB366" s="28"/>
      <c r="WC366" s="28"/>
      <c r="WD366" s="28"/>
      <c r="WE366" s="28"/>
      <c r="WF366" s="28"/>
      <c r="WG366" s="28"/>
      <c r="WH366" s="28"/>
      <c r="WI366" s="28"/>
      <c r="WJ366" s="28"/>
      <c r="WK366" s="28"/>
      <c r="WL366" s="28"/>
      <c r="WM366" s="28"/>
      <c r="WN366" s="28"/>
      <c r="WO366" s="28"/>
      <c r="WP366" s="28"/>
      <c r="WQ366" s="28"/>
      <c r="WR366" s="28"/>
      <c r="WS366" s="28"/>
      <c r="WT366" s="28"/>
      <c r="WU366" s="28"/>
      <c r="WV366" s="28"/>
      <c r="WW366" s="28"/>
      <c r="WX366" s="28"/>
      <c r="WY366" s="28"/>
      <c r="WZ366" s="28"/>
      <c r="XA366" s="28"/>
      <c r="XB366" s="28"/>
      <c r="XC366" s="28"/>
      <c r="XD366" s="28"/>
      <c r="XE366" s="28"/>
      <c r="XF366" s="28"/>
      <c r="XG366" s="28"/>
      <c r="XH366" s="28"/>
      <c r="XI366" s="28"/>
      <c r="XJ366" s="28"/>
      <c r="XK366" s="28"/>
      <c r="XL366" s="28"/>
      <c r="XM366" s="28"/>
      <c r="XN366" s="28"/>
      <c r="XO366" s="28"/>
      <c r="XP366" s="28"/>
      <c r="XQ366" s="28"/>
      <c r="XR366" s="28"/>
      <c r="XS366" s="28"/>
      <c r="XT366" s="28"/>
      <c r="XU366" s="28"/>
      <c r="XV366" s="28"/>
      <c r="XW366" s="28"/>
      <c r="XX366" s="28"/>
      <c r="XY366" s="28"/>
      <c r="XZ366" s="28"/>
      <c r="YA366" s="28"/>
      <c r="YB366" s="28"/>
      <c r="YC366" s="28"/>
      <c r="YD366" s="28"/>
      <c r="YE366" s="28"/>
      <c r="YF366" s="28"/>
      <c r="YG366" s="28"/>
      <c r="YH366" s="28"/>
      <c r="YI366" s="28"/>
      <c r="YJ366" s="28"/>
      <c r="YK366" s="28"/>
      <c r="YL366" s="28"/>
      <c r="YM366" s="28"/>
      <c r="YN366" s="28"/>
      <c r="YO366" s="28"/>
      <c r="YP366" s="28"/>
      <c r="YQ366" s="28"/>
      <c r="YR366" s="28"/>
      <c r="YS366" s="28"/>
      <c r="YT366" s="28"/>
      <c r="YU366" s="28"/>
      <c r="YV366" s="28"/>
      <c r="YW366" s="28"/>
      <c r="YX366" s="28"/>
      <c r="YY366" s="28"/>
      <c r="YZ366" s="28"/>
      <c r="ZA366" s="28"/>
      <c r="ZB366" s="28"/>
      <c r="ZC366" s="28"/>
      <c r="ZD366" s="28"/>
      <c r="ZE366" s="28"/>
      <c r="ZF366" s="28"/>
      <c r="ZG366" s="28"/>
      <c r="ZH366" s="28"/>
      <c r="ZI366" s="28"/>
      <c r="ZJ366" s="28"/>
      <c r="ZK366" s="28"/>
      <c r="ZL366" s="28"/>
      <c r="ZM366" s="28"/>
      <c r="ZN366" s="28"/>
      <c r="ZO366" s="28"/>
      <c r="ZP366" s="28"/>
      <c r="ZQ366" s="28"/>
      <c r="ZR366" s="28"/>
      <c r="ZS366" s="28"/>
      <c r="ZT366" s="28"/>
      <c r="ZU366" s="28"/>
      <c r="ZV366" s="28"/>
      <c r="ZW366" s="28"/>
      <c r="ZX366" s="28"/>
      <c r="ZY366" s="28"/>
      <c r="ZZ366" s="28"/>
      <c r="AAA366" s="28"/>
      <c r="AAB366" s="28"/>
      <c r="AAC366" s="28"/>
      <c r="AAD366" s="28"/>
      <c r="AAE366" s="28"/>
      <c r="AAF366" s="28"/>
      <c r="AAG366" s="28"/>
      <c r="AAH366" s="28"/>
      <c r="AAI366" s="28"/>
      <c r="AAJ366" s="28"/>
      <c r="AAK366" s="28"/>
      <c r="AAL366" s="28"/>
      <c r="AAM366" s="28"/>
      <c r="AAN366" s="28"/>
      <c r="AAO366" s="28"/>
      <c r="AAP366" s="28"/>
      <c r="AAQ366" s="28"/>
      <c r="AAR366" s="28"/>
      <c r="AAS366" s="28"/>
      <c r="AAT366" s="28"/>
      <c r="AAU366" s="28"/>
      <c r="AAV366" s="28"/>
      <c r="AAW366" s="28"/>
      <c r="AAX366" s="28"/>
      <c r="AAY366" s="28"/>
      <c r="AAZ366" s="28"/>
      <c r="ABA366" s="28"/>
      <c r="ABB366" s="28"/>
      <c r="ABC366" s="28"/>
      <c r="ABD366" s="28"/>
      <c r="ABE366" s="28"/>
      <c r="ABF366" s="28"/>
      <c r="ABG366" s="28"/>
      <c r="ABH366" s="28"/>
      <c r="ABI366" s="28"/>
      <c r="ABJ366" s="28"/>
      <c r="ABK366" s="28"/>
      <c r="ABL366" s="28"/>
      <c r="ABM366" s="28"/>
      <c r="ABN366" s="28"/>
      <c r="ABO366" s="28"/>
      <c r="ABP366" s="28"/>
      <c r="ABQ366" s="28"/>
      <c r="ABR366" s="28"/>
      <c r="ABS366" s="28"/>
      <c r="ABT366" s="28"/>
      <c r="ABU366" s="28"/>
      <c r="ABV366" s="28"/>
      <c r="ABW366" s="28"/>
      <c r="ABX366" s="28"/>
      <c r="ABY366" s="28"/>
      <c r="ABZ366" s="28"/>
      <c r="ACA366" s="28"/>
      <c r="ACB366" s="28"/>
      <c r="ACC366" s="28"/>
      <c r="ACD366" s="28"/>
      <c r="ACE366" s="28"/>
      <c r="ACF366" s="28"/>
      <c r="ACG366" s="28"/>
      <c r="ACH366" s="28"/>
      <c r="ACI366" s="28"/>
      <c r="ACJ366" s="28"/>
      <c r="ACK366" s="28"/>
      <c r="ACL366" s="28"/>
      <c r="ACM366" s="28"/>
      <c r="ACN366" s="28"/>
      <c r="ACO366" s="28"/>
      <c r="ACP366" s="28"/>
      <c r="ACQ366" s="28"/>
      <c r="ACR366" s="28"/>
      <c r="ACS366" s="28"/>
      <c r="ACT366" s="28"/>
      <c r="ACU366" s="28"/>
      <c r="ACV366" s="28"/>
      <c r="ACW366" s="28"/>
      <c r="ACX366" s="28"/>
      <c r="ACY366" s="28"/>
      <c r="ACZ366" s="28"/>
      <c r="ADA366" s="28"/>
      <c r="ADB366" s="28"/>
      <c r="ADC366" s="28"/>
      <c r="ADD366" s="28"/>
      <c r="ADE366" s="28"/>
      <c r="ADF366" s="28"/>
      <c r="ADG366" s="28"/>
      <c r="ADH366" s="28"/>
      <c r="ADI366" s="28"/>
      <c r="ADJ366" s="28"/>
      <c r="ADK366" s="28"/>
      <c r="ADL366" s="28"/>
      <c r="ADM366" s="28"/>
      <c r="ADN366" s="28"/>
      <c r="ADO366" s="28"/>
      <c r="ADP366" s="28"/>
      <c r="ADQ366" s="28"/>
      <c r="ADR366" s="28"/>
      <c r="ADS366" s="28"/>
      <c r="ADT366" s="28"/>
      <c r="ADU366" s="28"/>
      <c r="ADV366" s="28"/>
      <c r="ADW366" s="28"/>
      <c r="ADX366" s="28"/>
      <c r="ADY366" s="28"/>
      <c r="ADZ366" s="28"/>
      <c r="AEA366" s="28"/>
      <c r="AEB366" s="28"/>
      <c r="AEC366" s="28"/>
      <c r="AED366" s="28"/>
      <c r="AEE366" s="28"/>
      <c r="AEF366" s="28"/>
      <c r="AEG366" s="28"/>
      <c r="AEH366" s="28"/>
      <c r="AEI366" s="28"/>
      <c r="AEJ366" s="28"/>
      <c r="AEK366" s="28"/>
      <c r="AEL366" s="28"/>
      <c r="AEM366" s="28"/>
      <c r="AEN366" s="28"/>
      <c r="AEO366" s="28"/>
      <c r="AEP366" s="28"/>
      <c r="AEQ366" s="28"/>
      <c r="AER366" s="28"/>
      <c r="AES366" s="28"/>
      <c r="AET366" s="28"/>
      <c r="AEU366" s="28"/>
      <c r="AEV366" s="28"/>
      <c r="AEW366" s="28"/>
      <c r="AEX366" s="28"/>
      <c r="AEY366" s="28"/>
      <c r="AEZ366" s="28"/>
      <c r="AFA366" s="28"/>
      <c r="AFB366" s="28"/>
      <c r="AFC366" s="28"/>
      <c r="AFD366" s="28"/>
      <c r="AFE366" s="28"/>
      <c r="AFF366" s="28"/>
      <c r="AFG366" s="28"/>
      <c r="AFH366" s="28"/>
      <c r="AFI366" s="28"/>
      <c r="AFJ366" s="28"/>
      <c r="AFK366" s="28"/>
      <c r="AFL366" s="28"/>
      <c r="AFM366" s="28"/>
      <c r="AFN366" s="28"/>
      <c r="AFO366" s="28"/>
      <c r="AFP366" s="28"/>
      <c r="AFQ366" s="28"/>
      <c r="AFR366" s="28"/>
      <c r="AFS366" s="28"/>
      <c r="AFT366" s="28"/>
      <c r="AFU366" s="28"/>
      <c r="AFV366" s="28"/>
      <c r="AFW366" s="28"/>
      <c r="AFX366" s="28"/>
      <c r="AFY366" s="28"/>
      <c r="AFZ366" s="28"/>
      <c r="AGA366" s="28"/>
      <c r="AGB366" s="28"/>
      <c r="AGC366" s="28"/>
      <c r="AGD366" s="28"/>
      <c r="AGE366" s="28"/>
      <c r="AGF366" s="28"/>
      <c r="AGG366" s="28"/>
      <c r="AGH366" s="28"/>
      <c r="AGI366" s="28"/>
      <c r="AGJ366" s="28"/>
      <c r="AGK366" s="28"/>
      <c r="AGL366" s="28"/>
      <c r="AGM366" s="28"/>
      <c r="AGN366" s="28"/>
      <c r="AGO366" s="28"/>
      <c r="AGP366" s="28"/>
      <c r="AGQ366" s="28"/>
      <c r="AGR366" s="28"/>
      <c r="AGS366" s="28"/>
      <c r="AGT366" s="28"/>
      <c r="AGU366" s="28"/>
      <c r="AGV366" s="28"/>
      <c r="AGW366" s="28"/>
      <c r="AGX366" s="28"/>
      <c r="AGY366" s="28"/>
      <c r="AGZ366" s="28"/>
      <c r="AHA366" s="28"/>
      <c r="AHB366" s="28"/>
      <c r="AHC366" s="28"/>
      <c r="AHD366" s="28"/>
      <c r="AHE366" s="28"/>
      <c r="AHF366" s="28"/>
      <c r="AHG366" s="28"/>
      <c r="AHH366" s="28"/>
      <c r="AHI366" s="28"/>
      <c r="AHJ366" s="28"/>
      <c r="AHK366" s="28"/>
      <c r="AHL366" s="28"/>
      <c r="AHM366" s="28"/>
      <c r="AHN366" s="28"/>
      <c r="AHO366" s="28"/>
      <c r="AHP366" s="28"/>
      <c r="AHQ366" s="28"/>
      <c r="AHR366" s="28"/>
      <c r="AHS366" s="28"/>
      <c r="AHT366" s="28"/>
      <c r="AHU366" s="28"/>
      <c r="AHV366" s="28"/>
      <c r="AHW366" s="28"/>
      <c r="AHX366" s="28"/>
      <c r="AHY366" s="28"/>
      <c r="AHZ366" s="28"/>
      <c r="AIA366" s="28"/>
      <c r="AIB366" s="28"/>
      <c r="AIC366" s="28"/>
      <c r="AID366" s="28"/>
      <c r="AIE366" s="28"/>
      <c r="AIF366" s="28"/>
      <c r="AIG366" s="28"/>
      <c r="AIH366" s="28"/>
      <c r="AII366" s="28"/>
      <c r="AIJ366" s="28"/>
      <c r="AIK366" s="28"/>
      <c r="AIL366" s="28"/>
      <c r="AIM366" s="28"/>
      <c r="AIN366" s="28"/>
      <c r="AIO366" s="28"/>
      <c r="AIP366" s="28"/>
      <c r="AIQ366" s="28"/>
      <c r="AIR366" s="28"/>
      <c r="AIS366" s="28"/>
      <c r="AIT366" s="28"/>
      <c r="AIU366" s="28"/>
      <c r="AIV366" s="28"/>
      <c r="AIW366" s="28"/>
      <c r="AIX366" s="28"/>
      <c r="AIY366" s="28"/>
      <c r="AIZ366" s="28"/>
      <c r="AJA366" s="28"/>
      <c r="AJB366" s="28"/>
      <c r="AJC366" s="28"/>
      <c r="AJD366" s="28"/>
      <c r="AJE366" s="28"/>
      <c r="AJF366" s="28"/>
      <c r="AJG366" s="28"/>
      <c r="AJH366" s="28"/>
      <c r="AJI366" s="28"/>
      <c r="AJJ366" s="28"/>
      <c r="AJK366" s="28"/>
      <c r="AJL366" s="28"/>
      <c r="AJM366" s="28"/>
      <c r="AJN366" s="28"/>
      <c r="AJO366" s="28"/>
      <c r="AJP366" s="28"/>
      <c r="AJQ366" s="28"/>
      <c r="AJR366" s="28"/>
      <c r="AJS366" s="28"/>
      <c r="AJT366" s="28"/>
      <c r="AJU366" s="28"/>
      <c r="AJV366" s="28"/>
      <c r="AJW366" s="28"/>
      <c r="AJX366" s="28"/>
      <c r="AJY366" s="28"/>
      <c r="AJZ366" s="28"/>
      <c r="AKA366" s="28"/>
      <c r="AKB366" s="28"/>
      <c r="AKC366" s="28"/>
      <c r="AKD366" s="28"/>
      <c r="AKE366" s="28"/>
      <c r="AKF366" s="28"/>
      <c r="AKG366" s="28"/>
      <c r="AKH366" s="28"/>
      <c r="AKI366" s="28"/>
      <c r="AKJ366" s="28"/>
      <c r="AKK366" s="28"/>
      <c r="AKL366" s="28"/>
      <c r="AKM366" s="28"/>
      <c r="AKN366" s="28"/>
      <c r="AKO366" s="28"/>
      <c r="AKP366" s="28"/>
      <c r="AKQ366" s="28"/>
      <c r="AKR366" s="28"/>
      <c r="AKS366" s="28"/>
      <c r="AKT366" s="28"/>
      <c r="AKU366" s="28"/>
      <c r="AKV366" s="28"/>
      <c r="AKW366" s="28"/>
      <c r="AKX366" s="28"/>
      <c r="AKY366" s="28"/>
      <c r="AKZ366" s="28"/>
      <c r="ALA366" s="28"/>
      <c r="ALB366" s="28"/>
      <c r="ALC366" s="28"/>
      <c r="ALD366" s="28"/>
      <c r="ALE366" s="28"/>
      <c r="ALF366" s="28"/>
      <c r="ALG366" s="28"/>
      <c r="ALH366" s="28"/>
      <c r="ALI366" s="28"/>
      <c r="ALJ366" s="28"/>
      <c r="ALK366" s="28"/>
      <c r="ALL366" s="28"/>
      <c r="ALM366" s="28"/>
      <c r="ALN366" s="28"/>
      <c r="ALO366" s="28"/>
      <c r="ALP366" s="28"/>
      <c r="ALQ366" s="28"/>
      <c r="ALR366" s="28"/>
      <c r="ALS366" s="28"/>
      <c r="ALT366" s="28"/>
      <c r="ALU366" s="28"/>
      <c r="ALV366" s="28"/>
      <c r="ALW366" s="28"/>
      <c r="ALX366" s="28"/>
      <c r="ALY366" s="28"/>
      <c r="ALZ366" s="28"/>
      <c r="AMA366" s="28"/>
      <c r="AMB366" s="28"/>
      <c r="AMC366" s="28"/>
      <c r="AMD366" s="28"/>
      <c r="AME366" s="28"/>
      <c r="AMF366" s="28"/>
      <c r="AMG366" s="28"/>
      <c r="AMH366" s="28"/>
      <c r="AMI366" s="28"/>
      <c r="AMJ366" s="28"/>
      <c r="AMK366" s="28"/>
      <c r="AML366" s="28"/>
      <c r="AMM366" s="28"/>
      <c r="AMN366" s="28"/>
      <c r="AMO366" s="28"/>
      <c r="AMP366" s="28"/>
      <c r="AMQ366" s="28"/>
      <c r="AMR366" s="28"/>
      <c r="AMS366" s="28"/>
      <c r="AMT366" s="28"/>
      <c r="AMU366" s="28"/>
      <c r="AMV366" s="28"/>
      <c r="AMW366" s="28"/>
      <c r="AMX366" s="28"/>
      <c r="AMY366" s="28"/>
      <c r="AMZ366" s="28"/>
      <c r="ANA366" s="28"/>
      <c r="ANB366" s="28"/>
      <c r="ANC366" s="28"/>
      <c r="AND366" s="28"/>
      <c r="ANE366" s="28"/>
      <c r="ANF366" s="28"/>
    </row>
    <row r="367" spans="3:1046" s="6" customFormat="1" ht="15" customHeight="1" x14ac:dyDescent="0.25">
      <c r="C367" s="6" t="str">
        <f t="shared" si="230"/>
        <v>US Craftmaster</v>
      </c>
      <c r="D367" s="6" t="str">
        <f t="shared" si="231"/>
        <v>HPHE2F50HD045VU 120  (50 gal)</v>
      </c>
      <c r="E367" s="6">
        <f t="shared" si="210"/>
        <v>250413</v>
      </c>
      <c r="F367" s="62">
        <f t="shared" si="148"/>
        <v>50</v>
      </c>
      <c r="G367" s="6" t="str">
        <f t="shared" si="232"/>
        <v>AOSmithHPTU50</v>
      </c>
      <c r="H367" s="62">
        <v>1</v>
      </c>
      <c r="I367" s="64">
        <v>0</v>
      </c>
      <c r="J367" s="63">
        <f t="shared" si="151"/>
        <v>2.4</v>
      </c>
      <c r="K367" s="114">
        <f t="shared" si="152"/>
        <v>0</v>
      </c>
      <c r="L367" s="132">
        <f t="shared" si="259"/>
        <v>0</v>
      </c>
      <c r="M367" s="132" t="str">
        <f t="shared" si="211"/>
        <v>USCraftmasterHPHE2F50U</v>
      </c>
      <c r="N367" s="99" t="s">
        <v>196</v>
      </c>
      <c r="O367" s="32">
        <v>1</v>
      </c>
      <c r="P367" s="83">
        <f t="shared" si="260"/>
        <v>25</v>
      </c>
      <c r="Q367" s="9" t="s">
        <v>49</v>
      </c>
      <c r="R367" s="70">
        <f t="shared" si="261"/>
        <v>4</v>
      </c>
      <c r="S367" s="70">
        <f t="shared" si="257"/>
        <v>250413</v>
      </c>
      <c r="T367" s="67" t="str">
        <f t="shared" si="249"/>
        <v>HPHE2F50HD045VU 120  (50 gal)</v>
      </c>
      <c r="U367" s="10" t="s">
        <v>78</v>
      </c>
      <c r="V367" s="11">
        <v>50</v>
      </c>
      <c r="W367" s="30" t="s">
        <v>84</v>
      </c>
      <c r="X367" s="88" t="s">
        <v>109</v>
      </c>
      <c r="Y367" s="93" t="str">
        <f t="shared" si="258"/>
        <v>AOSmithHPTU50</v>
      </c>
      <c r="Z367" s="131">
        <v>0</v>
      </c>
      <c r="AA367" s="40">
        <v>2.4</v>
      </c>
      <c r="AB367" s="47" t="s">
        <v>9</v>
      </c>
      <c r="AC367" s="48" t="s">
        <v>10</v>
      </c>
      <c r="AD367" s="49">
        <v>42591</v>
      </c>
      <c r="AE367" s="50" t="s">
        <v>83</v>
      </c>
      <c r="AF367" s="143" t="str">
        <f t="shared" si="233"/>
        <v>2,     US Craftmaster,   "HPHE2F50HD045VU 120  (50 gal)"</v>
      </c>
      <c r="AG367" s="145" t="str">
        <f t="shared" si="217"/>
        <v>USCraftmaster</v>
      </c>
      <c r="AH367" s="146" t="s">
        <v>708</v>
      </c>
      <c r="AI367" s="143" t="str">
        <f t="shared" si="234"/>
        <v xml:space="preserve">          case  US Craftmaster   :   "USCraftmasterHPHE2F50U"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 spans="3:1046" s="6" customFormat="1" x14ac:dyDescent="0.25">
      <c r="C368" s="6" t="str">
        <f t="shared" si="230"/>
        <v>US Craftmaster</v>
      </c>
      <c r="D368" s="6" t="str">
        <f t="shared" si="231"/>
        <v>HPHE2F66HD045VU 120  (66 gal)</v>
      </c>
      <c r="E368" s="6">
        <f t="shared" si="210"/>
        <v>250514</v>
      </c>
      <c r="F368" s="62">
        <f t="shared" si="148"/>
        <v>66</v>
      </c>
      <c r="G368" s="6" t="str">
        <f t="shared" si="232"/>
        <v>AOSmithHPTU66</v>
      </c>
      <c r="H368" s="62">
        <v>1</v>
      </c>
      <c r="I368" s="64">
        <v>0</v>
      </c>
      <c r="J368" s="63">
        <f t="shared" si="151"/>
        <v>2.56</v>
      </c>
      <c r="K368" s="114">
        <f t="shared" si="152"/>
        <v>0</v>
      </c>
      <c r="L368" s="132">
        <f t="shared" si="259"/>
        <v>0</v>
      </c>
      <c r="M368" s="132" t="str">
        <f t="shared" si="211"/>
        <v>USCraftmasterHPHE2F66U</v>
      </c>
      <c r="N368" s="99" t="s">
        <v>196</v>
      </c>
      <c r="O368" s="32">
        <v>1</v>
      </c>
      <c r="P368" s="83">
        <f t="shared" si="260"/>
        <v>25</v>
      </c>
      <c r="Q368" s="9" t="s">
        <v>49</v>
      </c>
      <c r="R368" s="70">
        <f t="shared" si="261"/>
        <v>5</v>
      </c>
      <c r="S368" s="70">
        <f t="shared" si="257"/>
        <v>250514</v>
      </c>
      <c r="T368" s="67" t="str">
        <f t="shared" si="249"/>
        <v>HPHE2F66HD045VU 120  (66 gal)</v>
      </c>
      <c r="U368" s="10" t="s">
        <v>79</v>
      </c>
      <c r="V368" s="11">
        <v>66</v>
      </c>
      <c r="W368" s="30" t="s">
        <v>85</v>
      </c>
      <c r="X368" s="88" t="s">
        <v>105</v>
      </c>
      <c r="Y368" s="93" t="str">
        <f t="shared" si="258"/>
        <v>AOSmithHPTU66</v>
      </c>
      <c r="Z368" s="131">
        <v>0</v>
      </c>
      <c r="AA368" s="40">
        <v>2.56</v>
      </c>
      <c r="AB368" s="47">
        <v>3</v>
      </c>
      <c r="AC368" s="48" t="s">
        <v>10</v>
      </c>
      <c r="AD368" s="49">
        <v>42591</v>
      </c>
      <c r="AE368" s="50" t="s">
        <v>83</v>
      </c>
      <c r="AF368" s="143" t="str">
        <f t="shared" si="233"/>
        <v>2,     US Craftmaster,   "HPHE2F66HD045VU 120  (66 gal)"</v>
      </c>
      <c r="AG368" s="145" t="str">
        <f t="shared" si="217"/>
        <v>USCraftmaster</v>
      </c>
      <c r="AH368" s="146" t="s">
        <v>709</v>
      </c>
      <c r="AI368" s="143" t="str">
        <f t="shared" si="234"/>
        <v xml:space="preserve">          case  US Craftmaster   :   "USCraftmasterHPHE2F66U"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 spans="3:1046" s="29" customFormat="1" x14ac:dyDescent="0.25">
      <c r="C369" s="6" t="str">
        <f t="shared" si="230"/>
        <v>US Craftmaster</v>
      </c>
      <c r="D369" s="6" t="str">
        <f t="shared" si="231"/>
        <v>HPHE2F80HD045VU 120  (80 gal)</v>
      </c>
      <c r="E369" s="6">
        <f t="shared" si="210"/>
        <v>250615</v>
      </c>
      <c r="F369" s="62">
        <f t="shared" si="148"/>
        <v>80</v>
      </c>
      <c r="G369" s="6" t="str">
        <f t="shared" si="232"/>
        <v>AOSmithHPTU80</v>
      </c>
      <c r="H369" s="62">
        <v>1</v>
      </c>
      <c r="I369" s="64">
        <v>0</v>
      </c>
      <c r="J369" s="63">
        <f t="shared" si="151"/>
        <v>2.7</v>
      </c>
      <c r="K369" s="114">
        <f t="shared" si="152"/>
        <v>0</v>
      </c>
      <c r="L369" s="132">
        <f t="shared" si="259"/>
        <v>0</v>
      </c>
      <c r="M369" s="132" t="str">
        <f t="shared" si="211"/>
        <v>USCraftmasterHPHE2F80U</v>
      </c>
      <c r="N369" s="99" t="s">
        <v>196</v>
      </c>
      <c r="O369" s="32">
        <v>1</v>
      </c>
      <c r="P369" s="83">
        <f t="shared" si="260"/>
        <v>25</v>
      </c>
      <c r="Q369" s="9" t="s">
        <v>49</v>
      </c>
      <c r="R369" s="70">
        <f t="shared" si="261"/>
        <v>6</v>
      </c>
      <c r="S369" s="70">
        <f t="shared" si="257"/>
        <v>250615</v>
      </c>
      <c r="T369" s="67" t="str">
        <f t="shared" si="249"/>
        <v>HPHE2F80HD045VU 120  (80 gal)</v>
      </c>
      <c r="U369" s="10" t="s">
        <v>80</v>
      </c>
      <c r="V369" s="11">
        <v>80</v>
      </c>
      <c r="W369" s="30" t="s">
        <v>86</v>
      </c>
      <c r="X369" s="88" t="s">
        <v>106</v>
      </c>
      <c r="Y369" s="93" t="str">
        <f t="shared" si="258"/>
        <v>AOSmithHPTU80</v>
      </c>
      <c r="Z369" s="131">
        <v>0</v>
      </c>
      <c r="AA369" s="40">
        <v>2.7</v>
      </c>
      <c r="AB369" s="47" t="s">
        <v>15</v>
      </c>
      <c r="AC369" s="48" t="s">
        <v>10</v>
      </c>
      <c r="AD369" s="49">
        <v>42591</v>
      </c>
      <c r="AE369" s="50" t="s">
        <v>83</v>
      </c>
      <c r="AF369" s="143" t="str">
        <f t="shared" si="233"/>
        <v>2,     US Craftmaster,   "HPHE2F80HD045VU 120  (80 gal)"</v>
      </c>
      <c r="AG369" s="145" t="str">
        <f t="shared" si="217"/>
        <v>USCraftmaster</v>
      </c>
      <c r="AH369" s="146" t="s">
        <v>710</v>
      </c>
      <c r="AI369" s="143" t="str">
        <f t="shared" si="234"/>
        <v xml:space="preserve">          case  US Craftmaster   :   "USCraftmasterHPHE2F80U"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  <c r="ED369" s="6"/>
      <c r="EE369" s="6"/>
      <c r="EF369" s="6"/>
      <c r="EG369" s="6"/>
      <c r="EH369" s="6"/>
      <c r="EI369" s="6"/>
      <c r="EJ369" s="6"/>
      <c r="EK369" s="6"/>
      <c r="EL369" s="6"/>
      <c r="EM369" s="6"/>
      <c r="EN369" s="6"/>
      <c r="EO369" s="6"/>
      <c r="EP369" s="6"/>
      <c r="EQ369" s="6"/>
      <c r="ER369" s="6"/>
      <c r="ES369" s="6"/>
      <c r="ET369" s="6"/>
      <c r="EU369" s="6"/>
      <c r="EV369" s="6"/>
      <c r="EW369" s="6"/>
      <c r="EX369" s="6"/>
      <c r="EY369" s="6"/>
      <c r="EZ369" s="6"/>
      <c r="FA369" s="6"/>
      <c r="FB369" s="6"/>
      <c r="FC369" s="6"/>
      <c r="FD369" s="6"/>
      <c r="FE369" s="6"/>
      <c r="FF369" s="6"/>
      <c r="FG369" s="6"/>
      <c r="FH369" s="6"/>
      <c r="FI369" s="6"/>
      <c r="FJ369" s="6"/>
      <c r="FK369" s="6"/>
      <c r="FL369" s="6"/>
      <c r="FM369" s="6"/>
      <c r="FN369" s="6"/>
      <c r="FO369" s="6"/>
      <c r="FP369" s="6"/>
      <c r="FQ369" s="6"/>
      <c r="FR369" s="6"/>
      <c r="FS369" s="6"/>
      <c r="FT369" s="6"/>
      <c r="FU369" s="6"/>
      <c r="FV369" s="6"/>
      <c r="FW369" s="6"/>
      <c r="FX369" s="6"/>
      <c r="FY369" s="6"/>
      <c r="FZ369" s="6"/>
      <c r="GA369" s="6"/>
      <c r="GB369" s="6"/>
      <c r="GC369" s="6"/>
      <c r="GD369" s="6"/>
      <c r="GE369" s="6"/>
      <c r="GF369" s="6"/>
      <c r="GG369" s="6"/>
      <c r="GH369" s="6"/>
      <c r="GI369" s="6"/>
      <c r="GJ369" s="6"/>
      <c r="GK369" s="6"/>
      <c r="GL369" s="6"/>
      <c r="GM369" s="6"/>
      <c r="GN369" s="6"/>
      <c r="GO369" s="6"/>
      <c r="GP369" s="6"/>
      <c r="GQ369" s="6"/>
      <c r="GR369" s="6"/>
      <c r="GS369" s="6"/>
      <c r="GT369" s="6"/>
      <c r="GU369" s="6"/>
      <c r="GV369" s="6"/>
      <c r="GW369" s="6"/>
      <c r="GX369" s="6"/>
      <c r="GY369" s="6"/>
      <c r="GZ369" s="6"/>
      <c r="HA369" s="6"/>
      <c r="HB369" s="6"/>
      <c r="HC369" s="6"/>
      <c r="HD369" s="6"/>
      <c r="HE369" s="6"/>
      <c r="HF369" s="6"/>
      <c r="HG369" s="6"/>
      <c r="HH369" s="6"/>
      <c r="HI369" s="6"/>
      <c r="HJ369" s="6"/>
      <c r="HK369" s="6"/>
      <c r="HL369" s="6"/>
      <c r="HM369" s="6"/>
      <c r="HN369" s="6"/>
      <c r="HO369" s="6"/>
      <c r="HP369" s="6"/>
      <c r="HQ369" s="6"/>
      <c r="HR369" s="6"/>
      <c r="HS369" s="6"/>
      <c r="HT369" s="6"/>
      <c r="HU369" s="6"/>
      <c r="HV369" s="6"/>
      <c r="HW369" s="6"/>
      <c r="HX369" s="6"/>
      <c r="HY369" s="6"/>
      <c r="HZ369" s="6"/>
      <c r="IA369" s="6"/>
      <c r="IB369" s="6"/>
      <c r="IC369" s="6"/>
      <c r="ID369" s="6"/>
      <c r="IE369" s="6"/>
      <c r="IF369" s="6"/>
      <c r="IG369" s="6"/>
      <c r="IH369" s="6"/>
      <c r="II369" s="6"/>
      <c r="IJ369" s="6"/>
      <c r="IK369" s="6"/>
      <c r="IL369" s="6"/>
      <c r="IM369" s="6"/>
      <c r="IN369" s="6"/>
      <c r="IO369" s="6"/>
      <c r="IP369" s="6"/>
      <c r="IQ369" s="6"/>
      <c r="IR369" s="6"/>
      <c r="IS369" s="6"/>
      <c r="IT369" s="6"/>
      <c r="IU369" s="6"/>
      <c r="IV369" s="6"/>
      <c r="IW369" s="6"/>
      <c r="IX369" s="6"/>
      <c r="IY369" s="6"/>
      <c r="IZ369" s="6"/>
      <c r="JA369" s="6"/>
      <c r="JB369" s="6"/>
      <c r="JC369" s="6"/>
      <c r="JD369" s="6"/>
      <c r="JE369" s="6"/>
      <c r="JF369" s="6"/>
      <c r="JG369" s="6"/>
      <c r="JH369" s="6"/>
      <c r="JI369" s="6"/>
      <c r="JJ369" s="6"/>
      <c r="JK369" s="6"/>
      <c r="JL369" s="6"/>
      <c r="JM369" s="6"/>
      <c r="JN369" s="6"/>
      <c r="JO369" s="6"/>
      <c r="JP369" s="6"/>
      <c r="JQ369" s="6"/>
      <c r="JR369" s="6"/>
      <c r="JS369" s="6"/>
      <c r="JT369" s="6"/>
      <c r="JU369" s="6"/>
      <c r="JV369" s="6"/>
      <c r="JW369" s="6"/>
      <c r="JX369" s="6"/>
      <c r="JY369" s="6"/>
      <c r="JZ369" s="6"/>
      <c r="KA369" s="6"/>
      <c r="KB369" s="6"/>
      <c r="KC369" s="6"/>
      <c r="KD369" s="6"/>
      <c r="KE369" s="6"/>
      <c r="KF369" s="6"/>
      <c r="KG369" s="6"/>
      <c r="KH369" s="6"/>
      <c r="KI369" s="6"/>
      <c r="KJ369" s="6"/>
      <c r="KK369" s="6"/>
      <c r="KL369" s="6"/>
      <c r="KM369" s="6"/>
      <c r="KN369" s="6"/>
      <c r="KO369" s="6"/>
      <c r="KP369" s="6"/>
      <c r="KQ369" s="6"/>
      <c r="KR369" s="6"/>
      <c r="KS369" s="6"/>
      <c r="KT369" s="6"/>
      <c r="KU369" s="6"/>
      <c r="KV369" s="6"/>
      <c r="KW369" s="6"/>
      <c r="KX369" s="6"/>
      <c r="KY369" s="6"/>
      <c r="KZ369" s="6"/>
      <c r="LA369" s="6"/>
      <c r="LB369" s="6"/>
      <c r="LC369" s="6"/>
      <c r="LD369" s="6"/>
      <c r="LE369" s="6"/>
      <c r="LF369" s="6"/>
      <c r="LG369" s="6"/>
      <c r="LH369" s="6"/>
      <c r="LI369" s="6"/>
      <c r="LJ369" s="6"/>
      <c r="LK369" s="6"/>
      <c r="LL369" s="6"/>
      <c r="LM369" s="6"/>
      <c r="LN369" s="6"/>
      <c r="LO369" s="6"/>
      <c r="LP369" s="6"/>
      <c r="LQ369" s="6"/>
      <c r="LR369" s="6"/>
      <c r="LS369" s="6"/>
      <c r="LT369" s="6"/>
      <c r="LU369" s="6"/>
      <c r="LV369" s="6"/>
      <c r="LW369" s="6"/>
      <c r="LX369" s="6"/>
      <c r="LY369" s="6"/>
      <c r="LZ369" s="6"/>
      <c r="MA369" s="6"/>
      <c r="MB369" s="6"/>
      <c r="MC369" s="6"/>
      <c r="MD369" s="6"/>
      <c r="ME369" s="6"/>
      <c r="MF369" s="6"/>
      <c r="MG369" s="6"/>
      <c r="MH369" s="6"/>
      <c r="MI369" s="6"/>
      <c r="MJ369" s="6"/>
      <c r="MK369" s="6"/>
      <c r="ML369" s="6"/>
      <c r="MM369" s="6"/>
      <c r="MN369" s="6"/>
      <c r="MO369" s="6"/>
      <c r="MP369" s="6"/>
      <c r="MQ369" s="6"/>
      <c r="MR369" s="6"/>
      <c r="MS369" s="6"/>
      <c r="MT369" s="6"/>
      <c r="MU369" s="6"/>
      <c r="MV369" s="6"/>
      <c r="MW369" s="6"/>
      <c r="MX369" s="6"/>
      <c r="MY369" s="6"/>
      <c r="MZ369" s="6"/>
      <c r="NA369" s="6"/>
      <c r="NB369" s="6"/>
      <c r="NC369" s="6"/>
      <c r="ND369" s="6"/>
      <c r="NE369" s="6"/>
      <c r="NF369" s="6"/>
      <c r="NG369" s="6"/>
      <c r="NH369" s="6"/>
      <c r="NI369" s="6"/>
      <c r="NJ369" s="6"/>
      <c r="NK369" s="6"/>
      <c r="NL369" s="6"/>
      <c r="NM369" s="6"/>
      <c r="NN369" s="6"/>
      <c r="NO369" s="6"/>
      <c r="NP369" s="6"/>
      <c r="NQ369" s="6"/>
      <c r="NR369" s="6"/>
      <c r="NS369" s="6"/>
      <c r="NT369" s="6"/>
      <c r="NU369" s="6"/>
      <c r="NV369" s="6"/>
      <c r="NW369" s="6"/>
      <c r="NX369" s="6"/>
      <c r="NY369" s="6"/>
      <c r="NZ369" s="6"/>
      <c r="OA369" s="6"/>
      <c r="OB369" s="6"/>
      <c r="OC369" s="6"/>
      <c r="OD369" s="6"/>
      <c r="OE369" s="6"/>
      <c r="OF369" s="6"/>
      <c r="OG369" s="6"/>
      <c r="OH369" s="6"/>
      <c r="OI369" s="6"/>
      <c r="OJ369" s="6"/>
      <c r="OK369" s="6"/>
      <c r="OL369" s="6"/>
      <c r="OM369" s="6"/>
      <c r="ON369" s="6"/>
      <c r="OO369" s="6"/>
      <c r="OP369" s="6"/>
      <c r="OQ369" s="6"/>
      <c r="OR369" s="6"/>
      <c r="OS369" s="6"/>
      <c r="OT369" s="6"/>
      <c r="OU369" s="6"/>
      <c r="OV369" s="6"/>
      <c r="OW369" s="6"/>
      <c r="OX369" s="6"/>
      <c r="OY369" s="6"/>
      <c r="OZ369" s="6"/>
      <c r="PA369" s="6"/>
      <c r="PB369" s="6"/>
      <c r="PC369" s="6"/>
      <c r="PD369" s="6"/>
      <c r="PE369" s="6"/>
      <c r="PF369" s="6"/>
      <c r="PG369" s="6"/>
      <c r="PH369" s="6"/>
      <c r="PI369" s="6"/>
      <c r="PJ369" s="6"/>
      <c r="PK369" s="6"/>
      <c r="PL369" s="6"/>
      <c r="PM369" s="6"/>
      <c r="PN369" s="6"/>
      <c r="PO369" s="6"/>
      <c r="PP369" s="6"/>
      <c r="PQ369" s="6"/>
      <c r="PR369" s="6"/>
      <c r="PS369" s="6"/>
      <c r="PT369" s="6"/>
      <c r="PU369" s="6"/>
      <c r="PV369" s="6"/>
      <c r="PW369" s="6"/>
      <c r="PX369" s="6"/>
      <c r="PY369" s="6"/>
      <c r="PZ369" s="6"/>
      <c r="QA369" s="6"/>
      <c r="QB369" s="6"/>
      <c r="QC369" s="6"/>
      <c r="QD369" s="6"/>
      <c r="QE369" s="6"/>
      <c r="QF369" s="6"/>
      <c r="QG369" s="6"/>
      <c r="QH369" s="6"/>
      <c r="QI369" s="6"/>
      <c r="QJ369" s="6"/>
      <c r="QK369" s="6"/>
      <c r="QL369" s="6"/>
      <c r="QM369" s="6"/>
      <c r="QN369" s="6"/>
      <c r="QO369" s="6"/>
      <c r="QP369" s="6"/>
      <c r="QQ369" s="6"/>
      <c r="QR369" s="6"/>
      <c r="QS369" s="6"/>
      <c r="QT369" s="6"/>
      <c r="QU369" s="6"/>
      <c r="QV369" s="6"/>
      <c r="QW369" s="6"/>
      <c r="QX369" s="6"/>
      <c r="QY369" s="6"/>
      <c r="QZ369" s="6"/>
      <c r="RA369" s="6"/>
      <c r="RB369" s="6"/>
      <c r="RC369" s="6"/>
      <c r="RD369" s="6"/>
      <c r="RE369" s="6"/>
      <c r="RF369" s="6"/>
      <c r="RG369" s="6"/>
      <c r="RH369" s="6"/>
      <c r="RI369" s="6"/>
      <c r="RJ369" s="6"/>
      <c r="RK369" s="6"/>
      <c r="RL369" s="6"/>
      <c r="RM369" s="6"/>
      <c r="RN369" s="6"/>
      <c r="RO369" s="6"/>
      <c r="RP369" s="6"/>
      <c r="RQ369" s="6"/>
      <c r="RR369" s="6"/>
      <c r="RS369" s="6"/>
      <c r="RT369" s="6"/>
      <c r="RU369" s="6"/>
      <c r="RV369" s="6"/>
      <c r="RW369" s="6"/>
      <c r="RX369" s="6"/>
      <c r="RY369" s="6"/>
      <c r="RZ369" s="6"/>
      <c r="SA369" s="6"/>
      <c r="SB369" s="6"/>
      <c r="SC369" s="6"/>
      <c r="SD369" s="6"/>
      <c r="SE369" s="6"/>
      <c r="SF369" s="6"/>
      <c r="SG369" s="6"/>
      <c r="SH369" s="6"/>
      <c r="SI369" s="6"/>
      <c r="SJ369" s="6"/>
      <c r="SK369" s="6"/>
      <c r="SL369" s="6"/>
      <c r="SM369" s="6"/>
      <c r="SN369" s="6"/>
      <c r="SO369" s="6"/>
      <c r="SP369" s="6"/>
      <c r="SQ369" s="6"/>
      <c r="SR369" s="6"/>
      <c r="SS369" s="6"/>
      <c r="ST369" s="6"/>
      <c r="SU369" s="6"/>
      <c r="SV369" s="6"/>
      <c r="SW369" s="6"/>
      <c r="SX369" s="6"/>
      <c r="SY369" s="6"/>
      <c r="SZ369" s="6"/>
      <c r="TA369" s="6"/>
      <c r="TB369" s="6"/>
      <c r="TC369" s="6"/>
      <c r="TD369" s="6"/>
      <c r="TE369" s="6"/>
      <c r="TF369" s="6"/>
      <c r="TG369" s="6"/>
      <c r="TH369" s="6"/>
      <c r="TI369" s="6"/>
      <c r="TJ369" s="6"/>
      <c r="TK369" s="6"/>
      <c r="TL369" s="6"/>
      <c r="TM369" s="6"/>
      <c r="TN369" s="6"/>
      <c r="TO369" s="6"/>
      <c r="TP369" s="6"/>
      <c r="TQ369" s="6"/>
      <c r="TR369" s="6"/>
      <c r="TS369" s="6"/>
      <c r="TT369" s="6"/>
      <c r="TU369" s="6"/>
      <c r="TV369" s="6"/>
      <c r="TW369" s="6"/>
      <c r="TX369" s="6"/>
      <c r="TY369" s="6"/>
      <c r="TZ369" s="6"/>
      <c r="UA369" s="6"/>
      <c r="UB369" s="6"/>
      <c r="UC369" s="6"/>
      <c r="UD369" s="6"/>
      <c r="UE369" s="6"/>
      <c r="UF369" s="6"/>
      <c r="UG369" s="6"/>
      <c r="UH369" s="6"/>
      <c r="UI369" s="6"/>
      <c r="UJ369" s="6"/>
      <c r="UK369" s="6"/>
      <c r="UL369" s="6"/>
      <c r="UM369" s="6"/>
      <c r="UN369" s="6"/>
      <c r="UO369" s="6"/>
      <c r="UP369" s="6"/>
      <c r="UQ369" s="6"/>
      <c r="UR369" s="6"/>
      <c r="US369" s="6"/>
      <c r="UT369" s="6"/>
      <c r="UU369" s="6"/>
      <c r="UV369" s="6"/>
      <c r="UW369" s="6"/>
      <c r="UX369" s="6"/>
      <c r="UY369" s="6"/>
      <c r="UZ369" s="6"/>
      <c r="VA369" s="6"/>
      <c r="VB369" s="6"/>
      <c r="VC369" s="6"/>
      <c r="VD369" s="6"/>
      <c r="VE369" s="6"/>
      <c r="VF369" s="6"/>
      <c r="VG369" s="6"/>
      <c r="VH369" s="6"/>
      <c r="VI369" s="6"/>
      <c r="VJ369" s="6"/>
      <c r="VK369" s="6"/>
      <c r="VL369" s="6"/>
      <c r="VM369" s="6"/>
      <c r="VN369" s="6"/>
      <c r="VO369" s="6"/>
      <c r="VP369" s="6"/>
      <c r="VQ369" s="6"/>
      <c r="VR369" s="6"/>
      <c r="VS369" s="6"/>
      <c r="VT369" s="6"/>
      <c r="VU369" s="6"/>
      <c r="VV369" s="6"/>
      <c r="VW369" s="6"/>
      <c r="VX369" s="6"/>
      <c r="VY369" s="6"/>
      <c r="VZ369" s="6"/>
      <c r="WA369" s="6"/>
      <c r="WB369" s="6"/>
      <c r="WC369" s="6"/>
      <c r="WD369" s="6"/>
      <c r="WE369" s="6"/>
      <c r="WF369" s="6"/>
      <c r="WG369" s="6"/>
      <c r="WH369" s="6"/>
      <c r="WI369" s="6"/>
      <c r="WJ369" s="6"/>
      <c r="WK369" s="6"/>
      <c r="WL369" s="6"/>
      <c r="WM369" s="6"/>
      <c r="WN369" s="6"/>
      <c r="WO369" s="6"/>
      <c r="WP369" s="6"/>
      <c r="WQ369" s="6"/>
      <c r="WR369" s="6"/>
      <c r="WS369" s="6"/>
      <c r="WT369" s="6"/>
      <c r="WU369" s="6"/>
      <c r="WV369" s="6"/>
      <c r="WW369" s="6"/>
      <c r="WX369" s="6"/>
      <c r="WY369" s="6"/>
      <c r="WZ369" s="6"/>
      <c r="XA369" s="6"/>
      <c r="XB369" s="6"/>
      <c r="XC369" s="6"/>
      <c r="XD369" s="6"/>
      <c r="XE369" s="6"/>
      <c r="XF369" s="6"/>
      <c r="XG369" s="6"/>
      <c r="XH369" s="6"/>
      <c r="XI369" s="6"/>
      <c r="XJ369" s="6"/>
      <c r="XK369" s="6"/>
      <c r="XL369" s="6"/>
      <c r="XM369" s="6"/>
      <c r="XN369" s="6"/>
      <c r="XO369" s="6"/>
      <c r="XP369" s="6"/>
      <c r="XQ369" s="6"/>
      <c r="XR369" s="6"/>
      <c r="XS369" s="6"/>
      <c r="XT369" s="6"/>
      <c r="XU369" s="6"/>
      <c r="XV369" s="6"/>
      <c r="XW369" s="6"/>
      <c r="XX369" s="6"/>
      <c r="XY369" s="6"/>
      <c r="XZ369" s="6"/>
      <c r="YA369" s="6"/>
      <c r="YB369" s="6"/>
      <c r="YC369" s="6"/>
      <c r="YD369" s="6"/>
      <c r="YE369" s="6"/>
      <c r="YF369" s="6"/>
      <c r="YG369" s="6"/>
      <c r="YH369" s="6"/>
      <c r="YI369" s="6"/>
      <c r="YJ369" s="6"/>
      <c r="YK369" s="6"/>
      <c r="YL369" s="6"/>
      <c r="YM369" s="6"/>
      <c r="YN369" s="6"/>
      <c r="YO369" s="6"/>
      <c r="YP369" s="6"/>
      <c r="YQ369" s="6"/>
      <c r="YR369" s="6"/>
      <c r="YS369" s="6"/>
      <c r="YT369" s="6"/>
      <c r="YU369" s="6"/>
      <c r="YV369" s="6"/>
      <c r="YW369" s="6"/>
      <c r="YX369" s="6"/>
      <c r="YY369" s="6"/>
      <c r="YZ369" s="6"/>
      <c r="ZA369" s="6"/>
      <c r="ZB369" s="6"/>
      <c r="ZC369" s="6"/>
      <c r="ZD369" s="6"/>
      <c r="ZE369" s="6"/>
      <c r="ZF369" s="6"/>
      <c r="ZG369" s="6"/>
      <c r="ZH369" s="6"/>
      <c r="ZI369" s="6"/>
      <c r="ZJ369" s="6"/>
      <c r="ZK369" s="6"/>
      <c r="ZL369" s="6"/>
      <c r="ZM369" s="6"/>
      <c r="ZN369" s="6"/>
      <c r="ZO369" s="6"/>
      <c r="ZP369" s="6"/>
      <c r="ZQ369" s="6"/>
      <c r="ZR369" s="6"/>
      <c r="ZS369" s="6"/>
      <c r="ZT369" s="6"/>
      <c r="ZU369" s="6"/>
      <c r="ZV369" s="6"/>
      <c r="ZW369" s="6"/>
      <c r="ZX369" s="6"/>
      <c r="ZY369" s="6"/>
      <c r="ZZ369" s="6"/>
      <c r="AAA369" s="6"/>
      <c r="AAB369" s="6"/>
      <c r="AAC369" s="6"/>
      <c r="AAD369" s="6"/>
      <c r="AAE369" s="6"/>
      <c r="AAF369" s="6"/>
      <c r="AAG369" s="6"/>
      <c r="AAH369" s="6"/>
      <c r="AAI369" s="6"/>
      <c r="AAJ369" s="6"/>
      <c r="AAK369" s="6"/>
      <c r="AAL369" s="6"/>
      <c r="AAM369" s="6"/>
      <c r="AAN369" s="6"/>
      <c r="AAO369" s="6"/>
      <c r="AAP369" s="6"/>
      <c r="AAQ369" s="6"/>
      <c r="AAR369" s="6"/>
      <c r="AAS369" s="6"/>
      <c r="AAT369" s="6"/>
      <c r="AAU369" s="6"/>
      <c r="AAV369" s="6"/>
      <c r="AAW369" s="6"/>
      <c r="AAX369" s="6"/>
      <c r="AAY369" s="6"/>
      <c r="AAZ369" s="6"/>
      <c r="ABA369" s="6"/>
      <c r="ABB369" s="6"/>
      <c r="ABC369" s="6"/>
      <c r="ABD369" s="6"/>
      <c r="ABE369" s="6"/>
      <c r="ABF369" s="6"/>
      <c r="ABG369" s="6"/>
      <c r="ABH369" s="6"/>
      <c r="ABI369" s="6"/>
      <c r="ABJ369" s="6"/>
      <c r="ABK369" s="6"/>
      <c r="ABL369" s="6"/>
      <c r="ABM369" s="6"/>
      <c r="ABN369" s="6"/>
      <c r="ABO369" s="6"/>
      <c r="ABP369" s="6"/>
      <c r="ABQ369" s="6"/>
      <c r="ABR369" s="6"/>
      <c r="ABS369" s="6"/>
      <c r="ABT369" s="6"/>
      <c r="ABU369" s="6"/>
      <c r="ABV369" s="6"/>
      <c r="ABW369" s="6"/>
      <c r="ABX369" s="6"/>
      <c r="ABY369" s="6"/>
      <c r="ABZ369" s="6"/>
      <c r="ACA369" s="6"/>
      <c r="ACB369" s="6"/>
      <c r="ACC369" s="6"/>
      <c r="ACD369" s="6"/>
      <c r="ACE369" s="6"/>
      <c r="ACF369" s="6"/>
      <c r="ACG369" s="6"/>
      <c r="ACH369" s="6"/>
      <c r="ACI369" s="6"/>
      <c r="ACJ369" s="6"/>
      <c r="ACK369" s="6"/>
      <c r="ACL369" s="6"/>
      <c r="ACM369" s="6"/>
      <c r="ACN369" s="6"/>
      <c r="ACO369" s="6"/>
      <c r="ACP369" s="6"/>
      <c r="ACQ369" s="6"/>
      <c r="ACR369" s="6"/>
      <c r="ACS369" s="6"/>
      <c r="ACT369" s="6"/>
      <c r="ACU369" s="6"/>
      <c r="ACV369" s="6"/>
      <c r="ACW369" s="6"/>
      <c r="ACX369" s="6"/>
      <c r="ACY369" s="6"/>
      <c r="ACZ369" s="6"/>
      <c r="ADA369" s="6"/>
      <c r="ADB369" s="6"/>
      <c r="ADC369" s="6"/>
      <c r="ADD369" s="6"/>
      <c r="ADE369" s="6"/>
      <c r="ADF369" s="6"/>
      <c r="ADG369" s="6"/>
      <c r="ADH369" s="6"/>
      <c r="ADI369" s="6"/>
      <c r="ADJ369" s="6"/>
      <c r="ADK369" s="6"/>
      <c r="ADL369" s="6"/>
      <c r="ADM369" s="6"/>
      <c r="ADN369" s="6"/>
      <c r="ADO369" s="6"/>
      <c r="ADP369" s="6"/>
      <c r="ADQ369" s="6"/>
      <c r="ADR369" s="6"/>
      <c r="ADS369" s="6"/>
      <c r="ADT369" s="6"/>
      <c r="ADU369" s="6"/>
      <c r="ADV369" s="6"/>
      <c r="ADW369" s="6"/>
      <c r="ADX369" s="6"/>
      <c r="ADY369" s="6"/>
      <c r="ADZ369" s="6"/>
      <c r="AEA369" s="6"/>
      <c r="AEB369" s="6"/>
      <c r="AEC369" s="6"/>
      <c r="AED369" s="6"/>
      <c r="AEE369" s="6"/>
      <c r="AEF369" s="6"/>
      <c r="AEG369" s="6"/>
      <c r="AEH369" s="6"/>
      <c r="AEI369" s="6"/>
      <c r="AEJ369" s="6"/>
      <c r="AEK369" s="6"/>
      <c r="AEL369" s="6"/>
      <c r="AEM369" s="6"/>
      <c r="AEN369" s="6"/>
      <c r="AEO369" s="6"/>
      <c r="AEP369" s="6"/>
      <c r="AEQ369" s="6"/>
      <c r="AER369" s="6"/>
      <c r="AES369" s="6"/>
      <c r="AET369" s="6"/>
      <c r="AEU369" s="6"/>
      <c r="AEV369" s="6"/>
      <c r="AEW369" s="6"/>
      <c r="AEX369" s="6"/>
      <c r="AEY369" s="6"/>
      <c r="AEZ369" s="6"/>
      <c r="AFA369" s="6"/>
      <c r="AFB369" s="6"/>
      <c r="AFC369" s="6"/>
      <c r="AFD369" s="6"/>
      <c r="AFE369" s="6"/>
      <c r="AFF369" s="6"/>
      <c r="AFG369" s="6"/>
      <c r="AFH369" s="6"/>
      <c r="AFI369" s="6"/>
      <c r="AFJ369" s="6"/>
      <c r="AFK369" s="6"/>
      <c r="AFL369" s="6"/>
      <c r="AFM369" s="6"/>
      <c r="AFN369" s="6"/>
      <c r="AFO369" s="6"/>
      <c r="AFP369" s="6"/>
      <c r="AFQ369" s="6"/>
      <c r="AFR369" s="6"/>
      <c r="AFS369" s="6"/>
      <c r="AFT369" s="6"/>
      <c r="AFU369" s="6"/>
      <c r="AFV369" s="6"/>
      <c r="AFW369" s="6"/>
      <c r="AFX369" s="6"/>
      <c r="AFY369" s="6"/>
      <c r="AFZ369" s="6"/>
      <c r="AGA369" s="6"/>
      <c r="AGB369" s="6"/>
      <c r="AGC369" s="6"/>
      <c r="AGD369" s="6"/>
      <c r="AGE369" s="6"/>
      <c r="AGF369" s="6"/>
      <c r="AGG369" s="6"/>
      <c r="AGH369" s="6"/>
      <c r="AGI369" s="6"/>
      <c r="AGJ369" s="6"/>
      <c r="AGK369" s="6"/>
      <c r="AGL369" s="6"/>
      <c r="AGM369" s="6"/>
      <c r="AGN369" s="6"/>
      <c r="AGO369" s="6"/>
      <c r="AGP369" s="6"/>
      <c r="AGQ369" s="6"/>
      <c r="AGR369" s="6"/>
      <c r="AGS369" s="6"/>
      <c r="AGT369" s="6"/>
      <c r="AGU369" s="6"/>
      <c r="AGV369" s="6"/>
      <c r="AGW369" s="6"/>
      <c r="AGX369" s="6"/>
      <c r="AGY369" s="6"/>
      <c r="AGZ369" s="6"/>
      <c r="AHA369" s="6"/>
      <c r="AHB369" s="6"/>
      <c r="AHC369" s="6"/>
      <c r="AHD369" s="6"/>
      <c r="AHE369" s="6"/>
      <c r="AHF369" s="6"/>
      <c r="AHG369" s="6"/>
      <c r="AHH369" s="6"/>
      <c r="AHI369" s="6"/>
      <c r="AHJ369" s="6"/>
      <c r="AHK369" s="6"/>
      <c r="AHL369" s="6"/>
      <c r="AHM369" s="6"/>
      <c r="AHN369" s="6"/>
      <c r="AHO369" s="6"/>
      <c r="AHP369" s="6"/>
      <c r="AHQ369" s="6"/>
      <c r="AHR369" s="6"/>
      <c r="AHS369" s="6"/>
      <c r="AHT369" s="6"/>
      <c r="AHU369" s="6"/>
      <c r="AHV369" s="6"/>
      <c r="AHW369" s="6"/>
      <c r="AHX369" s="6"/>
      <c r="AHY369" s="6"/>
      <c r="AHZ369" s="6"/>
      <c r="AIA369" s="6"/>
      <c r="AIB369" s="6"/>
      <c r="AIC369" s="6"/>
      <c r="AID369" s="6"/>
      <c r="AIE369" s="6"/>
      <c r="AIF369" s="6"/>
      <c r="AIG369" s="6"/>
      <c r="AIH369" s="6"/>
      <c r="AII369" s="6"/>
      <c r="AIJ369" s="6"/>
      <c r="AIK369" s="6"/>
      <c r="AIL369" s="6"/>
      <c r="AIM369" s="6"/>
      <c r="AIN369" s="6"/>
      <c r="AIO369" s="6"/>
      <c r="AIP369" s="6"/>
      <c r="AIQ369" s="6"/>
      <c r="AIR369" s="6"/>
      <c r="AIS369" s="6"/>
      <c r="AIT369" s="6"/>
      <c r="AIU369" s="6"/>
      <c r="AIV369" s="6"/>
      <c r="AIW369" s="6"/>
      <c r="AIX369" s="6"/>
      <c r="AIY369" s="6"/>
      <c r="AIZ369" s="6"/>
      <c r="AJA369" s="6"/>
      <c r="AJB369" s="6"/>
      <c r="AJC369" s="6"/>
      <c r="AJD369" s="6"/>
      <c r="AJE369" s="6"/>
      <c r="AJF369" s="6"/>
      <c r="AJG369" s="6"/>
      <c r="AJH369" s="6"/>
      <c r="AJI369" s="6"/>
      <c r="AJJ369" s="6"/>
      <c r="AJK369" s="6"/>
      <c r="AJL369" s="6"/>
      <c r="AJM369" s="6"/>
      <c r="AJN369" s="6"/>
      <c r="AJO369" s="6"/>
      <c r="AJP369" s="6"/>
      <c r="AJQ369" s="6"/>
      <c r="AJR369" s="6"/>
      <c r="AJS369" s="6"/>
      <c r="AJT369" s="6"/>
      <c r="AJU369" s="6"/>
      <c r="AJV369" s="6"/>
      <c r="AJW369" s="6"/>
      <c r="AJX369" s="6"/>
      <c r="AJY369" s="6"/>
      <c r="AJZ369" s="6"/>
      <c r="AKA369" s="6"/>
      <c r="AKB369" s="6"/>
      <c r="AKC369" s="6"/>
      <c r="AKD369" s="6"/>
      <c r="AKE369" s="6"/>
      <c r="AKF369" s="6"/>
      <c r="AKG369" s="6"/>
      <c r="AKH369" s="6"/>
      <c r="AKI369" s="6"/>
      <c r="AKJ369" s="6"/>
      <c r="AKK369" s="6"/>
      <c r="AKL369" s="6"/>
      <c r="AKM369" s="6"/>
      <c r="AKN369" s="6"/>
      <c r="AKO369" s="6"/>
      <c r="AKP369" s="6"/>
      <c r="AKQ369" s="6"/>
      <c r="AKR369" s="6"/>
      <c r="AKS369" s="6"/>
      <c r="AKT369" s="6"/>
      <c r="AKU369" s="6"/>
      <c r="AKV369" s="6"/>
      <c r="AKW369" s="6"/>
      <c r="AKX369" s="6"/>
      <c r="AKY369" s="6"/>
      <c r="AKZ369" s="6"/>
      <c r="ALA369" s="6"/>
      <c r="ALB369" s="6"/>
      <c r="ALC369" s="6"/>
      <c r="ALD369" s="6"/>
      <c r="ALE369" s="6"/>
      <c r="ALF369" s="6"/>
      <c r="ALG369" s="6"/>
      <c r="ALH369" s="6"/>
      <c r="ALI369" s="6"/>
      <c r="ALJ369" s="6"/>
      <c r="ALK369" s="6"/>
      <c r="ALL369" s="6"/>
      <c r="ALM369" s="6"/>
      <c r="ALN369" s="6"/>
      <c r="ALO369" s="6"/>
      <c r="ALP369" s="6"/>
      <c r="ALQ369" s="6"/>
      <c r="ALR369" s="6"/>
      <c r="ALS369" s="6"/>
      <c r="ALT369" s="6"/>
      <c r="ALU369" s="6"/>
      <c r="ALV369" s="6"/>
      <c r="ALW369" s="6"/>
      <c r="ALX369" s="6"/>
      <c r="ALY369" s="6"/>
      <c r="ALZ369" s="6"/>
      <c r="AMA369" s="6"/>
      <c r="AMB369" s="6"/>
      <c r="AMC369" s="6"/>
      <c r="AMD369" s="6"/>
      <c r="AME369" s="6"/>
      <c r="AMF369" s="6"/>
      <c r="AMG369" s="6"/>
      <c r="AMH369" s="6"/>
      <c r="AMI369" s="6"/>
      <c r="AMJ369" s="6"/>
      <c r="AMK369" s="6"/>
      <c r="AML369" s="6"/>
      <c r="AMM369" s="6"/>
      <c r="AMN369" s="6"/>
      <c r="AMO369" s="6"/>
      <c r="AMP369" s="6"/>
      <c r="AMQ369" s="6"/>
      <c r="AMR369" s="6"/>
      <c r="AMS369" s="6"/>
      <c r="AMT369" s="6"/>
      <c r="AMU369" s="6"/>
      <c r="AMV369" s="6"/>
      <c r="AMW369" s="6"/>
      <c r="AMX369" s="6"/>
      <c r="AMY369" s="6"/>
      <c r="AMZ369" s="6"/>
      <c r="ANA369" s="6"/>
      <c r="ANB369" s="6"/>
      <c r="ANC369" s="6"/>
      <c r="AND369" s="6"/>
      <c r="ANE369" s="6"/>
      <c r="ANF369" s="6"/>
    </row>
    <row r="370" spans="3:1046" s="28" customFormat="1" x14ac:dyDescent="0.25">
      <c r="C370" s="6" t="str">
        <f t="shared" si="230"/>
        <v>US Craftmaster</v>
      </c>
      <c r="D370" s="6" t="str">
        <f t="shared" si="231"/>
        <v>HPHE2K50HD045VUN 120  (50 gal)</v>
      </c>
      <c r="E370" s="6">
        <f t="shared" si="210"/>
        <v>250713</v>
      </c>
      <c r="F370" s="62">
        <f t="shared" si="148"/>
        <v>50</v>
      </c>
      <c r="G370" s="6" t="str">
        <f t="shared" si="232"/>
        <v>AOSmithHPTU50</v>
      </c>
      <c r="H370" s="64">
        <v>0</v>
      </c>
      <c r="I370" s="62">
        <v>1</v>
      </c>
      <c r="J370" s="63">
        <f t="shared" ref="J370:J390" si="262">IF(H370&gt;0,AA370,0)</f>
        <v>0</v>
      </c>
      <c r="K370" s="114">
        <f t="shared" ref="K370:K385" si="263">IF(I370&gt;0,AC370,0)</f>
        <v>2.9</v>
      </c>
      <c r="L370" s="132">
        <f t="shared" si="259"/>
        <v>0</v>
      </c>
      <c r="M370" s="132" t="str">
        <f t="shared" si="211"/>
        <v>USCraftmasterHPHE2K50UN</v>
      </c>
      <c r="N370" s="99" t="s">
        <v>196</v>
      </c>
      <c r="O370" s="32">
        <v>3</v>
      </c>
      <c r="P370" s="83">
        <f t="shared" si="260"/>
        <v>25</v>
      </c>
      <c r="Q370" s="9" t="s">
        <v>49</v>
      </c>
      <c r="R370" s="70">
        <f t="shared" si="261"/>
        <v>7</v>
      </c>
      <c r="S370" s="70">
        <f t="shared" si="257"/>
        <v>250713</v>
      </c>
      <c r="T370" s="67" t="str">
        <f t="shared" si="249"/>
        <v>HPHE2K50HD045VUN 120  (50 gal)</v>
      </c>
      <c r="U370" s="10" t="s">
        <v>50</v>
      </c>
      <c r="V370" s="11">
        <v>50</v>
      </c>
      <c r="W370" s="30" t="s">
        <v>84</v>
      </c>
      <c r="X370" s="88" t="s">
        <v>109</v>
      </c>
      <c r="Y370" s="93" t="str">
        <f t="shared" si="258"/>
        <v>AOSmithHPTU50</v>
      </c>
      <c r="Z370" s="131">
        <v>0</v>
      </c>
      <c r="AA370" s="40" t="s">
        <v>10</v>
      </c>
      <c r="AB370" s="47" t="s">
        <v>9</v>
      </c>
      <c r="AC370" s="48">
        <v>2.9</v>
      </c>
      <c r="AD370" s="49">
        <v>42545</v>
      </c>
      <c r="AE370" s="50" t="s">
        <v>83</v>
      </c>
      <c r="AF370" s="143" t="str">
        <f t="shared" si="233"/>
        <v>2,     US Craftmaster,   "HPHE2K50HD045VUN 120  (50 gal)"</v>
      </c>
      <c r="AG370" s="145" t="str">
        <f t="shared" si="217"/>
        <v>USCraftmaster</v>
      </c>
      <c r="AH370" s="146" t="s">
        <v>711</v>
      </c>
      <c r="AI370" s="143" t="str">
        <f t="shared" si="234"/>
        <v xml:space="preserve">          case  US Craftmaster   :   "USCraftmasterHPHE2K50UN"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  <c r="IW370"/>
      <c r="IX370"/>
      <c r="IY370"/>
      <c r="IZ370"/>
      <c r="JA370"/>
      <c r="JB370"/>
      <c r="JC370"/>
      <c r="JD370"/>
      <c r="JE370"/>
      <c r="JF370"/>
      <c r="JG370"/>
      <c r="JH370"/>
      <c r="JI370"/>
      <c r="JJ370"/>
      <c r="JK370"/>
      <c r="JL370"/>
      <c r="JM370"/>
      <c r="JN370"/>
      <c r="JO370"/>
      <c r="JP370"/>
      <c r="JQ370"/>
      <c r="JR370"/>
      <c r="JS370"/>
      <c r="JT370"/>
      <c r="JU370"/>
      <c r="JV370"/>
      <c r="JW370"/>
      <c r="JX370"/>
      <c r="JY370"/>
      <c r="JZ370"/>
      <c r="KA370"/>
      <c r="KB370"/>
      <c r="KC370"/>
      <c r="KD370"/>
      <c r="KE370"/>
      <c r="KF370"/>
      <c r="KG370"/>
      <c r="KH370"/>
      <c r="KI370"/>
      <c r="KJ370"/>
      <c r="KK370"/>
      <c r="KL370"/>
      <c r="KM370"/>
      <c r="KN370"/>
      <c r="KO370"/>
      <c r="KP370"/>
      <c r="KQ370"/>
      <c r="KR370"/>
      <c r="KS370"/>
      <c r="KT370"/>
      <c r="KU370"/>
      <c r="KV370"/>
      <c r="KW370"/>
      <c r="KX370"/>
      <c r="KY370"/>
      <c r="KZ370"/>
      <c r="LA370"/>
      <c r="LB370"/>
      <c r="LC370"/>
      <c r="LD370"/>
      <c r="LE370"/>
      <c r="LF370"/>
      <c r="LG370"/>
      <c r="LH370"/>
      <c r="LI370"/>
      <c r="LJ370"/>
      <c r="LK370"/>
      <c r="LL370"/>
      <c r="LM370"/>
      <c r="LN370"/>
      <c r="LO370"/>
      <c r="LP370"/>
      <c r="LQ370"/>
      <c r="LR370"/>
      <c r="LS370"/>
      <c r="LT370"/>
      <c r="LU370"/>
      <c r="LV370"/>
      <c r="LW370"/>
      <c r="LX370"/>
      <c r="LY370"/>
      <c r="LZ370"/>
      <c r="MA370"/>
      <c r="MB370"/>
      <c r="MC370"/>
      <c r="MD370"/>
      <c r="ME370"/>
      <c r="MF370"/>
      <c r="MG370"/>
      <c r="MH370"/>
      <c r="MI370"/>
      <c r="MJ370"/>
      <c r="MK370"/>
      <c r="ML370"/>
      <c r="MM370"/>
      <c r="MN370"/>
      <c r="MO370"/>
      <c r="MP370"/>
      <c r="MQ370"/>
      <c r="MR370"/>
      <c r="MS370"/>
      <c r="MT370"/>
      <c r="MU370"/>
      <c r="MV370"/>
      <c r="MW370"/>
      <c r="MX370"/>
      <c r="MY370"/>
      <c r="MZ370"/>
      <c r="NA370"/>
      <c r="NB370"/>
      <c r="NC370"/>
      <c r="ND370"/>
      <c r="NE370"/>
      <c r="NF370"/>
      <c r="NG370"/>
      <c r="NH370"/>
      <c r="NI370"/>
      <c r="NJ370"/>
      <c r="NK370"/>
      <c r="NL370"/>
      <c r="NM370"/>
      <c r="NN370"/>
      <c r="NO370"/>
      <c r="NP370"/>
      <c r="NQ370"/>
      <c r="NR370"/>
      <c r="NS370"/>
      <c r="NT370"/>
      <c r="NU370"/>
      <c r="NV370"/>
      <c r="NW370"/>
      <c r="NX370"/>
      <c r="NY370"/>
      <c r="NZ370"/>
      <c r="OA370"/>
      <c r="OB370"/>
      <c r="OC370"/>
      <c r="OD370"/>
      <c r="OE370"/>
      <c r="OF370"/>
      <c r="OG370"/>
      <c r="OH370"/>
      <c r="OI370"/>
      <c r="OJ370"/>
      <c r="OK370"/>
      <c r="OL370"/>
      <c r="OM370"/>
      <c r="ON370"/>
      <c r="OO370"/>
      <c r="OP370"/>
      <c r="OQ370"/>
      <c r="OR370"/>
      <c r="OS370"/>
      <c r="OT370"/>
      <c r="OU370"/>
      <c r="OV370"/>
      <c r="OW370"/>
      <c r="OX370"/>
      <c r="OY370"/>
      <c r="OZ370"/>
      <c r="PA370"/>
      <c r="PB370"/>
      <c r="PC370"/>
      <c r="PD370"/>
      <c r="PE370"/>
      <c r="PF370"/>
      <c r="PG370"/>
      <c r="PH370"/>
      <c r="PI370"/>
      <c r="PJ370"/>
      <c r="PK370"/>
      <c r="PL370"/>
      <c r="PM370"/>
      <c r="PN370"/>
      <c r="PO370"/>
      <c r="PP370"/>
      <c r="PQ370"/>
      <c r="PR370"/>
      <c r="PS370"/>
      <c r="PT370"/>
      <c r="PU370"/>
      <c r="PV370"/>
      <c r="PW370"/>
      <c r="PX370"/>
      <c r="PY370"/>
      <c r="PZ370"/>
      <c r="QA370"/>
      <c r="QB370"/>
      <c r="QC370"/>
      <c r="QD370"/>
      <c r="QE370"/>
      <c r="QF370"/>
      <c r="QG370"/>
      <c r="QH370"/>
      <c r="QI370"/>
      <c r="QJ370"/>
      <c r="QK370"/>
      <c r="QL370"/>
      <c r="QM370"/>
      <c r="QN370"/>
      <c r="QO370"/>
      <c r="QP370"/>
      <c r="QQ370"/>
      <c r="QR370"/>
      <c r="QS370"/>
      <c r="QT370"/>
      <c r="QU370"/>
      <c r="QV370"/>
      <c r="QW370"/>
      <c r="QX370"/>
      <c r="QY370"/>
      <c r="QZ370"/>
      <c r="RA370"/>
      <c r="RB370"/>
      <c r="RC370"/>
      <c r="RD370"/>
      <c r="RE370"/>
      <c r="RF370"/>
      <c r="RG370"/>
      <c r="RH370"/>
      <c r="RI370"/>
      <c r="RJ370"/>
      <c r="RK370"/>
      <c r="RL370"/>
      <c r="RM370"/>
      <c r="RN370"/>
      <c r="RO370"/>
      <c r="RP370"/>
      <c r="RQ370"/>
      <c r="RR370"/>
      <c r="RS370"/>
      <c r="RT370"/>
      <c r="RU370"/>
      <c r="RV370"/>
      <c r="RW370"/>
      <c r="RX370"/>
      <c r="RY370"/>
      <c r="RZ370"/>
      <c r="SA370"/>
      <c r="SB370"/>
      <c r="SC370"/>
      <c r="SD370"/>
      <c r="SE370"/>
      <c r="SF370"/>
      <c r="SG370"/>
      <c r="SH370"/>
      <c r="SI370"/>
      <c r="SJ370"/>
      <c r="SK370"/>
      <c r="SL370"/>
      <c r="SM370"/>
      <c r="SN370"/>
      <c r="SO370"/>
      <c r="SP370"/>
      <c r="SQ370"/>
      <c r="SR370"/>
      <c r="SS370"/>
      <c r="ST370"/>
      <c r="SU370"/>
      <c r="SV370"/>
      <c r="SW370"/>
      <c r="SX370"/>
      <c r="SY370"/>
      <c r="SZ370"/>
      <c r="TA370"/>
      <c r="TB370"/>
      <c r="TC370"/>
      <c r="TD370"/>
      <c r="TE370"/>
      <c r="TF370"/>
      <c r="TG370"/>
      <c r="TH370"/>
      <c r="TI370"/>
      <c r="TJ370"/>
      <c r="TK370"/>
      <c r="TL370"/>
      <c r="TM370"/>
      <c r="TN370"/>
      <c r="TO370"/>
      <c r="TP370"/>
      <c r="TQ370"/>
      <c r="TR370"/>
      <c r="TS370"/>
      <c r="TT370"/>
      <c r="TU370"/>
      <c r="TV370"/>
      <c r="TW370"/>
      <c r="TX370"/>
      <c r="TY370"/>
      <c r="TZ370"/>
      <c r="UA370"/>
      <c r="UB370"/>
      <c r="UC370"/>
      <c r="UD370"/>
      <c r="UE370"/>
      <c r="UF370"/>
      <c r="UG370"/>
      <c r="UH370"/>
      <c r="UI370"/>
      <c r="UJ370"/>
      <c r="UK370"/>
      <c r="UL370"/>
      <c r="UM370"/>
      <c r="UN370"/>
      <c r="UO370"/>
      <c r="UP370"/>
      <c r="UQ370"/>
      <c r="UR370"/>
      <c r="US370"/>
      <c r="UT370"/>
      <c r="UU370"/>
      <c r="UV370"/>
      <c r="UW370"/>
      <c r="UX370"/>
      <c r="UY370"/>
      <c r="UZ370"/>
      <c r="VA370"/>
      <c r="VB370"/>
      <c r="VC370"/>
      <c r="VD370"/>
      <c r="VE370"/>
      <c r="VF370"/>
      <c r="VG370"/>
      <c r="VH370"/>
      <c r="VI370"/>
      <c r="VJ370"/>
      <c r="VK370"/>
      <c r="VL370"/>
      <c r="VM370"/>
      <c r="VN370"/>
      <c r="VO370"/>
      <c r="VP370"/>
      <c r="VQ370"/>
      <c r="VR370"/>
      <c r="VS370"/>
      <c r="VT370"/>
      <c r="VU370"/>
      <c r="VV370"/>
      <c r="VW370"/>
      <c r="VX370"/>
      <c r="VY370"/>
      <c r="VZ370"/>
      <c r="WA370"/>
      <c r="WB370"/>
      <c r="WC370"/>
      <c r="WD370"/>
      <c r="WE370"/>
      <c r="WF370"/>
      <c r="WG370"/>
      <c r="WH370"/>
      <c r="WI370"/>
      <c r="WJ370"/>
      <c r="WK370"/>
      <c r="WL370"/>
      <c r="WM370"/>
      <c r="WN370"/>
      <c r="WO370"/>
      <c r="WP370"/>
      <c r="WQ370"/>
      <c r="WR370"/>
      <c r="WS370"/>
      <c r="WT370"/>
      <c r="WU370"/>
      <c r="WV370"/>
      <c r="WW370"/>
      <c r="WX370"/>
      <c r="WY370"/>
      <c r="WZ370"/>
      <c r="XA370"/>
      <c r="XB370"/>
      <c r="XC370"/>
      <c r="XD370"/>
      <c r="XE370"/>
      <c r="XF370"/>
      <c r="XG370"/>
      <c r="XH370"/>
      <c r="XI370"/>
      <c r="XJ370"/>
      <c r="XK370"/>
      <c r="XL370"/>
      <c r="XM370"/>
      <c r="XN370"/>
      <c r="XO370"/>
      <c r="XP370"/>
      <c r="XQ370"/>
      <c r="XR370"/>
      <c r="XS370"/>
      <c r="XT370"/>
      <c r="XU370"/>
      <c r="XV370"/>
      <c r="XW370"/>
      <c r="XX370"/>
      <c r="XY370"/>
      <c r="XZ370"/>
      <c r="YA370"/>
      <c r="YB370"/>
      <c r="YC370"/>
      <c r="YD370"/>
      <c r="YE370"/>
      <c r="YF370"/>
      <c r="YG370"/>
      <c r="YH370"/>
      <c r="YI370"/>
      <c r="YJ370"/>
      <c r="YK370"/>
      <c r="YL370"/>
      <c r="YM370"/>
      <c r="YN370"/>
      <c r="YO370"/>
      <c r="YP370"/>
      <c r="YQ370"/>
      <c r="YR370"/>
      <c r="YS370"/>
      <c r="YT370"/>
      <c r="YU370"/>
      <c r="YV370"/>
      <c r="YW370"/>
      <c r="YX370"/>
      <c r="YY370"/>
      <c r="YZ370"/>
      <c r="ZA370"/>
      <c r="ZB370"/>
      <c r="ZC370"/>
      <c r="ZD370"/>
      <c r="ZE370"/>
      <c r="ZF370"/>
      <c r="ZG370"/>
      <c r="ZH370"/>
      <c r="ZI370"/>
      <c r="ZJ370"/>
      <c r="ZK370"/>
      <c r="ZL370"/>
      <c r="ZM370"/>
      <c r="ZN370"/>
      <c r="ZO370"/>
      <c r="ZP370"/>
      <c r="ZQ370"/>
      <c r="ZR370"/>
      <c r="ZS370"/>
      <c r="ZT370"/>
      <c r="ZU370"/>
      <c r="ZV370"/>
      <c r="ZW370"/>
      <c r="ZX370"/>
      <c r="ZY370"/>
      <c r="ZZ370"/>
      <c r="AAA370"/>
      <c r="AAB370"/>
      <c r="AAC370"/>
      <c r="AAD370"/>
      <c r="AAE370"/>
      <c r="AAF370"/>
      <c r="AAG370"/>
      <c r="AAH370"/>
      <c r="AAI370"/>
      <c r="AAJ370"/>
      <c r="AAK370"/>
      <c r="AAL370"/>
      <c r="AAM370"/>
      <c r="AAN370"/>
      <c r="AAO370"/>
      <c r="AAP370"/>
      <c r="AAQ370"/>
      <c r="AAR370"/>
      <c r="AAS370"/>
      <c r="AAT370"/>
      <c r="AAU370"/>
      <c r="AAV370"/>
      <c r="AAW370"/>
      <c r="AAX370"/>
      <c r="AAY370"/>
      <c r="AAZ370"/>
      <c r="ABA370"/>
      <c r="ABB370"/>
      <c r="ABC370"/>
      <c r="ABD370"/>
      <c r="ABE370"/>
      <c r="ABF370"/>
      <c r="ABG370"/>
      <c r="ABH370"/>
      <c r="ABI370"/>
      <c r="ABJ370"/>
      <c r="ABK370"/>
      <c r="ABL370"/>
      <c r="ABM370"/>
      <c r="ABN370"/>
      <c r="ABO370"/>
      <c r="ABP370"/>
      <c r="ABQ370"/>
      <c r="ABR370"/>
      <c r="ABS370"/>
      <c r="ABT370"/>
      <c r="ABU370"/>
      <c r="ABV370"/>
      <c r="ABW370"/>
      <c r="ABX370"/>
      <c r="ABY370"/>
      <c r="ABZ370"/>
      <c r="ACA370"/>
      <c r="ACB370"/>
      <c r="ACC370"/>
      <c r="ACD370"/>
      <c r="ACE370"/>
      <c r="ACF370"/>
      <c r="ACG370"/>
      <c r="ACH370"/>
      <c r="ACI370"/>
      <c r="ACJ370"/>
      <c r="ACK370"/>
      <c r="ACL370"/>
      <c r="ACM370"/>
      <c r="ACN370"/>
      <c r="ACO370"/>
      <c r="ACP370"/>
      <c r="ACQ370"/>
      <c r="ACR370"/>
      <c r="ACS370"/>
      <c r="ACT370"/>
      <c r="ACU370"/>
      <c r="ACV370"/>
      <c r="ACW370"/>
      <c r="ACX370"/>
      <c r="ACY370"/>
      <c r="ACZ370"/>
      <c r="ADA370"/>
      <c r="ADB370"/>
      <c r="ADC370"/>
      <c r="ADD370"/>
      <c r="ADE370"/>
      <c r="ADF370"/>
      <c r="ADG370"/>
      <c r="ADH370"/>
      <c r="ADI370"/>
      <c r="ADJ370"/>
      <c r="ADK370"/>
      <c r="ADL370"/>
      <c r="ADM370"/>
      <c r="ADN370"/>
      <c r="ADO370"/>
      <c r="ADP370"/>
      <c r="ADQ370"/>
      <c r="ADR370"/>
      <c r="ADS370"/>
      <c r="ADT370"/>
      <c r="ADU370"/>
      <c r="ADV370"/>
      <c r="ADW370"/>
      <c r="ADX370"/>
      <c r="ADY370"/>
      <c r="ADZ370"/>
      <c r="AEA370"/>
      <c r="AEB370"/>
      <c r="AEC370"/>
      <c r="AED370"/>
      <c r="AEE370"/>
      <c r="AEF370"/>
      <c r="AEG370"/>
      <c r="AEH370"/>
      <c r="AEI370"/>
      <c r="AEJ370"/>
      <c r="AEK370"/>
      <c r="AEL370"/>
      <c r="AEM370"/>
      <c r="AEN370"/>
      <c r="AEO370"/>
      <c r="AEP370"/>
      <c r="AEQ370"/>
      <c r="AER370"/>
      <c r="AES370"/>
      <c r="AET370"/>
      <c r="AEU370"/>
      <c r="AEV370"/>
      <c r="AEW370"/>
      <c r="AEX370"/>
      <c r="AEY370"/>
      <c r="AEZ370"/>
      <c r="AFA370"/>
      <c r="AFB370"/>
      <c r="AFC370"/>
      <c r="AFD370"/>
      <c r="AFE370"/>
      <c r="AFF370"/>
      <c r="AFG370"/>
      <c r="AFH370"/>
      <c r="AFI370"/>
      <c r="AFJ370"/>
      <c r="AFK370"/>
      <c r="AFL370"/>
      <c r="AFM370"/>
      <c r="AFN370"/>
      <c r="AFO370"/>
      <c r="AFP370"/>
      <c r="AFQ370"/>
      <c r="AFR370"/>
      <c r="AFS370"/>
      <c r="AFT370"/>
      <c r="AFU370"/>
      <c r="AFV370"/>
      <c r="AFW370"/>
      <c r="AFX370"/>
      <c r="AFY370"/>
      <c r="AFZ370"/>
      <c r="AGA370"/>
      <c r="AGB370"/>
      <c r="AGC370"/>
      <c r="AGD370"/>
      <c r="AGE370"/>
      <c r="AGF370"/>
      <c r="AGG370"/>
      <c r="AGH370"/>
      <c r="AGI370"/>
      <c r="AGJ370"/>
      <c r="AGK370"/>
      <c r="AGL370"/>
      <c r="AGM370"/>
      <c r="AGN370"/>
      <c r="AGO370"/>
      <c r="AGP370"/>
      <c r="AGQ370"/>
      <c r="AGR370"/>
      <c r="AGS370"/>
      <c r="AGT370"/>
      <c r="AGU370"/>
      <c r="AGV370"/>
      <c r="AGW370"/>
      <c r="AGX370"/>
      <c r="AGY370"/>
      <c r="AGZ370"/>
      <c r="AHA370"/>
      <c r="AHB370"/>
      <c r="AHC370"/>
      <c r="AHD370"/>
      <c r="AHE370"/>
      <c r="AHF370"/>
      <c r="AHG370"/>
      <c r="AHH370"/>
      <c r="AHI370"/>
      <c r="AHJ370"/>
      <c r="AHK370"/>
      <c r="AHL370"/>
      <c r="AHM370"/>
      <c r="AHN370"/>
      <c r="AHO370"/>
      <c r="AHP370"/>
      <c r="AHQ370"/>
      <c r="AHR370"/>
      <c r="AHS370"/>
      <c r="AHT370"/>
      <c r="AHU370"/>
      <c r="AHV370"/>
      <c r="AHW370"/>
      <c r="AHX370"/>
      <c r="AHY370"/>
      <c r="AHZ370"/>
      <c r="AIA370"/>
      <c r="AIB370"/>
      <c r="AIC370"/>
      <c r="AID370"/>
      <c r="AIE370"/>
      <c r="AIF370"/>
      <c r="AIG370"/>
      <c r="AIH370"/>
      <c r="AII370"/>
      <c r="AIJ370"/>
      <c r="AIK370"/>
      <c r="AIL370"/>
      <c r="AIM370"/>
      <c r="AIN370"/>
      <c r="AIO370"/>
      <c r="AIP370"/>
      <c r="AIQ370"/>
      <c r="AIR370"/>
      <c r="AIS370"/>
      <c r="AIT370"/>
      <c r="AIU370"/>
      <c r="AIV370"/>
      <c r="AIW370"/>
      <c r="AIX370"/>
      <c r="AIY370"/>
      <c r="AIZ370"/>
      <c r="AJA370"/>
      <c r="AJB370"/>
      <c r="AJC370"/>
      <c r="AJD370"/>
      <c r="AJE370"/>
      <c r="AJF370"/>
      <c r="AJG370"/>
      <c r="AJH370"/>
      <c r="AJI370"/>
      <c r="AJJ370"/>
      <c r="AJK370"/>
      <c r="AJL370"/>
      <c r="AJM370"/>
      <c r="AJN370"/>
      <c r="AJO370"/>
      <c r="AJP370"/>
      <c r="AJQ370"/>
      <c r="AJR370"/>
      <c r="AJS370"/>
      <c r="AJT370"/>
      <c r="AJU370"/>
      <c r="AJV370"/>
      <c r="AJW370"/>
      <c r="AJX370"/>
      <c r="AJY370"/>
      <c r="AJZ370"/>
      <c r="AKA370"/>
      <c r="AKB370"/>
      <c r="AKC370"/>
      <c r="AKD370"/>
      <c r="AKE370"/>
      <c r="AKF370"/>
      <c r="AKG370"/>
      <c r="AKH370"/>
      <c r="AKI370"/>
      <c r="AKJ370"/>
      <c r="AKK370"/>
      <c r="AKL370"/>
      <c r="AKM370"/>
      <c r="AKN370"/>
      <c r="AKO370"/>
      <c r="AKP370"/>
      <c r="AKQ370"/>
      <c r="AKR370"/>
      <c r="AKS370"/>
      <c r="AKT370"/>
      <c r="AKU370"/>
      <c r="AKV370"/>
      <c r="AKW370"/>
      <c r="AKX370"/>
      <c r="AKY370"/>
      <c r="AKZ370"/>
      <c r="ALA370"/>
      <c r="ALB370"/>
      <c r="ALC370"/>
      <c r="ALD370"/>
      <c r="ALE370"/>
      <c r="ALF370"/>
      <c r="ALG370"/>
      <c r="ALH370"/>
      <c r="ALI370"/>
      <c r="ALJ370"/>
      <c r="ALK370"/>
      <c r="ALL370"/>
      <c r="ALM370"/>
      <c r="ALN370"/>
      <c r="ALO370"/>
      <c r="ALP370"/>
      <c r="ALQ370"/>
      <c r="ALR370"/>
      <c r="ALS370"/>
      <c r="ALT370"/>
      <c r="ALU370"/>
      <c r="ALV370"/>
      <c r="ALW370"/>
      <c r="ALX370"/>
      <c r="ALY370"/>
      <c r="ALZ370"/>
      <c r="AMA370"/>
      <c r="AMB370"/>
      <c r="AMC370"/>
      <c r="AMD370"/>
      <c r="AME370"/>
      <c r="AMF370"/>
      <c r="AMG370"/>
      <c r="AMH370"/>
      <c r="AMI370"/>
      <c r="AMJ370"/>
      <c r="AMK370"/>
      <c r="AML370"/>
      <c r="AMM370"/>
      <c r="AMN370"/>
      <c r="AMO370"/>
      <c r="AMP370"/>
      <c r="AMQ370"/>
      <c r="AMR370"/>
      <c r="AMS370"/>
      <c r="AMT370"/>
      <c r="AMU370"/>
      <c r="AMV370"/>
      <c r="AMW370"/>
      <c r="AMX370"/>
      <c r="AMY370"/>
      <c r="AMZ370"/>
      <c r="ANA370"/>
      <c r="ANB370"/>
      <c r="ANC370"/>
      <c r="AND370" s="6"/>
      <c r="ANE370" s="6"/>
      <c r="ANF370" s="6"/>
    </row>
    <row r="371" spans="3:1046" s="28" customFormat="1" x14ac:dyDescent="0.25">
      <c r="C371" s="6" t="str">
        <f t="shared" si="230"/>
        <v>US Craftmaster</v>
      </c>
      <c r="D371" s="6" t="str">
        <f t="shared" si="231"/>
        <v>HPHE2K66HD045VUN 120  (66 gal)</v>
      </c>
      <c r="E371" s="6">
        <f t="shared" si="210"/>
        <v>250814</v>
      </c>
      <c r="F371" s="62">
        <f t="shared" si="148"/>
        <v>66</v>
      </c>
      <c r="G371" s="6" t="str">
        <f t="shared" si="232"/>
        <v>AOSmithHPTU66</v>
      </c>
      <c r="H371" s="64">
        <v>0</v>
      </c>
      <c r="I371" s="62">
        <v>1</v>
      </c>
      <c r="J371" s="63">
        <f t="shared" si="262"/>
        <v>0</v>
      </c>
      <c r="K371" s="114">
        <f t="shared" si="263"/>
        <v>3.1</v>
      </c>
      <c r="L371" s="132">
        <f t="shared" si="259"/>
        <v>0</v>
      </c>
      <c r="M371" s="132" t="str">
        <f t="shared" si="211"/>
        <v>USCraftmasterHPHE2K66UN</v>
      </c>
      <c r="N371" s="99" t="s">
        <v>196</v>
      </c>
      <c r="O371" s="32">
        <v>3</v>
      </c>
      <c r="P371" s="83">
        <f t="shared" si="260"/>
        <v>25</v>
      </c>
      <c r="Q371" s="9" t="s">
        <v>49</v>
      </c>
      <c r="R371" s="70">
        <f t="shared" si="261"/>
        <v>8</v>
      </c>
      <c r="S371" s="70">
        <f t="shared" si="257"/>
        <v>250814</v>
      </c>
      <c r="T371" s="67" t="str">
        <f t="shared" si="249"/>
        <v>HPHE2K66HD045VUN 120  (66 gal)</v>
      </c>
      <c r="U371" s="10" t="s">
        <v>51</v>
      </c>
      <c r="V371" s="11">
        <v>66</v>
      </c>
      <c r="W371" s="30" t="s">
        <v>85</v>
      </c>
      <c r="X371" s="88" t="s">
        <v>105</v>
      </c>
      <c r="Y371" s="93" t="str">
        <f t="shared" si="258"/>
        <v>AOSmithHPTU66</v>
      </c>
      <c r="Z371" s="131">
        <v>0</v>
      </c>
      <c r="AA371" s="40" t="s">
        <v>10</v>
      </c>
      <c r="AB371" s="47">
        <v>3</v>
      </c>
      <c r="AC371" s="48">
        <v>3.1</v>
      </c>
      <c r="AD371" s="49">
        <v>42545</v>
      </c>
      <c r="AE371" s="50" t="s">
        <v>83</v>
      </c>
      <c r="AF371" s="143" t="str">
        <f t="shared" si="233"/>
        <v>2,     US Craftmaster,   "HPHE2K66HD045VUN 120  (66 gal)"</v>
      </c>
      <c r="AG371" s="145" t="str">
        <f t="shared" si="217"/>
        <v>USCraftmaster</v>
      </c>
      <c r="AH371" s="146" t="s">
        <v>712</v>
      </c>
      <c r="AI371" s="143" t="str">
        <f t="shared" si="234"/>
        <v xml:space="preserve">          case  US Craftmaster   :   "USCraftmasterHPHE2K66UN"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  <c r="IW371"/>
      <c r="IX371"/>
      <c r="IY371"/>
      <c r="IZ371"/>
      <c r="JA371"/>
      <c r="JB371"/>
      <c r="JC371"/>
      <c r="JD371"/>
      <c r="JE371"/>
      <c r="JF371"/>
      <c r="JG371"/>
      <c r="JH371"/>
      <c r="JI371"/>
      <c r="JJ371"/>
      <c r="JK371"/>
      <c r="JL371"/>
      <c r="JM371"/>
      <c r="JN371"/>
      <c r="JO371"/>
      <c r="JP371"/>
      <c r="JQ371"/>
      <c r="JR371"/>
      <c r="JS371"/>
      <c r="JT371"/>
      <c r="JU371"/>
      <c r="JV371"/>
      <c r="JW371"/>
      <c r="JX371"/>
      <c r="JY371"/>
      <c r="JZ371"/>
      <c r="KA371"/>
      <c r="KB371"/>
      <c r="KC371"/>
      <c r="KD371"/>
      <c r="KE371"/>
      <c r="KF371"/>
      <c r="KG371"/>
      <c r="KH371"/>
      <c r="KI371"/>
      <c r="KJ371"/>
      <c r="KK371"/>
      <c r="KL371"/>
      <c r="KM371"/>
      <c r="KN371"/>
      <c r="KO371"/>
      <c r="KP371"/>
      <c r="KQ371"/>
      <c r="KR371"/>
      <c r="KS371"/>
      <c r="KT371"/>
      <c r="KU371"/>
      <c r="KV371"/>
      <c r="KW371"/>
      <c r="KX371"/>
      <c r="KY371"/>
      <c r="KZ371"/>
      <c r="LA371"/>
      <c r="LB371"/>
      <c r="LC371"/>
      <c r="LD371"/>
      <c r="LE371"/>
      <c r="LF371"/>
      <c r="LG371"/>
      <c r="LH371"/>
      <c r="LI371"/>
      <c r="LJ371"/>
      <c r="LK371"/>
      <c r="LL371"/>
      <c r="LM371"/>
      <c r="LN371"/>
      <c r="LO371"/>
      <c r="LP371"/>
      <c r="LQ371"/>
      <c r="LR371"/>
      <c r="LS371"/>
      <c r="LT371"/>
      <c r="LU371"/>
      <c r="LV371"/>
      <c r="LW371"/>
      <c r="LX371"/>
      <c r="LY371"/>
      <c r="LZ371"/>
      <c r="MA371"/>
      <c r="MB371"/>
      <c r="MC371"/>
      <c r="MD371"/>
      <c r="ME371"/>
      <c r="MF371"/>
      <c r="MG371"/>
      <c r="MH371"/>
      <c r="MI371"/>
      <c r="MJ371"/>
      <c r="MK371"/>
      <c r="ML371"/>
      <c r="MM371"/>
      <c r="MN371"/>
      <c r="MO371"/>
      <c r="MP371"/>
      <c r="MQ371"/>
      <c r="MR371"/>
      <c r="MS371"/>
      <c r="MT371"/>
      <c r="MU371"/>
      <c r="MV371"/>
      <c r="MW371"/>
      <c r="MX371"/>
      <c r="MY371"/>
      <c r="MZ371"/>
      <c r="NA371"/>
      <c r="NB371"/>
      <c r="NC371"/>
      <c r="ND371"/>
      <c r="NE371"/>
      <c r="NF371"/>
      <c r="NG371"/>
      <c r="NH371"/>
      <c r="NI371"/>
      <c r="NJ371"/>
      <c r="NK371"/>
      <c r="NL371"/>
      <c r="NM371"/>
      <c r="NN371"/>
      <c r="NO371"/>
      <c r="NP371"/>
      <c r="NQ371"/>
      <c r="NR371"/>
      <c r="NS371"/>
      <c r="NT371"/>
      <c r="NU371"/>
      <c r="NV371"/>
      <c r="NW371"/>
      <c r="NX371"/>
      <c r="NY371"/>
      <c r="NZ371"/>
      <c r="OA371"/>
      <c r="OB371"/>
      <c r="OC371"/>
      <c r="OD371"/>
      <c r="OE371"/>
      <c r="OF371"/>
      <c r="OG371"/>
      <c r="OH371"/>
      <c r="OI371"/>
      <c r="OJ371"/>
      <c r="OK371"/>
      <c r="OL371"/>
      <c r="OM371"/>
      <c r="ON371"/>
      <c r="OO371"/>
      <c r="OP371"/>
      <c r="OQ371"/>
      <c r="OR371"/>
      <c r="OS371"/>
      <c r="OT371"/>
      <c r="OU371"/>
      <c r="OV371"/>
      <c r="OW371"/>
      <c r="OX371"/>
      <c r="OY371"/>
      <c r="OZ371"/>
      <c r="PA371"/>
      <c r="PB371"/>
      <c r="PC371"/>
      <c r="PD371"/>
      <c r="PE371"/>
      <c r="PF371"/>
      <c r="PG371"/>
      <c r="PH371"/>
      <c r="PI371"/>
      <c r="PJ371"/>
      <c r="PK371"/>
      <c r="PL371"/>
      <c r="PM371"/>
      <c r="PN371"/>
      <c r="PO371"/>
      <c r="PP371"/>
      <c r="PQ371"/>
      <c r="PR371"/>
      <c r="PS371"/>
      <c r="PT371"/>
      <c r="PU371"/>
      <c r="PV371"/>
      <c r="PW371"/>
      <c r="PX371"/>
      <c r="PY371"/>
      <c r="PZ371"/>
      <c r="QA371"/>
      <c r="QB371"/>
      <c r="QC371"/>
      <c r="QD371"/>
      <c r="QE371"/>
      <c r="QF371"/>
      <c r="QG371"/>
      <c r="QH371"/>
      <c r="QI371"/>
      <c r="QJ371"/>
      <c r="QK371"/>
      <c r="QL371"/>
      <c r="QM371"/>
      <c r="QN371"/>
      <c r="QO371"/>
      <c r="QP371"/>
      <c r="QQ371"/>
      <c r="QR371"/>
      <c r="QS371"/>
      <c r="QT371"/>
      <c r="QU371"/>
      <c r="QV371"/>
      <c r="QW371"/>
      <c r="QX371"/>
      <c r="QY371"/>
      <c r="QZ371"/>
      <c r="RA371"/>
      <c r="RB371"/>
      <c r="RC371"/>
      <c r="RD371"/>
      <c r="RE371"/>
      <c r="RF371"/>
      <c r="RG371"/>
      <c r="RH371"/>
      <c r="RI371"/>
      <c r="RJ371"/>
      <c r="RK371"/>
      <c r="RL371"/>
      <c r="RM371"/>
      <c r="RN371"/>
      <c r="RO371"/>
      <c r="RP371"/>
      <c r="RQ371"/>
      <c r="RR371"/>
      <c r="RS371"/>
      <c r="RT371"/>
      <c r="RU371"/>
      <c r="RV371"/>
      <c r="RW371"/>
      <c r="RX371"/>
      <c r="RY371"/>
      <c r="RZ371"/>
      <c r="SA371"/>
      <c r="SB371"/>
      <c r="SC371"/>
      <c r="SD371"/>
      <c r="SE371"/>
      <c r="SF371"/>
      <c r="SG371"/>
      <c r="SH371"/>
      <c r="SI371"/>
      <c r="SJ371"/>
      <c r="SK371"/>
      <c r="SL371"/>
      <c r="SM371"/>
      <c r="SN371"/>
      <c r="SO371"/>
      <c r="SP371"/>
      <c r="SQ371"/>
      <c r="SR371"/>
      <c r="SS371"/>
      <c r="ST371"/>
      <c r="SU371"/>
      <c r="SV371"/>
      <c r="SW371"/>
      <c r="SX371"/>
      <c r="SY371"/>
      <c r="SZ371"/>
      <c r="TA371"/>
      <c r="TB371"/>
      <c r="TC371"/>
      <c r="TD371"/>
      <c r="TE371"/>
      <c r="TF371"/>
      <c r="TG371"/>
      <c r="TH371"/>
      <c r="TI371"/>
      <c r="TJ371"/>
      <c r="TK371"/>
      <c r="TL371"/>
      <c r="TM371"/>
      <c r="TN371"/>
      <c r="TO371"/>
      <c r="TP371"/>
      <c r="TQ371"/>
      <c r="TR371"/>
      <c r="TS371"/>
      <c r="TT371"/>
      <c r="TU371"/>
      <c r="TV371"/>
      <c r="TW371"/>
      <c r="TX371"/>
      <c r="TY371"/>
      <c r="TZ371"/>
      <c r="UA371"/>
      <c r="UB371"/>
      <c r="UC371"/>
      <c r="UD371"/>
      <c r="UE371"/>
      <c r="UF371"/>
      <c r="UG371"/>
      <c r="UH371"/>
      <c r="UI371"/>
      <c r="UJ371"/>
      <c r="UK371"/>
      <c r="UL371"/>
      <c r="UM371"/>
      <c r="UN371"/>
      <c r="UO371"/>
      <c r="UP371"/>
      <c r="UQ371"/>
      <c r="UR371"/>
      <c r="US371"/>
      <c r="UT371"/>
      <c r="UU371"/>
      <c r="UV371"/>
      <c r="UW371"/>
      <c r="UX371"/>
      <c r="UY371"/>
      <c r="UZ371"/>
      <c r="VA371"/>
      <c r="VB371"/>
      <c r="VC371"/>
      <c r="VD371"/>
      <c r="VE371"/>
      <c r="VF371"/>
      <c r="VG371"/>
      <c r="VH371"/>
      <c r="VI371"/>
      <c r="VJ371"/>
      <c r="VK371"/>
      <c r="VL371"/>
      <c r="VM371"/>
      <c r="VN371"/>
      <c r="VO371"/>
      <c r="VP371"/>
      <c r="VQ371"/>
      <c r="VR371"/>
      <c r="VS371"/>
      <c r="VT371"/>
      <c r="VU371"/>
      <c r="VV371"/>
      <c r="VW371"/>
      <c r="VX371"/>
      <c r="VY371"/>
      <c r="VZ371"/>
      <c r="WA371"/>
      <c r="WB371"/>
      <c r="WC371"/>
      <c r="WD371"/>
      <c r="WE371"/>
      <c r="WF371"/>
      <c r="WG371"/>
      <c r="WH371"/>
      <c r="WI371"/>
      <c r="WJ371"/>
      <c r="WK371"/>
      <c r="WL371"/>
      <c r="WM371"/>
      <c r="WN371"/>
      <c r="WO371"/>
      <c r="WP371"/>
      <c r="WQ371"/>
      <c r="WR371"/>
      <c r="WS371"/>
      <c r="WT371"/>
      <c r="WU371"/>
      <c r="WV371"/>
      <c r="WW371"/>
      <c r="WX371"/>
      <c r="WY371"/>
      <c r="WZ371"/>
      <c r="XA371"/>
      <c r="XB371"/>
      <c r="XC371"/>
      <c r="XD371"/>
      <c r="XE371"/>
      <c r="XF371"/>
      <c r="XG371"/>
      <c r="XH371"/>
      <c r="XI371"/>
      <c r="XJ371"/>
      <c r="XK371"/>
      <c r="XL371"/>
      <c r="XM371"/>
      <c r="XN371"/>
      <c r="XO371"/>
      <c r="XP371"/>
      <c r="XQ371"/>
      <c r="XR371"/>
      <c r="XS371"/>
      <c r="XT371"/>
      <c r="XU371"/>
      <c r="XV371"/>
      <c r="XW371"/>
      <c r="XX371"/>
      <c r="XY371"/>
      <c r="XZ371"/>
      <c r="YA371"/>
      <c r="YB371"/>
      <c r="YC371"/>
      <c r="YD371"/>
      <c r="YE371"/>
      <c r="YF371"/>
      <c r="YG371"/>
      <c r="YH371"/>
      <c r="YI371"/>
      <c r="YJ371"/>
      <c r="YK371"/>
      <c r="YL371"/>
      <c r="YM371"/>
      <c r="YN371"/>
      <c r="YO371"/>
      <c r="YP371"/>
      <c r="YQ371"/>
      <c r="YR371"/>
      <c r="YS371"/>
      <c r="YT371"/>
      <c r="YU371"/>
      <c r="YV371"/>
      <c r="YW371"/>
      <c r="YX371"/>
      <c r="YY371"/>
      <c r="YZ371"/>
      <c r="ZA371"/>
      <c r="ZB371"/>
      <c r="ZC371"/>
      <c r="ZD371"/>
      <c r="ZE371"/>
      <c r="ZF371"/>
      <c r="ZG371"/>
      <c r="ZH371"/>
      <c r="ZI371"/>
      <c r="ZJ371"/>
      <c r="ZK371"/>
      <c r="ZL371"/>
      <c r="ZM371"/>
      <c r="ZN371"/>
      <c r="ZO371"/>
      <c r="ZP371"/>
      <c r="ZQ371"/>
      <c r="ZR371"/>
      <c r="ZS371"/>
      <c r="ZT371"/>
      <c r="ZU371"/>
      <c r="ZV371"/>
      <c r="ZW371"/>
      <c r="ZX371"/>
      <c r="ZY371"/>
      <c r="ZZ371"/>
      <c r="AAA371"/>
      <c r="AAB371"/>
      <c r="AAC371"/>
      <c r="AAD371"/>
      <c r="AAE371"/>
      <c r="AAF371"/>
      <c r="AAG371"/>
      <c r="AAH371"/>
      <c r="AAI371"/>
      <c r="AAJ371"/>
      <c r="AAK371"/>
      <c r="AAL371"/>
      <c r="AAM371"/>
      <c r="AAN371"/>
      <c r="AAO371"/>
      <c r="AAP371"/>
      <c r="AAQ371"/>
      <c r="AAR371"/>
      <c r="AAS371"/>
      <c r="AAT371"/>
      <c r="AAU371"/>
      <c r="AAV371"/>
      <c r="AAW371"/>
      <c r="AAX371"/>
      <c r="AAY371"/>
      <c r="AAZ371"/>
      <c r="ABA371"/>
      <c r="ABB371"/>
      <c r="ABC371"/>
      <c r="ABD371"/>
      <c r="ABE371"/>
      <c r="ABF371"/>
      <c r="ABG371"/>
      <c r="ABH371"/>
      <c r="ABI371"/>
      <c r="ABJ371"/>
      <c r="ABK371"/>
      <c r="ABL371"/>
      <c r="ABM371"/>
      <c r="ABN371"/>
      <c r="ABO371"/>
      <c r="ABP371"/>
      <c r="ABQ371"/>
      <c r="ABR371"/>
      <c r="ABS371"/>
      <c r="ABT371"/>
      <c r="ABU371"/>
      <c r="ABV371"/>
      <c r="ABW371"/>
      <c r="ABX371"/>
      <c r="ABY371"/>
      <c r="ABZ371"/>
      <c r="ACA371"/>
      <c r="ACB371"/>
      <c r="ACC371"/>
      <c r="ACD371"/>
      <c r="ACE371"/>
      <c r="ACF371"/>
      <c r="ACG371"/>
      <c r="ACH371"/>
      <c r="ACI371"/>
      <c r="ACJ371"/>
      <c r="ACK371"/>
      <c r="ACL371"/>
      <c r="ACM371"/>
      <c r="ACN371"/>
      <c r="ACO371"/>
      <c r="ACP371"/>
      <c r="ACQ371"/>
      <c r="ACR371"/>
      <c r="ACS371"/>
      <c r="ACT371"/>
      <c r="ACU371"/>
      <c r="ACV371"/>
      <c r="ACW371"/>
      <c r="ACX371"/>
      <c r="ACY371"/>
      <c r="ACZ371"/>
      <c r="ADA371"/>
      <c r="ADB371"/>
      <c r="ADC371"/>
      <c r="ADD371"/>
      <c r="ADE371"/>
      <c r="ADF371"/>
      <c r="ADG371"/>
      <c r="ADH371"/>
      <c r="ADI371"/>
      <c r="ADJ371"/>
      <c r="ADK371"/>
      <c r="ADL371"/>
      <c r="ADM371"/>
      <c r="ADN371"/>
      <c r="ADO371"/>
      <c r="ADP371"/>
      <c r="ADQ371"/>
      <c r="ADR371"/>
      <c r="ADS371"/>
      <c r="ADT371"/>
      <c r="ADU371"/>
      <c r="ADV371"/>
      <c r="ADW371"/>
      <c r="ADX371"/>
      <c r="ADY371"/>
      <c r="ADZ371"/>
      <c r="AEA371"/>
      <c r="AEB371"/>
      <c r="AEC371"/>
      <c r="AED371"/>
      <c r="AEE371"/>
      <c r="AEF371"/>
      <c r="AEG371"/>
      <c r="AEH371"/>
      <c r="AEI371"/>
      <c r="AEJ371"/>
      <c r="AEK371"/>
      <c r="AEL371"/>
      <c r="AEM371"/>
      <c r="AEN371"/>
      <c r="AEO371"/>
      <c r="AEP371"/>
      <c r="AEQ371"/>
      <c r="AER371"/>
      <c r="AES371"/>
      <c r="AET371"/>
      <c r="AEU371"/>
      <c r="AEV371"/>
      <c r="AEW371"/>
      <c r="AEX371"/>
      <c r="AEY371"/>
      <c r="AEZ371"/>
      <c r="AFA371"/>
      <c r="AFB371"/>
      <c r="AFC371"/>
      <c r="AFD371"/>
      <c r="AFE371"/>
      <c r="AFF371"/>
      <c r="AFG371"/>
      <c r="AFH371"/>
      <c r="AFI371"/>
      <c r="AFJ371"/>
      <c r="AFK371"/>
      <c r="AFL371"/>
      <c r="AFM371"/>
      <c r="AFN371"/>
      <c r="AFO371"/>
      <c r="AFP371"/>
      <c r="AFQ371"/>
      <c r="AFR371"/>
      <c r="AFS371"/>
      <c r="AFT371"/>
      <c r="AFU371"/>
      <c r="AFV371"/>
      <c r="AFW371"/>
      <c r="AFX371"/>
      <c r="AFY371"/>
      <c r="AFZ371"/>
      <c r="AGA371"/>
      <c r="AGB371"/>
      <c r="AGC371"/>
      <c r="AGD371"/>
      <c r="AGE371"/>
      <c r="AGF371"/>
      <c r="AGG371"/>
      <c r="AGH371"/>
      <c r="AGI371"/>
      <c r="AGJ371"/>
      <c r="AGK371"/>
      <c r="AGL371"/>
      <c r="AGM371"/>
      <c r="AGN371"/>
      <c r="AGO371"/>
      <c r="AGP371"/>
      <c r="AGQ371"/>
      <c r="AGR371"/>
      <c r="AGS371"/>
      <c r="AGT371"/>
      <c r="AGU371"/>
      <c r="AGV371"/>
      <c r="AGW371"/>
      <c r="AGX371"/>
      <c r="AGY371"/>
      <c r="AGZ371"/>
      <c r="AHA371"/>
      <c r="AHB371"/>
      <c r="AHC371"/>
      <c r="AHD371"/>
      <c r="AHE371"/>
      <c r="AHF371"/>
      <c r="AHG371"/>
      <c r="AHH371"/>
      <c r="AHI371"/>
      <c r="AHJ371"/>
      <c r="AHK371"/>
      <c r="AHL371"/>
      <c r="AHM371"/>
      <c r="AHN371"/>
      <c r="AHO371"/>
      <c r="AHP371"/>
      <c r="AHQ371"/>
      <c r="AHR371"/>
      <c r="AHS371"/>
      <c r="AHT371"/>
      <c r="AHU371"/>
      <c r="AHV371"/>
      <c r="AHW371"/>
      <c r="AHX371"/>
      <c r="AHY371"/>
      <c r="AHZ371"/>
      <c r="AIA371"/>
      <c r="AIB371"/>
      <c r="AIC371"/>
      <c r="AID371"/>
      <c r="AIE371"/>
      <c r="AIF371"/>
      <c r="AIG371"/>
      <c r="AIH371"/>
      <c r="AII371"/>
      <c r="AIJ371"/>
      <c r="AIK371"/>
      <c r="AIL371"/>
      <c r="AIM371"/>
      <c r="AIN371"/>
      <c r="AIO371"/>
      <c r="AIP371"/>
      <c r="AIQ371"/>
      <c r="AIR371"/>
      <c r="AIS371"/>
      <c r="AIT371"/>
      <c r="AIU371"/>
      <c r="AIV371"/>
      <c r="AIW371"/>
      <c r="AIX371"/>
      <c r="AIY371"/>
      <c r="AIZ371"/>
      <c r="AJA371"/>
      <c r="AJB371"/>
      <c r="AJC371"/>
      <c r="AJD371"/>
      <c r="AJE371"/>
      <c r="AJF371"/>
      <c r="AJG371"/>
      <c r="AJH371"/>
      <c r="AJI371"/>
      <c r="AJJ371"/>
      <c r="AJK371"/>
      <c r="AJL371"/>
      <c r="AJM371"/>
      <c r="AJN371"/>
      <c r="AJO371"/>
      <c r="AJP371"/>
      <c r="AJQ371"/>
      <c r="AJR371"/>
      <c r="AJS371"/>
      <c r="AJT371"/>
      <c r="AJU371"/>
      <c r="AJV371"/>
      <c r="AJW371"/>
      <c r="AJX371"/>
      <c r="AJY371"/>
      <c r="AJZ371"/>
      <c r="AKA371"/>
      <c r="AKB371"/>
      <c r="AKC371"/>
      <c r="AKD371"/>
      <c r="AKE371"/>
      <c r="AKF371"/>
      <c r="AKG371"/>
      <c r="AKH371"/>
      <c r="AKI371"/>
      <c r="AKJ371"/>
      <c r="AKK371"/>
      <c r="AKL371"/>
      <c r="AKM371"/>
      <c r="AKN371"/>
      <c r="AKO371"/>
      <c r="AKP371"/>
      <c r="AKQ371"/>
      <c r="AKR371"/>
      <c r="AKS371"/>
      <c r="AKT371"/>
      <c r="AKU371"/>
      <c r="AKV371"/>
      <c r="AKW371"/>
      <c r="AKX371"/>
      <c r="AKY371"/>
      <c r="AKZ371"/>
      <c r="ALA371"/>
      <c r="ALB371"/>
      <c r="ALC371"/>
      <c r="ALD371"/>
      <c r="ALE371"/>
      <c r="ALF371"/>
      <c r="ALG371"/>
      <c r="ALH371"/>
      <c r="ALI371"/>
      <c r="ALJ371"/>
      <c r="ALK371"/>
      <c r="ALL371"/>
      <c r="ALM371"/>
      <c r="ALN371"/>
      <c r="ALO371"/>
      <c r="ALP371"/>
      <c r="ALQ371"/>
      <c r="ALR371"/>
      <c r="ALS371"/>
      <c r="ALT371"/>
      <c r="ALU371"/>
      <c r="ALV371"/>
      <c r="ALW371"/>
      <c r="ALX371"/>
      <c r="ALY371"/>
      <c r="ALZ371"/>
      <c r="AMA371"/>
      <c r="AMB371"/>
      <c r="AMC371"/>
      <c r="AMD371"/>
      <c r="AME371"/>
      <c r="AMF371"/>
      <c r="AMG371"/>
      <c r="AMH371"/>
      <c r="AMI371"/>
      <c r="AMJ371"/>
      <c r="AMK371"/>
      <c r="AML371"/>
      <c r="AMM371"/>
      <c r="AMN371"/>
      <c r="AMO371"/>
      <c r="AMP371"/>
      <c r="AMQ371"/>
      <c r="AMR371"/>
      <c r="AMS371"/>
      <c r="AMT371"/>
      <c r="AMU371"/>
      <c r="AMV371"/>
      <c r="AMW371"/>
      <c r="AMX371"/>
      <c r="AMY371"/>
      <c r="AMZ371"/>
      <c r="ANA371"/>
      <c r="ANB371"/>
      <c r="ANC371"/>
      <c r="AND371" s="6"/>
      <c r="ANE371" s="6"/>
      <c r="ANF371" s="6"/>
    </row>
    <row r="372" spans="3:1046" s="28" customFormat="1" x14ac:dyDescent="0.25">
      <c r="C372" s="6" t="str">
        <f t="shared" si="230"/>
        <v>US Craftmaster</v>
      </c>
      <c r="D372" s="6" t="str">
        <f t="shared" si="231"/>
        <v>HPHE2K80HD045VUN 120  (80 gal)</v>
      </c>
      <c r="E372" s="6">
        <f t="shared" si="210"/>
        <v>250915</v>
      </c>
      <c r="F372" s="62">
        <f t="shared" si="148"/>
        <v>80</v>
      </c>
      <c r="G372" s="6" t="str">
        <f t="shared" si="232"/>
        <v>AOSmithHPTU80</v>
      </c>
      <c r="H372" s="64">
        <v>0</v>
      </c>
      <c r="I372" s="62">
        <v>1</v>
      </c>
      <c r="J372" s="63">
        <f t="shared" si="262"/>
        <v>0</v>
      </c>
      <c r="K372" s="114">
        <f t="shared" si="263"/>
        <v>2.9</v>
      </c>
      <c r="L372" s="132">
        <f t="shared" si="259"/>
        <v>0</v>
      </c>
      <c r="M372" s="132" t="str">
        <f t="shared" si="211"/>
        <v>USCraftmasterHPHE2K80UN</v>
      </c>
      <c r="N372" s="99" t="s">
        <v>196</v>
      </c>
      <c r="O372" s="32">
        <v>3</v>
      </c>
      <c r="P372" s="83">
        <f t="shared" si="260"/>
        <v>25</v>
      </c>
      <c r="Q372" s="9" t="s">
        <v>49</v>
      </c>
      <c r="R372" s="70">
        <f t="shared" si="261"/>
        <v>9</v>
      </c>
      <c r="S372" s="70">
        <f t="shared" si="257"/>
        <v>250915</v>
      </c>
      <c r="T372" s="67" t="str">
        <f t="shared" si="249"/>
        <v>HPHE2K80HD045VUN 120  (80 gal)</v>
      </c>
      <c r="U372" s="10" t="s">
        <v>52</v>
      </c>
      <c r="V372" s="11">
        <v>80</v>
      </c>
      <c r="W372" s="30" t="s">
        <v>86</v>
      </c>
      <c r="X372" s="88" t="s">
        <v>106</v>
      </c>
      <c r="Y372" s="93" t="str">
        <f t="shared" si="258"/>
        <v>AOSmithHPTU80</v>
      </c>
      <c r="Z372" s="131">
        <v>0</v>
      </c>
      <c r="AA372" s="40" t="s">
        <v>10</v>
      </c>
      <c r="AB372" s="47" t="s">
        <v>15</v>
      </c>
      <c r="AC372" s="48">
        <v>2.9</v>
      </c>
      <c r="AD372" s="49">
        <v>42545</v>
      </c>
      <c r="AE372" s="50" t="s">
        <v>83</v>
      </c>
      <c r="AF372" s="143" t="str">
        <f t="shared" si="233"/>
        <v>2,     US Craftmaster,   "HPHE2K80HD045VUN 120  (80 gal)"</v>
      </c>
      <c r="AG372" s="145" t="str">
        <f t="shared" si="217"/>
        <v>USCraftmaster</v>
      </c>
      <c r="AH372" s="146" t="s">
        <v>713</v>
      </c>
      <c r="AI372" s="143" t="str">
        <f t="shared" si="234"/>
        <v xml:space="preserve">          case  US Craftmaster   :   "USCraftmasterHPHE2K80UN"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  <c r="IW372"/>
      <c r="IX372"/>
      <c r="IY372"/>
      <c r="IZ372"/>
      <c r="JA372"/>
      <c r="JB372"/>
      <c r="JC372"/>
      <c r="JD372"/>
      <c r="JE372"/>
      <c r="JF372"/>
      <c r="JG372"/>
      <c r="JH372"/>
      <c r="JI372"/>
      <c r="JJ372"/>
      <c r="JK372"/>
      <c r="JL372"/>
      <c r="JM372"/>
      <c r="JN372"/>
      <c r="JO372"/>
      <c r="JP372"/>
      <c r="JQ372"/>
      <c r="JR372"/>
      <c r="JS372"/>
      <c r="JT372"/>
      <c r="JU372"/>
      <c r="JV372"/>
      <c r="JW372"/>
      <c r="JX372"/>
      <c r="JY372"/>
      <c r="JZ372"/>
      <c r="KA372"/>
      <c r="KB372"/>
      <c r="KC372"/>
      <c r="KD372"/>
      <c r="KE372"/>
      <c r="KF372"/>
      <c r="KG372"/>
      <c r="KH372"/>
      <c r="KI372"/>
      <c r="KJ372"/>
      <c r="KK372"/>
      <c r="KL372"/>
      <c r="KM372"/>
      <c r="KN372"/>
      <c r="KO372"/>
      <c r="KP372"/>
      <c r="KQ372"/>
      <c r="KR372"/>
      <c r="KS372"/>
      <c r="KT372"/>
      <c r="KU372"/>
      <c r="KV372"/>
      <c r="KW372"/>
      <c r="KX372"/>
      <c r="KY372"/>
      <c r="KZ372"/>
      <c r="LA372"/>
      <c r="LB372"/>
      <c r="LC372"/>
      <c r="LD372"/>
      <c r="LE372"/>
      <c r="LF372"/>
      <c r="LG372"/>
      <c r="LH372"/>
      <c r="LI372"/>
      <c r="LJ372"/>
      <c r="LK372"/>
      <c r="LL372"/>
      <c r="LM372"/>
      <c r="LN372"/>
      <c r="LO372"/>
      <c r="LP372"/>
      <c r="LQ372"/>
      <c r="LR372"/>
      <c r="LS372"/>
      <c r="LT372"/>
      <c r="LU372"/>
      <c r="LV372"/>
      <c r="LW372"/>
      <c r="LX372"/>
      <c r="LY372"/>
      <c r="LZ372"/>
      <c r="MA372"/>
      <c r="MB372"/>
      <c r="MC372"/>
      <c r="MD372"/>
      <c r="ME372"/>
      <c r="MF372"/>
      <c r="MG372"/>
      <c r="MH372"/>
      <c r="MI372"/>
      <c r="MJ372"/>
      <c r="MK372"/>
      <c r="ML372"/>
      <c r="MM372"/>
      <c r="MN372"/>
      <c r="MO372"/>
      <c r="MP372"/>
      <c r="MQ372"/>
      <c r="MR372"/>
      <c r="MS372"/>
      <c r="MT372"/>
      <c r="MU372"/>
      <c r="MV372"/>
      <c r="MW372"/>
      <c r="MX372"/>
      <c r="MY372"/>
      <c r="MZ372"/>
      <c r="NA372"/>
      <c r="NB372"/>
      <c r="NC372"/>
      <c r="ND372"/>
      <c r="NE372"/>
      <c r="NF372"/>
      <c r="NG372"/>
      <c r="NH372"/>
      <c r="NI372"/>
      <c r="NJ372"/>
      <c r="NK372"/>
      <c r="NL372"/>
      <c r="NM372"/>
      <c r="NN372"/>
      <c r="NO372"/>
      <c r="NP372"/>
      <c r="NQ372"/>
      <c r="NR372"/>
      <c r="NS372"/>
      <c r="NT372"/>
      <c r="NU372"/>
      <c r="NV372"/>
      <c r="NW372"/>
      <c r="NX372"/>
      <c r="NY372"/>
      <c r="NZ372"/>
      <c r="OA372"/>
      <c r="OB372"/>
      <c r="OC372"/>
      <c r="OD372"/>
      <c r="OE372"/>
      <c r="OF372"/>
      <c r="OG372"/>
      <c r="OH372"/>
      <c r="OI372"/>
      <c r="OJ372"/>
      <c r="OK372"/>
      <c r="OL372"/>
      <c r="OM372"/>
      <c r="ON372"/>
      <c r="OO372"/>
      <c r="OP372"/>
      <c r="OQ372"/>
      <c r="OR372"/>
      <c r="OS372"/>
      <c r="OT372"/>
      <c r="OU372"/>
      <c r="OV372"/>
      <c r="OW372"/>
      <c r="OX372"/>
      <c r="OY372"/>
      <c r="OZ372"/>
      <c r="PA372"/>
      <c r="PB372"/>
      <c r="PC372"/>
      <c r="PD372"/>
      <c r="PE372"/>
      <c r="PF372"/>
      <c r="PG372"/>
      <c r="PH372"/>
      <c r="PI372"/>
      <c r="PJ372"/>
      <c r="PK372"/>
      <c r="PL372"/>
      <c r="PM372"/>
      <c r="PN372"/>
      <c r="PO372"/>
      <c r="PP372"/>
      <c r="PQ372"/>
      <c r="PR372"/>
      <c r="PS372"/>
      <c r="PT372"/>
      <c r="PU372"/>
      <c r="PV372"/>
      <c r="PW372"/>
      <c r="PX372"/>
      <c r="PY372"/>
      <c r="PZ372"/>
      <c r="QA372"/>
      <c r="QB372"/>
      <c r="QC372"/>
      <c r="QD372"/>
      <c r="QE372"/>
      <c r="QF372"/>
      <c r="QG372"/>
      <c r="QH372"/>
      <c r="QI372"/>
      <c r="QJ372"/>
      <c r="QK372"/>
      <c r="QL372"/>
      <c r="QM372"/>
      <c r="QN372"/>
      <c r="QO372"/>
      <c r="QP372"/>
      <c r="QQ372"/>
      <c r="QR372"/>
      <c r="QS372"/>
      <c r="QT372"/>
      <c r="QU372"/>
      <c r="QV372"/>
      <c r="QW372"/>
      <c r="QX372"/>
      <c r="QY372"/>
      <c r="QZ372"/>
      <c r="RA372"/>
      <c r="RB372"/>
      <c r="RC372"/>
      <c r="RD372"/>
      <c r="RE372"/>
      <c r="RF372"/>
      <c r="RG372"/>
      <c r="RH372"/>
      <c r="RI372"/>
      <c r="RJ372"/>
      <c r="RK372"/>
      <c r="RL372"/>
      <c r="RM372"/>
      <c r="RN372"/>
      <c r="RO372"/>
      <c r="RP372"/>
      <c r="RQ372"/>
      <c r="RR372"/>
      <c r="RS372"/>
      <c r="RT372"/>
      <c r="RU372"/>
      <c r="RV372"/>
      <c r="RW372"/>
      <c r="RX372"/>
      <c r="RY372"/>
      <c r="RZ372"/>
      <c r="SA372"/>
      <c r="SB372"/>
      <c r="SC372"/>
      <c r="SD372"/>
      <c r="SE372"/>
      <c r="SF372"/>
      <c r="SG372"/>
      <c r="SH372"/>
      <c r="SI372"/>
      <c r="SJ372"/>
      <c r="SK372"/>
      <c r="SL372"/>
      <c r="SM372"/>
      <c r="SN372"/>
      <c r="SO372"/>
      <c r="SP372"/>
      <c r="SQ372"/>
      <c r="SR372"/>
      <c r="SS372"/>
      <c r="ST372"/>
      <c r="SU372"/>
      <c r="SV372"/>
      <c r="SW372"/>
      <c r="SX372"/>
      <c r="SY372"/>
      <c r="SZ372"/>
      <c r="TA372"/>
      <c r="TB372"/>
      <c r="TC372"/>
      <c r="TD372"/>
      <c r="TE372"/>
      <c r="TF372"/>
      <c r="TG372"/>
      <c r="TH372"/>
      <c r="TI372"/>
      <c r="TJ372"/>
      <c r="TK372"/>
      <c r="TL372"/>
      <c r="TM372"/>
      <c r="TN372"/>
      <c r="TO372"/>
      <c r="TP372"/>
      <c r="TQ372"/>
      <c r="TR372"/>
      <c r="TS372"/>
      <c r="TT372"/>
      <c r="TU372"/>
      <c r="TV372"/>
      <c r="TW372"/>
      <c r="TX372"/>
      <c r="TY372"/>
      <c r="TZ372"/>
      <c r="UA372"/>
      <c r="UB372"/>
      <c r="UC372"/>
      <c r="UD372"/>
      <c r="UE372"/>
      <c r="UF372"/>
      <c r="UG372"/>
      <c r="UH372"/>
      <c r="UI372"/>
      <c r="UJ372"/>
      <c r="UK372"/>
      <c r="UL372"/>
      <c r="UM372"/>
      <c r="UN372"/>
      <c r="UO372"/>
      <c r="UP372"/>
      <c r="UQ372"/>
      <c r="UR372"/>
      <c r="US372"/>
      <c r="UT372"/>
      <c r="UU372"/>
      <c r="UV372"/>
      <c r="UW372"/>
      <c r="UX372"/>
      <c r="UY372"/>
      <c r="UZ372"/>
      <c r="VA372"/>
      <c r="VB372"/>
      <c r="VC372"/>
      <c r="VD372"/>
      <c r="VE372"/>
      <c r="VF372"/>
      <c r="VG372"/>
      <c r="VH372"/>
      <c r="VI372"/>
      <c r="VJ372"/>
      <c r="VK372"/>
      <c r="VL372"/>
      <c r="VM372"/>
      <c r="VN372"/>
      <c r="VO372"/>
      <c r="VP372"/>
      <c r="VQ372"/>
      <c r="VR372"/>
      <c r="VS372"/>
      <c r="VT372"/>
      <c r="VU372"/>
      <c r="VV372"/>
      <c r="VW372"/>
      <c r="VX372"/>
      <c r="VY372"/>
      <c r="VZ372"/>
      <c r="WA372"/>
      <c r="WB372"/>
      <c r="WC372"/>
      <c r="WD372"/>
      <c r="WE372"/>
      <c r="WF372"/>
      <c r="WG372"/>
      <c r="WH372"/>
      <c r="WI372"/>
      <c r="WJ372"/>
      <c r="WK372"/>
      <c r="WL372"/>
      <c r="WM372"/>
      <c r="WN372"/>
      <c r="WO372"/>
      <c r="WP372"/>
      <c r="WQ372"/>
      <c r="WR372"/>
      <c r="WS372"/>
      <c r="WT372"/>
      <c r="WU372"/>
      <c r="WV372"/>
      <c r="WW372"/>
      <c r="WX372"/>
      <c r="WY372"/>
      <c r="WZ372"/>
      <c r="XA372"/>
      <c r="XB372"/>
      <c r="XC372"/>
      <c r="XD372"/>
      <c r="XE372"/>
      <c r="XF372"/>
      <c r="XG372"/>
      <c r="XH372"/>
      <c r="XI372"/>
      <c r="XJ372"/>
      <c r="XK372"/>
      <c r="XL372"/>
      <c r="XM372"/>
      <c r="XN372"/>
      <c r="XO372"/>
      <c r="XP372"/>
      <c r="XQ372"/>
      <c r="XR372"/>
      <c r="XS372"/>
      <c r="XT372"/>
      <c r="XU372"/>
      <c r="XV372"/>
      <c r="XW372"/>
      <c r="XX372"/>
      <c r="XY372"/>
      <c r="XZ372"/>
      <c r="YA372"/>
      <c r="YB372"/>
      <c r="YC372"/>
      <c r="YD372"/>
      <c r="YE372"/>
      <c r="YF372"/>
      <c r="YG372"/>
      <c r="YH372"/>
      <c r="YI372"/>
      <c r="YJ372"/>
      <c r="YK372"/>
      <c r="YL372"/>
      <c r="YM372"/>
      <c r="YN372"/>
      <c r="YO372"/>
      <c r="YP372"/>
      <c r="YQ372"/>
      <c r="YR372"/>
      <c r="YS372"/>
      <c r="YT372"/>
      <c r="YU372"/>
      <c r="YV372"/>
      <c r="YW372"/>
      <c r="YX372"/>
      <c r="YY372"/>
      <c r="YZ372"/>
      <c r="ZA372"/>
      <c r="ZB372"/>
      <c r="ZC372"/>
      <c r="ZD372"/>
      <c r="ZE372"/>
      <c r="ZF372"/>
      <c r="ZG372"/>
      <c r="ZH372"/>
      <c r="ZI372"/>
      <c r="ZJ372"/>
      <c r="ZK372"/>
      <c r="ZL372"/>
      <c r="ZM372"/>
      <c r="ZN372"/>
      <c r="ZO372"/>
      <c r="ZP372"/>
      <c r="ZQ372"/>
      <c r="ZR372"/>
      <c r="ZS372"/>
      <c r="ZT372"/>
      <c r="ZU372"/>
      <c r="ZV372"/>
      <c r="ZW372"/>
      <c r="ZX372"/>
      <c r="ZY372"/>
      <c r="ZZ372"/>
      <c r="AAA372"/>
      <c r="AAB372"/>
      <c r="AAC372"/>
      <c r="AAD372"/>
      <c r="AAE372"/>
      <c r="AAF372"/>
      <c r="AAG372"/>
      <c r="AAH372"/>
      <c r="AAI372"/>
      <c r="AAJ372"/>
      <c r="AAK372"/>
      <c r="AAL372"/>
      <c r="AAM372"/>
      <c r="AAN372"/>
      <c r="AAO372"/>
      <c r="AAP372"/>
      <c r="AAQ372"/>
      <c r="AAR372"/>
      <c r="AAS372"/>
      <c r="AAT372"/>
      <c r="AAU372"/>
      <c r="AAV372"/>
      <c r="AAW372"/>
      <c r="AAX372"/>
      <c r="AAY372"/>
      <c r="AAZ372"/>
      <c r="ABA372"/>
      <c r="ABB372"/>
      <c r="ABC372"/>
      <c r="ABD372"/>
      <c r="ABE372"/>
      <c r="ABF372"/>
      <c r="ABG372"/>
      <c r="ABH372"/>
      <c r="ABI372"/>
      <c r="ABJ372"/>
      <c r="ABK372"/>
      <c r="ABL372"/>
      <c r="ABM372"/>
      <c r="ABN372"/>
      <c r="ABO372"/>
      <c r="ABP372"/>
      <c r="ABQ372"/>
      <c r="ABR372"/>
      <c r="ABS372"/>
      <c r="ABT372"/>
      <c r="ABU372"/>
      <c r="ABV372"/>
      <c r="ABW372"/>
      <c r="ABX372"/>
      <c r="ABY372"/>
      <c r="ABZ372"/>
      <c r="ACA372"/>
      <c r="ACB372"/>
      <c r="ACC372"/>
      <c r="ACD372"/>
      <c r="ACE372"/>
      <c r="ACF372"/>
      <c r="ACG372"/>
      <c r="ACH372"/>
      <c r="ACI372"/>
      <c r="ACJ372"/>
      <c r="ACK372"/>
      <c r="ACL372"/>
      <c r="ACM372"/>
      <c r="ACN372"/>
      <c r="ACO372"/>
      <c r="ACP372"/>
      <c r="ACQ372"/>
      <c r="ACR372"/>
      <c r="ACS372"/>
      <c r="ACT372"/>
      <c r="ACU372"/>
      <c r="ACV372"/>
      <c r="ACW372"/>
      <c r="ACX372"/>
      <c r="ACY372"/>
      <c r="ACZ372"/>
      <c r="ADA372"/>
      <c r="ADB372"/>
      <c r="ADC372"/>
      <c r="ADD372"/>
      <c r="ADE372"/>
      <c r="ADF372"/>
      <c r="ADG372"/>
      <c r="ADH372"/>
      <c r="ADI372"/>
      <c r="ADJ372"/>
      <c r="ADK372"/>
      <c r="ADL372"/>
      <c r="ADM372"/>
      <c r="ADN372"/>
      <c r="ADO372"/>
      <c r="ADP372"/>
      <c r="ADQ372"/>
      <c r="ADR372"/>
      <c r="ADS372"/>
      <c r="ADT372"/>
      <c r="ADU372"/>
      <c r="ADV372"/>
      <c r="ADW372"/>
      <c r="ADX372"/>
      <c r="ADY372"/>
      <c r="ADZ372"/>
      <c r="AEA372"/>
      <c r="AEB372"/>
      <c r="AEC372"/>
      <c r="AED372"/>
      <c r="AEE372"/>
      <c r="AEF372"/>
      <c r="AEG372"/>
      <c r="AEH372"/>
      <c r="AEI372"/>
      <c r="AEJ372"/>
      <c r="AEK372"/>
      <c r="AEL372"/>
      <c r="AEM372"/>
      <c r="AEN372"/>
      <c r="AEO372"/>
      <c r="AEP372"/>
      <c r="AEQ372"/>
      <c r="AER372"/>
      <c r="AES372"/>
      <c r="AET372"/>
      <c r="AEU372"/>
      <c r="AEV372"/>
      <c r="AEW372"/>
      <c r="AEX372"/>
      <c r="AEY372"/>
      <c r="AEZ372"/>
      <c r="AFA372"/>
      <c r="AFB372"/>
      <c r="AFC372"/>
      <c r="AFD372"/>
      <c r="AFE372"/>
      <c r="AFF372"/>
      <c r="AFG372"/>
      <c r="AFH372"/>
      <c r="AFI372"/>
      <c r="AFJ372"/>
      <c r="AFK372"/>
      <c r="AFL372"/>
      <c r="AFM372"/>
      <c r="AFN372"/>
      <c r="AFO372"/>
      <c r="AFP372"/>
      <c r="AFQ372"/>
      <c r="AFR372"/>
      <c r="AFS372"/>
      <c r="AFT372"/>
      <c r="AFU372"/>
      <c r="AFV372"/>
      <c r="AFW372"/>
      <c r="AFX372"/>
      <c r="AFY372"/>
      <c r="AFZ372"/>
      <c r="AGA372"/>
      <c r="AGB372"/>
      <c r="AGC372"/>
      <c r="AGD372"/>
      <c r="AGE372"/>
      <c r="AGF372"/>
      <c r="AGG372"/>
      <c r="AGH372"/>
      <c r="AGI372"/>
      <c r="AGJ372"/>
      <c r="AGK372"/>
      <c r="AGL372"/>
      <c r="AGM372"/>
      <c r="AGN372"/>
      <c r="AGO372"/>
      <c r="AGP372"/>
      <c r="AGQ372"/>
      <c r="AGR372"/>
      <c r="AGS372"/>
      <c r="AGT372"/>
      <c r="AGU372"/>
      <c r="AGV372"/>
      <c r="AGW372"/>
      <c r="AGX372"/>
      <c r="AGY372"/>
      <c r="AGZ372"/>
      <c r="AHA372"/>
      <c r="AHB372"/>
      <c r="AHC372"/>
      <c r="AHD372"/>
      <c r="AHE372"/>
      <c r="AHF372"/>
      <c r="AHG372"/>
      <c r="AHH372"/>
      <c r="AHI372"/>
      <c r="AHJ372"/>
      <c r="AHK372"/>
      <c r="AHL372"/>
      <c r="AHM372"/>
      <c r="AHN372"/>
      <c r="AHO372"/>
      <c r="AHP372"/>
      <c r="AHQ372"/>
      <c r="AHR372"/>
      <c r="AHS372"/>
      <c r="AHT372"/>
      <c r="AHU372"/>
      <c r="AHV372"/>
      <c r="AHW372"/>
      <c r="AHX372"/>
      <c r="AHY372"/>
      <c r="AHZ372"/>
      <c r="AIA372"/>
      <c r="AIB372"/>
      <c r="AIC372"/>
      <c r="AID372"/>
      <c r="AIE372"/>
      <c r="AIF372"/>
      <c r="AIG372"/>
      <c r="AIH372"/>
      <c r="AII372"/>
      <c r="AIJ372"/>
      <c r="AIK372"/>
      <c r="AIL372"/>
      <c r="AIM372"/>
      <c r="AIN372"/>
      <c r="AIO372"/>
      <c r="AIP372"/>
      <c r="AIQ372"/>
      <c r="AIR372"/>
      <c r="AIS372"/>
      <c r="AIT372"/>
      <c r="AIU372"/>
      <c r="AIV372"/>
      <c r="AIW372"/>
      <c r="AIX372"/>
      <c r="AIY372"/>
      <c r="AIZ372"/>
      <c r="AJA372"/>
      <c r="AJB372"/>
      <c r="AJC372"/>
      <c r="AJD372"/>
      <c r="AJE372"/>
      <c r="AJF372"/>
      <c r="AJG372"/>
      <c r="AJH372"/>
      <c r="AJI372"/>
      <c r="AJJ372"/>
      <c r="AJK372"/>
      <c r="AJL372"/>
      <c r="AJM372"/>
      <c r="AJN372"/>
      <c r="AJO372"/>
      <c r="AJP372"/>
      <c r="AJQ372"/>
      <c r="AJR372"/>
      <c r="AJS372"/>
      <c r="AJT372"/>
      <c r="AJU372"/>
      <c r="AJV372"/>
      <c r="AJW372"/>
      <c r="AJX372"/>
      <c r="AJY372"/>
      <c r="AJZ372"/>
      <c r="AKA372"/>
      <c r="AKB372"/>
      <c r="AKC372"/>
      <c r="AKD372"/>
      <c r="AKE372"/>
      <c r="AKF372"/>
      <c r="AKG372"/>
      <c r="AKH372"/>
      <c r="AKI372"/>
      <c r="AKJ372"/>
      <c r="AKK372"/>
      <c r="AKL372"/>
      <c r="AKM372"/>
      <c r="AKN372"/>
      <c r="AKO372"/>
      <c r="AKP372"/>
      <c r="AKQ372"/>
      <c r="AKR372"/>
      <c r="AKS372"/>
      <c r="AKT372"/>
      <c r="AKU372"/>
      <c r="AKV372"/>
      <c r="AKW372"/>
      <c r="AKX372"/>
      <c r="AKY372"/>
      <c r="AKZ372"/>
      <c r="ALA372"/>
      <c r="ALB372"/>
      <c r="ALC372"/>
      <c r="ALD372"/>
      <c r="ALE372"/>
      <c r="ALF372"/>
      <c r="ALG372"/>
      <c r="ALH372"/>
      <c r="ALI372"/>
      <c r="ALJ372"/>
      <c r="ALK372"/>
      <c r="ALL372"/>
      <c r="ALM372"/>
      <c r="ALN372"/>
      <c r="ALO372"/>
      <c r="ALP372"/>
      <c r="ALQ372"/>
      <c r="ALR372"/>
      <c r="ALS372"/>
      <c r="ALT372"/>
      <c r="ALU372"/>
      <c r="ALV372"/>
      <c r="ALW372"/>
      <c r="ALX372"/>
      <c r="ALY372"/>
      <c r="ALZ372"/>
      <c r="AMA372"/>
      <c r="AMB372"/>
      <c r="AMC372"/>
      <c r="AMD372"/>
      <c r="AME372"/>
      <c r="AMF372"/>
      <c r="AMG372"/>
      <c r="AMH372"/>
      <c r="AMI372"/>
      <c r="AMJ372"/>
      <c r="AMK372"/>
      <c r="AML372"/>
      <c r="AMM372"/>
      <c r="AMN372"/>
      <c r="AMO372"/>
      <c r="AMP372"/>
      <c r="AMQ372"/>
      <c r="AMR372"/>
      <c r="AMS372"/>
      <c r="AMT372"/>
      <c r="AMU372"/>
      <c r="AMV372"/>
      <c r="AMW372"/>
      <c r="AMX372"/>
      <c r="AMY372"/>
      <c r="AMZ372"/>
      <c r="ANA372"/>
      <c r="ANB372"/>
      <c r="ANC372"/>
      <c r="AND372" s="6"/>
      <c r="ANE372" s="6"/>
      <c r="ANF372" s="6"/>
    </row>
    <row r="373" spans="3:1046" s="28" customFormat="1" x14ac:dyDescent="0.25">
      <c r="C373" s="6" t="str">
        <f t="shared" si="230"/>
        <v>Whirlpool</v>
      </c>
      <c r="D373" s="6" t="str">
        <f t="shared" si="231"/>
        <v>HPE2K60HD045V  (60 gal)</v>
      </c>
      <c r="E373" s="6">
        <f t="shared" si="210"/>
        <v>260111</v>
      </c>
      <c r="F373" s="62">
        <f t="shared" si="148"/>
        <v>60</v>
      </c>
      <c r="G373" s="6" t="str">
        <f t="shared" si="232"/>
        <v>AOSmithPHPT60</v>
      </c>
      <c r="H373" s="62">
        <v>1</v>
      </c>
      <c r="I373" s="64">
        <v>0</v>
      </c>
      <c r="J373" s="63">
        <f t="shared" si="262"/>
        <v>2.33</v>
      </c>
      <c r="K373" s="114">
        <f t="shared" si="263"/>
        <v>0</v>
      </c>
      <c r="L373" s="132">
        <f t="shared" si="259"/>
        <v>0</v>
      </c>
      <c r="M373" s="132" t="str">
        <f t="shared" si="211"/>
        <v>WhirlpoolHPE2K60</v>
      </c>
      <c r="N373" s="99" t="s">
        <v>196</v>
      </c>
      <c r="O373" s="33"/>
      <c r="P373" s="83">
        <f t="shared" si="260"/>
        <v>26</v>
      </c>
      <c r="Q373" s="18" t="s">
        <v>53</v>
      </c>
      <c r="R373" s="69">
        <v>1</v>
      </c>
      <c r="S373" s="70">
        <f t="shared" si="257"/>
        <v>260111</v>
      </c>
      <c r="T373" s="67" t="str">
        <f t="shared" si="249"/>
        <v>HPE2K60HD045V  (60 gal)</v>
      </c>
      <c r="U373" s="19" t="s">
        <v>113</v>
      </c>
      <c r="V373" s="20">
        <v>60</v>
      </c>
      <c r="W373" s="31" t="s">
        <v>107</v>
      </c>
      <c r="X373" s="88" t="s">
        <v>107</v>
      </c>
      <c r="Y373" s="93" t="str">
        <f t="shared" si="258"/>
        <v>AOSmithPHPT60</v>
      </c>
      <c r="Z373" s="131">
        <v>0</v>
      </c>
      <c r="AA373" s="34">
        <v>2.33</v>
      </c>
      <c r="AB373" s="51"/>
      <c r="AC373" s="50"/>
      <c r="AD373" s="51"/>
      <c r="AE373" s="50"/>
      <c r="AF373" s="143" t="str">
        <f t="shared" si="233"/>
        <v>2,     Whirlpool,   "HPE2K60HD045V  (60 gal)"</v>
      </c>
      <c r="AG373" s="144" t="str">
        <f>Q373</f>
        <v>Whirlpool</v>
      </c>
      <c r="AH373" s="146" t="s">
        <v>714</v>
      </c>
      <c r="AI373" s="143" t="str">
        <f t="shared" si="234"/>
        <v xml:space="preserve">          case  Whirlpool   :   "WhirlpoolHPE2K60"</v>
      </c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</row>
    <row r="374" spans="3:1046" s="28" customFormat="1" x14ac:dyDescent="0.25">
      <c r="C374" s="6" t="str">
        <f t="shared" si="230"/>
        <v>Whirlpool</v>
      </c>
      <c r="D374" s="6" t="str">
        <f t="shared" si="231"/>
        <v>HPE2K80HD045V  (80 gal)</v>
      </c>
      <c r="E374" s="6">
        <f t="shared" si="210"/>
        <v>260212</v>
      </c>
      <c r="F374" s="62">
        <f t="shared" si="148"/>
        <v>80</v>
      </c>
      <c r="G374" s="6" t="str">
        <f t="shared" si="232"/>
        <v>AOSmithPHPT80</v>
      </c>
      <c r="H374" s="62">
        <v>1</v>
      </c>
      <c r="I374" s="64">
        <v>0</v>
      </c>
      <c r="J374" s="63">
        <f t="shared" si="262"/>
        <v>2.33</v>
      </c>
      <c r="K374" s="114">
        <f t="shared" si="263"/>
        <v>0</v>
      </c>
      <c r="L374" s="132">
        <f t="shared" si="259"/>
        <v>0</v>
      </c>
      <c r="M374" s="132" t="str">
        <f t="shared" si="211"/>
        <v>WhirlpoolHPE2K80</v>
      </c>
      <c r="N374" s="99" t="s">
        <v>196</v>
      </c>
      <c r="O374" s="33"/>
      <c r="P374" s="83">
        <f t="shared" si="260"/>
        <v>26</v>
      </c>
      <c r="Q374" s="18" t="s">
        <v>53</v>
      </c>
      <c r="R374" s="70">
        <f t="shared" ref="R374:R390" si="264">R373+1</f>
        <v>2</v>
      </c>
      <c r="S374" s="70">
        <f t="shared" si="257"/>
        <v>260212</v>
      </c>
      <c r="T374" s="67" t="str">
        <f t="shared" si="249"/>
        <v>HPE2K80HD045V  (80 gal)</v>
      </c>
      <c r="U374" s="19" t="s">
        <v>117</v>
      </c>
      <c r="V374" s="20">
        <v>80</v>
      </c>
      <c r="W374" s="31" t="s">
        <v>108</v>
      </c>
      <c r="X374" s="88" t="s">
        <v>108</v>
      </c>
      <c r="Y374" s="93" t="str">
        <f t="shared" si="258"/>
        <v>AOSmithPHPT80</v>
      </c>
      <c r="Z374" s="131">
        <v>0</v>
      </c>
      <c r="AA374" s="34">
        <v>2.33</v>
      </c>
      <c r="AB374" s="51"/>
      <c r="AC374" s="50"/>
      <c r="AD374" s="51"/>
      <c r="AE374" s="50"/>
      <c r="AF374" s="143" t="str">
        <f t="shared" si="233"/>
        <v>2,     Whirlpool,   "HPE2K80HD045V  (80 gal)"</v>
      </c>
      <c r="AG374" s="145" t="str">
        <f t="shared" si="217"/>
        <v>Whirlpool</v>
      </c>
      <c r="AH374" s="146" t="s">
        <v>715</v>
      </c>
      <c r="AI374" s="143" t="str">
        <f t="shared" si="234"/>
        <v xml:space="preserve">          case  Whirlpool   :   "WhirlpoolHPE2K80"</v>
      </c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</row>
    <row r="375" spans="3:1046" s="28" customFormat="1" x14ac:dyDescent="0.25">
      <c r="C375" s="6" t="str">
        <f t="shared" si="230"/>
        <v>Whirlpool</v>
      </c>
      <c r="D375" s="6" t="str">
        <f t="shared" si="231"/>
        <v>HPHE2K50HD045V 120  (50 gal)</v>
      </c>
      <c r="E375" s="6">
        <f t="shared" si="210"/>
        <v>260313</v>
      </c>
      <c r="F375" s="62">
        <f t="shared" si="148"/>
        <v>50</v>
      </c>
      <c r="G375" s="6" t="str">
        <f t="shared" si="232"/>
        <v>AOSmithHPTU50</v>
      </c>
      <c r="H375" s="64">
        <v>0</v>
      </c>
      <c r="I375" s="62">
        <v>1</v>
      </c>
      <c r="J375" s="63">
        <f t="shared" si="262"/>
        <v>0</v>
      </c>
      <c r="K375" s="114">
        <f t="shared" si="263"/>
        <v>2.9</v>
      </c>
      <c r="L375" s="132">
        <f t="shared" si="259"/>
        <v>0</v>
      </c>
      <c r="M375" s="132" t="str">
        <f t="shared" si="211"/>
        <v>WhirlpoolHPHE2K50</v>
      </c>
      <c r="N375" s="99" t="s">
        <v>196</v>
      </c>
      <c r="O375" s="32">
        <v>3</v>
      </c>
      <c r="P375" s="83">
        <f t="shared" si="260"/>
        <v>26</v>
      </c>
      <c r="Q375" s="9" t="s">
        <v>53</v>
      </c>
      <c r="R375" s="70">
        <f t="shared" si="264"/>
        <v>3</v>
      </c>
      <c r="S375" s="70">
        <f t="shared" si="257"/>
        <v>260313</v>
      </c>
      <c r="T375" s="67" t="str">
        <f t="shared" si="249"/>
        <v>HPHE2K50HD045V 120  (50 gal)</v>
      </c>
      <c r="U375" s="10" t="s">
        <v>54</v>
      </c>
      <c r="V375" s="11">
        <v>50</v>
      </c>
      <c r="W375" s="30" t="s">
        <v>84</v>
      </c>
      <c r="X375" s="88" t="s">
        <v>109</v>
      </c>
      <c r="Y375" s="93" t="str">
        <f t="shared" si="258"/>
        <v>AOSmithHPTU50</v>
      </c>
      <c r="Z375" s="131">
        <v>0</v>
      </c>
      <c r="AA375" s="40" t="s">
        <v>10</v>
      </c>
      <c r="AB375" s="47" t="s">
        <v>9</v>
      </c>
      <c r="AC375" s="48">
        <v>2.9</v>
      </c>
      <c r="AD375" s="49">
        <v>42545</v>
      </c>
      <c r="AE375" s="50" t="s">
        <v>83</v>
      </c>
      <c r="AF375" s="143" t="str">
        <f t="shared" si="233"/>
        <v>2,     Whirlpool,   "HPHE2K50HD045V 120  (50 gal)"</v>
      </c>
      <c r="AG375" s="145" t="str">
        <f t="shared" si="217"/>
        <v>Whirlpool</v>
      </c>
      <c r="AH375" s="146" t="s">
        <v>716</v>
      </c>
      <c r="AI375" s="143" t="str">
        <f t="shared" si="234"/>
        <v xml:space="preserve">          case  Whirlpool   :   "WhirlpoolHPHE2K50"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  <c r="IW375"/>
      <c r="IX375"/>
      <c r="IY375"/>
      <c r="IZ375"/>
      <c r="JA375"/>
      <c r="JB375"/>
      <c r="JC375"/>
      <c r="JD375"/>
      <c r="JE375"/>
      <c r="JF375"/>
      <c r="JG375"/>
      <c r="JH375"/>
      <c r="JI375"/>
      <c r="JJ375"/>
      <c r="JK375"/>
      <c r="JL375"/>
      <c r="JM375"/>
      <c r="JN375"/>
      <c r="JO375"/>
      <c r="JP375"/>
      <c r="JQ375"/>
      <c r="JR375"/>
      <c r="JS375"/>
      <c r="JT375"/>
      <c r="JU375"/>
      <c r="JV375"/>
      <c r="JW375"/>
      <c r="JX375"/>
      <c r="JY375"/>
      <c r="JZ375"/>
      <c r="KA375"/>
      <c r="KB375"/>
      <c r="KC375"/>
      <c r="KD375"/>
      <c r="KE375"/>
      <c r="KF375"/>
      <c r="KG375"/>
      <c r="KH375"/>
      <c r="KI375"/>
      <c r="KJ375"/>
      <c r="KK375"/>
      <c r="KL375"/>
      <c r="KM375"/>
      <c r="KN375"/>
      <c r="KO375"/>
      <c r="KP375"/>
      <c r="KQ375"/>
      <c r="KR375"/>
      <c r="KS375"/>
      <c r="KT375"/>
      <c r="KU375"/>
      <c r="KV375"/>
      <c r="KW375"/>
      <c r="KX375"/>
      <c r="KY375"/>
      <c r="KZ375"/>
      <c r="LA375"/>
      <c r="LB375"/>
      <c r="LC375"/>
      <c r="LD375"/>
      <c r="LE375"/>
      <c r="LF375"/>
      <c r="LG375"/>
      <c r="LH375"/>
      <c r="LI375"/>
      <c r="LJ375"/>
      <c r="LK375"/>
      <c r="LL375"/>
      <c r="LM375"/>
      <c r="LN375"/>
      <c r="LO375"/>
      <c r="LP375"/>
      <c r="LQ375"/>
      <c r="LR375"/>
      <c r="LS375"/>
      <c r="LT375"/>
      <c r="LU375"/>
      <c r="LV375"/>
      <c r="LW375"/>
      <c r="LX375"/>
      <c r="LY375"/>
      <c r="LZ375"/>
      <c r="MA375"/>
      <c r="MB375"/>
      <c r="MC375"/>
      <c r="MD375"/>
      <c r="ME375"/>
      <c r="MF375"/>
      <c r="MG375"/>
      <c r="MH375"/>
      <c r="MI375"/>
      <c r="MJ375"/>
      <c r="MK375"/>
      <c r="ML375"/>
      <c r="MM375"/>
      <c r="MN375"/>
      <c r="MO375"/>
      <c r="MP375"/>
      <c r="MQ375"/>
      <c r="MR375"/>
      <c r="MS375"/>
      <c r="MT375"/>
      <c r="MU375"/>
      <c r="MV375"/>
      <c r="MW375"/>
      <c r="MX375"/>
      <c r="MY375"/>
      <c r="MZ375"/>
      <c r="NA375"/>
      <c r="NB375"/>
      <c r="NC375"/>
      <c r="ND375"/>
      <c r="NE375"/>
      <c r="NF375"/>
      <c r="NG375"/>
      <c r="NH375"/>
      <c r="NI375"/>
      <c r="NJ375"/>
      <c r="NK375"/>
      <c r="NL375"/>
      <c r="NM375"/>
      <c r="NN375"/>
      <c r="NO375"/>
      <c r="NP375"/>
      <c r="NQ375"/>
      <c r="NR375"/>
      <c r="NS375"/>
      <c r="NT375"/>
      <c r="NU375"/>
      <c r="NV375"/>
      <c r="NW375"/>
      <c r="NX375"/>
      <c r="NY375"/>
      <c r="NZ375"/>
      <c r="OA375"/>
      <c r="OB375"/>
      <c r="OC375"/>
      <c r="OD375"/>
      <c r="OE375"/>
      <c r="OF375"/>
      <c r="OG375"/>
      <c r="OH375"/>
      <c r="OI375"/>
      <c r="OJ375"/>
      <c r="OK375"/>
      <c r="OL375"/>
      <c r="OM375"/>
      <c r="ON375"/>
      <c r="OO375"/>
      <c r="OP375"/>
      <c r="OQ375"/>
      <c r="OR375"/>
      <c r="OS375"/>
      <c r="OT375"/>
      <c r="OU375"/>
      <c r="OV375"/>
      <c r="OW375"/>
      <c r="OX375"/>
      <c r="OY375"/>
      <c r="OZ375"/>
      <c r="PA375"/>
      <c r="PB375"/>
      <c r="PC375"/>
      <c r="PD375"/>
      <c r="PE375"/>
      <c r="PF375"/>
      <c r="PG375"/>
      <c r="PH375"/>
      <c r="PI375"/>
      <c r="PJ375"/>
      <c r="PK375"/>
      <c r="PL375"/>
      <c r="PM375"/>
      <c r="PN375"/>
      <c r="PO375"/>
      <c r="PP375"/>
      <c r="PQ375"/>
      <c r="PR375"/>
      <c r="PS375"/>
      <c r="PT375"/>
      <c r="PU375"/>
      <c r="PV375"/>
      <c r="PW375"/>
      <c r="PX375"/>
      <c r="PY375"/>
      <c r="PZ375"/>
      <c r="QA375"/>
      <c r="QB375"/>
      <c r="QC375"/>
      <c r="QD375"/>
      <c r="QE375"/>
      <c r="QF375"/>
      <c r="QG375"/>
      <c r="QH375"/>
      <c r="QI375"/>
      <c r="QJ375"/>
      <c r="QK375"/>
      <c r="QL375"/>
      <c r="QM375"/>
      <c r="QN375"/>
      <c r="QO375"/>
      <c r="QP375"/>
      <c r="QQ375"/>
      <c r="QR375"/>
      <c r="QS375"/>
      <c r="QT375"/>
      <c r="QU375"/>
      <c r="QV375"/>
      <c r="QW375"/>
      <c r="QX375"/>
      <c r="QY375"/>
      <c r="QZ375"/>
      <c r="RA375"/>
      <c r="RB375"/>
      <c r="RC375"/>
      <c r="RD375"/>
      <c r="RE375"/>
      <c r="RF375"/>
      <c r="RG375"/>
      <c r="RH375"/>
      <c r="RI375"/>
      <c r="RJ375"/>
      <c r="RK375"/>
      <c r="RL375"/>
      <c r="RM375"/>
      <c r="RN375"/>
      <c r="RO375"/>
      <c r="RP375"/>
      <c r="RQ375"/>
      <c r="RR375"/>
      <c r="RS375"/>
      <c r="RT375"/>
      <c r="RU375"/>
      <c r="RV375"/>
      <c r="RW375"/>
      <c r="RX375"/>
      <c r="RY375"/>
      <c r="RZ375"/>
      <c r="SA375"/>
      <c r="SB375"/>
      <c r="SC375"/>
      <c r="SD375"/>
      <c r="SE375"/>
      <c r="SF375"/>
      <c r="SG375"/>
      <c r="SH375"/>
      <c r="SI375"/>
      <c r="SJ375"/>
      <c r="SK375"/>
      <c r="SL375"/>
      <c r="SM375"/>
      <c r="SN375"/>
      <c r="SO375"/>
      <c r="SP375"/>
      <c r="SQ375"/>
      <c r="SR375"/>
      <c r="SS375"/>
      <c r="ST375"/>
      <c r="SU375"/>
      <c r="SV375"/>
      <c r="SW375"/>
      <c r="SX375"/>
      <c r="SY375"/>
      <c r="SZ375"/>
      <c r="TA375"/>
      <c r="TB375"/>
      <c r="TC375"/>
      <c r="TD375"/>
      <c r="TE375"/>
      <c r="TF375"/>
      <c r="TG375"/>
      <c r="TH375"/>
      <c r="TI375"/>
      <c r="TJ375"/>
      <c r="TK375"/>
      <c r="TL375"/>
      <c r="TM375"/>
      <c r="TN375"/>
      <c r="TO375"/>
      <c r="TP375"/>
      <c r="TQ375"/>
      <c r="TR375"/>
      <c r="TS375"/>
      <c r="TT375"/>
      <c r="TU375"/>
      <c r="TV375"/>
      <c r="TW375"/>
      <c r="TX375"/>
      <c r="TY375"/>
      <c r="TZ375"/>
      <c r="UA375"/>
      <c r="UB375"/>
      <c r="UC375"/>
      <c r="UD375"/>
      <c r="UE375"/>
      <c r="UF375"/>
      <c r="UG375"/>
      <c r="UH375"/>
      <c r="UI375"/>
      <c r="UJ375"/>
      <c r="UK375"/>
      <c r="UL375"/>
      <c r="UM375"/>
      <c r="UN375"/>
      <c r="UO375"/>
      <c r="UP375"/>
      <c r="UQ375"/>
      <c r="UR375"/>
      <c r="US375"/>
      <c r="UT375"/>
      <c r="UU375"/>
      <c r="UV375"/>
      <c r="UW375"/>
      <c r="UX375"/>
      <c r="UY375"/>
      <c r="UZ375"/>
      <c r="VA375"/>
      <c r="VB375"/>
      <c r="VC375"/>
      <c r="VD375"/>
      <c r="VE375"/>
      <c r="VF375"/>
      <c r="VG375"/>
      <c r="VH375"/>
      <c r="VI375"/>
      <c r="VJ375"/>
      <c r="VK375"/>
      <c r="VL375"/>
      <c r="VM375"/>
      <c r="VN375"/>
      <c r="VO375"/>
      <c r="VP375"/>
      <c r="VQ375"/>
      <c r="VR375"/>
      <c r="VS375"/>
      <c r="VT375"/>
      <c r="VU375"/>
      <c r="VV375"/>
      <c r="VW375"/>
      <c r="VX375"/>
      <c r="VY375"/>
      <c r="VZ375"/>
      <c r="WA375"/>
      <c r="WB375"/>
      <c r="WC375"/>
      <c r="WD375"/>
      <c r="WE375"/>
      <c r="WF375"/>
      <c r="WG375"/>
      <c r="WH375"/>
      <c r="WI375"/>
      <c r="WJ375"/>
      <c r="WK375"/>
      <c r="WL375"/>
      <c r="WM375"/>
      <c r="WN375"/>
      <c r="WO375"/>
      <c r="WP375"/>
      <c r="WQ375"/>
      <c r="WR375"/>
      <c r="WS375"/>
      <c r="WT375"/>
      <c r="WU375"/>
      <c r="WV375"/>
      <c r="WW375"/>
      <c r="WX375"/>
      <c r="WY375"/>
      <c r="WZ375"/>
      <c r="XA375"/>
      <c r="XB375"/>
      <c r="XC375"/>
      <c r="XD375"/>
      <c r="XE375"/>
      <c r="XF375"/>
      <c r="XG375"/>
      <c r="XH375"/>
      <c r="XI375"/>
      <c r="XJ375"/>
      <c r="XK375"/>
      <c r="XL375"/>
      <c r="XM375"/>
      <c r="XN375"/>
      <c r="XO375"/>
      <c r="XP375"/>
      <c r="XQ375"/>
      <c r="XR375"/>
      <c r="XS375"/>
      <c r="XT375"/>
      <c r="XU375"/>
      <c r="XV375"/>
      <c r="XW375"/>
      <c r="XX375"/>
      <c r="XY375"/>
      <c r="XZ375"/>
      <c r="YA375"/>
      <c r="YB375"/>
      <c r="YC375"/>
      <c r="YD375"/>
      <c r="YE375"/>
      <c r="YF375"/>
      <c r="YG375"/>
      <c r="YH375"/>
      <c r="YI375"/>
      <c r="YJ375"/>
      <c r="YK375"/>
      <c r="YL375"/>
      <c r="YM375"/>
      <c r="YN375"/>
      <c r="YO375"/>
      <c r="YP375"/>
      <c r="YQ375"/>
      <c r="YR375"/>
      <c r="YS375"/>
      <c r="YT375"/>
      <c r="YU375"/>
      <c r="YV375"/>
      <c r="YW375"/>
      <c r="YX375"/>
      <c r="YY375"/>
      <c r="YZ375"/>
      <c r="ZA375"/>
      <c r="ZB375"/>
      <c r="ZC375"/>
      <c r="ZD375"/>
      <c r="ZE375"/>
      <c r="ZF375"/>
      <c r="ZG375"/>
      <c r="ZH375"/>
      <c r="ZI375"/>
      <c r="ZJ375"/>
      <c r="ZK375"/>
      <c r="ZL375"/>
      <c r="ZM375"/>
      <c r="ZN375"/>
      <c r="ZO375"/>
      <c r="ZP375"/>
      <c r="ZQ375"/>
      <c r="ZR375"/>
      <c r="ZS375"/>
      <c r="ZT375"/>
      <c r="ZU375"/>
      <c r="ZV375"/>
      <c r="ZW375"/>
      <c r="ZX375"/>
      <c r="ZY375"/>
      <c r="ZZ375"/>
      <c r="AAA375"/>
      <c r="AAB375"/>
      <c r="AAC375"/>
      <c r="AAD375"/>
      <c r="AAE375"/>
      <c r="AAF375"/>
      <c r="AAG375"/>
      <c r="AAH375"/>
      <c r="AAI375"/>
      <c r="AAJ375"/>
      <c r="AAK375"/>
      <c r="AAL375"/>
      <c r="AAM375"/>
      <c r="AAN375"/>
      <c r="AAO375"/>
      <c r="AAP375"/>
      <c r="AAQ375"/>
      <c r="AAR375"/>
      <c r="AAS375"/>
      <c r="AAT375"/>
      <c r="AAU375"/>
      <c r="AAV375"/>
      <c r="AAW375"/>
      <c r="AAX375"/>
      <c r="AAY375"/>
      <c r="AAZ375"/>
      <c r="ABA375"/>
      <c r="ABB375"/>
      <c r="ABC375"/>
      <c r="ABD375"/>
      <c r="ABE375"/>
      <c r="ABF375"/>
      <c r="ABG375"/>
      <c r="ABH375"/>
      <c r="ABI375"/>
      <c r="ABJ375"/>
      <c r="ABK375"/>
      <c r="ABL375"/>
      <c r="ABM375"/>
      <c r="ABN375"/>
      <c r="ABO375"/>
      <c r="ABP375"/>
      <c r="ABQ375"/>
      <c r="ABR375"/>
      <c r="ABS375"/>
      <c r="ABT375"/>
      <c r="ABU375"/>
      <c r="ABV375"/>
      <c r="ABW375"/>
      <c r="ABX375"/>
      <c r="ABY375"/>
      <c r="ABZ375"/>
      <c r="ACA375"/>
      <c r="ACB375"/>
      <c r="ACC375"/>
      <c r="ACD375"/>
      <c r="ACE375"/>
      <c r="ACF375"/>
      <c r="ACG375"/>
      <c r="ACH375"/>
      <c r="ACI375"/>
      <c r="ACJ375"/>
      <c r="ACK375"/>
      <c r="ACL375"/>
      <c r="ACM375"/>
      <c r="ACN375"/>
      <c r="ACO375"/>
      <c r="ACP375"/>
      <c r="ACQ375"/>
      <c r="ACR375"/>
      <c r="ACS375"/>
      <c r="ACT375"/>
      <c r="ACU375"/>
      <c r="ACV375"/>
      <c r="ACW375"/>
      <c r="ACX375"/>
      <c r="ACY375"/>
      <c r="ACZ375"/>
      <c r="ADA375"/>
      <c r="ADB375"/>
      <c r="ADC375"/>
      <c r="ADD375"/>
      <c r="ADE375"/>
      <c r="ADF375"/>
      <c r="ADG375"/>
      <c r="ADH375"/>
      <c r="ADI375"/>
      <c r="ADJ375"/>
      <c r="ADK375"/>
      <c r="ADL375"/>
      <c r="ADM375"/>
      <c r="ADN375"/>
      <c r="ADO375"/>
      <c r="ADP375"/>
      <c r="ADQ375"/>
      <c r="ADR375"/>
      <c r="ADS375"/>
      <c r="ADT375"/>
      <c r="ADU375"/>
      <c r="ADV375"/>
      <c r="ADW375"/>
      <c r="ADX375"/>
      <c r="ADY375"/>
      <c r="ADZ375"/>
      <c r="AEA375"/>
      <c r="AEB375"/>
      <c r="AEC375"/>
      <c r="AED375"/>
      <c r="AEE375"/>
      <c r="AEF375"/>
      <c r="AEG375"/>
      <c r="AEH375"/>
      <c r="AEI375"/>
      <c r="AEJ375"/>
      <c r="AEK375"/>
      <c r="AEL375"/>
      <c r="AEM375"/>
      <c r="AEN375"/>
      <c r="AEO375"/>
      <c r="AEP375"/>
      <c r="AEQ375"/>
      <c r="AER375"/>
      <c r="AES375"/>
      <c r="AET375"/>
      <c r="AEU375"/>
      <c r="AEV375"/>
      <c r="AEW375"/>
      <c r="AEX375"/>
      <c r="AEY375"/>
      <c r="AEZ375"/>
      <c r="AFA375"/>
      <c r="AFB375"/>
      <c r="AFC375"/>
      <c r="AFD375"/>
      <c r="AFE375"/>
      <c r="AFF375"/>
      <c r="AFG375"/>
      <c r="AFH375"/>
      <c r="AFI375"/>
      <c r="AFJ375"/>
      <c r="AFK375"/>
      <c r="AFL375"/>
      <c r="AFM375"/>
      <c r="AFN375"/>
      <c r="AFO375"/>
      <c r="AFP375"/>
      <c r="AFQ375"/>
      <c r="AFR375"/>
      <c r="AFS375"/>
      <c r="AFT375"/>
      <c r="AFU375"/>
      <c r="AFV375"/>
      <c r="AFW375"/>
      <c r="AFX375"/>
      <c r="AFY375"/>
      <c r="AFZ375"/>
      <c r="AGA375"/>
      <c r="AGB375"/>
      <c r="AGC375"/>
      <c r="AGD375"/>
      <c r="AGE375"/>
      <c r="AGF375"/>
      <c r="AGG375"/>
      <c r="AGH375"/>
      <c r="AGI375"/>
      <c r="AGJ375"/>
      <c r="AGK375"/>
      <c r="AGL375"/>
      <c r="AGM375"/>
      <c r="AGN375"/>
      <c r="AGO375"/>
      <c r="AGP375"/>
      <c r="AGQ375"/>
      <c r="AGR375"/>
      <c r="AGS375"/>
      <c r="AGT375"/>
      <c r="AGU375"/>
      <c r="AGV375"/>
      <c r="AGW375"/>
      <c r="AGX375"/>
      <c r="AGY375"/>
      <c r="AGZ375"/>
      <c r="AHA375"/>
      <c r="AHB375"/>
      <c r="AHC375"/>
      <c r="AHD375"/>
      <c r="AHE375"/>
      <c r="AHF375"/>
      <c r="AHG375"/>
      <c r="AHH375"/>
      <c r="AHI375"/>
      <c r="AHJ375"/>
      <c r="AHK375"/>
      <c r="AHL375"/>
      <c r="AHM375"/>
      <c r="AHN375"/>
      <c r="AHO375"/>
      <c r="AHP375"/>
      <c r="AHQ375"/>
      <c r="AHR375"/>
      <c r="AHS375"/>
      <c r="AHT375"/>
      <c r="AHU375"/>
      <c r="AHV375"/>
      <c r="AHW375"/>
      <c r="AHX375"/>
      <c r="AHY375"/>
      <c r="AHZ375"/>
      <c r="AIA375"/>
      <c r="AIB375"/>
      <c r="AIC375"/>
      <c r="AID375"/>
      <c r="AIE375"/>
      <c r="AIF375"/>
      <c r="AIG375"/>
      <c r="AIH375"/>
      <c r="AII375"/>
      <c r="AIJ375"/>
      <c r="AIK375"/>
      <c r="AIL375"/>
      <c r="AIM375"/>
      <c r="AIN375"/>
      <c r="AIO375"/>
      <c r="AIP375"/>
      <c r="AIQ375"/>
      <c r="AIR375"/>
      <c r="AIS375"/>
      <c r="AIT375"/>
      <c r="AIU375"/>
      <c r="AIV375"/>
      <c r="AIW375"/>
      <c r="AIX375"/>
      <c r="AIY375"/>
      <c r="AIZ375"/>
      <c r="AJA375"/>
      <c r="AJB375"/>
      <c r="AJC375"/>
      <c r="AJD375"/>
      <c r="AJE375"/>
      <c r="AJF375"/>
      <c r="AJG375"/>
      <c r="AJH375"/>
      <c r="AJI375"/>
      <c r="AJJ375"/>
      <c r="AJK375"/>
      <c r="AJL375"/>
      <c r="AJM375"/>
      <c r="AJN375"/>
      <c r="AJO375"/>
      <c r="AJP375"/>
      <c r="AJQ375"/>
      <c r="AJR375"/>
      <c r="AJS375"/>
      <c r="AJT375"/>
      <c r="AJU375"/>
      <c r="AJV375"/>
      <c r="AJW375"/>
      <c r="AJX375"/>
      <c r="AJY375"/>
      <c r="AJZ375"/>
      <c r="AKA375"/>
      <c r="AKB375"/>
      <c r="AKC375"/>
      <c r="AKD375"/>
      <c r="AKE375"/>
      <c r="AKF375"/>
      <c r="AKG375"/>
      <c r="AKH375"/>
      <c r="AKI375"/>
      <c r="AKJ375"/>
      <c r="AKK375"/>
      <c r="AKL375"/>
      <c r="AKM375"/>
      <c r="AKN375"/>
      <c r="AKO375"/>
      <c r="AKP375"/>
      <c r="AKQ375"/>
      <c r="AKR375"/>
      <c r="AKS375"/>
      <c r="AKT375"/>
      <c r="AKU375"/>
      <c r="AKV375"/>
      <c r="AKW375"/>
      <c r="AKX375"/>
      <c r="AKY375"/>
      <c r="AKZ375"/>
      <c r="ALA375"/>
      <c r="ALB375"/>
      <c r="ALC375"/>
      <c r="ALD375"/>
      <c r="ALE375"/>
      <c r="ALF375"/>
      <c r="ALG375"/>
      <c r="ALH375"/>
      <c r="ALI375"/>
      <c r="ALJ375"/>
      <c r="ALK375"/>
      <c r="ALL375"/>
      <c r="ALM375"/>
      <c r="ALN375"/>
      <c r="ALO375"/>
      <c r="ALP375"/>
      <c r="ALQ375"/>
      <c r="ALR375"/>
      <c r="ALS375"/>
      <c r="ALT375"/>
      <c r="ALU375"/>
      <c r="ALV375"/>
      <c r="ALW375"/>
      <c r="ALX375"/>
      <c r="ALY375"/>
      <c r="ALZ375"/>
      <c r="AMA375"/>
      <c r="AMB375"/>
      <c r="AMC375"/>
      <c r="AMD375"/>
      <c r="AME375"/>
      <c r="AMF375"/>
      <c r="AMG375"/>
      <c r="AMH375"/>
      <c r="AMI375"/>
      <c r="AMJ375"/>
      <c r="AMK375"/>
      <c r="AML375"/>
      <c r="AMM375"/>
      <c r="AMN375"/>
      <c r="AMO375"/>
      <c r="AMP375"/>
      <c r="AMQ375"/>
      <c r="AMR375"/>
      <c r="AMS375"/>
      <c r="AMT375"/>
      <c r="AMU375"/>
      <c r="AMV375"/>
      <c r="AMW375"/>
      <c r="AMX375"/>
      <c r="AMY375"/>
      <c r="AMZ375"/>
      <c r="ANA375"/>
      <c r="ANB375"/>
      <c r="ANC375"/>
      <c r="AND375" s="6"/>
      <c r="ANE375" s="6"/>
      <c r="ANF375" s="6"/>
    </row>
    <row r="376" spans="3:1046" s="28" customFormat="1" x14ac:dyDescent="0.25">
      <c r="C376" s="6" t="str">
        <f t="shared" si="230"/>
        <v>Whirlpool</v>
      </c>
      <c r="D376" s="6" t="str">
        <f t="shared" si="231"/>
        <v>HPHE2K50HD045VC 120  (50 gal)</v>
      </c>
      <c r="E376" s="6">
        <f t="shared" si="210"/>
        <v>260413</v>
      </c>
      <c r="F376" s="62">
        <f t="shared" si="148"/>
        <v>50</v>
      </c>
      <c r="G376" s="6" t="str">
        <f t="shared" si="232"/>
        <v>AOSmithHPTU50</v>
      </c>
      <c r="H376" s="64">
        <v>0</v>
      </c>
      <c r="I376" s="62">
        <v>1</v>
      </c>
      <c r="J376" s="63">
        <f t="shared" si="262"/>
        <v>0</v>
      </c>
      <c r="K376" s="114">
        <f t="shared" si="263"/>
        <v>2.9</v>
      </c>
      <c r="L376" s="132">
        <f t="shared" si="259"/>
        <v>0</v>
      </c>
      <c r="M376" s="132" t="str">
        <f t="shared" si="211"/>
        <v>WhirlpoolHPHE2K50C</v>
      </c>
      <c r="N376" s="99" t="s">
        <v>196</v>
      </c>
      <c r="O376" s="32">
        <v>3</v>
      </c>
      <c r="P376" s="83">
        <f t="shared" si="260"/>
        <v>26</v>
      </c>
      <c r="Q376" s="9" t="s">
        <v>53</v>
      </c>
      <c r="R376" s="70">
        <f t="shared" si="264"/>
        <v>4</v>
      </c>
      <c r="S376" s="70">
        <f t="shared" si="257"/>
        <v>260413</v>
      </c>
      <c r="T376" s="67" t="str">
        <f t="shared" si="249"/>
        <v>HPHE2K50HD045VC 120  (50 gal)</v>
      </c>
      <c r="U376" s="10" t="s">
        <v>55</v>
      </c>
      <c r="V376" s="11">
        <v>50</v>
      </c>
      <c r="W376" s="30" t="s">
        <v>84</v>
      </c>
      <c r="X376" s="88" t="s">
        <v>109</v>
      </c>
      <c r="Y376" s="93" t="str">
        <f t="shared" si="258"/>
        <v>AOSmithHPTU50</v>
      </c>
      <c r="Z376" s="131">
        <v>0</v>
      </c>
      <c r="AA376" s="40" t="s">
        <v>10</v>
      </c>
      <c r="AB376" s="47" t="s">
        <v>9</v>
      </c>
      <c r="AC376" s="48">
        <v>2.9</v>
      </c>
      <c r="AD376" s="49">
        <v>42545</v>
      </c>
      <c r="AE376" s="50" t="s">
        <v>83</v>
      </c>
      <c r="AF376" s="143" t="str">
        <f t="shared" si="233"/>
        <v>2,     Whirlpool,   "HPHE2K50HD045VC 120  (50 gal)"</v>
      </c>
      <c r="AG376" s="145" t="str">
        <f t="shared" si="217"/>
        <v>Whirlpool</v>
      </c>
      <c r="AH376" s="146" t="s">
        <v>717</v>
      </c>
      <c r="AI376" s="143" t="str">
        <f t="shared" si="234"/>
        <v xml:space="preserve">          case  Whirlpool   :   "WhirlpoolHPHE2K50C"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  <c r="IW376"/>
      <c r="IX376"/>
      <c r="IY376"/>
      <c r="IZ376"/>
      <c r="JA376"/>
      <c r="JB376"/>
      <c r="JC376"/>
      <c r="JD376"/>
      <c r="JE376"/>
      <c r="JF376"/>
      <c r="JG376"/>
      <c r="JH376"/>
      <c r="JI376"/>
      <c r="JJ376"/>
      <c r="JK376"/>
      <c r="JL376"/>
      <c r="JM376"/>
      <c r="JN376"/>
      <c r="JO376"/>
      <c r="JP376"/>
      <c r="JQ376"/>
      <c r="JR376"/>
      <c r="JS376"/>
      <c r="JT376"/>
      <c r="JU376"/>
      <c r="JV376"/>
      <c r="JW376"/>
      <c r="JX376"/>
      <c r="JY376"/>
      <c r="JZ376"/>
      <c r="KA376"/>
      <c r="KB376"/>
      <c r="KC376"/>
      <c r="KD376"/>
      <c r="KE376"/>
      <c r="KF376"/>
      <c r="KG376"/>
      <c r="KH376"/>
      <c r="KI376"/>
      <c r="KJ376"/>
      <c r="KK376"/>
      <c r="KL376"/>
      <c r="KM376"/>
      <c r="KN376"/>
      <c r="KO376"/>
      <c r="KP376"/>
      <c r="KQ376"/>
      <c r="KR376"/>
      <c r="KS376"/>
      <c r="KT376"/>
      <c r="KU376"/>
      <c r="KV376"/>
      <c r="KW376"/>
      <c r="KX376"/>
      <c r="KY376"/>
      <c r="KZ376"/>
      <c r="LA376"/>
      <c r="LB376"/>
      <c r="LC376"/>
      <c r="LD376"/>
      <c r="LE376"/>
      <c r="LF376"/>
      <c r="LG376"/>
      <c r="LH376"/>
      <c r="LI376"/>
      <c r="LJ376"/>
      <c r="LK376"/>
      <c r="LL376"/>
      <c r="LM376"/>
      <c r="LN376"/>
      <c r="LO376"/>
      <c r="LP376"/>
      <c r="LQ376"/>
      <c r="LR376"/>
      <c r="LS376"/>
      <c r="LT376"/>
      <c r="LU376"/>
      <c r="LV376"/>
      <c r="LW376"/>
      <c r="LX376"/>
      <c r="LY376"/>
      <c r="LZ376"/>
      <c r="MA376"/>
      <c r="MB376"/>
      <c r="MC376"/>
      <c r="MD376"/>
      <c r="ME376"/>
      <c r="MF376"/>
      <c r="MG376"/>
      <c r="MH376"/>
      <c r="MI376"/>
      <c r="MJ376"/>
      <c r="MK376"/>
      <c r="ML376"/>
      <c r="MM376"/>
      <c r="MN376"/>
      <c r="MO376"/>
      <c r="MP376"/>
      <c r="MQ376"/>
      <c r="MR376"/>
      <c r="MS376"/>
      <c r="MT376"/>
      <c r="MU376"/>
      <c r="MV376"/>
      <c r="MW376"/>
      <c r="MX376"/>
      <c r="MY376"/>
      <c r="MZ376"/>
      <c r="NA376"/>
      <c r="NB376"/>
      <c r="NC376"/>
      <c r="ND376"/>
      <c r="NE376"/>
      <c r="NF376"/>
      <c r="NG376"/>
      <c r="NH376"/>
      <c r="NI376"/>
      <c r="NJ376"/>
      <c r="NK376"/>
      <c r="NL376"/>
      <c r="NM376"/>
      <c r="NN376"/>
      <c r="NO376"/>
      <c r="NP376"/>
      <c r="NQ376"/>
      <c r="NR376"/>
      <c r="NS376"/>
      <c r="NT376"/>
      <c r="NU376"/>
      <c r="NV376"/>
      <c r="NW376"/>
      <c r="NX376"/>
      <c r="NY376"/>
      <c r="NZ376"/>
      <c r="OA376"/>
      <c r="OB376"/>
      <c r="OC376"/>
      <c r="OD376"/>
      <c r="OE376"/>
      <c r="OF376"/>
      <c r="OG376"/>
      <c r="OH376"/>
      <c r="OI376"/>
      <c r="OJ376"/>
      <c r="OK376"/>
      <c r="OL376"/>
      <c r="OM376"/>
      <c r="ON376"/>
      <c r="OO376"/>
      <c r="OP376"/>
      <c r="OQ376"/>
      <c r="OR376"/>
      <c r="OS376"/>
      <c r="OT376"/>
      <c r="OU376"/>
      <c r="OV376"/>
      <c r="OW376"/>
      <c r="OX376"/>
      <c r="OY376"/>
      <c r="OZ376"/>
      <c r="PA376"/>
      <c r="PB376"/>
      <c r="PC376"/>
      <c r="PD376"/>
      <c r="PE376"/>
      <c r="PF376"/>
      <c r="PG376"/>
      <c r="PH376"/>
      <c r="PI376"/>
      <c r="PJ376"/>
      <c r="PK376"/>
      <c r="PL376"/>
      <c r="PM376"/>
      <c r="PN376"/>
      <c r="PO376"/>
      <c r="PP376"/>
      <c r="PQ376"/>
      <c r="PR376"/>
      <c r="PS376"/>
      <c r="PT376"/>
      <c r="PU376"/>
      <c r="PV376"/>
      <c r="PW376"/>
      <c r="PX376"/>
      <c r="PY376"/>
      <c r="PZ376"/>
      <c r="QA376"/>
      <c r="QB376"/>
      <c r="QC376"/>
      <c r="QD376"/>
      <c r="QE376"/>
      <c r="QF376"/>
      <c r="QG376"/>
      <c r="QH376"/>
      <c r="QI376"/>
      <c r="QJ376"/>
      <c r="QK376"/>
      <c r="QL376"/>
      <c r="QM376"/>
      <c r="QN376"/>
      <c r="QO376"/>
      <c r="QP376"/>
      <c r="QQ376"/>
      <c r="QR376"/>
      <c r="QS376"/>
      <c r="QT376"/>
      <c r="QU376"/>
      <c r="QV376"/>
      <c r="QW376"/>
      <c r="QX376"/>
      <c r="QY376"/>
      <c r="QZ376"/>
      <c r="RA376"/>
      <c r="RB376"/>
      <c r="RC376"/>
      <c r="RD376"/>
      <c r="RE376"/>
      <c r="RF376"/>
      <c r="RG376"/>
      <c r="RH376"/>
      <c r="RI376"/>
      <c r="RJ376"/>
      <c r="RK376"/>
      <c r="RL376"/>
      <c r="RM376"/>
      <c r="RN376"/>
      <c r="RO376"/>
      <c r="RP376"/>
      <c r="RQ376"/>
      <c r="RR376"/>
      <c r="RS376"/>
      <c r="RT376"/>
      <c r="RU376"/>
      <c r="RV376"/>
      <c r="RW376"/>
      <c r="RX376"/>
      <c r="RY376"/>
      <c r="RZ376"/>
      <c r="SA376"/>
      <c r="SB376"/>
      <c r="SC376"/>
      <c r="SD376"/>
      <c r="SE376"/>
      <c r="SF376"/>
      <c r="SG376"/>
      <c r="SH376"/>
      <c r="SI376"/>
      <c r="SJ376"/>
      <c r="SK376"/>
      <c r="SL376"/>
      <c r="SM376"/>
      <c r="SN376"/>
      <c r="SO376"/>
      <c r="SP376"/>
      <c r="SQ376"/>
      <c r="SR376"/>
      <c r="SS376"/>
      <c r="ST376"/>
      <c r="SU376"/>
      <c r="SV376"/>
      <c r="SW376"/>
      <c r="SX376"/>
      <c r="SY376"/>
      <c r="SZ376"/>
      <c r="TA376"/>
      <c r="TB376"/>
      <c r="TC376"/>
      <c r="TD376"/>
      <c r="TE376"/>
      <c r="TF376"/>
      <c r="TG376"/>
      <c r="TH376"/>
      <c r="TI376"/>
      <c r="TJ376"/>
      <c r="TK376"/>
      <c r="TL376"/>
      <c r="TM376"/>
      <c r="TN376"/>
      <c r="TO376"/>
      <c r="TP376"/>
      <c r="TQ376"/>
      <c r="TR376"/>
      <c r="TS376"/>
      <c r="TT376"/>
      <c r="TU376"/>
      <c r="TV376"/>
      <c r="TW376"/>
      <c r="TX376"/>
      <c r="TY376"/>
      <c r="TZ376"/>
      <c r="UA376"/>
      <c r="UB376"/>
      <c r="UC376"/>
      <c r="UD376"/>
      <c r="UE376"/>
      <c r="UF376"/>
      <c r="UG376"/>
      <c r="UH376"/>
      <c r="UI376"/>
      <c r="UJ376"/>
      <c r="UK376"/>
      <c r="UL376"/>
      <c r="UM376"/>
      <c r="UN376"/>
      <c r="UO376"/>
      <c r="UP376"/>
      <c r="UQ376"/>
      <c r="UR376"/>
      <c r="US376"/>
      <c r="UT376"/>
      <c r="UU376"/>
      <c r="UV376"/>
      <c r="UW376"/>
      <c r="UX376"/>
      <c r="UY376"/>
      <c r="UZ376"/>
      <c r="VA376"/>
      <c r="VB376"/>
      <c r="VC376"/>
      <c r="VD376"/>
      <c r="VE376"/>
      <c r="VF376"/>
      <c r="VG376"/>
      <c r="VH376"/>
      <c r="VI376"/>
      <c r="VJ376"/>
      <c r="VK376"/>
      <c r="VL376"/>
      <c r="VM376"/>
      <c r="VN376"/>
      <c r="VO376"/>
      <c r="VP376"/>
      <c r="VQ376"/>
      <c r="VR376"/>
      <c r="VS376"/>
      <c r="VT376"/>
      <c r="VU376"/>
      <c r="VV376"/>
      <c r="VW376"/>
      <c r="VX376"/>
      <c r="VY376"/>
      <c r="VZ376"/>
      <c r="WA376"/>
      <c r="WB376"/>
      <c r="WC376"/>
      <c r="WD376"/>
      <c r="WE376"/>
      <c r="WF376"/>
      <c r="WG376"/>
      <c r="WH376"/>
      <c r="WI376"/>
      <c r="WJ376"/>
      <c r="WK376"/>
      <c r="WL376"/>
      <c r="WM376"/>
      <c r="WN376"/>
      <c r="WO376"/>
      <c r="WP376"/>
      <c r="WQ376"/>
      <c r="WR376"/>
      <c r="WS376"/>
      <c r="WT376"/>
      <c r="WU376"/>
      <c r="WV376"/>
      <c r="WW376"/>
      <c r="WX376"/>
      <c r="WY376"/>
      <c r="WZ376"/>
      <c r="XA376"/>
      <c r="XB376"/>
      <c r="XC376"/>
      <c r="XD376"/>
      <c r="XE376"/>
      <c r="XF376"/>
      <c r="XG376"/>
      <c r="XH376"/>
      <c r="XI376"/>
      <c r="XJ376"/>
      <c r="XK376"/>
      <c r="XL376"/>
      <c r="XM376"/>
      <c r="XN376"/>
      <c r="XO376"/>
      <c r="XP376"/>
      <c r="XQ376"/>
      <c r="XR376"/>
      <c r="XS376"/>
      <c r="XT376"/>
      <c r="XU376"/>
      <c r="XV376"/>
      <c r="XW376"/>
      <c r="XX376"/>
      <c r="XY376"/>
      <c r="XZ376"/>
      <c r="YA376"/>
      <c r="YB376"/>
      <c r="YC376"/>
      <c r="YD376"/>
      <c r="YE376"/>
      <c r="YF376"/>
      <c r="YG376"/>
      <c r="YH376"/>
      <c r="YI376"/>
      <c r="YJ376"/>
      <c r="YK376"/>
      <c r="YL376"/>
      <c r="YM376"/>
      <c r="YN376"/>
      <c r="YO376"/>
      <c r="YP376"/>
      <c r="YQ376"/>
      <c r="YR376"/>
      <c r="YS376"/>
      <c r="YT376"/>
      <c r="YU376"/>
      <c r="YV376"/>
      <c r="YW376"/>
      <c r="YX376"/>
      <c r="YY376"/>
      <c r="YZ376"/>
      <c r="ZA376"/>
      <c r="ZB376"/>
      <c r="ZC376"/>
      <c r="ZD376"/>
      <c r="ZE376"/>
      <c r="ZF376"/>
      <c r="ZG376"/>
      <c r="ZH376"/>
      <c r="ZI376"/>
      <c r="ZJ376"/>
      <c r="ZK376"/>
      <c r="ZL376"/>
      <c r="ZM376"/>
      <c r="ZN376"/>
      <c r="ZO376"/>
      <c r="ZP376"/>
      <c r="ZQ376"/>
      <c r="ZR376"/>
      <c r="ZS376"/>
      <c r="ZT376"/>
      <c r="ZU376"/>
      <c r="ZV376"/>
      <c r="ZW376"/>
      <c r="ZX376"/>
      <c r="ZY376"/>
      <c r="ZZ376"/>
      <c r="AAA376"/>
      <c r="AAB376"/>
      <c r="AAC376"/>
      <c r="AAD376"/>
      <c r="AAE376"/>
      <c r="AAF376"/>
      <c r="AAG376"/>
      <c r="AAH376"/>
      <c r="AAI376"/>
      <c r="AAJ376"/>
      <c r="AAK376"/>
      <c r="AAL376"/>
      <c r="AAM376"/>
      <c r="AAN376"/>
      <c r="AAO376"/>
      <c r="AAP376"/>
      <c r="AAQ376"/>
      <c r="AAR376"/>
      <c r="AAS376"/>
      <c r="AAT376"/>
      <c r="AAU376"/>
      <c r="AAV376"/>
      <c r="AAW376"/>
      <c r="AAX376"/>
      <c r="AAY376"/>
      <c r="AAZ376"/>
      <c r="ABA376"/>
      <c r="ABB376"/>
      <c r="ABC376"/>
      <c r="ABD376"/>
      <c r="ABE376"/>
      <c r="ABF376"/>
      <c r="ABG376"/>
      <c r="ABH376"/>
      <c r="ABI376"/>
      <c r="ABJ376"/>
      <c r="ABK376"/>
      <c r="ABL376"/>
      <c r="ABM376"/>
      <c r="ABN376"/>
      <c r="ABO376"/>
      <c r="ABP376"/>
      <c r="ABQ376"/>
      <c r="ABR376"/>
      <c r="ABS376"/>
      <c r="ABT376"/>
      <c r="ABU376"/>
      <c r="ABV376"/>
      <c r="ABW376"/>
      <c r="ABX376"/>
      <c r="ABY376"/>
      <c r="ABZ376"/>
      <c r="ACA376"/>
      <c r="ACB376"/>
      <c r="ACC376"/>
      <c r="ACD376"/>
      <c r="ACE376"/>
      <c r="ACF376"/>
      <c r="ACG376"/>
      <c r="ACH376"/>
      <c r="ACI376"/>
      <c r="ACJ376"/>
      <c r="ACK376"/>
      <c r="ACL376"/>
      <c r="ACM376"/>
      <c r="ACN376"/>
      <c r="ACO376"/>
      <c r="ACP376"/>
      <c r="ACQ376"/>
      <c r="ACR376"/>
      <c r="ACS376"/>
      <c r="ACT376"/>
      <c r="ACU376"/>
      <c r="ACV376"/>
      <c r="ACW376"/>
      <c r="ACX376"/>
      <c r="ACY376"/>
      <c r="ACZ376"/>
      <c r="ADA376"/>
      <c r="ADB376"/>
      <c r="ADC376"/>
      <c r="ADD376"/>
      <c r="ADE376"/>
      <c r="ADF376"/>
      <c r="ADG376"/>
      <c r="ADH376"/>
      <c r="ADI376"/>
      <c r="ADJ376"/>
      <c r="ADK376"/>
      <c r="ADL376"/>
      <c r="ADM376"/>
      <c r="ADN376"/>
      <c r="ADO376"/>
      <c r="ADP376"/>
      <c r="ADQ376"/>
      <c r="ADR376"/>
      <c r="ADS376"/>
      <c r="ADT376"/>
      <c r="ADU376"/>
      <c r="ADV376"/>
      <c r="ADW376"/>
      <c r="ADX376"/>
      <c r="ADY376"/>
      <c r="ADZ376"/>
      <c r="AEA376"/>
      <c r="AEB376"/>
      <c r="AEC376"/>
      <c r="AED376"/>
      <c r="AEE376"/>
      <c r="AEF376"/>
      <c r="AEG376"/>
      <c r="AEH376"/>
      <c r="AEI376"/>
      <c r="AEJ376"/>
      <c r="AEK376"/>
      <c r="AEL376"/>
      <c r="AEM376"/>
      <c r="AEN376"/>
      <c r="AEO376"/>
      <c r="AEP376"/>
      <c r="AEQ376"/>
      <c r="AER376"/>
      <c r="AES376"/>
      <c r="AET376"/>
      <c r="AEU376"/>
      <c r="AEV376"/>
      <c r="AEW376"/>
      <c r="AEX376"/>
      <c r="AEY376"/>
      <c r="AEZ376"/>
      <c r="AFA376"/>
      <c r="AFB376"/>
      <c r="AFC376"/>
      <c r="AFD376"/>
      <c r="AFE376"/>
      <c r="AFF376"/>
      <c r="AFG376"/>
      <c r="AFH376"/>
      <c r="AFI376"/>
      <c r="AFJ376"/>
      <c r="AFK376"/>
      <c r="AFL376"/>
      <c r="AFM376"/>
      <c r="AFN376"/>
      <c r="AFO376"/>
      <c r="AFP376"/>
      <c r="AFQ376"/>
      <c r="AFR376"/>
      <c r="AFS376"/>
      <c r="AFT376"/>
      <c r="AFU376"/>
      <c r="AFV376"/>
      <c r="AFW376"/>
      <c r="AFX376"/>
      <c r="AFY376"/>
      <c r="AFZ376"/>
      <c r="AGA376"/>
      <c r="AGB376"/>
      <c r="AGC376"/>
      <c r="AGD376"/>
      <c r="AGE376"/>
      <c r="AGF376"/>
      <c r="AGG376"/>
      <c r="AGH376"/>
      <c r="AGI376"/>
      <c r="AGJ376"/>
      <c r="AGK376"/>
      <c r="AGL376"/>
      <c r="AGM376"/>
      <c r="AGN376"/>
      <c r="AGO376"/>
      <c r="AGP376"/>
      <c r="AGQ376"/>
      <c r="AGR376"/>
      <c r="AGS376"/>
      <c r="AGT376"/>
      <c r="AGU376"/>
      <c r="AGV376"/>
      <c r="AGW376"/>
      <c r="AGX376"/>
      <c r="AGY376"/>
      <c r="AGZ376"/>
      <c r="AHA376"/>
      <c r="AHB376"/>
      <c r="AHC376"/>
      <c r="AHD376"/>
      <c r="AHE376"/>
      <c r="AHF376"/>
      <c r="AHG376"/>
      <c r="AHH376"/>
      <c r="AHI376"/>
      <c r="AHJ376"/>
      <c r="AHK376"/>
      <c r="AHL376"/>
      <c r="AHM376"/>
      <c r="AHN376"/>
      <c r="AHO376"/>
      <c r="AHP376"/>
      <c r="AHQ376"/>
      <c r="AHR376"/>
      <c r="AHS376"/>
      <c r="AHT376"/>
      <c r="AHU376"/>
      <c r="AHV376"/>
      <c r="AHW376"/>
      <c r="AHX376"/>
      <c r="AHY376"/>
      <c r="AHZ376"/>
      <c r="AIA376"/>
      <c r="AIB376"/>
      <c r="AIC376"/>
      <c r="AID376"/>
      <c r="AIE376"/>
      <c r="AIF376"/>
      <c r="AIG376"/>
      <c r="AIH376"/>
      <c r="AII376"/>
      <c r="AIJ376"/>
      <c r="AIK376"/>
      <c r="AIL376"/>
      <c r="AIM376"/>
      <c r="AIN376"/>
      <c r="AIO376"/>
      <c r="AIP376"/>
      <c r="AIQ376"/>
      <c r="AIR376"/>
      <c r="AIS376"/>
      <c r="AIT376"/>
      <c r="AIU376"/>
      <c r="AIV376"/>
      <c r="AIW376"/>
      <c r="AIX376"/>
      <c r="AIY376"/>
      <c r="AIZ376"/>
      <c r="AJA376"/>
      <c r="AJB376"/>
      <c r="AJC376"/>
      <c r="AJD376"/>
      <c r="AJE376"/>
      <c r="AJF376"/>
      <c r="AJG376"/>
      <c r="AJH376"/>
      <c r="AJI376"/>
      <c r="AJJ376"/>
      <c r="AJK376"/>
      <c r="AJL376"/>
      <c r="AJM376"/>
      <c r="AJN376"/>
      <c r="AJO376"/>
      <c r="AJP376"/>
      <c r="AJQ376"/>
      <c r="AJR376"/>
      <c r="AJS376"/>
      <c r="AJT376"/>
      <c r="AJU376"/>
      <c r="AJV376"/>
      <c r="AJW376"/>
      <c r="AJX376"/>
      <c r="AJY376"/>
      <c r="AJZ376"/>
      <c r="AKA376"/>
      <c r="AKB376"/>
      <c r="AKC376"/>
      <c r="AKD376"/>
      <c r="AKE376"/>
      <c r="AKF376"/>
      <c r="AKG376"/>
      <c r="AKH376"/>
      <c r="AKI376"/>
      <c r="AKJ376"/>
      <c r="AKK376"/>
      <c r="AKL376"/>
      <c r="AKM376"/>
      <c r="AKN376"/>
      <c r="AKO376"/>
      <c r="AKP376"/>
      <c r="AKQ376"/>
      <c r="AKR376"/>
      <c r="AKS376"/>
      <c r="AKT376"/>
      <c r="AKU376"/>
      <c r="AKV376"/>
      <c r="AKW376"/>
      <c r="AKX376"/>
      <c r="AKY376"/>
      <c r="AKZ376"/>
      <c r="ALA376"/>
      <c r="ALB376"/>
      <c r="ALC376"/>
      <c r="ALD376"/>
      <c r="ALE376"/>
      <c r="ALF376"/>
      <c r="ALG376"/>
      <c r="ALH376"/>
      <c r="ALI376"/>
      <c r="ALJ376"/>
      <c r="ALK376"/>
      <c r="ALL376"/>
      <c r="ALM376"/>
      <c r="ALN376"/>
      <c r="ALO376"/>
      <c r="ALP376"/>
      <c r="ALQ376"/>
      <c r="ALR376"/>
      <c r="ALS376"/>
      <c r="ALT376"/>
      <c r="ALU376"/>
      <c r="ALV376"/>
      <c r="ALW376"/>
      <c r="ALX376"/>
      <c r="ALY376"/>
      <c r="ALZ376"/>
      <c r="AMA376"/>
      <c r="AMB376"/>
      <c r="AMC376"/>
      <c r="AMD376"/>
      <c r="AME376"/>
      <c r="AMF376"/>
      <c r="AMG376"/>
      <c r="AMH376"/>
      <c r="AMI376"/>
      <c r="AMJ376"/>
      <c r="AMK376"/>
      <c r="AML376"/>
      <c r="AMM376"/>
      <c r="AMN376"/>
      <c r="AMO376"/>
      <c r="AMP376"/>
      <c r="AMQ376"/>
      <c r="AMR376"/>
      <c r="AMS376"/>
      <c r="AMT376"/>
      <c r="AMU376"/>
      <c r="AMV376"/>
      <c r="AMW376"/>
      <c r="AMX376"/>
      <c r="AMY376"/>
      <c r="AMZ376"/>
      <c r="ANA376"/>
      <c r="ANB376"/>
      <c r="ANC376"/>
      <c r="AND376" s="6"/>
      <c r="ANE376" s="6"/>
      <c r="ANF376" s="6"/>
    </row>
    <row r="377" spans="3:1046" s="28" customFormat="1" x14ac:dyDescent="0.25">
      <c r="C377" s="6" t="str">
        <f t="shared" si="230"/>
        <v>Whirlpool</v>
      </c>
      <c r="D377" s="6" t="str">
        <f t="shared" si="231"/>
        <v>HPHE2K50HD045VN 120  (50 gal)</v>
      </c>
      <c r="E377" s="6">
        <f t="shared" ref="E377:E390" si="265">S377</f>
        <v>260513</v>
      </c>
      <c r="F377" s="62">
        <f t="shared" si="148"/>
        <v>50</v>
      </c>
      <c r="G377" s="6" t="str">
        <f t="shared" si="232"/>
        <v>AOSmithHPTU50</v>
      </c>
      <c r="H377" s="64">
        <v>0</v>
      </c>
      <c r="I377" s="62">
        <v>1</v>
      </c>
      <c r="J377" s="63">
        <f t="shared" si="262"/>
        <v>0</v>
      </c>
      <c r="K377" s="114">
        <f t="shared" si="263"/>
        <v>2.9</v>
      </c>
      <c r="L377" s="132">
        <f t="shared" si="259"/>
        <v>0</v>
      </c>
      <c r="M377" s="132" t="str">
        <f t="shared" ref="M377:M390" si="266">AH377</f>
        <v>WhirlpoolHPHE2K50N</v>
      </c>
      <c r="N377" s="99" t="s">
        <v>196</v>
      </c>
      <c r="O377" s="32">
        <v>3</v>
      </c>
      <c r="P377" s="83">
        <f t="shared" si="260"/>
        <v>26</v>
      </c>
      <c r="Q377" s="9" t="s">
        <v>53</v>
      </c>
      <c r="R377" s="70">
        <f t="shared" si="264"/>
        <v>5</v>
      </c>
      <c r="S377" s="70">
        <f t="shared" si="257"/>
        <v>260513</v>
      </c>
      <c r="T377" s="67" t="str">
        <f t="shared" si="249"/>
        <v>HPHE2K50HD045VN 120  (50 gal)</v>
      </c>
      <c r="U377" s="10" t="s">
        <v>56</v>
      </c>
      <c r="V377" s="11">
        <v>50</v>
      </c>
      <c r="W377" s="30" t="s">
        <v>84</v>
      </c>
      <c r="X377" s="88" t="s">
        <v>109</v>
      </c>
      <c r="Y377" s="93" t="str">
        <f t="shared" si="258"/>
        <v>AOSmithHPTU50</v>
      </c>
      <c r="Z377" s="131">
        <v>0</v>
      </c>
      <c r="AA377" s="40" t="s">
        <v>10</v>
      </c>
      <c r="AB377" s="47" t="s">
        <v>9</v>
      </c>
      <c r="AC377" s="48">
        <v>2.9</v>
      </c>
      <c r="AD377" s="49">
        <v>42545</v>
      </c>
      <c r="AE377" s="50" t="s">
        <v>83</v>
      </c>
      <c r="AF377" s="143" t="str">
        <f t="shared" si="233"/>
        <v>2,     Whirlpool,   "HPHE2K50HD045VN 120  (50 gal)"</v>
      </c>
      <c r="AG377" s="145" t="str">
        <f t="shared" si="217"/>
        <v>Whirlpool</v>
      </c>
      <c r="AH377" s="146" t="s">
        <v>718</v>
      </c>
      <c r="AI377" s="143" t="str">
        <f t="shared" si="234"/>
        <v xml:space="preserve">          case  Whirlpool   :   "WhirlpoolHPHE2K50N"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  <c r="IW377"/>
      <c r="IX377"/>
      <c r="IY377"/>
      <c r="IZ377"/>
      <c r="JA377"/>
      <c r="JB377"/>
      <c r="JC377"/>
      <c r="JD377"/>
      <c r="JE377"/>
      <c r="JF377"/>
      <c r="JG377"/>
      <c r="JH377"/>
      <c r="JI377"/>
      <c r="JJ377"/>
      <c r="JK377"/>
      <c r="JL377"/>
      <c r="JM377"/>
      <c r="JN377"/>
      <c r="JO377"/>
      <c r="JP377"/>
      <c r="JQ377"/>
      <c r="JR377"/>
      <c r="JS377"/>
      <c r="JT377"/>
      <c r="JU377"/>
      <c r="JV377"/>
      <c r="JW377"/>
      <c r="JX377"/>
      <c r="JY377"/>
      <c r="JZ377"/>
      <c r="KA377"/>
      <c r="KB377"/>
      <c r="KC377"/>
      <c r="KD377"/>
      <c r="KE377"/>
      <c r="KF377"/>
      <c r="KG377"/>
      <c r="KH377"/>
      <c r="KI377"/>
      <c r="KJ377"/>
      <c r="KK377"/>
      <c r="KL377"/>
      <c r="KM377"/>
      <c r="KN377"/>
      <c r="KO377"/>
      <c r="KP377"/>
      <c r="KQ377"/>
      <c r="KR377"/>
      <c r="KS377"/>
      <c r="KT377"/>
      <c r="KU377"/>
      <c r="KV377"/>
      <c r="KW377"/>
      <c r="KX377"/>
      <c r="KY377"/>
      <c r="KZ377"/>
      <c r="LA377"/>
      <c r="LB377"/>
      <c r="LC377"/>
      <c r="LD377"/>
      <c r="LE377"/>
      <c r="LF377"/>
      <c r="LG377"/>
      <c r="LH377"/>
      <c r="LI377"/>
      <c r="LJ377"/>
      <c r="LK377"/>
      <c r="LL377"/>
      <c r="LM377"/>
      <c r="LN377"/>
      <c r="LO377"/>
      <c r="LP377"/>
      <c r="LQ377"/>
      <c r="LR377"/>
      <c r="LS377"/>
      <c r="LT377"/>
      <c r="LU377"/>
      <c r="LV377"/>
      <c r="LW377"/>
      <c r="LX377"/>
      <c r="LY377"/>
      <c r="LZ377"/>
      <c r="MA377"/>
      <c r="MB377"/>
      <c r="MC377"/>
      <c r="MD377"/>
      <c r="ME377"/>
      <c r="MF377"/>
      <c r="MG377"/>
      <c r="MH377"/>
      <c r="MI377"/>
      <c r="MJ377"/>
      <c r="MK377"/>
      <c r="ML377"/>
      <c r="MM377"/>
      <c r="MN377"/>
      <c r="MO377"/>
      <c r="MP377"/>
      <c r="MQ377"/>
      <c r="MR377"/>
      <c r="MS377"/>
      <c r="MT377"/>
      <c r="MU377"/>
      <c r="MV377"/>
      <c r="MW377"/>
      <c r="MX377"/>
      <c r="MY377"/>
      <c r="MZ377"/>
      <c r="NA377"/>
      <c r="NB377"/>
      <c r="NC377"/>
      <c r="ND377"/>
      <c r="NE377"/>
      <c r="NF377"/>
      <c r="NG377"/>
      <c r="NH377"/>
      <c r="NI377"/>
      <c r="NJ377"/>
      <c r="NK377"/>
      <c r="NL377"/>
      <c r="NM377"/>
      <c r="NN377"/>
      <c r="NO377"/>
      <c r="NP377"/>
      <c r="NQ377"/>
      <c r="NR377"/>
      <c r="NS377"/>
      <c r="NT377"/>
      <c r="NU377"/>
      <c r="NV377"/>
      <c r="NW377"/>
      <c r="NX377"/>
      <c r="NY377"/>
      <c r="NZ377"/>
      <c r="OA377"/>
      <c r="OB377"/>
      <c r="OC377"/>
      <c r="OD377"/>
      <c r="OE377"/>
      <c r="OF377"/>
      <c r="OG377"/>
      <c r="OH377"/>
      <c r="OI377"/>
      <c r="OJ377"/>
      <c r="OK377"/>
      <c r="OL377"/>
      <c r="OM377"/>
      <c r="ON377"/>
      <c r="OO377"/>
      <c r="OP377"/>
      <c r="OQ377"/>
      <c r="OR377"/>
      <c r="OS377"/>
      <c r="OT377"/>
      <c r="OU377"/>
      <c r="OV377"/>
      <c r="OW377"/>
      <c r="OX377"/>
      <c r="OY377"/>
      <c r="OZ377"/>
      <c r="PA377"/>
      <c r="PB377"/>
      <c r="PC377"/>
      <c r="PD377"/>
      <c r="PE377"/>
      <c r="PF377"/>
      <c r="PG377"/>
      <c r="PH377"/>
      <c r="PI377"/>
      <c r="PJ377"/>
      <c r="PK377"/>
      <c r="PL377"/>
      <c r="PM377"/>
      <c r="PN377"/>
      <c r="PO377"/>
      <c r="PP377"/>
      <c r="PQ377"/>
      <c r="PR377"/>
      <c r="PS377"/>
      <c r="PT377"/>
      <c r="PU377"/>
      <c r="PV377"/>
      <c r="PW377"/>
      <c r="PX377"/>
      <c r="PY377"/>
      <c r="PZ377"/>
      <c r="QA377"/>
      <c r="QB377"/>
      <c r="QC377"/>
      <c r="QD377"/>
      <c r="QE377"/>
      <c r="QF377"/>
      <c r="QG377"/>
      <c r="QH377"/>
      <c r="QI377"/>
      <c r="QJ377"/>
      <c r="QK377"/>
      <c r="QL377"/>
      <c r="QM377"/>
      <c r="QN377"/>
      <c r="QO377"/>
      <c r="QP377"/>
      <c r="QQ377"/>
      <c r="QR377"/>
      <c r="QS377"/>
      <c r="QT377"/>
      <c r="QU377"/>
      <c r="QV377"/>
      <c r="QW377"/>
      <c r="QX377"/>
      <c r="QY377"/>
      <c r="QZ377"/>
      <c r="RA377"/>
      <c r="RB377"/>
      <c r="RC377"/>
      <c r="RD377"/>
      <c r="RE377"/>
      <c r="RF377"/>
      <c r="RG377"/>
      <c r="RH377"/>
      <c r="RI377"/>
      <c r="RJ377"/>
      <c r="RK377"/>
      <c r="RL377"/>
      <c r="RM377"/>
      <c r="RN377"/>
      <c r="RO377"/>
      <c r="RP377"/>
      <c r="RQ377"/>
      <c r="RR377"/>
      <c r="RS377"/>
      <c r="RT377"/>
      <c r="RU377"/>
      <c r="RV377"/>
      <c r="RW377"/>
      <c r="RX377"/>
      <c r="RY377"/>
      <c r="RZ377"/>
      <c r="SA377"/>
      <c r="SB377"/>
      <c r="SC377"/>
      <c r="SD377"/>
      <c r="SE377"/>
      <c r="SF377"/>
      <c r="SG377"/>
      <c r="SH377"/>
      <c r="SI377"/>
      <c r="SJ377"/>
      <c r="SK377"/>
      <c r="SL377"/>
      <c r="SM377"/>
      <c r="SN377"/>
      <c r="SO377"/>
      <c r="SP377"/>
      <c r="SQ377"/>
      <c r="SR377"/>
      <c r="SS377"/>
      <c r="ST377"/>
      <c r="SU377"/>
      <c r="SV377"/>
      <c r="SW377"/>
      <c r="SX377"/>
      <c r="SY377"/>
      <c r="SZ377"/>
      <c r="TA377"/>
      <c r="TB377"/>
      <c r="TC377"/>
      <c r="TD377"/>
      <c r="TE377"/>
      <c r="TF377"/>
      <c r="TG377"/>
      <c r="TH377"/>
      <c r="TI377"/>
      <c r="TJ377"/>
      <c r="TK377"/>
      <c r="TL377"/>
      <c r="TM377"/>
      <c r="TN377"/>
      <c r="TO377"/>
      <c r="TP377"/>
      <c r="TQ377"/>
      <c r="TR377"/>
      <c r="TS377"/>
      <c r="TT377"/>
      <c r="TU377"/>
      <c r="TV377"/>
      <c r="TW377"/>
      <c r="TX377"/>
      <c r="TY377"/>
      <c r="TZ377"/>
      <c r="UA377"/>
      <c r="UB377"/>
      <c r="UC377"/>
      <c r="UD377"/>
      <c r="UE377"/>
      <c r="UF377"/>
      <c r="UG377"/>
      <c r="UH377"/>
      <c r="UI377"/>
      <c r="UJ377"/>
      <c r="UK377"/>
      <c r="UL377"/>
      <c r="UM377"/>
      <c r="UN377"/>
      <c r="UO377"/>
      <c r="UP377"/>
      <c r="UQ377"/>
      <c r="UR377"/>
      <c r="US377"/>
      <c r="UT377"/>
      <c r="UU377"/>
      <c r="UV377"/>
      <c r="UW377"/>
      <c r="UX377"/>
      <c r="UY377"/>
      <c r="UZ377"/>
      <c r="VA377"/>
      <c r="VB377"/>
      <c r="VC377"/>
      <c r="VD377"/>
      <c r="VE377"/>
      <c r="VF377"/>
      <c r="VG377"/>
      <c r="VH377"/>
      <c r="VI377"/>
      <c r="VJ377"/>
      <c r="VK377"/>
      <c r="VL377"/>
      <c r="VM377"/>
      <c r="VN377"/>
      <c r="VO377"/>
      <c r="VP377"/>
      <c r="VQ377"/>
      <c r="VR377"/>
      <c r="VS377"/>
      <c r="VT377"/>
      <c r="VU377"/>
      <c r="VV377"/>
      <c r="VW377"/>
      <c r="VX377"/>
      <c r="VY377"/>
      <c r="VZ377"/>
      <c r="WA377"/>
      <c r="WB377"/>
      <c r="WC377"/>
      <c r="WD377"/>
      <c r="WE377"/>
      <c r="WF377"/>
      <c r="WG377"/>
      <c r="WH377"/>
      <c r="WI377"/>
      <c r="WJ377"/>
      <c r="WK377"/>
      <c r="WL377"/>
      <c r="WM377"/>
      <c r="WN377"/>
      <c r="WO377"/>
      <c r="WP377"/>
      <c r="WQ377"/>
      <c r="WR377"/>
      <c r="WS377"/>
      <c r="WT377"/>
      <c r="WU377"/>
      <c r="WV377"/>
      <c r="WW377"/>
      <c r="WX377"/>
      <c r="WY377"/>
      <c r="WZ377"/>
      <c r="XA377"/>
      <c r="XB377"/>
      <c r="XC377"/>
      <c r="XD377"/>
      <c r="XE377"/>
      <c r="XF377"/>
      <c r="XG377"/>
      <c r="XH377"/>
      <c r="XI377"/>
      <c r="XJ377"/>
      <c r="XK377"/>
      <c r="XL377"/>
      <c r="XM377"/>
      <c r="XN377"/>
      <c r="XO377"/>
      <c r="XP377"/>
      <c r="XQ377"/>
      <c r="XR377"/>
      <c r="XS377"/>
      <c r="XT377"/>
      <c r="XU377"/>
      <c r="XV377"/>
      <c r="XW377"/>
      <c r="XX377"/>
      <c r="XY377"/>
      <c r="XZ377"/>
      <c r="YA377"/>
      <c r="YB377"/>
      <c r="YC377"/>
      <c r="YD377"/>
      <c r="YE377"/>
      <c r="YF377"/>
      <c r="YG377"/>
      <c r="YH377"/>
      <c r="YI377"/>
      <c r="YJ377"/>
      <c r="YK377"/>
      <c r="YL377"/>
      <c r="YM377"/>
      <c r="YN377"/>
      <c r="YO377"/>
      <c r="YP377"/>
      <c r="YQ377"/>
      <c r="YR377"/>
      <c r="YS377"/>
      <c r="YT377"/>
      <c r="YU377"/>
      <c r="YV377"/>
      <c r="YW377"/>
      <c r="YX377"/>
      <c r="YY377"/>
      <c r="YZ377"/>
      <c r="ZA377"/>
      <c r="ZB377"/>
      <c r="ZC377"/>
      <c r="ZD377"/>
      <c r="ZE377"/>
      <c r="ZF377"/>
      <c r="ZG377"/>
      <c r="ZH377"/>
      <c r="ZI377"/>
      <c r="ZJ377"/>
      <c r="ZK377"/>
      <c r="ZL377"/>
      <c r="ZM377"/>
      <c r="ZN377"/>
      <c r="ZO377"/>
      <c r="ZP377"/>
      <c r="ZQ377"/>
      <c r="ZR377"/>
      <c r="ZS377"/>
      <c r="ZT377"/>
      <c r="ZU377"/>
      <c r="ZV377"/>
      <c r="ZW377"/>
      <c r="ZX377"/>
      <c r="ZY377"/>
      <c r="ZZ377"/>
      <c r="AAA377"/>
      <c r="AAB377"/>
      <c r="AAC377"/>
      <c r="AAD377"/>
      <c r="AAE377"/>
      <c r="AAF377"/>
      <c r="AAG377"/>
      <c r="AAH377"/>
      <c r="AAI377"/>
      <c r="AAJ377"/>
      <c r="AAK377"/>
      <c r="AAL377"/>
      <c r="AAM377"/>
      <c r="AAN377"/>
      <c r="AAO377"/>
      <c r="AAP377"/>
      <c r="AAQ377"/>
      <c r="AAR377"/>
      <c r="AAS377"/>
      <c r="AAT377"/>
      <c r="AAU377"/>
      <c r="AAV377"/>
      <c r="AAW377"/>
      <c r="AAX377"/>
      <c r="AAY377"/>
      <c r="AAZ377"/>
      <c r="ABA377"/>
      <c r="ABB377"/>
      <c r="ABC377"/>
      <c r="ABD377"/>
      <c r="ABE377"/>
      <c r="ABF377"/>
      <c r="ABG377"/>
      <c r="ABH377"/>
      <c r="ABI377"/>
      <c r="ABJ377"/>
      <c r="ABK377"/>
      <c r="ABL377"/>
      <c r="ABM377"/>
      <c r="ABN377"/>
      <c r="ABO377"/>
      <c r="ABP377"/>
      <c r="ABQ377"/>
      <c r="ABR377"/>
      <c r="ABS377"/>
      <c r="ABT377"/>
      <c r="ABU377"/>
      <c r="ABV377"/>
      <c r="ABW377"/>
      <c r="ABX377"/>
      <c r="ABY377"/>
      <c r="ABZ377"/>
      <c r="ACA377"/>
      <c r="ACB377"/>
      <c r="ACC377"/>
      <c r="ACD377"/>
      <c r="ACE377"/>
      <c r="ACF377"/>
      <c r="ACG377"/>
      <c r="ACH377"/>
      <c r="ACI377"/>
      <c r="ACJ377"/>
      <c r="ACK377"/>
      <c r="ACL377"/>
      <c r="ACM377"/>
      <c r="ACN377"/>
      <c r="ACO377"/>
      <c r="ACP377"/>
      <c r="ACQ377"/>
      <c r="ACR377"/>
      <c r="ACS377"/>
      <c r="ACT377"/>
      <c r="ACU377"/>
      <c r="ACV377"/>
      <c r="ACW377"/>
      <c r="ACX377"/>
      <c r="ACY377"/>
      <c r="ACZ377"/>
      <c r="ADA377"/>
      <c r="ADB377"/>
      <c r="ADC377"/>
      <c r="ADD377"/>
      <c r="ADE377"/>
      <c r="ADF377"/>
      <c r="ADG377"/>
      <c r="ADH377"/>
      <c r="ADI377"/>
      <c r="ADJ377"/>
      <c r="ADK377"/>
      <c r="ADL377"/>
      <c r="ADM377"/>
      <c r="ADN377"/>
      <c r="ADO377"/>
      <c r="ADP377"/>
      <c r="ADQ377"/>
      <c r="ADR377"/>
      <c r="ADS377"/>
      <c r="ADT377"/>
      <c r="ADU377"/>
      <c r="ADV377"/>
      <c r="ADW377"/>
      <c r="ADX377"/>
      <c r="ADY377"/>
      <c r="ADZ377"/>
      <c r="AEA377"/>
      <c r="AEB377"/>
      <c r="AEC377"/>
      <c r="AED377"/>
      <c r="AEE377"/>
      <c r="AEF377"/>
      <c r="AEG377"/>
      <c r="AEH377"/>
      <c r="AEI377"/>
      <c r="AEJ377"/>
      <c r="AEK377"/>
      <c r="AEL377"/>
      <c r="AEM377"/>
      <c r="AEN377"/>
      <c r="AEO377"/>
      <c r="AEP377"/>
      <c r="AEQ377"/>
      <c r="AER377"/>
      <c r="AES377"/>
      <c r="AET377"/>
      <c r="AEU377"/>
      <c r="AEV377"/>
      <c r="AEW377"/>
      <c r="AEX377"/>
      <c r="AEY377"/>
      <c r="AEZ377"/>
      <c r="AFA377"/>
      <c r="AFB377"/>
      <c r="AFC377"/>
      <c r="AFD377"/>
      <c r="AFE377"/>
      <c r="AFF377"/>
      <c r="AFG377"/>
      <c r="AFH377"/>
      <c r="AFI377"/>
      <c r="AFJ377"/>
      <c r="AFK377"/>
      <c r="AFL377"/>
      <c r="AFM377"/>
      <c r="AFN377"/>
      <c r="AFO377"/>
      <c r="AFP377"/>
      <c r="AFQ377"/>
      <c r="AFR377"/>
      <c r="AFS377"/>
      <c r="AFT377"/>
      <c r="AFU377"/>
      <c r="AFV377"/>
      <c r="AFW377"/>
      <c r="AFX377"/>
      <c r="AFY377"/>
      <c r="AFZ377"/>
      <c r="AGA377"/>
      <c r="AGB377"/>
      <c r="AGC377"/>
      <c r="AGD377"/>
      <c r="AGE377"/>
      <c r="AGF377"/>
      <c r="AGG377"/>
      <c r="AGH377"/>
      <c r="AGI377"/>
      <c r="AGJ377"/>
      <c r="AGK377"/>
      <c r="AGL377"/>
      <c r="AGM377"/>
      <c r="AGN377"/>
      <c r="AGO377"/>
      <c r="AGP377"/>
      <c r="AGQ377"/>
      <c r="AGR377"/>
      <c r="AGS377"/>
      <c r="AGT377"/>
      <c r="AGU377"/>
      <c r="AGV377"/>
      <c r="AGW377"/>
      <c r="AGX377"/>
      <c r="AGY377"/>
      <c r="AGZ377"/>
      <c r="AHA377"/>
      <c r="AHB377"/>
      <c r="AHC377"/>
      <c r="AHD377"/>
      <c r="AHE377"/>
      <c r="AHF377"/>
      <c r="AHG377"/>
      <c r="AHH377"/>
      <c r="AHI377"/>
      <c r="AHJ377"/>
      <c r="AHK377"/>
      <c r="AHL377"/>
      <c r="AHM377"/>
      <c r="AHN377"/>
      <c r="AHO377"/>
      <c r="AHP377"/>
      <c r="AHQ377"/>
      <c r="AHR377"/>
      <c r="AHS377"/>
      <c r="AHT377"/>
      <c r="AHU377"/>
      <c r="AHV377"/>
      <c r="AHW377"/>
      <c r="AHX377"/>
      <c r="AHY377"/>
      <c r="AHZ377"/>
      <c r="AIA377"/>
      <c r="AIB377"/>
      <c r="AIC377"/>
      <c r="AID377"/>
      <c r="AIE377"/>
      <c r="AIF377"/>
      <c r="AIG377"/>
      <c r="AIH377"/>
      <c r="AII377"/>
      <c r="AIJ377"/>
      <c r="AIK377"/>
      <c r="AIL377"/>
      <c r="AIM377"/>
      <c r="AIN377"/>
      <c r="AIO377"/>
      <c r="AIP377"/>
      <c r="AIQ377"/>
      <c r="AIR377"/>
      <c r="AIS377"/>
      <c r="AIT377"/>
      <c r="AIU377"/>
      <c r="AIV377"/>
      <c r="AIW377"/>
      <c r="AIX377"/>
      <c r="AIY377"/>
      <c r="AIZ377"/>
      <c r="AJA377"/>
      <c r="AJB377"/>
      <c r="AJC377"/>
      <c r="AJD377"/>
      <c r="AJE377"/>
      <c r="AJF377"/>
      <c r="AJG377"/>
      <c r="AJH377"/>
      <c r="AJI377"/>
      <c r="AJJ377"/>
      <c r="AJK377"/>
      <c r="AJL377"/>
      <c r="AJM377"/>
      <c r="AJN377"/>
      <c r="AJO377"/>
      <c r="AJP377"/>
      <c r="AJQ377"/>
      <c r="AJR377"/>
      <c r="AJS377"/>
      <c r="AJT377"/>
      <c r="AJU377"/>
      <c r="AJV377"/>
      <c r="AJW377"/>
      <c r="AJX377"/>
      <c r="AJY377"/>
      <c r="AJZ377"/>
      <c r="AKA377"/>
      <c r="AKB377"/>
      <c r="AKC377"/>
      <c r="AKD377"/>
      <c r="AKE377"/>
      <c r="AKF377"/>
      <c r="AKG377"/>
      <c r="AKH377"/>
      <c r="AKI377"/>
      <c r="AKJ377"/>
      <c r="AKK377"/>
      <c r="AKL377"/>
      <c r="AKM377"/>
      <c r="AKN377"/>
      <c r="AKO377"/>
      <c r="AKP377"/>
      <c r="AKQ377"/>
      <c r="AKR377"/>
      <c r="AKS377"/>
      <c r="AKT377"/>
      <c r="AKU377"/>
      <c r="AKV377"/>
      <c r="AKW377"/>
      <c r="AKX377"/>
      <c r="AKY377"/>
      <c r="AKZ377"/>
      <c r="ALA377"/>
      <c r="ALB377"/>
      <c r="ALC377"/>
      <c r="ALD377"/>
      <c r="ALE377"/>
      <c r="ALF377"/>
      <c r="ALG377"/>
      <c r="ALH377"/>
      <c r="ALI377"/>
      <c r="ALJ377"/>
      <c r="ALK377"/>
      <c r="ALL377"/>
      <c r="ALM377"/>
      <c r="ALN377"/>
      <c r="ALO377"/>
      <c r="ALP377"/>
      <c r="ALQ377"/>
      <c r="ALR377"/>
      <c r="ALS377"/>
      <c r="ALT377"/>
      <c r="ALU377"/>
      <c r="ALV377"/>
      <c r="ALW377"/>
      <c r="ALX377"/>
      <c r="ALY377"/>
      <c r="ALZ377"/>
      <c r="AMA377"/>
      <c r="AMB377"/>
      <c r="AMC377"/>
      <c r="AMD377"/>
      <c r="AME377"/>
      <c r="AMF377"/>
      <c r="AMG377"/>
      <c r="AMH377"/>
      <c r="AMI377"/>
      <c r="AMJ377"/>
      <c r="AMK377"/>
      <c r="AML377"/>
      <c r="AMM377"/>
      <c r="AMN377"/>
      <c r="AMO377"/>
      <c r="AMP377"/>
      <c r="AMQ377"/>
      <c r="AMR377"/>
      <c r="AMS377"/>
      <c r="AMT377"/>
      <c r="AMU377"/>
      <c r="AMV377"/>
      <c r="AMW377"/>
      <c r="AMX377"/>
      <c r="AMY377"/>
      <c r="AMZ377"/>
      <c r="ANA377"/>
      <c r="ANB377"/>
      <c r="ANC377"/>
      <c r="AND377" s="6"/>
      <c r="ANE377" s="6"/>
      <c r="ANF377" s="6"/>
    </row>
    <row r="378" spans="3:1046" s="28" customFormat="1" x14ac:dyDescent="0.25">
      <c r="C378" s="6" t="str">
        <f t="shared" si="230"/>
        <v>Whirlpool</v>
      </c>
      <c r="D378" s="6" t="str">
        <f t="shared" si="231"/>
        <v>HPHE2K66HD045V 120  (66 gal)</v>
      </c>
      <c r="E378" s="6">
        <f t="shared" si="265"/>
        <v>260614</v>
      </c>
      <c r="F378" s="62">
        <f t="shared" si="148"/>
        <v>66</v>
      </c>
      <c r="G378" s="6" t="str">
        <f t="shared" si="232"/>
        <v>AOSmithHPTU66</v>
      </c>
      <c r="H378" s="64">
        <v>0</v>
      </c>
      <c r="I378" s="62">
        <v>1</v>
      </c>
      <c r="J378" s="63">
        <f t="shared" si="262"/>
        <v>0</v>
      </c>
      <c r="K378" s="114">
        <f t="shared" si="263"/>
        <v>3.1</v>
      </c>
      <c r="L378" s="132">
        <f t="shared" si="259"/>
        <v>0</v>
      </c>
      <c r="M378" s="132" t="str">
        <f t="shared" si="266"/>
        <v>WhirlpoolHPHE2K66</v>
      </c>
      <c r="N378" s="99" t="s">
        <v>196</v>
      </c>
      <c r="O378" s="32">
        <v>3</v>
      </c>
      <c r="P378" s="83">
        <f t="shared" si="260"/>
        <v>26</v>
      </c>
      <c r="Q378" s="9" t="s">
        <v>53</v>
      </c>
      <c r="R378" s="70">
        <f t="shared" si="264"/>
        <v>6</v>
      </c>
      <c r="S378" s="70">
        <f t="shared" si="257"/>
        <v>260614</v>
      </c>
      <c r="T378" s="67" t="str">
        <f t="shared" si="249"/>
        <v>HPHE2K66HD045V 120  (66 gal)</v>
      </c>
      <c r="U378" s="10" t="s">
        <v>57</v>
      </c>
      <c r="V378" s="11">
        <v>66</v>
      </c>
      <c r="W378" s="30" t="s">
        <v>85</v>
      </c>
      <c r="X378" s="88" t="s">
        <v>105</v>
      </c>
      <c r="Y378" s="93" t="str">
        <f t="shared" si="258"/>
        <v>AOSmithHPTU66</v>
      </c>
      <c r="Z378" s="131">
        <v>0</v>
      </c>
      <c r="AA378" s="40" t="s">
        <v>10</v>
      </c>
      <c r="AB378" s="47">
        <v>3</v>
      </c>
      <c r="AC378" s="48">
        <v>3.1</v>
      </c>
      <c r="AD378" s="49">
        <v>42545</v>
      </c>
      <c r="AE378" s="50" t="s">
        <v>83</v>
      </c>
      <c r="AF378" s="143" t="str">
        <f t="shared" si="233"/>
        <v>2,     Whirlpool,   "HPHE2K66HD045V 120  (66 gal)"</v>
      </c>
      <c r="AG378" s="145" t="str">
        <f t="shared" si="217"/>
        <v>Whirlpool</v>
      </c>
      <c r="AH378" s="146" t="s">
        <v>719</v>
      </c>
      <c r="AI378" s="143" t="str">
        <f t="shared" si="234"/>
        <v xml:space="preserve">          case  Whirlpool   :   "WhirlpoolHPHE2K66"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  <c r="IW378"/>
      <c r="IX378"/>
      <c r="IY378"/>
      <c r="IZ378"/>
      <c r="JA378"/>
      <c r="JB378"/>
      <c r="JC378"/>
      <c r="JD378"/>
      <c r="JE378"/>
      <c r="JF378"/>
      <c r="JG378"/>
      <c r="JH378"/>
      <c r="JI378"/>
      <c r="JJ378"/>
      <c r="JK378"/>
      <c r="JL378"/>
      <c r="JM378"/>
      <c r="JN378"/>
      <c r="JO378"/>
      <c r="JP378"/>
      <c r="JQ378"/>
      <c r="JR378"/>
      <c r="JS378"/>
      <c r="JT378"/>
      <c r="JU378"/>
      <c r="JV378"/>
      <c r="JW378"/>
      <c r="JX378"/>
      <c r="JY378"/>
      <c r="JZ378"/>
      <c r="KA378"/>
      <c r="KB378"/>
      <c r="KC378"/>
      <c r="KD378"/>
      <c r="KE378"/>
      <c r="KF378"/>
      <c r="KG378"/>
      <c r="KH378"/>
      <c r="KI378"/>
      <c r="KJ378"/>
      <c r="KK378"/>
      <c r="KL378"/>
      <c r="KM378"/>
      <c r="KN378"/>
      <c r="KO378"/>
      <c r="KP378"/>
      <c r="KQ378"/>
      <c r="KR378"/>
      <c r="KS378"/>
      <c r="KT378"/>
      <c r="KU378"/>
      <c r="KV378"/>
      <c r="KW378"/>
      <c r="KX378"/>
      <c r="KY378"/>
      <c r="KZ378"/>
      <c r="LA378"/>
      <c r="LB378"/>
      <c r="LC378"/>
      <c r="LD378"/>
      <c r="LE378"/>
      <c r="LF378"/>
      <c r="LG378"/>
      <c r="LH378"/>
      <c r="LI378"/>
      <c r="LJ378"/>
      <c r="LK378"/>
      <c r="LL378"/>
      <c r="LM378"/>
      <c r="LN378"/>
      <c r="LO378"/>
      <c r="LP378"/>
      <c r="LQ378"/>
      <c r="LR378"/>
      <c r="LS378"/>
      <c r="LT378"/>
      <c r="LU378"/>
      <c r="LV378"/>
      <c r="LW378"/>
      <c r="LX378"/>
      <c r="LY378"/>
      <c r="LZ378"/>
      <c r="MA378"/>
      <c r="MB378"/>
      <c r="MC378"/>
      <c r="MD378"/>
      <c r="ME378"/>
      <c r="MF378"/>
      <c r="MG378"/>
      <c r="MH378"/>
      <c r="MI378"/>
      <c r="MJ378"/>
      <c r="MK378"/>
      <c r="ML378"/>
      <c r="MM378"/>
      <c r="MN378"/>
      <c r="MO378"/>
      <c r="MP378"/>
      <c r="MQ378"/>
      <c r="MR378"/>
      <c r="MS378"/>
      <c r="MT378"/>
      <c r="MU378"/>
      <c r="MV378"/>
      <c r="MW378"/>
      <c r="MX378"/>
      <c r="MY378"/>
      <c r="MZ378"/>
      <c r="NA378"/>
      <c r="NB378"/>
      <c r="NC378"/>
      <c r="ND378"/>
      <c r="NE378"/>
      <c r="NF378"/>
      <c r="NG378"/>
      <c r="NH378"/>
      <c r="NI378"/>
      <c r="NJ378"/>
      <c r="NK378"/>
      <c r="NL378"/>
      <c r="NM378"/>
      <c r="NN378"/>
      <c r="NO378"/>
      <c r="NP378"/>
      <c r="NQ378"/>
      <c r="NR378"/>
      <c r="NS378"/>
      <c r="NT378"/>
      <c r="NU378"/>
      <c r="NV378"/>
      <c r="NW378"/>
      <c r="NX378"/>
      <c r="NY378"/>
      <c r="NZ378"/>
      <c r="OA378"/>
      <c r="OB378"/>
      <c r="OC378"/>
      <c r="OD378"/>
      <c r="OE378"/>
      <c r="OF378"/>
      <c r="OG378"/>
      <c r="OH378"/>
      <c r="OI378"/>
      <c r="OJ378"/>
      <c r="OK378"/>
      <c r="OL378"/>
      <c r="OM378"/>
      <c r="ON378"/>
      <c r="OO378"/>
      <c r="OP378"/>
      <c r="OQ378"/>
      <c r="OR378"/>
      <c r="OS378"/>
      <c r="OT378"/>
      <c r="OU378"/>
      <c r="OV378"/>
      <c r="OW378"/>
      <c r="OX378"/>
      <c r="OY378"/>
      <c r="OZ378"/>
      <c r="PA378"/>
      <c r="PB378"/>
      <c r="PC378"/>
      <c r="PD378"/>
      <c r="PE378"/>
      <c r="PF378"/>
      <c r="PG378"/>
      <c r="PH378"/>
      <c r="PI378"/>
      <c r="PJ378"/>
      <c r="PK378"/>
      <c r="PL378"/>
      <c r="PM378"/>
      <c r="PN378"/>
      <c r="PO378"/>
      <c r="PP378"/>
      <c r="PQ378"/>
      <c r="PR378"/>
      <c r="PS378"/>
      <c r="PT378"/>
      <c r="PU378"/>
      <c r="PV378"/>
      <c r="PW378"/>
      <c r="PX378"/>
      <c r="PY378"/>
      <c r="PZ378"/>
      <c r="QA378"/>
      <c r="QB378"/>
      <c r="QC378"/>
      <c r="QD378"/>
      <c r="QE378"/>
      <c r="QF378"/>
      <c r="QG378"/>
      <c r="QH378"/>
      <c r="QI378"/>
      <c r="QJ378"/>
      <c r="QK378"/>
      <c r="QL378"/>
      <c r="QM378"/>
      <c r="QN378"/>
      <c r="QO378"/>
      <c r="QP378"/>
      <c r="QQ378"/>
      <c r="QR378"/>
      <c r="QS378"/>
      <c r="QT378"/>
      <c r="QU378"/>
      <c r="QV378"/>
      <c r="QW378"/>
      <c r="QX378"/>
      <c r="QY378"/>
      <c r="QZ378"/>
      <c r="RA378"/>
      <c r="RB378"/>
      <c r="RC378"/>
      <c r="RD378"/>
      <c r="RE378"/>
      <c r="RF378"/>
      <c r="RG378"/>
      <c r="RH378"/>
      <c r="RI378"/>
      <c r="RJ378"/>
      <c r="RK378"/>
      <c r="RL378"/>
      <c r="RM378"/>
      <c r="RN378"/>
      <c r="RO378"/>
      <c r="RP378"/>
      <c r="RQ378"/>
      <c r="RR378"/>
      <c r="RS378"/>
      <c r="RT378"/>
      <c r="RU378"/>
      <c r="RV378"/>
      <c r="RW378"/>
      <c r="RX378"/>
      <c r="RY378"/>
      <c r="RZ378"/>
      <c r="SA378"/>
      <c r="SB378"/>
      <c r="SC378"/>
      <c r="SD378"/>
      <c r="SE378"/>
      <c r="SF378"/>
      <c r="SG378"/>
      <c r="SH378"/>
      <c r="SI378"/>
      <c r="SJ378"/>
      <c r="SK378"/>
      <c r="SL378"/>
      <c r="SM378"/>
      <c r="SN378"/>
      <c r="SO378"/>
      <c r="SP378"/>
      <c r="SQ378"/>
      <c r="SR378"/>
      <c r="SS378"/>
      <c r="ST378"/>
      <c r="SU378"/>
      <c r="SV378"/>
      <c r="SW378"/>
      <c r="SX378"/>
      <c r="SY378"/>
      <c r="SZ378"/>
      <c r="TA378"/>
      <c r="TB378"/>
      <c r="TC378"/>
      <c r="TD378"/>
      <c r="TE378"/>
      <c r="TF378"/>
      <c r="TG378"/>
      <c r="TH378"/>
      <c r="TI378"/>
      <c r="TJ378"/>
      <c r="TK378"/>
      <c r="TL378"/>
      <c r="TM378"/>
      <c r="TN378"/>
      <c r="TO378"/>
      <c r="TP378"/>
      <c r="TQ378"/>
      <c r="TR378"/>
      <c r="TS378"/>
      <c r="TT378"/>
      <c r="TU378"/>
      <c r="TV378"/>
      <c r="TW378"/>
      <c r="TX378"/>
      <c r="TY378"/>
      <c r="TZ378"/>
      <c r="UA378"/>
      <c r="UB378"/>
      <c r="UC378"/>
      <c r="UD378"/>
      <c r="UE378"/>
      <c r="UF378"/>
      <c r="UG378"/>
      <c r="UH378"/>
      <c r="UI378"/>
      <c r="UJ378"/>
      <c r="UK378"/>
      <c r="UL378"/>
      <c r="UM378"/>
      <c r="UN378"/>
      <c r="UO378"/>
      <c r="UP378"/>
      <c r="UQ378"/>
      <c r="UR378"/>
      <c r="US378"/>
      <c r="UT378"/>
      <c r="UU378"/>
      <c r="UV378"/>
      <c r="UW378"/>
      <c r="UX378"/>
      <c r="UY378"/>
      <c r="UZ378"/>
      <c r="VA378"/>
      <c r="VB378"/>
      <c r="VC378"/>
      <c r="VD378"/>
      <c r="VE378"/>
      <c r="VF378"/>
      <c r="VG378"/>
      <c r="VH378"/>
      <c r="VI378"/>
      <c r="VJ378"/>
      <c r="VK378"/>
      <c r="VL378"/>
      <c r="VM378"/>
      <c r="VN378"/>
      <c r="VO378"/>
      <c r="VP378"/>
      <c r="VQ378"/>
      <c r="VR378"/>
      <c r="VS378"/>
      <c r="VT378"/>
      <c r="VU378"/>
      <c r="VV378"/>
      <c r="VW378"/>
      <c r="VX378"/>
      <c r="VY378"/>
      <c r="VZ378"/>
      <c r="WA378"/>
      <c r="WB378"/>
      <c r="WC378"/>
      <c r="WD378"/>
      <c r="WE378"/>
      <c r="WF378"/>
      <c r="WG378"/>
      <c r="WH378"/>
      <c r="WI378"/>
      <c r="WJ378"/>
      <c r="WK378"/>
      <c r="WL378"/>
      <c r="WM378"/>
      <c r="WN378"/>
      <c r="WO378"/>
      <c r="WP378"/>
      <c r="WQ378"/>
      <c r="WR378"/>
      <c r="WS378"/>
      <c r="WT378"/>
      <c r="WU378"/>
      <c r="WV378"/>
      <c r="WW378"/>
      <c r="WX378"/>
      <c r="WY378"/>
      <c r="WZ378"/>
      <c r="XA378"/>
      <c r="XB378"/>
      <c r="XC378"/>
      <c r="XD378"/>
      <c r="XE378"/>
      <c r="XF378"/>
      <c r="XG378"/>
      <c r="XH378"/>
      <c r="XI378"/>
      <c r="XJ378"/>
      <c r="XK378"/>
      <c r="XL378"/>
      <c r="XM378"/>
      <c r="XN378"/>
      <c r="XO378"/>
      <c r="XP378"/>
      <c r="XQ378"/>
      <c r="XR378"/>
      <c r="XS378"/>
      <c r="XT378"/>
      <c r="XU378"/>
      <c r="XV378"/>
      <c r="XW378"/>
      <c r="XX378"/>
      <c r="XY378"/>
      <c r="XZ378"/>
      <c r="YA378"/>
      <c r="YB378"/>
      <c r="YC378"/>
      <c r="YD378"/>
      <c r="YE378"/>
      <c r="YF378"/>
      <c r="YG378"/>
      <c r="YH378"/>
      <c r="YI378"/>
      <c r="YJ378"/>
      <c r="YK378"/>
      <c r="YL378"/>
      <c r="YM378"/>
      <c r="YN378"/>
      <c r="YO378"/>
      <c r="YP378"/>
      <c r="YQ378"/>
      <c r="YR378"/>
      <c r="YS378"/>
      <c r="YT378"/>
      <c r="YU378"/>
      <c r="YV378"/>
      <c r="YW378"/>
      <c r="YX378"/>
      <c r="YY378"/>
      <c r="YZ378"/>
      <c r="ZA378"/>
      <c r="ZB378"/>
      <c r="ZC378"/>
      <c r="ZD378"/>
      <c r="ZE378"/>
      <c r="ZF378"/>
      <c r="ZG378"/>
      <c r="ZH378"/>
      <c r="ZI378"/>
      <c r="ZJ378"/>
      <c r="ZK378"/>
      <c r="ZL378"/>
      <c r="ZM378"/>
      <c r="ZN378"/>
      <c r="ZO378"/>
      <c r="ZP378"/>
      <c r="ZQ378"/>
      <c r="ZR378"/>
      <c r="ZS378"/>
      <c r="ZT378"/>
      <c r="ZU378"/>
      <c r="ZV378"/>
      <c r="ZW378"/>
      <c r="ZX378"/>
      <c r="ZY378"/>
      <c r="ZZ378"/>
      <c r="AAA378"/>
      <c r="AAB378"/>
      <c r="AAC378"/>
      <c r="AAD378"/>
      <c r="AAE378"/>
      <c r="AAF378"/>
      <c r="AAG378"/>
      <c r="AAH378"/>
      <c r="AAI378"/>
      <c r="AAJ378"/>
      <c r="AAK378"/>
      <c r="AAL378"/>
      <c r="AAM378"/>
      <c r="AAN378"/>
      <c r="AAO378"/>
      <c r="AAP378"/>
      <c r="AAQ378"/>
      <c r="AAR378"/>
      <c r="AAS378"/>
      <c r="AAT378"/>
      <c r="AAU378"/>
      <c r="AAV378"/>
      <c r="AAW378"/>
      <c r="AAX378"/>
      <c r="AAY378"/>
      <c r="AAZ378"/>
      <c r="ABA378"/>
      <c r="ABB378"/>
      <c r="ABC378"/>
      <c r="ABD378"/>
      <c r="ABE378"/>
      <c r="ABF378"/>
      <c r="ABG378"/>
      <c r="ABH378"/>
      <c r="ABI378"/>
      <c r="ABJ378"/>
      <c r="ABK378"/>
      <c r="ABL378"/>
      <c r="ABM378"/>
      <c r="ABN378"/>
      <c r="ABO378"/>
      <c r="ABP378"/>
      <c r="ABQ378"/>
      <c r="ABR378"/>
      <c r="ABS378"/>
      <c r="ABT378"/>
      <c r="ABU378"/>
      <c r="ABV378"/>
      <c r="ABW378"/>
      <c r="ABX378"/>
      <c r="ABY378"/>
      <c r="ABZ378"/>
      <c r="ACA378"/>
      <c r="ACB378"/>
      <c r="ACC378"/>
      <c r="ACD378"/>
      <c r="ACE378"/>
      <c r="ACF378"/>
      <c r="ACG378"/>
      <c r="ACH378"/>
      <c r="ACI378"/>
      <c r="ACJ378"/>
      <c r="ACK378"/>
      <c r="ACL378"/>
      <c r="ACM378"/>
      <c r="ACN378"/>
      <c r="ACO378"/>
      <c r="ACP378"/>
      <c r="ACQ378"/>
      <c r="ACR378"/>
      <c r="ACS378"/>
      <c r="ACT378"/>
      <c r="ACU378"/>
      <c r="ACV378"/>
      <c r="ACW378"/>
      <c r="ACX378"/>
      <c r="ACY378"/>
      <c r="ACZ378"/>
      <c r="ADA378"/>
      <c r="ADB378"/>
      <c r="ADC378"/>
      <c r="ADD378"/>
      <c r="ADE378"/>
      <c r="ADF378"/>
      <c r="ADG378"/>
      <c r="ADH378"/>
      <c r="ADI378"/>
      <c r="ADJ378"/>
      <c r="ADK378"/>
      <c r="ADL378"/>
      <c r="ADM378"/>
      <c r="ADN378"/>
      <c r="ADO378"/>
      <c r="ADP378"/>
      <c r="ADQ378"/>
      <c r="ADR378"/>
      <c r="ADS378"/>
      <c r="ADT378"/>
      <c r="ADU378"/>
      <c r="ADV378"/>
      <c r="ADW378"/>
      <c r="ADX378"/>
      <c r="ADY378"/>
      <c r="ADZ378"/>
      <c r="AEA378"/>
      <c r="AEB378"/>
      <c r="AEC378"/>
      <c r="AED378"/>
      <c r="AEE378"/>
      <c r="AEF378"/>
      <c r="AEG378"/>
      <c r="AEH378"/>
      <c r="AEI378"/>
      <c r="AEJ378"/>
      <c r="AEK378"/>
      <c r="AEL378"/>
      <c r="AEM378"/>
      <c r="AEN378"/>
      <c r="AEO378"/>
      <c r="AEP378"/>
      <c r="AEQ378"/>
      <c r="AER378"/>
      <c r="AES378"/>
      <c r="AET378"/>
      <c r="AEU378"/>
      <c r="AEV378"/>
      <c r="AEW378"/>
      <c r="AEX378"/>
      <c r="AEY378"/>
      <c r="AEZ378"/>
      <c r="AFA378"/>
      <c r="AFB378"/>
      <c r="AFC378"/>
      <c r="AFD378"/>
      <c r="AFE378"/>
      <c r="AFF378"/>
      <c r="AFG378"/>
      <c r="AFH378"/>
      <c r="AFI378"/>
      <c r="AFJ378"/>
      <c r="AFK378"/>
      <c r="AFL378"/>
      <c r="AFM378"/>
      <c r="AFN378"/>
      <c r="AFO378"/>
      <c r="AFP378"/>
      <c r="AFQ378"/>
      <c r="AFR378"/>
      <c r="AFS378"/>
      <c r="AFT378"/>
      <c r="AFU378"/>
      <c r="AFV378"/>
      <c r="AFW378"/>
      <c r="AFX378"/>
      <c r="AFY378"/>
      <c r="AFZ378"/>
      <c r="AGA378"/>
      <c r="AGB378"/>
      <c r="AGC378"/>
      <c r="AGD378"/>
      <c r="AGE378"/>
      <c r="AGF378"/>
      <c r="AGG378"/>
      <c r="AGH378"/>
      <c r="AGI378"/>
      <c r="AGJ378"/>
      <c r="AGK378"/>
      <c r="AGL378"/>
      <c r="AGM378"/>
      <c r="AGN378"/>
      <c r="AGO378"/>
      <c r="AGP378"/>
      <c r="AGQ378"/>
      <c r="AGR378"/>
      <c r="AGS378"/>
      <c r="AGT378"/>
      <c r="AGU378"/>
      <c r="AGV378"/>
      <c r="AGW378"/>
      <c r="AGX378"/>
      <c r="AGY378"/>
      <c r="AGZ378"/>
      <c r="AHA378"/>
      <c r="AHB378"/>
      <c r="AHC378"/>
      <c r="AHD378"/>
      <c r="AHE378"/>
      <c r="AHF378"/>
      <c r="AHG378"/>
      <c r="AHH378"/>
      <c r="AHI378"/>
      <c r="AHJ378"/>
      <c r="AHK378"/>
      <c r="AHL378"/>
      <c r="AHM378"/>
      <c r="AHN378"/>
      <c r="AHO378"/>
      <c r="AHP378"/>
      <c r="AHQ378"/>
      <c r="AHR378"/>
      <c r="AHS378"/>
      <c r="AHT378"/>
      <c r="AHU378"/>
      <c r="AHV378"/>
      <c r="AHW378"/>
      <c r="AHX378"/>
      <c r="AHY378"/>
      <c r="AHZ378"/>
      <c r="AIA378"/>
      <c r="AIB378"/>
      <c r="AIC378"/>
      <c r="AID378"/>
      <c r="AIE378"/>
      <c r="AIF378"/>
      <c r="AIG378"/>
      <c r="AIH378"/>
      <c r="AII378"/>
      <c r="AIJ378"/>
      <c r="AIK378"/>
      <c r="AIL378"/>
      <c r="AIM378"/>
      <c r="AIN378"/>
      <c r="AIO378"/>
      <c r="AIP378"/>
      <c r="AIQ378"/>
      <c r="AIR378"/>
      <c r="AIS378"/>
      <c r="AIT378"/>
      <c r="AIU378"/>
      <c r="AIV378"/>
      <c r="AIW378"/>
      <c r="AIX378"/>
      <c r="AIY378"/>
      <c r="AIZ378"/>
      <c r="AJA378"/>
      <c r="AJB378"/>
      <c r="AJC378"/>
      <c r="AJD378"/>
      <c r="AJE378"/>
      <c r="AJF378"/>
      <c r="AJG378"/>
      <c r="AJH378"/>
      <c r="AJI378"/>
      <c r="AJJ378"/>
      <c r="AJK378"/>
      <c r="AJL378"/>
      <c r="AJM378"/>
      <c r="AJN378"/>
      <c r="AJO378"/>
      <c r="AJP378"/>
      <c r="AJQ378"/>
      <c r="AJR378"/>
      <c r="AJS378"/>
      <c r="AJT378"/>
      <c r="AJU378"/>
      <c r="AJV378"/>
      <c r="AJW378"/>
      <c r="AJX378"/>
      <c r="AJY378"/>
      <c r="AJZ378"/>
      <c r="AKA378"/>
      <c r="AKB378"/>
      <c r="AKC378"/>
      <c r="AKD378"/>
      <c r="AKE378"/>
      <c r="AKF378"/>
      <c r="AKG378"/>
      <c r="AKH378"/>
      <c r="AKI378"/>
      <c r="AKJ378"/>
      <c r="AKK378"/>
      <c r="AKL378"/>
      <c r="AKM378"/>
      <c r="AKN378"/>
      <c r="AKO378"/>
      <c r="AKP378"/>
      <c r="AKQ378"/>
      <c r="AKR378"/>
      <c r="AKS378"/>
      <c r="AKT378"/>
      <c r="AKU378"/>
      <c r="AKV378"/>
      <c r="AKW378"/>
      <c r="AKX378"/>
      <c r="AKY378"/>
      <c r="AKZ378"/>
      <c r="ALA378"/>
      <c r="ALB378"/>
      <c r="ALC378"/>
      <c r="ALD378"/>
      <c r="ALE378"/>
      <c r="ALF378"/>
      <c r="ALG378"/>
      <c r="ALH378"/>
      <c r="ALI378"/>
      <c r="ALJ378"/>
      <c r="ALK378"/>
      <c r="ALL378"/>
      <c r="ALM378"/>
      <c r="ALN378"/>
      <c r="ALO378"/>
      <c r="ALP378"/>
      <c r="ALQ378"/>
      <c r="ALR378"/>
      <c r="ALS378"/>
      <c r="ALT378"/>
      <c r="ALU378"/>
      <c r="ALV378"/>
      <c r="ALW378"/>
      <c r="ALX378"/>
      <c r="ALY378"/>
      <c r="ALZ378"/>
      <c r="AMA378"/>
      <c r="AMB378"/>
      <c r="AMC378"/>
      <c r="AMD378"/>
      <c r="AME378"/>
      <c r="AMF378"/>
      <c r="AMG378"/>
      <c r="AMH378"/>
      <c r="AMI378"/>
      <c r="AMJ378"/>
      <c r="AMK378"/>
      <c r="AML378"/>
      <c r="AMM378"/>
      <c r="AMN378"/>
      <c r="AMO378"/>
      <c r="AMP378"/>
      <c r="AMQ378"/>
      <c r="AMR378"/>
      <c r="AMS378"/>
      <c r="AMT378"/>
      <c r="AMU378"/>
      <c r="AMV378"/>
      <c r="AMW378"/>
      <c r="AMX378"/>
      <c r="AMY378"/>
      <c r="AMZ378"/>
      <c r="ANA378"/>
      <c r="ANB378"/>
      <c r="ANC378"/>
      <c r="AND378" s="6"/>
      <c r="ANE378" s="6"/>
      <c r="ANF378" s="6"/>
    </row>
    <row r="379" spans="3:1046" s="28" customFormat="1" x14ac:dyDescent="0.25">
      <c r="C379" s="6" t="str">
        <f t="shared" si="230"/>
        <v>Whirlpool</v>
      </c>
      <c r="D379" s="6" t="str">
        <f t="shared" si="231"/>
        <v>HPHE2K66HD045VC 120  (66 gal)</v>
      </c>
      <c r="E379" s="6">
        <f t="shared" si="265"/>
        <v>260714</v>
      </c>
      <c r="F379" s="62">
        <f t="shared" si="148"/>
        <v>66</v>
      </c>
      <c r="G379" s="6" t="str">
        <f t="shared" si="232"/>
        <v>AOSmithHPTU66</v>
      </c>
      <c r="H379" s="64">
        <v>0</v>
      </c>
      <c r="I379" s="62">
        <v>1</v>
      </c>
      <c r="J379" s="63">
        <f t="shared" si="262"/>
        <v>0</v>
      </c>
      <c r="K379" s="114">
        <f t="shared" si="263"/>
        <v>3.1</v>
      </c>
      <c r="L379" s="132">
        <f t="shared" si="259"/>
        <v>0</v>
      </c>
      <c r="M379" s="132" t="str">
        <f t="shared" si="266"/>
        <v>WhirlpoolHPHE2K66C</v>
      </c>
      <c r="N379" s="99" t="s">
        <v>196</v>
      </c>
      <c r="O379" s="32">
        <v>3</v>
      </c>
      <c r="P379" s="83">
        <f t="shared" si="260"/>
        <v>26</v>
      </c>
      <c r="Q379" s="9" t="s">
        <v>53</v>
      </c>
      <c r="R379" s="70">
        <f t="shared" si="264"/>
        <v>7</v>
      </c>
      <c r="S379" s="70">
        <f t="shared" si="257"/>
        <v>260714</v>
      </c>
      <c r="T379" s="67" t="str">
        <f t="shared" si="249"/>
        <v>HPHE2K66HD045VC 120  (66 gal)</v>
      </c>
      <c r="U379" s="10" t="s">
        <v>58</v>
      </c>
      <c r="V379" s="11">
        <v>66</v>
      </c>
      <c r="W379" s="30" t="s">
        <v>85</v>
      </c>
      <c r="X379" s="88" t="s">
        <v>105</v>
      </c>
      <c r="Y379" s="93" t="str">
        <f t="shared" si="258"/>
        <v>AOSmithHPTU66</v>
      </c>
      <c r="Z379" s="131">
        <v>0</v>
      </c>
      <c r="AA379" s="40" t="s">
        <v>10</v>
      </c>
      <c r="AB379" s="47">
        <v>3</v>
      </c>
      <c r="AC379" s="48">
        <v>3.1</v>
      </c>
      <c r="AD379" s="49">
        <v>42545</v>
      </c>
      <c r="AE379" s="50" t="s">
        <v>83</v>
      </c>
      <c r="AF379" s="143" t="str">
        <f t="shared" si="233"/>
        <v>2,     Whirlpool,   "HPHE2K66HD045VC 120  (66 gal)"</v>
      </c>
      <c r="AG379" s="145" t="str">
        <f t="shared" si="217"/>
        <v>Whirlpool</v>
      </c>
      <c r="AH379" s="146" t="s">
        <v>720</v>
      </c>
      <c r="AI379" s="143" t="str">
        <f t="shared" si="234"/>
        <v xml:space="preserve">          case  Whirlpool   :   "WhirlpoolHPHE2K66C"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  <c r="IW379"/>
      <c r="IX379"/>
      <c r="IY379"/>
      <c r="IZ379"/>
      <c r="JA379"/>
      <c r="JB379"/>
      <c r="JC379"/>
      <c r="JD379"/>
      <c r="JE379"/>
      <c r="JF379"/>
      <c r="JG379"/>
      <c r="JH379"/>
      <c r="JI379"/>
      <c r="JJ379"/>
      <c r="JK379"/>
      <c r="JL379"/>
      <c r="JM379"/>
      <c r="JN379"/>
      <c r="JO379"/>
      <c r="JP379"/>
      <c r="JQ379"/>
      <c r="JR379"/>
      <c r="JS379"/>
      <c r="JT379"/>
      <c r="JU379"/>
      <c r="JV379"/>
      <c r="JW379"/>
      <c r="JX379"/>
      <c r="JY379"/>
      <c r="JZ379"/>
      <c r="KA379"/>
      <c r="KB379"/>
      <c r="KC379"/>
      <c r="KD379"/>
      <c r="KE379"/>
      <c r="KF379"/>
      <c r="KG379"/>
      <c r="KH379"/>
      <c r="KI379"/>
      <c r="KJ379"/>
      <c r="KK379"/>
      <c r="KL379"/>
      <c r="KM379"/>
      <c r="KN379"/>
      <c r="KO379"/>
      <c r="KP379"/>
      <c r="KQ379"/>
      <c r="KR379"/>
      <c r="KS379"/>
      <c r="KT379"/>
      <c r="KU379"/>
      <c r="KV379"/>
      <c r="KW379"/>
      <c r="KX379"/>
      <c r="KY379"/>
      <c r="KZ379"/>
      <c r="LA379"/>
      <c r="LB379"/>
      <c r="LC379"/>
      <c r="LD379"/>
      <c r="LE379"/>
      <c r="LF379"/>
      <c r="LG379"/>
      <c r="LH379"/>
      <c r="LI379"/>
      <c r="LJ379"/>
      <c r="LK379"/>
      <c r="LL379"/>
      <c r="LM379"/>
      <c r="LN379"/>
      <c r="LO379"/>
      <c r="LP379"/>
      <c r="LQ379"/>
      <c r="LR379"/>
      <c r="LS379"/>
      <c r="LT379"/>
      <c r="LU379"/>
      <c r="LV379"/>
      <c r="LW379"/>
      <c r="LX379"/>
      <c r="LY379"/>
      <c r="LZ379"/>
      <c r="MA379"/>
      <c r="MB379"/>
      <c r="MC379"/>
      <c r="MD379"/>
      <c r="ME379"/>
      <c r="MF379"/>
      <c r="MG379"/>
      <c r="MH379"/>
      <c r="MI379"/>
      <c r="MJ379"/>
      <c r="MK379"/>
      <c r="ML379"/>
      <c r="MM379"/>
      <c r="MN379"/>
      <c r="MO379"/>
      <c r="MP379"/>
      <c r="MQ379"/>
      <c r="MR379"/>
      <c r="MS379"/>
      <c r="MT379"/>
      <c r="MU379"/>
      <c r="MV379"/>
      <c r="MW379"/>
      <c r="MX379"/>
      <c r="MY379"/>
      <c r="MZ379"/>
      <c r="NA379"/>
      <c r="NB379"/>
      <c r="NC379"/>
      <c r="ND379"/>
      <c r="NE379"/>
      <c r="NF379"/>
      <c r="NG379"/>
      <c r="NH379"/>
      <c r="NI379"/>
      <c r="NJ379"/>
      <c r="NK379"/>
      <c r="NL379"/>
      <c r="NM379"/>
      <c r="NN379"/>
      <c r="NO379"/>
      <c r="NP379"/>
      <c r="NQ379"/>
      <c r="NR379"/>
      <c r="NS379"/>
      <c r="NT379"/>
      <c r="NU379"/>
      <c r="NV379"/>
      <c r="NW379"/>
      <c r="NX379"/>
      <c r="NY379"/>
      <c r="NZ379"/>
      <c r="OA379"/>
      <c r="OB379"/>
      <c r="OC379"/>
      <c r="OD379"/>
      <c r="OE379"/>
      <c r="OF379"/>
      <c r="OG379"/>
      <c r="OH379"/>
      <c r="OI379"/>
      <c r="OJ379"/>
      <c r="OK379"/>
      <c r="OL379"/>
      <c r="OM379"/>
      <c r="ON379"/>
      <c r="OO379"/>
      <c r="OP379"/>
      <c r="OQ379"/>
      <c r="OR379"/>
      <c r="OS379"/>
      <c r="OT379"/>
      <c r="OU379"/>
      <c r="OV379"/>
      <c r="OW379"/>
      <c r="OX379"/>
      <c r="OY379"/>
      <c r="OZ379"/>
      <c r="PA379"/>
      <c r="PB379"/>
      <c r="PC379"/>
      <c r="PD379"/>
      <c r="PE379"/>
      <c r="PF379"/>
      <c r="PG379"/>
      <c r="PH379"/>
      <c r="PI379"/>
      <c r="PJ379"/>
      <c r="PK379"/>
      <c r="PL379"/>
      <c r="PM379"/>
      <c r="PN379"/>
      <c r="PO379"/>
      <c r="PP379"/>
      <c r="PQ379"/>
      <c r="PR379"/>
      <c r="PS379"/>
      <c r="PT379"/>
      <c r="PU379"/>
      <c r="PV379"/>
      <c r="PW379"/>
      <c r="PX379"/>
      <c r="PY379"/>
      <c r="PZ379"/>
      <c r="QA379"/>
      <c r="QB379"/>
      <c r="QC379"/>
      <c r="QD379"/>
      <c r="QE379"/>
      <c r="QF379"/>
      <c r="QG379"/>
      <c r="QH379"/>
      <c r="QI379"/>
      <c r="QJ379"/>
      <c r="QK379"/>
      <c r="QL379"/>
      <c r="QM379"/>
      <c r="QN379"/>
      <c r="QO379"/>
      <c r="QP379"/>
      <c r="QQ379"/>
      <c r="QR379"/>
      <c r="QS379"/>
      <c r="QT379"/>
      <c r="QU379"/>
      <c r="QV379"/>
      <c r="QW379"/>
      <c r="QX379"/>
      <c r="QY379"/>
      <c r="QZ379"/>
      <c r="RA379"/>
      <c r="RB379"/>
      <c r="RC379"/>
      <c r="RD379"/>
      <c r="RE379"/>
      <c r="RF379"/>
      <c r="RG379"/>
      <c r="RH379"/>
      <c r="RI379"/>
      <c r="RJ379"/>
      <c r="RK379"/>
      <c r="RL379"/>
      <c r="RM379"/>
      <c r="RN379"/>
      <c r="RO379"/>
      <c r="RP379"/>
      <c r="RQ379"/>
      <c r="RR379"/>
      <c r="RS379"/>
      <c r="RT379"/>
      <c r="RU379"/>
      <c r="RV379"/>
      <c r="RW379"/>
      <c r="RX379"/>
      <c r="RY379"/>
      <c r="RZ379"/>
      <c r="SA379"/>
      <c r="SB379"/>
      <c r="SC379"/>
      <c r="SD379"/>
      <c r="SE379"/>
      <c r="SF379"/>
      <c r="SG379"/>
      <c r="SH379"/>
      <c r="SI379"/>
      <c r="SJ379"/>
      <c r="SK379"/>
      <c r="SL379"/>
      <c r="SM379"/>
      <c r="SN379"/>
      <c r="SO379"/>
      <c r="SP379"/>
      <c r="SQ379"/>
      <c r="SR379"/>
      <c r="SS379"/>
      <c r="ST379"/>
      <c r="SU379"/>
      <c r="SV379"/>
      <c r="SW379"/>
      <c r="SX379"/>
      <c r="SY379"/>
      <c r="SZ379"/>
      <c r="TA379"/>
      <c r="TB379"/>
      <c r="TC379"/>
      <c r="TD379"/>
      <c r="TE379"/>
      <c r="TF379"/>
      <c r="TG379"/>
      <c r="TH379"/>
      <c r="TI379"/>
      <c r="TJ379"/>
      <c r="TK379"/>
      <c r="TL379"/>
      <c r="TM379"/>
      <c r="TN379"/>
      <c r="TO379"/>
      <c r="TP379"/>
      <c r="TQ379"/>
      <c r="TR379"/>
      <c r="TS379"/>
      <c r="TT379"/>
      <c r="TU379"/>
      <c r="TV379"/>
      <c r="TW379"/>
      <c r="TX379"/>
      <c r="TY379"/>
      <c r="TZ379"/>
      <c r="UA379"/>
      <c r="UB379"/>
      <c r="UC379"/>
      <c r="UD379"/>
      <c r="UE379"/>
      <c r="UF379"/>
      <c r="UG379"/>
      <c r="UH379"/>
      <c r="UI379"/>
      <c r="UJ379"/>
      <c r="UK379"/>
      <c r="UL379"/>
      <c r="UM379"/>
      <c r="UN379"/>
      <c r="UO379"/>
      <c r="UP379"/>
      <c r="UQ379"/>
      <c r="UR379"/>
      <c r="US379"/>
      <c r="UT379"/>
      <c r="UU379"/>
      <c r="UV379"/>
      <c r="UW379"/>
      <c r="UX379"/>
      <c r="UY379"/>
      <c r="UZ379"/>
      <c r="VA379"/>
      <c r="VB379"/>
      <c r="VC379"/>
      <c r="VD379"/>
      <c r="VE379"/>
      <c r="VF379"/>
      <c r="VG379"/>
      <c r="VH379"/>
      <c r="VI379"/>
      <c r="VJ379"/>
      <c r="VK379"/>
      <c r="VL379"/>
      <c r="VM379"/>
      <c r="VN379"/>
      <c r="VO379"/>
      <c r="VP379"/>
      <c r="VQ379"/>
      <c r="VR379"/>
      <c r="VS379"/>
      <c r="VT379"/>
      <c r="VU379"/>
      <c r="VV379"/>
      <c r="VW379"/>
      <c r="VX379"/>
      <c r="VY379"/>
      <c r="VZ379"/>
      <c r="WA379"/>
      <c r="WB379"/>
      <c r="WC379"/>
      <c r="WD379"/>
      <c r="WE379"/>
      <c r="WF379"/>
      <c r="WG379"/>
      <c r="WH379"/>
      <c r="WI379"/>
      <c r="WJ379"/>
      <c r="WK379"/>
      <c r="WL379"/>
      <c r="WM379"/>
      <c r="WN379"/>
      <c r="WO379"/>
      <c r="WP379"/>
      <c r="WQ379"/>
      <c r="WR379"/>
      <c r="WS379"/>
      <c r="WT379"/>
      <c r="WU379"/>
      <c r="WV379"/>
      <c r="WW379"/>
      <c r="WX379"/>
      <c r="WY379"/>
      <c r="WZ379"/>
      <c r="XA379"/>
      <c r="XB379"/>
      <c r="XC379"/>
      <c r="XD379"/>
      <c r="XE379"/>
      <c r="XF379"/>
      <c r="XG379"/>
      <c r="XH379"/>
      <c r="XI379"/>
      <c r="XJ379"/>
      <c r="XK379"/>
      <c r="XL379"/>
      <c r="XM379"/>
      <c r="XN379"/>
      <c r="XO379"/>
      <c r="XP379"/>
      <c r="XQ379"/>
      <c r="XR379"/>
      <c r="XS379"/>
      <c r="XT379"/>
      <c r="XU379"/>
      <c r="XV379"/>
      <c r="XW379"/>
      <c r="XX379"/>
      <c r="XY379"/>
      <c r="XZ379"/>
      <c r="YA379"/>
      <c r="YB379"/>
      <c r="YC379"/>
      <c r="YD379"/>
      <c r="YE379"/>
      <c r="YF379"/>
      <c r="YG379"/>
      <c r="YH379"/>
      <c r="YI379"/>
      <c r="YJ379"/>
      <c r="YK379"/>
      <c r="YL379"/>
      <c r="YM379"/>
      <c r="YN379"/>
      <c r="YO379"/>
      <c r="YP379"/>
      <c r="YQ379"/>
      <c r="YR379"/>
      <c r="YS379"/>
      <c r="YT379"/>
      <c r="YU379"/>
      <c r="YV379"/>
      <c r="YW379"/>
      <c r="YX379"/>
      <c r="YY379"/>
      <c r="YZ379"/>
      <c r="ZA379"/>
      <c r="ZB379"/>
      <c r="ZC379"/>
      <c r="ZD379"/>
      <c r="ZE379"/>
      <c r="ZF379"/>
      <c r="ZG379"/>
      <c r="ZH379"/>
      <c r="ZI379"/>
      <c r="ZJ379"/>
      <c r="ZK379"/>
      <c r="ZL379"/>
      <c r="ZM379"/>
      <c r="ZN379"/>
      <c r="ZO379"/>
      <c r="ZP379"/>
      <c r="ZQ379"/>
      <c r="ZR379"/>
      <c r="ZS379"/>
      <c r="ZT379"/>
      <c r="ZU379"/>
      <c r="ZV379"/>
      <c r="ZW379"/>
      <c r="ZX379"/>
      <c r="ZY379"/>
      <c r="ZZ379"/>
      <c r="AAA379"/>
      <c r="AAB379"/>
      <c r="AAC379"/>
      <c r="AAD379"/>
      <c r="AAE379"/>
      <c r="AAF379"/>
      <c r="AAG379"/>
      <c r="AAH379"/>
      <c r="AAI379"/>
      <c r="AAJ379"/>
      <c r="AAK379"/>
      <c r="AAL379"/>
      <c r="AAM379"/>
      <c r="AAN379"/>
      <c r="AAO379"/>
      <c r="AAP379"/>
      <c r="AAQ379"/>
      <c r="AAR379"/>
      <c r="AAS379"/>
      <c r="AAT379"/>
      <c r="AAU379"/>
      <c r="AAV379"/>
      <c r="AAW379"/>
      <c r="AAX379"/>
      <c r="AAY379"/>
      <c r="AAZ379"/>
      <c r="ABA379"/>
      <c r="ABB379"/>
      <c r="ABC379"/>
      <c r="ABD379"/>
      <c r="ABE379"/>
      <c r="ABF379"/>
      <c r="ABG379"/>
      <c r="ABH379"/>
      <c r="ABI379"/>
      <c r="ABJ379"/>
      <c r="ABK379"/>
      <c r="ABL379"/>
      <c r="ABM379"/>
      <c r="ABN379"/>
      <c r="ABO379"/>
      <c r="ABP379"/>
      <c r="ABQ379"/>
      <c r="ABR379"/>
      <c r="ABS379"/>
      <c r="ABT379"/>
      <c r="ABU379"/>
      <c r="ABV379"/>
      <c r="ABW379"/>
      <c r="ABX379"/>
      <c r="ABY379"/>
      <c r="ABZ379"/>
      <c r="ACA379"/>
      <c r="ACB379"/>
      <c r="ACC379"/>
      <c r="ACD379"/>
      <c r="ACE379"/>
      <c r="ACF379"/>
      <c r="ACG379"/>
      <c r="ACH379"/>
      <c r="ACI379"/>
      <c r="ACJ379"/>
      <c r="ACK379"/>
      <c r="ACL379"/>
      <c r="ACM379"/>
      <c r="ACN379"/>
      <c r="ACO379"/>
      <c r="ACP379"/>
      <c r="ACQ379"/>
      <c r="ACR379"/>
      <c r="ACS379"/>
      <c r="ACT379"/>
      <c r="ACU379"/>
      <c r="ACV379"/>
      <c r="ACW379"/>
      <c r="ACX379"/>
      <c r="ACY379"/>
      <c r="ACZ379"/>
      <c r="ADA379"/>
      <c r="ADB379"/>
      <c r="ADC379"/>
      <c r="ADD379"/>
      <c r="ADE379"/>
      <c r="ADF379"/>
      <c r="ADG379"/>
      <c r="ADH379"/>
      <c r="ADI379"/>
      <c r="ADJ379"/>
      <c r="ADK379"/>
      <c r="ADL379"/>
      <c r="ADM379"/>
      <c r="ADN379"/>
      <c r="ADO379"/>
      <c r="ADP379"/>
      <c r="ADQ379"/>
      <c r="ADR379"/>
      <c r="ADS379"/>
      <c r="ADT379"/>
      <c r="ADU379"/>
      <c r="ADV379"/>
      <c r="ADW379"/>
      <c r="ADX379"/>
      <c r="ADY379"/>
      <c r="ADZ379"/>
      <c r="AEA379"/>
      <c r="AEB379"/>
      <c r="AEC379"/>
      <c r="AED379"/>
      <c r="AEE379"/>
      <c r="AEF379"/>
      <c r="AEG379"/>
      <c r="AEH379"/>
      <c r="AEI379"/>
      <c r="AEJ379"/>
      <c r="AEK379"/>
      <c r="AEL379"/>
      <c r="AEM379"/>
      <c r="AEN379"/>
      <c r="AEO379"/>
      <c r="AEP379"/>
      <c r="AEQ379"/>
      <c r="AER379"/>
      <c r="AES379"/>
      <c r="AET379"/>
      <c r="AEU379"/>
      <c r="AEV379"/>
      <c r="AEW379"/>
      <c r="AEX379"/>
      <c r="AEY379"/>
      <c r="AEZ379"/>
      <c r="AFA379"/>
      <c r="AFB379"/>
      <c r="AFC379"/>
      <c r="AFD379"/>
      <c r="AFE379"/>
      <c r="AFF379"/>
      <c r="AFG379"/>
      <c r="AFH379"/>
      <c r="AFI379"/>
      <c r="AFJ379"/>
      <c r="AFK379"/>
      <c r="AFL379"/>
      <c r="AFM379"/>
      <c r="AFN379"/>
      <c r="AFO379"/>
      <c r="AFP379"/>
      <c r="AFQ379"/>
      <c r="AFR379"/>
      <c r="AFS379"/>
      <c r="AFT379"/>
      <c r="AFU379"/>
      <c r="AFV379"/>
      <c r="AFW379"/>
      <c r="AFX379"/>
      <c r="AFY379"/>
      <c r="AFZ379"/>
      <c r="AGA379"/>
      <c r="AGB379"/>
      <c r="AGC379"/>
      <c r="AGD379"/>
      <c r="AGE379"/>
      <c r="AGF379"/>
      <c r="AGG379"/>
      <c r="AGH379"/>
      <c r="AGI379"/>
      <c r="AGJ379"/>
      <c r="AGK379"/>
      <c r="AGL379"/>
      <c r="AGM379"/>
      <c r="AGN379"/>
      <c r="AGO379"/>
      <c r="AGP379"/>
      <c r="AGQ379"/>
      <c r="AGR379"/>
      <c r="AGS379"/>
      <c r="AGT379"/>
      <c r="AGU379"/>
      <c r="AGV379"/>
      <c r="AGW379"/>
      <c r="AGX379"/>
      <c r="AGY379"/>
      <c r="AGZ379"/>
      <c r="AHA379"/>
      <c r="AHB379"/>
      <c r="AHC379"/>
      <c r="AHD379"/>
      <c r="AHE379"/>
      <c r="AHF379"/>
      <c r="AHG379"/>
      <c r="AHH379"/>
      <c r="AHI379"/>
      <c r="AHJ379"/>
      <c r="AHK379"/>
      <c r="AHL379"/>
      <c r="AHM379"/>
      <c r="AHN379"/>
      <c r="AHO379"/>
      <c r="AHP379"/>
      <c r="AHQ379"/>
      <c r="AHR379"/>
      <c r="AHS379"/>
      <c r="AHT379"/>
      <c r="AHU379"/>
      <c r="AHV379"/>
      <c r="AHW379"/>
      <c r="AHX379"/>
      <c r="AHY379"/>
      <c r="AHZ379"/>
      <c r="AIA379"/>
      <c r="AIB379"/>
      <c r="AIC379"/>
      <c r="AID379"/>
      <c r="AIE379"/>
      <c r="AIF379"/>
      <c r="AIG379"/>
      <c r="AIH379"/>
      <c r="AII379"/>
      <c r="AIJ379"/>
      <c r="AIK379"/>
      <c r="AIL379"/>
      <c r="AIM379"/>
      <c r="AIN379"/>
      <c r="AIO379"/>
      <c r="AIP379"/>
      <c r="AIQ379"/>
      <c r="AIR379"/>
      <c r="AIS379"/>
      <c r="AIT379"/>
      <c r="AIU379"/>
      <c r="AIV379"/>
      <c r="AIW379"/>
      <c r="AIX379"/>
      <c r="AIY379"/>
      <c r="AIZ379"/>
      <c r="AJA379"/>
      <c r="AJB379"/>
      <c r="AJC379"/>
      <c r="AJD379"/>
      <c r="AJE379"/>
      <c r="AJF379"/>
      <c r="AJG379"/>
      <c r="AJH379"/>
      <c r="AJI379"/>
      <c r="AJJ379"/>
      <c r="AJK379"/>
      <c r="AJL379"/>
      <c r="AJM379"/>
      <c r="AJN379"/>
      <c r="AJO379"/>
      <c r="AJP379"/>
      <c r="AJQ379"/>
      <c r="AJR379"/>
      <c r="AJS379"/>
      <c r="AJT379"/>
      <c r="AJU379"/>
      <c r="AJV379"/>
      <c r="AJW379"/>
      <c r="AJX379"/>
      <c r="AJY379"/>
      <c r="AJZ379"/>
      <c r="AKA379"/>
      <c r="AKB379"/>
      <c r="AKC379"/>
      <c r="AKD379"/>
      <c r="AKE379"/>
      <c r="AKF379"/>
      <c r="AKG379"/>
      <c r="AKH379"/>
      <c r="AKI379"/>
      <c r="AKJ379"/>
      <c r="AKK379"/>
      <c r="AKL379"/>
      <c r="AKM379"/>
      <c r="AKN379"/>
      <c r="AKO379"/>
      <c r="AKP379"/>
      <c r="AKQ379"/>
      <c r="AKR379"/>
      <c r="AKS379"/>
      <c r="AKT379"/>
      <c r="AKU379"/>
      <c r="AKV379"/>
      <c r="AKW379"/>
      <c r="AKX379"/>
      <c r="AKY379"/>
      <c r="AKZ379"/>
      <c r="ALA379"/>
      <c r="ALB379"/>
      <c r="ALC379"/>
      <c r="ALD379"/>
      <c r="ALE379"/>
      <c r="ALF379"/>
      <c r="ALG379"/>
      <c r="ALH379"/>
      <c r="ALI379"/>
      <c r="ALJ379"/>
      <c r="ALK379"/>
      <c r="ALL379"/>
      <c r="ALM379"/>
      <c r="ALN379"/>
      <c r="ALO379"/>
      <c r="ALP379"/>
      <c r="ALQ379"/>
      <c r="ALR379"/>
      <c r="ALS379"/>
      <c r="ALT379"/>
      <c r="ALU379"/>
      <c r="ALV379"/>
      <c r="ALW379"/>
      <c r="ALX379"/>
      <c r="ALY379"/>
      <c r="ALZ379"/>
      <c r="AMA379"/>
      <c r="AMB379"/>
      <c r="AMC379"/>
      <c r="AMD379"/>
      <c r="AME379"/>
      <c r="AMF379"/>
      <c r="AMG379"/>
      <c r="AMH379"/>
      <c r="AMI379"/>
      <c r="AMJ379"/>
      <c r="AMK379"/>
      <c r="AML379"/>
      <c r="AMM379"/>
      <c r="AMN379"/>
      <c r="AMO379"/>
      <c r="AMP379"/>
      <c r="AMQ379"/>
      <c r="AMR379"/>
      <c r="AMS379"/>
      <c r="AMT379"/>
      <c r="AMU379"/>
      <c r="AMV379"/>
      <c r="AMW379"/>
      <c r="AMX379"/>
      <c r="AMY379"/>
      <c r="AMZ379"/>
      <c r="ANA379"/>
      <c r="ANB379"/>
      <c r="ANC379"/>
      <c r="AND379" s="6"/>
      <c r="ANE379" s="6"/>
      <c r="ANF379" s="6"/>
    </row>
    <row r="380" spans="3:1046" s="28" customFormat="1" x14ac:dyDescent="0.25">
      <c r="C380" s="6" t="str">
        <f t="shared" si="230"/>
        <v>Whirlpool</v>
      </c>
      <c r="D380" s="6" t="str">
        <f t="shared" si="231"/>
        <v>HPHE2K80HD045V 120  (80 gal)</v>
      </c>
      <c r="E380" s="6">
        <f t="shared" si="265"/>
        <v>260815</v>
      </c>
      <c r="F380" s="62">
        <f t="shared" si="148"/>
        <v>80</v>
      </c>
      <c r="G380" s="6" t="str">
        <f t="shared" si="232"/>
        <v>AOSmithHPTU80</v>
      </c>
      <c r="H380" s="64">
        <v>0</v>
      </c>
      <c r="I380" s="62">
        <v>1</v>
      </c>
      <c r="J380" s="63">
        <f t="shared" si="262"/>
        <v>0</v>
      </c>
      <c r="K380" s="114">
        <f t="shared" si="263"/>
        <v>2.9</v>
      </c>
      <c r="L380" s="132">
        <f t="shared" si="259"/>
        <v>0</v>
      </c>
      <c r="M380" s="132" t="str">
        <f t="shared" si="266"/>
        <v>WhirlpoolHPHE2K80</v>
      </c>
      <c r="N380" s="99" t="s">
        <v>196</v>
      </c>
      <c r="O380" s="32">
        <v>3</v>
      </c>
      <c r="P380" s="83">
        <f t="shared" si="260"/>
        <v>26</v>
      </c>
      <c r="Q380" s="9" t="s">
        <v>53</v>
      </c>
      <c r="R380" s="70">
        <f t="shared" si="264"/>
        <v>8</v>
      </c>
      <c r="S380" s="70">
        <f t="shared" si="257"/>
        <v>260815</v>
      </c>
      <c r="T380" s="67" t="str">
        <f t="shared" si="249"/>
        <v>HPHE2K80HD045V 120  (80 gal)</v>
      </c>
      <c r="U380" s="10" t="s">
        <v>59</v>
      </c>
      <c r="V380" s="11">
        <v>80</v>
      </c>
      <c r="W380" s="30" t="s">
        <v>86</v>
      </c>
      <c r="X380" s="88" t="s">
        <v>106</v>
      </c>
      <c r="Y380" s="93" t="str">
        <f t="shared" si="258"/>
        <v>AOSmithHPTU80</v>
      </c>
      <c r="Z380" s="131">
        <v>0</v>
      </c>
      <c r="AA380" s="40" t="s">
        <v>10</v>
      </c>
      <c r="AB380" s="47" t="s">
        <v>15</v>
      </c>
      <c r="AC380" s="48">
        <v>2.9</v>
      </c>
      <c r="AD380" s="49">
        <v>42545</v>
      </c>
      <c r="AE380" s="50" t="s">
        <v>83</v>
      </c>
      <c r="AF380" s="143" t="str">
        <f t="shared" si="233"/>
        <v>2,     Whirlpool,   "HPHE2K80HD045V 120  (80 gal)"</v>
      </c>
      <c r="AG380" s="145" t="str">
        <f t="shared" si="217"/>
        <v>Whirlpool</v>
      </c>
      <c r="AH380" s="146" t="s">
        <v>721</v>
      </c>
      <c r="AI380" s="143" t="str">
        <f t="shared" si="234"/>
        <v xml:space="preserve">          case  Whirlpool   :   "WhirlpoolHPHE2K80"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  <c r="IW380"/>
      <c r="IX380"/>
      <c r="IY380"/>
      <c r="IZ380"/>
      <c r="JA380"/>
      <c r="JB380"/>
      <c r="JC380"/>
      <c r="JD380"/>
      <c r="JE380"/>
      <c r="JF380"/>
      <c r="JG380"/>
      <c r="JH380"/>
      <c r="JI380"/>
      <c r="JJ380"/>
      <c r="JK380"/>
      <c r="JL380"/>
      <c r="JM380"/>
      <c r="JN380"/>
      <c r="JO380"/>
      <c r="JP380"/>
      <c r="JQ380"/>
      <c r="JR380"/>
      <c r="JS380"/>
      <c r="JT380"/>
      <c r="JU380"/>
      <c r="JV380"/>
      <c r="JW380"/>
      <c r="JX380"/>
      <c r="JY380"/>
      <c r="JZ380"/>
      <c r="KA380"/>
      <c r="KB380"/>
      <c r="KC380"/>
      <c r="KD380"/>
      <c r="KE380"/>
      <c r="KF380"/>
      <c r="KG380"/>
      <c r="KH380"/>
      <c r="KI380"/>
      <c r="KJ380"/>
      <c r="KK380"/>
      <c r="KL380"/>
      <c r="KM380"/>
      <c r="KN380"/>
      <c r="KO380"/>
      <c r="KP380"/>
      <c r="KQ380"/>
      <c r="KR380"/>
      <c r="KS380"/>
      <c r="KT380"/>
      <c r="KU380"/>
      <c r="KV380"/>
      <c r="KW380"/>
      <c r="KX380"/>
      <c r="KY380"/>
      <c r="KZ380"/>
      <c r="LA380"/>
      <c r="LB380"/>
      <c r="LC380"/>
      <c r="LD380"/>
      <c r="LE380"/>
      <c r="LF380"/>
      <c r="LG380"/>
      <c r="LH380"/>
      <c r="LI380"/>
      <c r="LJ380"/>
      <c r="LK380"/>
      <c r="LL380"/>
      <c r="LM380"/>
      <c r="LN380"/>
      <c r="LO380"/>
      <c r="LP380"/>
      <c r="LQ380"/>
      <c r="LR380"/>
      <c r="LS380"/>
      <c r="LT380"/>
      <c r="LU380"/>
      <c r="LV380"/>
      <c r="LW380"/>
      <c r="LX380"/>
      <c r="LY380"/>
      <c r="LZ380"/>
      <c r="MA380"/>
      <c r="MB380"/>
      <c r="MC380"/>
      <c r="MD380"/>
      <c r="ME380"/>
      <c r="MF380"/>
      <c r="MG380"/>
      <c r="MH380"/>
      <c r="MI380"/>
      <c r="MJ380"/>
      <c r="MK380"/>
      <c r="ML380"/>
      <c r="MM380"/>
      <c r="MN380"/>
      <c r="MO380"/>
      <c r="MP380"/>
      <c r="MQ380"/>
      <c r="MR380"/>
      <c r="MS380"/>
      <c r="MT380"/>
      <c r="MU380"/>
      <c r="MV380"/>
      <c r="MW380"/>
      <c r="MX380"/>
      <c r="MY380"/>
      <c r="MZ380"/>
      <c r="NA380"/>
      <c r="NB380"/>
      <c r="NC380"/>
      <c r="ND380"/>
      <c r="NE380"/>
      <c r="NF380"/>
      <c r="NG380"/>
      <c r="NH380"/>
      <c r="NI380"/>
      <c r="NJ380"/>
      <c r="NK380"/>
      <c r="NL380"/>
      <c r="NM380"/>
      <c r="NN380"/>
      <c r="NO380"/>
      <c r="NP380"/>
      <c r="NQ380"/>
      <c r="NR380"/>
      <c r="NS380"/>
      <c r="NT380"/>
      <c r="NU380"/>
      <c r="NV380"/>
      <c r="NW380"/>
      <c r="NX380"/>
      <c r="NY380"/>
      <c r="NZ380"/>
      <c r="OA380"/>
      <c r="OB380"/>
      <c r="OC380"/>
      <c r="OD380"/>
      <c r="OE380"/>
      <c r="OF380"/>
      <c r="OG380"/>
      <c r="OH380"/>
      <c r="OI380"/>
      <c r="OJ380"/>
      <c r="OK380"/>
      <c r="OL380"/>
      <c r="OM380"/>
      <c r="ON380"/>
      <c r="OO380"/>
      <c r="OP380"/>
      <c r="OQ380"/>
      <c r="OR380"/>
      <c r="OS380"/>
      <c r="OT380"/>
      <c r="OU380"/>
      <c r="OV380"/>
      <c r="OW380"/>
      <c r="OX380"/>
      <c r="OY380"/>
      <c r="OZ380"/>
      <c r="PA380"/>
      <c r="PB380"/>
      <c r="PC380"/>
      <c r="PD380"/>
      <c r="PE380"/>
      <c r="PF380"/>
      <c r="PG380"/>
      <c r="PH380"/>
      <c r="PI380"/>
      <c r="PJ380"/>
      <c r="PK380"/>
      <c r="PL380"/>
      <c r="PM380"/>
      <c r="PN380"/>
      <c r="PO380"/>
      <c r="PP380"/>
      <c r="PQ380"/>
      <c r="PR380"/>
      <c r="PS380"/>
      <c r="PT380"/>
      <c r="PU380"/>
      <c r="PV380"/>
      <c r="PW380"/>
      <c r="PX380"/>
      <c r="PY380"/>
      <c r="PZ380"/>
      <c r="QA380"/>
      <c r="QB380"/>
      <c r="QC380"/>
      <c r="QD380"/>
      <c r="QE380"/>
      <c r="QF380"/>
      <c r="QG380"/>
      <c r="QH380"/>
      <c r="QI380"/>
      <c r="QJ380"/>
      <c r="QK380"/>
      <c r="QL380"/>
      <c r="QM380"/>
      <c r="QN380"/>
      <c r="QO380"/>
      <c r="QP380"/>
      <c r="QQ380"/>
      <c r="QR380"/>
      <c r="QS380"/>
      <c r="QT380"/>
      <c r="QU380"/>
      <c r="QV380"/>
      <c r="QW380"/>
      <c r="QX380"/>
      <c r="QY380"/>
      <c r="QZ380"/>
      <c r="RA380"/>
      <c r="RB380"/>
      <c r="RC380"/>
      <c r="RD380"/>
      <c r="RE380"/>
      <c r="RF380"/>
      <c r="RG380"/>
      <c r="RH380"/>
      <c r="RI380"/>
      <c r="RJ380"/>
      <c r="RK380"/>
      <c r="RL380"/>
      <c r="RM380"/>
      <c r="RN380"/>
      <c r="RO380"/>
      <c r="RP380"/>
      <c r="RQ380"/>
      <c r="RR380"/>
      <c r="RS380"/>
      <c r="RT380"/>
      <c r="RU380"/>
      <c r="RV380"/>
      <c r="RW380"/>
      <c r="RX380"/>
      <c r="RY380"/>
      <c r="RZ380"/>
      <c r="SA380"/>
      <c r="SB380"/>
      <c r="SC380"/>
      <c r="SD380"/>
      <c r="SE380"/>
      <c r="SF380"/>
      <c r="SG380"/>
      <c r="SH380"/>
      <c r="SI380"/>
      <c r="SJ380"/>
      <c r="SK380"/>
      <c r="SL380"/>
      <c r="SM380"/>
      <c r="SN380"/>
      <c r="SO380"/>
      <c r="SP380"/>
      <c r="SQ380"/>
      <c r="SR380"/>
      <c r="SS380"/>
      <c r="ST380"/>
      <c r="SU380"/>
      <c r="SV380"/>
      <c r="SW380"/>
      <c r="SX380"/>
      <c r="SY380"/>
      <c r="SZ380"/>
      <c r="TA380"/>
      <c r="TB380"/>
      <c r="TC380"/>
      <c r="TD380"/>
      <c r="TE380"/>
      <c r="TF380"/>
      <c r="TG380"/>
      <c r="TH380"/>
      <c r="TI380"/>
      <c r="TJ380"/>
      <c r="TK380"/>
      <c r="TL380"/>
      <c r="TM380"/>
      <c r="TN380"/>
      <c r="TO380"/>
      <c r="TP380"/>
      <c r="TQ380"/>
      <c r="TR380"/>
      <c r="TS380"/>
      <c r="TT380"/>
      <c r="TU380"/>
      <c r="TV380"/>
      <c r="TW380"/>
      <c r="TX380"/>
      <c r="TY380"/>
      <c r="TZ380"/>
      <c r="UA380"/>
      <c r="UB380"/>
      <c r="UC380"/>
      <c r="UD380"/>
      <c r="UE380"/>
      <c r="UF380"/>
      <c r="UG380"/>
      <c r="UH380"/>
      <c r="UI380"/>
      <c r="UJ380"/>
      <c r="UK380"/>
      <c r="UL380"/>
      <c r="UM380"/>
      <c r="UN380"/>
      <c r="UO380"/>
      <c r="UP380"/>
      <c r="UQ380"/>
      <c r="UR380"/>
      <c r="US380"/>
      <c r="UT380"/>
      <c r="UU380"/>
      <c r="UV380"/>
      <c r="UW380"/>
      <c r="UX380"/>
      <c r="UY380"/>
      <c r="UZ380"/>
      <c r="VA380"/>
      <c r="VB380"/>
      <c r="VC380"/>
      <c r="VD380"/>
      <c r="VE380"/>
      <c r="VF380"/>
      <c r="VG380"/>
      <c r="VH380"/>
      <c r="VI380"/>
      <c r="VJ380"/>
      <c r="VK380"/>
      <c r="VL380"/>
      <c r="VM380"/>
      <c r="VN380"/>
      <c r="VO380"/>
      <c r="VP380"/>
      <c r="VQ380"/>
      <c r="VR380"/>
      <c r="VS380"/>
      <c r="VT380"/>
      <c r="VU380"/>
      <c r="VV380"/>
      <c r="VW380"/>
      <c r="VX380"/>
      <c r="VY380"/>
      <c r="VZ380"/>
      <c r="WA380"/>
      <c r="WB380"/>
      <c r="WC380"/>
      <c r="WD380"/>
      <c r="WE380"/>
      <c r="WF380"/>
      <c r="WG380"/>
      <c r="WH380"/>
      <c r="WI380"/>
      <c r="WJ380"/>
      <c r="WK380"/>
      <c r="WL380"/>
      <c r="WM380"/>
      <c r="WN380"/>
      <c r="WO380"/>
      <c r="WP380"/>
      <c r="WQ380"/>
      <c r="WR380"/>
      <c r="WS380"/>
      <c r="WT380"/>
      <c r="WU380"/>
      <c r="WV380"/>
      <c r="WW380"/>
      <c r="WX380"/>
      <c r="WY380"/>
      <c r="WZ380"/>
      <c r="XA380"/>
      <c r="XB380"/>
      <c r="XC380"/>
      <c r="XD380"/>
      <c r="XE380"/>
      <c r="XF380"/>
      <c r="XG380"/>
      <c r="XH380"/>
      <c r="XI380"/>
      <c r="XJ380"/>
      <c r="XK380"/>
      <c r="XL380"/>
      <c r="XM380"/>
      <c r="XN380"/>
      <c r="XO380"/>
      <c r="XP380"/>
      <c r="XQ380"/>
      <c r="XR380"/>
      <c r="XS380"/>
      <c r="XT380"/>
      <c r="XU380"/>
      <c r="XV380"/>
      <c r="XW380"/>
      <c r="XX380"/>
      <c r="XY380"/>
      <c r="XZ380"/>
      <c r="YA380"/>
      <c r="YB380"/>
      <c r="YC380"/>
      <c r="YD380"/>
      <c r="YE380"/>
      <c r="YF380"/>
      <c r="YG380"/>
      <c r="YH380"/>
      <c r="YI380"/>
      <c r="YJ380"/>
      <c r="YK380"/>
      <c r="YL380"/>
      <c r="YM380"/>
      <c r="YN380"/>
      <c r="YO380"/>
      <c r="YP380"/>
      <c r="YQ380"/>
      <c r="YR380"/>
      <c r="YS380"/>
      <c r="YT380"/>
      <c r="YU380"/>
      <c r="YV380"/>
      <c r="YW380"/>
      <c r="YX380"/>
      <c r="YY380"/>
      <c r="YZ380"/>
      <c r="ZA380"/>
      <c r="ZB380"/>
      <c r="ZC380"/>
      <c r="ZD380"/>
      <c r="ZE380"/>
      <c r="ZF380"/>
      <c r="ZG380"/>
      <c r="ZH380"/>
      <c r="ZI380"/>
      <c r="ZJ380"/>
      <c r="ZK380"/>
      <c r="ZL380"/>
      <c r="ZM380"/>
      <c r="ZN380"/>
      <c r="ZO380"/>
      <c r="ZP380"/>
      <c r="ZQ380"/>
      <c r="ZR380"/>
      <c r="ZS380"/>
      <c r="ZT380"/>
      <c r="ZU380"/>
      <c r="ZV380"/>
      <c r="ZW380"/>
      <c r="ZX380"/>
      <c r="ZY380"/>
      <c r="ZZ380"/>
      <c r="AAA380"/>
      <c r="AAB380"/>
      <c r="AAC380"/>
      <c r="AAD380"/>
      <c r="AAE380"/>
      <c r="AAF380"/>
      <c r="AAG380"/>
      <c r="AAH380"/>
      <c r="AAI380"/>
      <c r="AAJ380"/>
      <c r="AAK380"/>
      <c r="AAL380"/>
      <c r="AAM380"/>
      <c r="AAN380"/>
      <c r="AAO380"/>
      <c r="AAP380"/>
      <c r="AAQ380"/>
      <c r="AAR380"/>
      <c r="AAS380"/>
      <c r="AAT380"/>
      <c r="AAU380"/>
      <c r="AAV380"/>
      <c r="AAW380"/>
      <c r="AAX380"/>
      <c r="AAY380"/>
      <c r="AAZ380"/>
      <c r="ABA380"/>
      <c r="ABB380"/>
      <c r="ABC380"/>
      <c r="ABD380"/>
      <c r="ABE380"/>
      <c r="ABF380"/>
      <c r="ABG380"/>
      <c r="ABH380"/>
      <c r="ABI380"/>
      <c r="ABJ380"/>
      <c r="ABK380"/>
      <c r="ABL380"/>
      <c r="ABM380"/>
      <c r="ABN380"/>
      <c r="ABO380"/>
      <c r="ABP380"/>
      <c r="ABQ380"/>
      <c r="ABR380"/>
      <c r="ABS380"/>
      <c r="ABT380"/>
      <c r="ABU380"/>
      <c r="ABV380"/>
      <c r="ABW380"/>
      <c r="ABX380"/>
      <c r="ABY380"/>
      <c r="ABZ380"/>
      <c r="ACA380"/>
      <c r="ACB380"/>
      <c r="ACC380"/>
      <c r="ACD380"/>
      <c r="ACE380"/>
      <c r="ACF380"/>
      <c r="ACG380"/>
      <c r="ACH380"/>
      <c r="ACI380"/>
      <c r="ACJ380"/>
      <c r="ACK380"/>
      <c r="ACL380"/>
      <c r="ACM380"/>
      <c r="ACN380"/>
      <c r="ACO380"/>
      <c r="ACP380"/>
      <c r="ACQ380"/>
      <c r="ACR380"/>
      <c r="ACS380"/>
      <c r="ACT380"/>
      <c r="ACU380"/>
      <c r="ACV380"/>
      <c r="ACW380"/>
      <c r="ACX380"/>
      <c r="ACY380"/>
      <c r="ACZ380"/>
      <c r="ADA380"/>
      <c r="ADB380"/>
      <c r="ADC380"/>
      <c r="ADD380"/>
      <c r="ADE380"/>
      <c r="ADF380"/>
      <c r="ADG380"/>
      <c r="ADH380"/>
      <c r="ADI380"/>
      <c r="ADJ380"/>
      <c r="ADK380"/>
      <c r="ADL380"/>
      <c r="ADM380"/>
      <c r="ADN380"/>
      <c r="ADO380"/>
      <c r="ADP380"/>
      <c r="ADQ380"/>
      <c r="ADR380"/>
      <c r="ADS380"/>
      <c r="ADT380"/>
      <c r="ADU380"/>
      <c r="ADV380"/>
      <c r="ADW380"/>
      <c r="ADX380"/>
      <c r="ADY380"/>
      <c r="ADZ380"/>
      <c r="AEA380"/>
      <c r="AEB380"/>
      <c r="AEC380"/>
      <c r="AED380"/>
      <c r="AEE380"/>
      <c r="AEF380"/>
      <c r="AEG380"/>
      <c r="AEH380"/>
      <c r="AEI380"/>
      <c r="AEJ380"/>
      <c r="AEK380"/>
      <c r="AEL380"/>
      <c r="AEM380"/>
      <c r="AEN380"/>
      <c r="AEO380"/>
      <c r="AEP380"/>
      <c r="AEQ380"/>
      <c r="AER380"/>
      <c r="AES380"/>
      <c r="AET380"/>
      <c r="AEU380"/>
      <c r="AEV380"/>
      <c r="AEW380"/>
      <c r="AEX380"/>
      <c r="AEY380"/>
      <c r="AEZ380"/>
      <c r="AFA380"/>
      <c r="AFB380"/>
      <c r="AFC380"/>
      <c r="AFD380"/>
      <c r="AFE380"/>
      <c r="AFF380"/>
      <c r="AFG380"/>
      <c r="AFH380"/>
      <c r="AFI380"/>
      <c r="AFJ380"/>
      <c r="AFK380"/>
      <c r="AFL380"/>
      <c r="AFM380"/>
      <c r="AFN380"/>
      <c r="AFO380"/>
      <c r="AFP380"/>
      <c r="AFQ380"/>
      <c r="AFR380"/>
      <c r="AFS380"/>
      <c r="AFT380"/>
      <c r="AFU380"/>
      <c r="AFV380"/>
      <c r="AFW380"/>
      <c r="AFX380"/>
      <c r="AFY380"/>
      <c r="AFZ380"/>
      <c r="AGA380"/>
      <c r="AGB380"/>
      <c r="AGC380"/>
      <c r="AGD380"/>
      <c r="AGE380"/>
      <c r="AGF380"/>
      <c r="AGG380"/>
      <c r="AGH380"/>
      <c r="AGI380"/>
      <c r="AGJ380"/>
      <c r="AGK380"/>
      <c r="AGL380"/>
      <c r="AGM380"/>
      <c r="AGN380"/>
      <c r="AGO380"/>
      <c r="AGP380"/>
      <c r="AGQ380"/>
      <c r="AGR380"/>
      <c r="AGS380"/>
      <c r="AGT380"/>
      <c r="AGU380"/>
      <c r="AGV380"/>
      <c r="AGW380"/>
      <c r="AGX380"/>
      <c r="AGY380"/>
      <c r="AGZ380"/>
      <c r="AHA380"/>
      <c r="AHB380"/>
      <c r="AHC380"/>
      <c r="AHD380"/>
      <c r="AHE380"/>
      <c r="AHF380"/>
      <c r="AHG380"/>
      <c r="AHH380"/>
      <c r="AHI380"/>
      <c r="AHJ380"/>
      <c r="AHK380"/>
      <c r="AHL380"/>
      <c r="AHM380"/>
      <c r="AHN380"/>
      <c r="AHO380"/>
      <c r="AHP380"/>
      <c r="AHQ380"/>
      <c r="AHR380"/>
      <c r="AHS380"/>
      <c r="AHT380"/>
      <c r="AHU380"/>
      <c r="AHV380"/>
      <c r="AHW380"/>
      <c r="AHX380"/>
      <c r="AHY380"/>
      <c r="AHZ380"/>
      <c r="AIA380"/>
      <c r="AIB380"/>
      <c r="AIC380"/>
      <c r="AID380"/>
      <c r="AIE380"/>
      <c r="AIF380"/>
      <c r="AIG380"/>
      <c r="AIH380"/>
      <c r="AII380"/>
      <c r="AIJ380"/>
      <c r="AIK380"/>
      <c r="AIL380"/>
      <c r="AIM380"/>
      <c r="AIN380"/>
      <c r="AIO380"/>
      <c r="AIP380"/>
      <c r="AIQ380"/>
      <c r="AIR380"/>
      <c r="AIS380"/>
      <c r="AIT380"/>
      <c r="AIU380"/>
      <c r="AIV380"/>
      <c r="AIW380"/>
      <c r="AIX380"/>
      <c r="AIY380"/>
      <c r="AIZ380"/>
      <c r="AJA380"/>
      <c r="AJB380"/>
      <c r="AJC380"/>
      <c r="AJD380"/>
      <c r="AJE380"/>
      <c r="AJF380"/>
      <c r="AJG380"/>
      <c r="AJH380"/>
      <c r="AJI380"/>
      <c r="AJJ380"/>
      <c r="AJK380"/>
      <c r="AJL380"/>
      <c r="AJM380"/>
      <c r="AJN380"/>
      <c r="AJO380"/>
      <c r="AJP380"/>
      <c r="AJQ380"/>
      <c r="AJR380"/>
      <c r="AJS380"/>
      <c r="AJT380"/>
      <c r="AJU380"/>
      <c r="AJV380"/>
      <c r="AJW380"/>
      <c r="AJX380"/>
      <c r="AJY380"/>
      <c r="AJZ380"/>
      <c r="AKA380"/>
      <c r="AKB380"/>
      <c r="AKC380"/>
      <c r="AKD380"/>
      <c r="AKE380"/>
      <c r="AKF380"/>
      <c r="AKG380"/>
      <c r="AKH380"/>
      <c r="AKI380"/>
      <c r="AKJ380"/>
      <c r="AKK380"/>
      <c r="AKL380"/>
      <c r="AKM380"/>
      <c r="AKN380"/>
      <c r="AKO380"/>
      <c r="AKP380"/>
      <c r="AKQ380"/>
      <c r="AKR380"/>
      <c r="AKS380"/>
      <c r="AKT380"/>
      <c r="AKU380"/>
      <c r="AKV380"/>
      <c r="AKW380"/>
      <c r="AKX380"/>
      <c r="AKY380"/>
      <c r="AKZ380"/>
      <c r="ALA380"/>
      <c r="ALB380"/>
      <c r="ALC380"/>
      <c r="ALD380"/>
      <c r="ALE380"/>
      <c r="ALF380"/>
      <c r="ALG380"/>
      <c r="ALH380"/>
      <c r="ALI380"/>
      <c r="ALJ380"/>
      <c r="ALK380"/>
      <c r="ALL380"/>
      <c r="ALM380"/>
      <c r="ALN380"/>
      <c r="ALO380"/>
      <c r="ALP380"/>
      <c r="ALQ380"/>
      <c r="ALR380"/>
      <c r="ALS380"/>
      <c r="ALT380"/>
      <c r="ALU380"/>
      <c r="ALV380"/>
      <c r="ALW380"/>
      <c r="ALX380"/>
      <c r="ALY380"/>
      <c r="ALZ380"/>
      <c r="AMA380"/>
      <c r="AMB380"/>
      <c r="AMC380"/>
      <c r="AMD380"/>
      <c r="AME380"/>
      <c r="AMF380"/>
      <c r="AMG380"/>
      <c r="AMH380"/>
      <c r="AMI380"/>
      <c r="AMJ380"/>
      <c r="AMK380"/>
      <c r="AML380"/>
      <c r="AMM380"/>
      <c r="AMN380"/>
      <c r="AMO380"/>
      <c r="AMP380"/>
      <c r="AMQ380"/>
      <c r="AMR380"/>
      <c r="AMS380"/>
      <c r="AMT380"/>
      <c r="AMU380"/>
      <c r="AMV380"/>
      <c r="AMW380"/>
      <c r="AMX380"/>
      <c r="AMY380"/>
      <c r="AMZ380"/>
      <c r="ANA380"/>
      <c r="ANB380"/>
      <c r="ANC380"/>
      <c r="AND380" s="6"/>
      <c r="ANE380" s="6"/>
      <c r="ANF380" s="6"/>
    </row>
    <row r="381" spans="3:1046" s="28" customFormat="1" x14ac:dyDescent="0.25">
      <c r="C381" s="6" t="str">
        <f t="shared" si="230"/>
        <v>Whirlpool</v>
      </c>
      <c r="D381" s="6" t="str">
        <f t="shared" si="231"/>
        <v>HPHE2K80HD045VC 120  (80 gal)</v>
      </c>
      <c r="E381" s="6">
        <f t="shared" si="265"/>
        <v>260915</v>
      </c>
      <c r="F381" s="62">
        <f t="shared" si="148"/>
        <v>80</v>
      </c>
      <c r="G381" s="6" t="str">
        <f t="shared" si="232"/>
        <v>AOSmithHPTU80</v>
      </c>
      <c r="H381" s="64">
        <v>0</v>
      </c>
      <c r="I381" s="62">
        <v>1</v>
      </c>
      <c r="J381" s="63">
        <f t="shared" si="262"/>
        <v>0</v>
      </c>
      <c r="K381" s="114">
        <f t="shared" si="263"/>
        <v>2.9</v>
      </c>
      <c r="L381" s="132">
        <f t="shared" si="259"/>
        <v>0</v>
      </c>
      <c r="M381" s="132" t="str">
        <f t="shared" si="266"/>
        <v>WhirlpoolHPHE2K80C</v>
      </c>
      <c r="N381" s="99" t="s">
        <v>196</v>
      </c>
      <c r="O381" s="32">
        <v>3</v>
      </c>
      <c r="P381" s="83">
        <f t="shared" si="260"/>
        <v>26</v>
      </c>
      <c r="Q381" s="9" t="s">
        <v>53</v>
      </c>
      <c r="R381" s="70">
        <f t="shared" si="264"/>
        <v>9</v>
      </c>
      <c r="S381" s="70">
        <f t="shared" si="257"/>
        <v>260915</v>
      </c>
      <c r="T381" s="67" t="str">
        <f t="shared" si="249"/>
        <v>HPHE2K80HD045VC 120  (80 gal)</v>
      </c>
      <c r="U381" s="10" t="s">
        <v>60</v>
      </c>
      <c r="V381" s="11">
        <v>80</v>
      </c>
      <c r="W381" s="30" t="s">
        <v>86</v>
      </c>
      <c r="X381" s="88" t="s">
        <v>106</v>
      </c>
      <c r="Y381" s="93" t="str">
        <f t="shared" si="258"/>
        <v>AOSmithHPTU80</v>
      </c>
      <c r="Z381" s="131">
        <v>0</v>
      </c>
      <c r="AA381" s="40" t="s">
        <v>10</v>
      </c>
      <c r="AB381" s="47" t="s">
        <v>15</v>
      </c>
      <c r="AC381" s="48">
        <v>2.9</v>
      </c>
      <c r="AD381" s="49">
        <v>42545</v>
      </c>
      <c r="AE381" s="50" t="s">
        <v>83</v>
      </c>
      <c r="AF381" s="143" t="str">
        <f t="shared" si="233"/>
        <v>2,     Whirlpool,   "HPHE2K80HD045VC 120  (80 gal)"</v>
      </c>
      <c r="AG381" s="145" t="str">
        <f t="shared" si="217"/>
        <v>Whirlpool</v>
      </c>
      <c r="AH381" s="146" t="s">
        <v>722</v>
      </c>
      <c r="AI381" s="143" t="str">
        <f t="shared" si="234"/>
        <v xml:space="preserve">          case  Whirlpool   :   "WhirlpoolHPHE2K80C"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  <c r="IW381"/>
      <c r="IX381"/>
      <c r="IY381"/>
      <c r="IZ381"/>
      <c r="JA381"/>
      <c r="JB381"/>
      <c r="JC381"/>
      <c r="JD381"/>
      <c r="JE381"/>
      <c r="JF381"/>
      <c r="JG381"/>
      <c r="JH381"/>
      <c r="JI381"/>
      <c r="JJ381"/>
      <c r="JK381"/>
      <c r="JL381"/>
      <c r="JM381"/>
      <c r="JN381"/>
      <c r="JO381"/>
      <c r="JP381"/>
      <c r="JQ381"/>
      <c r="JR381"/>
      <c r="JS381"/>
      <c r="JT381"/>
      <c r="JU381"/>
      <c r="JV381"/>
      <c r="JW381"/>
      <c r="JX381"/>
      <c r="JY381"/>
      <c r="JZ381"/>
      <c r="KA381"/>
      <c r="KB381"/>
      <c r="KC381"/>
      <c r="KD381"/>
      <c r="KE381"/>
      <c r="KF381"/>
      <c r="KG381"/>
      <c r="KH381"/>
      <c r="KI381"/>
      <c r="KJ381"/>
      <c r="KK381"/>
      <c r="KL381"/>
      <c r="KM381"/>
      <c r="KN381"/>
      <c r="KO381"/>
      <c r="KP381"/>
      <c r="KQ381"/>
      <c r="KR381"/>
      <c r="KS381"/>
      <c r="KT381"/>
      <c r="KU381"/>
      <c r="KV381"/>
      <c r="KW381"/>
      <c r="KX381"/>
      <c r="KY381"/>
      <c r="KZ381"/>
      <c r="LA381"/>
      <c r="LB381"/>
      <c r="LC381"/>
      <c r="LD381"/>
      <c r="LE381"/>
      <c r="LF381"/>
      <c r="LG381"/>
      <c r="LH381"/>
      <c r="LI381"/>
      <c r="LJ381"/>
      <c r="LK381"/>
      <c r="LL381"/>
      <c r="LM381"/>
      <c r="LN381"/>
      <c r="LO381"/>
      <c r="LP381"/>
      <c r="LQ381"/>
      <c r="LR381"/>
      <c r="LS381"/>
      <c r="LT381"/>
      <c r="LU381"/>
      <c r="LV381"/>
      <c r="LW381"/>
      <c r="LX381"/>
      <c r="LY381"/>
      <c r="LZ381"/>
      <c r="MA381"/>
      <c r="MB381"/>
      <c r="MC381"/>
      <c r="MD381"/>
      <c r="ME381"/>
      <c r="MF381"/>
      <c r="MG381"/>
      <c r="MH381"/>
      <c r="MI381"/>
      <c r="MJ381"/>
      <c r="MK381"/>
      <c r="ML381"/>
      <c r="MM381"/>
      <c r="MN381"/>
      <c r="MO381"/>
      <c r="MP381"/>
      <c r="MQ381"/>
      <c r="MR381"/>
      <c r="MS381"/>
      <c r="MT381"/>
      <c r="MU381"/>
      <c r="MV381"/>
      <c r="MW381"/>
      <c r="MX381"/>
      <c r="MY381"/>
      <c r="MZ381"/>
      <c r="NA381"/>
      <c r="NB381"/>
      <c r="NC381"/>
      <c r="ND381"/>
      <c r="NE381"/>
      <c r="NF381"/>
      <c r="NG381"/>
      <c r="NH381"/>
      <c r="NI381"/>
      <c r="NJ381"/>
      <c r="NK381"/>
      <c r="NL381"/>
      <c r="NM381"/>
      <c r="NN381"/>
      <c r="NO381"/>
      <c r="NP381"/>
      <c r="NQ381"/>
      <c r="NR381"/>
      <c r="NS381"/>
      <c r="NT381"/>
      <c r="NU381"/>
      <c r="NV381"/>
      <c r="NW381"/>
      <c r="NX381"/>
      <c r="NY381"/>
      <c r="NZ381"/>
      <c r="OA381"/>
      <c r="OB381"/>
      <c r="OC381"/>
      <c r="OD381"/>
      <c r="OE381"/>
      <c r="OF381"/>
      <c r="OG381"/>
      <c r="OH381"/>
      <c r="OI381"/>
      <c r="OJ381"/>
      <c r="OK381"/>
      <c r="OL381"/>
      <c r="OM381"/>
      <c r="ON381"/>
      <c r="OO381"/>
      <c r="OP381"/>
      <c r="OQ381"/>
      <c r="OR381"/>
      <c r="OS381"/>
      <c r="OT381"/>
      <c r="OU381"/>
      <c r="OV381"/>
      <c r="OW381"/>
      <c r="OX381"/>
      <c r="OY381"/>
      <c r="OZ381"/>
      <c r="PA381"/>
      <c r="PB381"/>
      <c r="PC381"/>
      <c r="PD381"/>
      <c r="PE381"/>
      <c r="PF381"/>
      <c r="PG381"/>
      <c r="PH381"/>
      <c r="PI381"/>
      <c r="PJ381"/>
      <c r="PK381"/>
      <c r="PL381"/>
      <c r="PM381"/>
      <c r="PN381"/>
      <c r="PO381"/>
      <c r="PP381"/>
      <c r="PQ381"/>
      <c r="PR381"/>
      <c r="PS381"/>
      <c r="PT381"/>
      <c r="PU381"/>
      <c r="PV381"/>
      <c r="PW381"/>
      <c r="PX381"/>
      <c r="PY381"/>
      <c r="PZ381"/>
      <c r="QA381"/>
      <c r="QB381"/>
      <c r="QC381"/>
      <c r="QD381"/>
      <c r="QE381"/>
      <c r="QF381"/>
      <c r="QG381"/>
      <c r="QH381"/>
      <c r="QI381"/>
      <c r="QJ381"/>
      <c r="QK381"/>
      <c r="QL381"/>
      <c r="QM381"/>
      <c r="QN381"/>
      <c r="QO381"/>
      <c r="QP381"/>
      <c r="QQ381"/>
      <c r="QR381"/>
      <c r="QS381"/>
      <c r="QT381"/>
      <c r="QU381"/>
      <c r="QV381"/>
      <c r="QW381"/>
      <c r="QX381"/>
      <c r="QY381"/>
      <c r="QZ381"/>
      <c r="RA381"/>
      <c r="RB381"/>
      <c r="RC381"/>
      <c r="RD381"/>
      <c r="RE381"/>
      <c r="RF381"/>
      <c r="RG381"/>
      <c r="RH381"/>
      <c r="RI381"/>
      <c r="RJ381"/>
      <c r="RK381"/>
      <c r="RL381"/>
      <c r="RM381"/>
      <c r="RN381"/>
      <c r="RO381"/>
      <c r="RP381"/>
      <c r="RQ381"/>
      <c r="RR381"/>
      <c r="RS381"/>
      <c r="RT381"/>
      <c r="RU381"/>
      <c r="RV381"/>
      <c r="RW381"/>
      <c r="RX381"/>
      <c r="RY381"/>
      <c r="RZ381"/>
      <c r="SA381"/>
      <c r="SB381"/>
      <c r="SC381"/>
      <c r="SD381"/>
      <c r="SE381"/>
      <c r="SF381"/>
      <c r="SG381"/>
      <c r="SH381"/>
      <c r="SI381"/>
      <c r="SJ381"/>
      <c r="SK381"/>
      <c r="SL381"/>
      <c r="SM381"/>
      <c r="SN381"/>
      <c r="SO381"/>
      <c r="SP381"/>
      <c r="SQ381"/>
      <c r="SR381"/>
      <c r="SS381"/>
      <c r="ST381"/>
      <c r="SU381"/>
      <c r="SV381"/>
      <c r="SW381"/>
      <c r="SX381"/>
      <c r="SY381"/>
      <c r="SZ381"/>
      <c r="TA381"/>
      <c r="TB381"/>
      <c r="TC381"/>
      <c r="TD381"/>
      <c r="TE381"/>
      <c r="TF381"/>
      <c r="TG381"/>
      <c r="TH381"/>
      <c r="TI381"/>
      <c r="TJ381"/>
      <c r="TK381"/>
      <c r="TL381"/>
      <c r="TM381"/>
      <c r="TN381"/>
      <c r="TO381"/>
      <c r="TP381"/>
      <c r="TQ381"/>
      <c r="TR381"/>
      <c r="TS381"/>
      <c r="TT381"/>
      <c r="TU381"/>
      <c r="TV381"/>
      <c r="TW381"/>
      <c r="TX381"/>
      <c r="TY381"/>
      <c r="TZ381"/>
      <c r="UA381"/>
      <c r="UB381"/>
      <c r="UC381"/>
      <c r="UD381"/>
      <c r="UE381"/>
      <c r="UF381"/>
      <c r="UG381"/>
      <c r="UH381"/>
      <c r="UI381"/>
      <c r="UJ381"/>
      <c r="UK381"/>
      <c r="UL381"/>
      <c r="UM381"/>
      <c r="UN381"/>
      <c r="UO381"/>
      <c r="UP381"/>
      <c r="UQ381"/>
      <c r="UR381"/>
      <c r="US381"/>
      <c r="UT381"/>
      <c r="UU381"/>
      <c r="UV381"/>
      <c r="UW381"/>
      <c r="UX381"/>
      <c r="UY381"/>
      <c r="UZ381"/>
      <c r="VA381"/>
      <c r="VB381"/>
      <c r="VC381"/>
      <c r="VD381"/>
      <c r="VE381"/>
      <c r="VF381"/>
      <c r="VG381"/>
      <c r="VH381"/>
      <c r="VI381"/>
      <c r="VJ381"/>
      <c r="VK381"/>
      <c r="VL381"/>
      <c r="VM381"/>
      <c r="VN381"/>
      <c r="VO381"/>
      <c r="VP381"/>
      <c r="VQ381"/>
      <c r="VR381"/>
      <c r="VS381"/>
      <c r="VT381"/>
      <c r="VU381"/>
      <c r="VV381"/>
      <c r="VW381"/>
      <c r="VX381"/>
      <c r="VY381"/>
      <c r="VZ381"/>
      <c r="WA381"/>
      <c r="WB381"/>
      <c r="WC381"/>
      <c r="WD381"/>
      <c r="WE381"/>
      <c r="WF381"/>
      <c r="WG381"/>
      <c r="WH381"/>
      <c r="WI381"/>
      <c r="WJ381"/>
      <c r="WK381"/>
      <c r="WL381"/>
      <c r="WM381"/>
      <c r="WN381"/>
      <c r="WO381"/>
      <c r="WP381"/>
      <c r="WQ381"/>
      <c r="WR381"/>
      <c r="WS381"/>
      <c r="WT381"/>
      <c r="WU381"/>
      <c r="WV381"/>
      <c r="WW381"/>
      <c r="WX381"/>
      <c r="WY381"/>
      <c r="WZ381"/>
      <c r="XA381"/>
      <c r="XB381"/>
      <c r="XC381"/>
      <c r="XD381"/>
      <c r="XE381"/>
      <c r="XF381"/>
      <c r="XG381"/>
      <c r="XH381"/>
      <c r="XI381"/>
      <c r="XJ381"/>
      <c r="XK381"/>
      <c r="XL381"/>
      <c r="XM381"/>
      <c r="XN381"/>
      <c r="XO381"/>
      <c r="XP381"/>
      <c r="XQ381"/>
      <c r="XR381"/>
      <c r="XS381"/>
      <c r="XT381"/>
      <c r="XU381"/>
      <c r="XV381"/>
      <c r="XW381"/>
      <c r="XX381"/>
      <c r="XY381"/>
      <c r="XZ381"/>
      <c r="YA381"/>
      <c r="YB381"/>
      <c r="YC381"/>
      <c r="YD381"/>
      <c r="YE381"/>
      <c r="YF381"/>
      <c r="YG381"/>
      <c r="YH381"/>
      <c r="YI381"/>
      <c r="YJ381"/>
      <c r="YK381"/>
      <c r="YL381"/>
      <c r="YM381"/>
      <c r="YN381"/>
      <c r="YO381"/>
      <c r="YP381"/>
      <c r="YQ381"/>
      <c r="YR381"/>
      <c r="YS381"/>
      <c r="YT381"/>
      <c r="YU381"/>
      <c r="YV381"/>
      <c r="YW381"/>
      <c r="YX381"/>
      <c r="YY381"/>
      <c r="YZ381"/>
      <c r="ZA381"/>
      <c r="ZB381"/>
      <c r="ZC381"/>
      <c r="ZD381"/>
      <c r="ZE381"/>
      <c r="ZF381"/>
      <c r="ZG381"/>
      <c r="ZH381"/>
      <c r="ZI381"/>
      <c r="ZJ381"/>
      <c r="ZK381"/>
      <c r="ZL381"/>
      <c r="ZM381"/>
      <c r="ZN381"/>
      <c r="ZO381"/>
      <c r="ZP381"/>
      <c r="ZQ381"/>
      <c r="ZR381"/>
      <c r="ZS381"/>
      <c r="ZT381"/>
      <c r="ZU381"/>
      <c r="ZV381"/>
      <c r="ZW381"/>
      <c r="ZX381"/>
      <c r="ZY381"/>
      <c r="ZZ381"/>
      <c r="AAA381"/>
      <c r="AAB381"/>
      <c r="AAC381"/>
      <c r="AAD381"/>
      <c r="AAE381"/>
      <c r="AAF381"/>
      <c r="AAG381"/>
      <c r="AAH381"/>
      <c r="AAI381"/>
      <c r="AAJ381"/>
      <c r="AAK381"/>
      <c r="AAL381"/>
      <c r="AAM381"/>
      <c r="AAN381"/>
      <c r="AAO381"/>
      <c r="AAP381"/>
      <c r="AAQ381"/>
      <c r="AAR381"/>
      <c r="AAS381"/>
      <c r="AAT381"/>
      <c r="AAU381"/>
      <c r="AAV381"/>
      <c r="AAW381"/>
      <c r="AAX381"/>
      <c r="AAY381"/>
      <c r="AAZ381"/>
      <c r="ABA381"/>
      <c r="ABB381"/>
      <c r="ABC381"/>
      <c r="ABD381"/>
      <c r="ABE381"/>
      <c r="ABF381"/>
      <c r="ABG381"/>
      <c r="ABH381"/>
      <c r="ABI381"/>
      <c r="ABJ381"/>
      <c r="ABK381"/>
      <c r="ABL381"/>
      <c r="ABM381"/>
      <c r="ABN381"/>
      <c r="ABO381"/>
      <c r="ABP381"/>
      <c r="ABQ381"/>
      <c r="ABR381"/>
      <c r="ABS381"/>
      <c r="ABT381"/>
      <c r="ABU381"/>
      <c r="ABV381"/>
      <c r="ABW381"/>
      <c r="ABX381"/>
      <c r="ABY381"/>
      <c r="ABZ381"/>
      <c r="ACA381"/>
      <c r="ACB381"/>
      <c r="ACC381"/>
      <c r="ACD381"/>
      <c r="ACE381"/>
      <c r="ACF381"/>
      <c r="ACG381"/>
      <c r="ACH381"/>
      <c r="ACI381"/>
      <c r="ACJ381"/>
      <c r="ACK381"/>
      <c r="ACL381"/>
      <c r="ACM381"/>
      <c r="ACN381"/>
      <c r="ACO381"/>
      <c r="ACP381"/>
      <c r="ACQ381"/>
      <c r="ACR381"/>
      <c r="ACS381"/>
      <c r="ACT381"/>
      <c r="ACU381"/>
      <c r="ACV381"/>
      <c r="ACW381"/>
      <c r="ACX381"/>
      <c r="ACY381"/>
      <c r="ACZ381"/>
      <c r="ADA381"/>
      <c r="ADB381"/>
      <c r="ADC381"/>
      <c r="ADD381"/>
      <c r="ADE381"/>
      <c r="ADF381"/>
      <c r="ADG381"/>
      <c r="ADH381"/>
      <c r="ADI381"/>
      <c r="ADJ381"/>
      <c r="ADK381"/>
      <c r="ADL381"/>
      <c r="ADM381"/>
      <c r="ADN381"/>
      <c r="ADO381"/>
      <c r="ADP381"/>
      <c r="ADQ381"/>
      <c r="ADR381"/>
      <c r="ADS381"/>
      <c r="ADT381"/>
      <c r="ADU381"/>
      <c r="ADV381"/>
      <c r="ADW381"/>
      <c r="ADX381"/>
      <c r="ADY381"/>
      <c r="ADZ381"/>
      <c r="AEA381"/>
      <c r="AEB381"/>
      <c r="AEC381"/>
      <c r="AED381"/>
      <c r="AEE381"/>
      <c r="AEF381"/>
      <c r="AEG381"/>
      <c r="AEH381"/>
      <c r="AEI381"/>
      <c r="AEJ381"/>
      <c r="AEK381"/>
      <c r="AEL381"/>
      <c r="AEM381"/>
      <c r="AEN381"/>
      <c r="AEO381"/>
      <c r="AEP381"/>
      <c r="AEQ381"/>
      <c r="AER381"/>
      <c r="AES381"/>
      <c r="AET381"/>
      <c r="AEU381"/>
      <c r="AEV381"/>
      <c r="AEW381"/>
      <c r="AEX381"/>
      <c r="AEY381"/>
      <c r="AEZ381"/>
      <c r="AFA381"/>
      <c r="AFB381"/>
      <c r="AFC381"/>
      <c r="AFD381"/>
      <c r="AFE381"/>
      <c r="AFF381"/>
      <c r="AFG381"/>
      <c r="AFH381"/>
      <c r="AFI381"/>
      <c r="AFJ381"/>
      <c r="AFK381"/>
      <c r="AFL381"/>
      <c r="AFM381"/>
      <c r="AFN381"/>
      <c r="AFO381"/>
      <c r="AFP381"/>
      <c r="AFQ381"/>
      <c r="AFR381"/>
      <c r="AFS381"/>
      <c r="AFT381"/>
      <c r="AFU381"/>
      <c r="AFV381"/>
      <c r="AFW381"/>
      <c r="AFX381"/>
      <c r="AFY381"/>
      <c r="AFZ381"/>
      <c r="AGA381"/>
      <c r="AGB381"/>
      <c r="AGC381"/>
      <c r="AGD381"/>
      <c r="AGE381"/>
      <c r="AGF381"/>
      <c r="AGG381"/>
      <c r="AGH381"/>
      <c r="AGI381"/>
      <c r="AGJ381"/>
      <c r="AGK381"/>
      <c r="AGL381"/>
      <c r="AGM381"/>
      <c r="AGN381"/>
      <c r="AGO381"/>
      <c r="AGP381"/>
      <c r="AGQ381"/>
      <c r="AGR381"/>
      <c r="AGS381"/>
      <c r="AGT381"/>
      <c r="AGU381"/>
      <c r="AGV381"/>
      <c r="AGW381"/>
      <c r="AGX381"/>
      <c r="AGY381"/>
      <c r="AGZ381"/>
      <c r="AHA381"/>
      <c r="AHB381"/>
      <c r="AHC381"/>
      <c r="AHD381"/>
      <c r="AHE381"/>
      <c r="AHF381"/>
      <c r="AHG381"/>
      <c r="AHH381"/>
      <c r="AHI381"/>
      <c r="AHJ381"/>
      <c r="AHK381"/>
      <c r="AHL381"/>
      <c r="AHM381"/>
      <c r="AHN381"/>
      <c r="AHO381"/>
      <c r="AHP381"/>
      <c r="AHQ381"/>
      <c r="AHR381"/>
      <c r="AHS381"/>
      <c r="AHT381"/>
      <c r="AHU381"/>
      <c r="AHV381"/>
      <c r="AHW381"/>
      <c r="AHX381"/>
      <c r="AHY381"/>
      <c r="AHZ381"/>
      <c r="AIA381"/>
      <c r="AIB381"/>
      <c r="AIC381"/>
      <c r="AID381"/>
      <c r="AIE381"/>
      <c r="AIF381"/>
      <c r="AIG381"/>
      <c r="AIH381"/>
      <c r="AII381"/>
      <c r="AIJ381"/>
      <c r="AIK381"/>
      <c r="AIL381"/>
      <c r="AIM381"/>
      <c r="AIN381"/>
      <c r="AIO381"/>
      <c r="AIP381"/>
      <c r="AIQ381"/>
      <c r="AIR381"/>
      <c r="AIS381"/>
      <c r="AIT381"/>
      <c r="AIU381"/>
      <c r="AIV381"/>
      <c r="AIW381"/>
      <c r="AIX381"/>
      <c r="AIY381"/>
      <c r="AIZ381"/>
      <c r="AJA381"/>
      <c r="AJB381"/>
      <c r="AJC381"/>
      <c r="AJD381"/>
      <c r="AJE381"/>
      <c r="AJF381"/>
      <c r="AJG381"/>
      <c r="AJH381"/>
      <c r="AJI381"/>
      <c r="AJJ381"/>
      <c r="AJK381"/>
      <c r="AJL381"/>
      <c r="AJM381"/>
      <c r="AJN381"/>
      <c r="AJO381"/>
      <c r="AJP381"/>
      <c r="AJQ381"/>
      <c r="AJR381"/>
      <c r="AJS381"/>
      <c r="AJT381"/>
      <c r="AJU381"/>
      <c r="AJV381"/>
      <c r="AJW381"/>
      <c r="AJX381"/>
      <c r="AJY381"/>
      <c r="AJZ381"/>
      <c r="AKA381"/>
      <c r="AKB381"/>
      <c r="AKC381"/>
      <c r="AKD381"/>
      <c r="AKE381"/>
      <c r="AKF381"/>
      <c r="AKG381"/>
      <c r="AKH381"/>
      <c r="AKI381"/>
      <c r="AKJ381"/>
      <c r="AKK381"/>
      <c r="AKL381"/>
      <c r="AKM381"/>
      <c r="AKN381"/>
      <c r="AKO381"/>
      <c r="AKP381"/>
      <c r="AKQ381"/>
      <c r="AKR381"/>
      <c r="AKS381"/>
      <c r="AKT381"/>
      <c r="AKU381"/>
      <c r="AKV381"/>
      <c r="AKW381"/>
      <c r="AKX381"/>
      <c r="AKY381"/>
      <c r="AKZ381"/>
      <c r="ALA381"/>
      <c r="ALB381"/>
      <c r="ALC381"/>
      <c r="ALD381"/>
      <c r="ALE381"/>
      <c r="ALF381"/>
      <c r="ALG381"/>
      <c r="ALH381"/>
      <c r="ALI381"/>
      <c r="ALJ381"/>
      <c r="ALK381"/>
      <c r="ALL381"/>
      <c r="ALM381"/>
      <c r="ALN381"/>
      <c r="ALO381"/>
      <c r="ALP381"/>
      <c r="ALQ381"/>
      <c r="ALR381"/>
      <c r="ALS381"/>
      <c r="ALT381"/>
      <c r="ALU381"/>
      <c r="ALV381"/>
      <c r="ALW381"/>
      <c r="ALX381"/>
      <c r="ALY381"/>
      <c r="ALZ381"/>
      <c r="AMA381"/>
      <c r="AMB381"/>
      <c r="AMC381"/>
      <c r="AMD381"/>
      <c r="AME381"/>
      <c r="AMF381"/>
      <c r="AMG381"/>
      <c r="AMH381"/>
      <c r="AMI381"/>
      <c r="AMJ381"/>
      <c r="AMK381"/>
      <c r="AML381"/>
      <c r="AMM381"/>
      <c r="AMN381"/>
      <c r="AMO381"/>
      <c r="AMP381"/>
      <c r="AMQ381"/>
      <c r="AMR381"/>
      <c r="AMS381"/>
      <c r="AMT381"/>
      <c r="AMU381"/>
      <c r="AMV381"/>
      <c r="AMW381"/>
      <c r="AMX381"/>
      <c r="AMY381"/>
      <c r="AMZ381"/>
      <c r="ANA381"/>
      <c r="ANB381"/>
      <c r="ANC381"/>
      <c r="AND381" s="6"/>
      <c r="ANE381" s="6"/>
      <c r="ANF381" s="6"/>
    </row>
    <row r="382" spans="3:1046" s="28" customFormat="1" x14ac:dyDescent="0.25">
      <c r="C382" s="6" t="str">
        <f t="shared" si="230"/>
        <v>Whirlpool</v>
      </c>
      <c r="D382" s="6" t="str">
        <f t="shared" si="231"/>
        <v>HPSE2K50HD045V 100 (WP)  (50 gal)</v>
      </c>
      <c r="E382" s="6">
        <f t="shared" si="265"/>
        <v>261032</v>
      </c>
      <c r="F382" s="62">
        <f t="shared" si="148"/>
        <v>50</v>
      </c>
      <c r="G382" s="6" t="str">
        <f t="shared" si="232"/>
        <v>AOSmithSHPT50</v>
      </c>
      <c r="H382" s="62">
        <v>1</v>
      </c>
      <c r="I382" s="64">
        <v>0</v>
      </c>
      <c r="J382" s="63">
        <f t="shared" si="262"/>
        <v>2</v>
      </c>
      <c r="K382" s="114">
        <f t="shared" si="263"/>
        <v>0</v>
      </c>
      <c r="L382" s="132">
        <f t="shared" si="259"/>
        <v>0</v>
      </c>
      <c r="M382" s="132" t="str">
        <f t="shared" si="266"/>
        <v>WhirlpoolHPSE2K50</v>
      </c>
      <c r="N382" s="99" t="s">
        <v>196</v>
      </c>
      <c r="O382" s="32">
        <v>1</v>
      </c>
      <c r="P382" s="83">
        <f t="shared" si="260"/>
        <v>26</v>
      </c>
      <c r="Q382" s="12" t="s">
        <v>53</v>
      </c>
      <c r="R382" s="70">
        <f t="shared" si="264"/>
        <v>10</v>
      </c>
      <c r="S382" s="70">
        <f t="shared" si="257"/>
        <v>261032</v>
      </c>
      <c r="T382" s="67" t="str">
        <f t="shared" si="249"/>
        <v>HPSE2K50HD045V 100 (WP)  (50 gal)</v>
      </c>
      <c r="U382" s="13" t="s">
        <v>157</v>
      </c>
      <c r="V382" s="14">
        <v>50</v>
      </c>
      <c r="W382" s="30" t="s">
        <v>164</v>
      </c>
      <c r="X382" s="88" t="s">
        <v>164</v>
      </c>
      <c r="Y382" s="93" t="str">
        <f t="shared" si="258"/>
        <v>AOSmithSHPT50</v>
      </c>
      <c r="Z382" s="131">
        <v>0</v>
      </c>
      <c r="AA382" s="42">
        <f>[1]ESTAR_to_AWHS!K180</f>
        <v>2</v>
      </c>
      <c r="AB382" s="52">
        <f>[1]ESTAR_to_AWHS!I180</f>
        <v>3</v>
      </c>
      <c r="AC382" s="53" t="str">
        <f>[1]ESTAR_to_AWHS!L180</f>
        <v>--</v>
      </c>
      <c r="AD382" s="54">
        <f>[1]ESTAR_to_AWHS!J180</f>
        <v>42591</v>
      </c>
      <c r="AE382" s="50" t="s">
        <v>83</v>
      </c>
      <c r="AF382" s="143" t="str">
        <f t="shared" si="233"/>
        <v>2,     Whirlpool,   "HPSE2K50HD045V 100 (WP)  (50 gal)"</v>
      </c>
      <c r="AG382" s="145" t="str">
        <f t="shared" si="217"/>
        <v>Whirlpool</v>
      </c>
      <c r="AH382" s="146" t="s">
        <v>704</v>
      </c>
      <c r="AI382" s="143" t="str">
        <f t="shared" si="234"/>
        <v xml:space="preserve">          case  Whirlpool   :   "WhirlpoolHPSE2K50"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  <c r="ED382" s="6"/>
      <c r="EE382" s="6"/>
      <c r="EF382" s="6"/>
      <c r="EG382" s="6"/>
      <c r="EH382" s="6"/>
      <c r="EI382" s="6"/>
      <c r="EJ382" s="6"/>
      <c r="EK382" s="6"/>
      <c r="EL382" s="6"/>
      <c r="EM382" s="6"/>
      <c r="EN382" s="6"/>
      <c r="EO382" s="6"/>
      <c r="EP382" s="6"/>
      <c r="EQ382" s="6"/>
      <c r="ER382" s="6"/>
      <c r="ES382" s="6"/>
      <c r="ET382" s="6"/>
      <c r="EU382" s="6"/>
      <c r="EV382" s="6"/>
      <c r="EW382" s="6"/>
      <c r="EX382" s="6"/>
      <c r="EY382" s="6"/>
      <c r="EZ382" s="6"/>
      <c r="FA382" s="6"/>
      <c r="FB382" s="6"/>
      <c r="FC382" s="6"/>
      <c r="FD382" s="6"/>
      <c r="FE382" s="6"/>
      <c r="FF382" s="6"/>
      <c r="FG382" s="6"/>
      <c r="FH382" s="6"/>
      <c r="FI382" s="6"/>
      <c r="FJ382" s="6"/>
      <c r="FK382" s="6"/>
      <c r="FL382" s="6"/>
      <c r="FM382" s="6"/>
      <c r="FN382" s="6"/>
      <c r="FO382" s="6"/>
      <c r="FP382" s="6"/>
      <c r="FQ382" s="6"/>
      <c r="FR382" s="6"/>
      <c r="FS382" s="6"/>
      <c r="FT382" s="6"/>
      <c r="FU382" s="6"/>
      <c r="FV382" s="6"/>
      <c r="FW382" s="6"/>
      <c r="FX382" s="6"/>
      <c r="FY382" s="6"/>
      <c r="FZ382" s="6"/>
      <c r="GA382" s="6"/>
      <c r="GB382" s="6"/>
      <c r="GC382" s="6"/>
      <c r="GD382" s="6"/>
      <c r="GE382" s="6"/>
      <c r="GF382" s="6"/>
      <c r="GG382" s="6"/>
      <c r="GH382" s="6"/>
      <c r="GI382" s="6"/>
      <c r="GJ382" s="6"/>
      <c r="GK382" s="6"/>
      <c r="GL382" s="6"/>
      <c r="GM382" s="6"/>
      <c r="GN382" s="6"/>
      <c r="GO382" s="6"/>
      <c r="GP382" s="6"/>
      <c r="GQ382" s="6"/>
      <c r="GR382" s="6"/>
      <c r="GS382" s="6"/>
      <c r="GT382" s="6"/>
      <c r="GU382" s="6"/>
      <c r="GV382" s="6"/>
      <c r="GW382" s="6"/>
      <c r="GX382" s="6"/>
      <c r="GY382" s="6"/>
      <c r="GZ382" s="6"/>
      <c r="HA382" s="6"/>
      <c r="HB382" s="6"/>
      <c r="HC382" s="6"/>
      <c r="HD382" s="6"/>
      <c r="HE382" s="6"/>
      <c r="HF382" s="6"/>
      <c r="HG382" s="6"/>
      <c r="HH382" s="6"/>
      <c r="HI382" s="6"/>
      <c r="HJ382" s="6"/>
      <c r="HK382" s="6"/>
      <c r="HL382" s="6"/>
      <c r="HM382" s="6"/>
      <c r="HN382" s="6"/>
      <c r="HO382" s="6"/>
      <c r="HP382" s="6"/>
      <c r="HQ382" s="6"/>
      <c r="HR382" s="6"/>
      <c r="HS382" s="6"/>
      <c r="HT382" s="6"/>
      <c r="HU382" s="6"/>
      <c r="HV382" s="6"/>
      <c r="HW382" s="6"/>
      <c r="HX382" s="6"/>
      <c r="HY382" s="6"/>
      <c r="HZ382" s="6"/>
      <c r="IA382" s="6"/>
      <c r="IB382" s="6"/>
      <c r="IC382" s="6"/>
      <c r="ID382" s="6"/>
      <c r="IE382" s="6"/>
      <c r="IF382" s="6"/>
      <c r="IG382" s="6"/>
      <c r="IH382" s="6"/>
      <c r="II382" s="6"/>
      <c r="IJ382" s="6"/>
      <c r="IK382" s="6"/>
      <c r="IL382" s="6"/>
      <c r="IM382" s="6"/>
      <c r="IN382" s="6"/>
      <c r="IO382" s="6"/>
      <c r="IP382" s="6"/>
      <c r="IQ382" s="6"/>
      <c r="IR382" s="6"/>
      <c r="IS382" s="6"/>
      <c r="IT382" s="6"/>
      <c r="IU382" s="6"/>
      <c r="IV382" s="6"/>
      <c r="IW382" s="6"/>
      <c r="IX382" s="6"/>
      <c r="IY382" s="6"/>
      <c r="IZ382" s="6"/>
      <c r="JA382" s="6"/>
      <c r="JB382" s="6"/>
      <c r="JC382" s="6"/>
      <c r="JD382" s="6"/>
      <c r="JE382" s="6"/>
      <c r="JF382" s="6"/>
      <c r="JG382" s="6"/>
      <c r="JH382" s="6"/>
      <c r="JI382" s="6"/>
      <c r="JJ382" s="6"/>
      <c r="JK382" s="6"/>
      <c r="JL382" s="6"/>
      <c r="JM382" s="6"/>
      <c r="JN382" s="6"/>
      <c r="JO382" s="6"/>
      <c r="JP382" s="6"/>
      <c r="JQ382" s="6"/>
      <c r="JR382" s="6"/>
      <c r="JS382" s="6"/>
      <c r="JT382" s="6"/>
      <c r="JU382" s="6"/>
      <c r="JV382" s="6"/>
      <c r="JW382" s="6"/>
      <c r="JX382" s="6"/>
      <c r="JY382" s="6"/>
      <c r="JZ382" s="6"/>
      <c r="KA382" s="6"/>
      <c r="KB382" s="6"/>
      <c r="KC382" s="6"/>
      <c r="KD382" s="6"/>
      <c r="KE382" s="6"/>
      <c r="KF382" s="6"/>
      <c r="KG382" s="6"/>
      <c r="KH382" s="6"/>
      <c r="KI382" s="6"/>
      <c r="KJ382" s="6"/>
      <c r="KK382" s="6"/>
      <c r="KL382" s="6"/>
      <c r="KM382" s="6"/>
      <c r="KN382" s="6"/>
      <c r="KO382" s="6"/>
      <c r="KP382" s="6"/>
      <c r="KQ382" s="6"/>
      <c r="KR382" s="6"/>
      <c r="KS382" s="6"/>
      <c r="KT382" s="6"/>
      <c r="KU382" s="6"/>
      <c r="KV382" s="6"/>
      <c r="KW382" s="6"/>
      <c r="KX382" s="6"/>
      <c r="KY382" s="6"/>
      <c r="KZ382" s="6"/>
      <c r="LA382" s="6"/>
      <c r="LB382" s="6"/>
      <c r="LC382" s="6"/>
      <c r="LD382" s="6"/>
      <c r="LE382" s="6"/>
      <c r="LF382" s="6"/>
      <c r="LG382" s="6"/>
      <c r="LH382" s="6"/>
      <c r="LI382" s="6"/>
      <c r="LJ382" s="6"/>
      <c r="LK382" s="6"/>
      <c r="LL382" s="6"/>
      <c r="LM382" s="6"/>
      <c r="LN382" s="6"/>
      <c r="LO382" s="6"/>
      <c r="LP382" s="6"/>
      <c r="LQ382" s="6"/>
      <c r="LR382" s="6"/>
      <c r="LS382" s="6"/>
      <c r="LT382" s="6"/>
      <c r="LU382" s="6"/>
      <c r="LV382" s="6"/>
      <c r="LW382" s="6"/>
      <c r="LX382" s="6"/>
      <c r="LY382" s="6"/>
      <c r="LZ382" s="6"/>
      <c r="MA382" s="6"/>
      <c r="MB382" s="6"/>
      <c r="MC382" s="6"/>
      <c r="MD382" s="6"/>
      <c r="ME382" s="6"/>
      <c r="MF382" s="6"/>
      <c r="MG382" s="6"/>
      <c r="MH382" s="6"/>
      <c r="MI382" s="6"/>
      <c r="MJ382" s="6"/>
      <c r="MK382" s="6"/>
      <c r="ML382" s="6"/>
      <c r="MM382" s="6"/>
      <c r="MN382" s="6"/>
      <c r="MO382" s="6"/>
      <c r="MP382" s="6"/>
      <c r="MQ382" s="6"/>
      <c r="MR382" s="6"/>
      <c r="MS382" s="6"/>
      <c r="MT382" s="6"/>
      <c r="MU382" s="6"/>
      <c r="MV382" s="6"/>
      <c r="MW382" s="6"/>
      <c r="MX382" s="6"/>
      <c r="MY382" s="6"/>
      <c r="MZ382" s="6"/>
      <c r="NA382" s="6"/>
      <c r="NB382" s="6"/>
      <c r="NC382" s="6"/>
      <c r="ND382" s="6"/>
      <c r="NE382" s="6"/>
      <c r="NF382" s="6"/>
      <c r="NG382" s="6"/>
      <c r="NH382" s="6"/>
      <c r="NI382" s="6"/>
      <c r="NJ382" s="6"/>
      <c r="NK382" s="6"/>
      <c r="NL382" s="6"/>
      <c r="NM382" s="6"/>
      <c r="NN382" s="6"/>
      <c r="NO382" s="6"/>
      <c r="NP382" s="6"/>
      <c r="NQ382" s="6"/>
      <c r="NR382" s="6"/>
      <c r="NS382" s="6"/>
      <c r="NT382" s="6"/>
      <c r="NU382" s="6"/>
      <c r="NV382" s="6"/>
      <c r="NW382" s="6"/>
      <c r="NX382" s="6"/>
      <c r="NY382" s="6"/>
      <c r="NZ382" s="6"/>
      <c r="OA382" s="6"/>
      <c r="OB382" s="6"/>
      <c r="OC382" s="6"/>
      <c r="OD382" s="6"/>
      <c r="OE382" s="6"/>
      <c r="OF382" s="6"/>
      <c r="OG382" s="6"/>
      <c r="OH382" s="6"/>
      <c r="OI382" s="6"/>
      <c r="OJ382" s="6"/>
      <c r="OK382" s="6"/>
      <c r="OL382" s="6"/>
      <c r="OM382" s="6"/>
      <c r="ON382" s="6"/>
      <c r="OO382" s="6"/>
      <c r="OP382" s="6"/>
      <c r="OQ382" s="6"/>
      <c r="OR382" s="6"/>
      <c r="OS382" s="6"/>
      <c r="OT382" s="6"/>
      <c r="OU382" s="6"/>
      <c r="OV382" s="6"/>
      <c r="OW382" s="6"/>
      <c r="OX382" s="6"/>
      <c r="OY382" s="6"/>
      <c r="OZ382" s="6"/>
      <c r="PA382" s="6"/>
      <c r="PB382" s="6"/>
      <c r="PC382" s="6"/>
      <c r="PD382" s="6"/>
      <c r="PE382" s="6"/>
      <c r="PF382" s="6"/>
      <c r="PG382" s="6"/>
      <c r="PH382" s="6"/>
      <c r="PI382" s="6"/>
      <c r="PJ382" s="6"/>
      <c r="PK382" s="6"/>
      <c r="PL382" s="6"/>
      <c r="PM382" s="6"/>
      <c r="PN382" s="6"/>
      <c r="PO382" s="6"/>
      <c r="PP382" s="6"/>
      <c r="PQ382" s="6"/>
      <c r="PR382" s="6"/>
      <c r="PS382" s="6"/>
      <c r="PT382" s="6"/>
      <c r="PU382" s="6"/>
      <c r="PV382" s="6"/>
      <c r="PW382" s="6"/>
      <c r="PX382" s="6"/>
      <c r="PY382" s="6"/>
      <c r="PZ382" s="6"/>
      <c r="QA382" s="6"/>
      <c r="QB382" s="6"/>
      <c r="QC382" s="6"/>
      <c r="QD382" s="6"/>
      <c r="QE382" s="6"/>
      <c r="QF382" s="6"/>
      <c r="QG382" s="6"/>
      <c r="QH382" s="6"/>
      <c r="QI382" s="6"/>
      <c r="QJ382" s="6"/>
      <c r="QK382" s="6"/>
      <c r="QL382" s="6"/>
      <c r="QM382" s="6"/>
      <c r="QN382" s="6"/>
      <c r="QO382" s="6"/>
      <c r="QP382" s="6"/>
      <c r="QQ382" s="6"/>
      <c r="QR382" s="6"/>
      <c r="QS382" s="6"/>
      <c r="QT382" s="6"/>
      <c r="QU382" s="6"/>
      <c r="QV382" s="6"/>
      <c r="QW382" s="6"/>
      <c r="QX382" s="6"/>
      <c r="QY382" s="6"/>
      <c r="QZ382" s="6"/>
      <c r="RA382" s="6"/>
      <c r="RB382" s="6"/>
      <c r="RC382" s="6"/>
      <c r="RD382" s="6"/>
      <c r="RE382" s="6"/>
      <c r="RF382" s="6"/>
      <c r="RG382" s="6"/>
      <c r="RH382" s="6"/>
      <c r="RI382" s="6"/>
      <c r="RJ382" s="6"/>
      <c r="RK382" s="6"/>
      <c r="RL382" s="6"/>
      <c r="RM382" s="6"/>
      <c r="RN382" s="6"/>
      <c r="RO382" s="6"/>
      <c r="RP382" s="6"/>
      <c r="RQ382" s="6"/>
      <c r="RR382" s="6"/>
      <c r="RS382" s="6"/>
      <c r="RT382" s="6"/>
      <c r="RU382" s="6"/>
      <c r="RV382" s="6"/>
      <c r="RW382" s="6"/>
      <c r="RX382" s="6"/>
      <c r="RY382" s="6"/>
      <c r="RZ382" s="6"/>
      <c r="SA382" s="6"/>
      <c r="SB382" s="6"/>
      <c r="SC382" s="6"/>
      <c r="SD382" s="6"/>
      <c r="SE382" s="6"/>
      <c r="SF382" s="6"/>
      <c r="SG382" s="6"/>
      <c r="SH382" s="6"/>
      <c r="SI382" s="6"/>
      <c r="SJ382" s="6"/>
      <c r="SK382" s="6"/>
      <c r="SL382" s="6"/>
      <c r="SM382" s="6"/>
      <c r="SN382" s="6"/>
      <c r="SO382" s="6"/>
      <c r="SP382" s="6"/>
      <c r="SQ382" s="6"/>
      <c r="SR382" s="6"/>
      <c r="SS382" s="6"/>
      <c r="ST382" s="6"/>
      <c r="SU382" s="6"/>
      <c r="SV382" s="6"/>
      <c r="SW382" s="6"/>
      <c r="SX382" s="6"/>
      <c r="SY382" s="6"/>
      <c r="SZ382" s="6"/>
      <c r="TA382" s="6"/>
      <c r="TB382" s="6"/>
      <c r="TC382" s="6"/>
      <c r="TD382" s="6"/>
      <c r="TE382" s="6"/>
      <c r="TF382" s="6"/>
      <c r="TG382" s="6"/>
      <c r="TH382" s="6"/>
      <c r="TI382" s="6"/>
      <c r="TJ382" s="6"/>
      <c r="TK382" s="6"/>
      <c r="TL382" s="6"/>
      <c r="TM382" s="6"/>
      <c r="TN382" s="6"/>
      <c r="TO382" s="6"/>
      <c r="TP382" s="6"/>
      <c r="TQ382" s="6"/>
      <c r="TR382" s="6"/>
      <c r="TS382" s="6"/>
      <c r="TT382" s="6"/>
      <c r="TU382" s="6"/>
      <c r="TV382" s="6"/>
      <c r="TW382" s="6"/>
      <c r="TX382" s="6"/>
      <c r="TY382" s="6"/>
      <c r="TZ382" s="6"/>
      <c r="UA382" s="6"/>
      <c r="UB382" s="6"/>
      <c r="UC382" s="6"/>
      <c r="UD382" s="6"/>
      <c r="UE382" s="6"/>
      <c r="UF382" s="6"/>
      <c r="UG382" s="6"/>
      <c r="UH382" s="6"/>
      <c r="UI382" s="6"/>
      <c r="UJ382" s="6"/>
      <c r="UK382" s="6"/>
      <c r="UL382" s="6"/>
      <c r="UM382" s="6"/>
      <c r="UN382" s="6"/>
      <c r="UO382" s="6"/>
      <c r="UP382" s="6"/>
      <c r="UQ382" s="6"/>
      <c r="UR382" s="6"/>
      <c r="US382" s="6"/>
      <c r="UT382" s="6"/>
      <c r="UU382" s="6"/>
      <c r="UV382" s="6"/>
      <c r="UW382" s="6"/>
      <c r="UX382" s="6"/>
      <c r="UY382" s="6"/>
      <c r="UZ382" s="6"/>
      <c r="VA382" s="6"/>
      <c r="VB382" s="6"/>
      <c r="VC382" s="6"/>
      <c r="VD382" s="6"/>
      <c r="VE382" s="6"/>
      <c r="VF382" s="6"/>
      <c r="VG382" s="6"/>
      <c r="VH382" s="6"/>
      <c r="VI382" s="6"/>
      <c r="VJ382" s="6"/>
      <c r="VK382" s="6"/>
      <c r="VL382" s="6"/>
      <c r="VM382" s="6"/>
      <c r="VN382" s="6"/>
      <c r="VO382" s="6"/>
      <c r="VP382" s="6"/>
      <c r="VQ382" s="6"/>
      <c r="VR382" s="6"/>
      <c r="VS382" s="6"/>
      <c r="VT382" s="6"/>
      <c r="VU382" s="6"/>
      <c r="VV382" s="6"/>
      <c r="VW382" s="6"/>
      <c r="VX382" s="6"/>
      <c r="VY382" s="6"/>
      <c r="VZ382" s="6"/>
      <c r="WA382" s="6"/>
      <c r="WB382" s="6"/>
      <c r="WC382" s="6"/>
      <c r="WD382" s="6"/>
      <c r="WE382" s="6"/>
      <c r="WF382" s="6"/>
      <c r="WG382" s="6"/>
      <c r="WH382" s="6"/>
      <c r="WI382" s="6"/>
      <c r="WJ382" s="6"/>
      <c r="WK382" s="6"/>
      <c r="WL382" s="6"/>
      <c r="WM382" s="6"/>
      <c r="WN382" s="6"/>
      <c r="WO382" s="6"/>
      <c r="WP382" s="6"/>
      <c r="WQ382" s="6"/>
      <c r="WR382" s="6"/>
      <c r="WS382" s="6"/>
      <c r="WT382" s="6"/>
      <c r="WU382" s="6"/>
      <c r="WV382" s="6"/>
      <c r="WW382" s="6"/>
      <c r="WX382" s="6"/>
      <c r="WY382" s="6"/>
      <c r="WZ382" s="6"/>
      <c r="XA382" s="6"/>
      <c r="XB382" s="6"/>
      <c r="XC382" s="6"/>
      <c r="XD382" s="6"/>
      <c r="XE382" s="6"/>
      <c r="XF382" s="6"/>
      <c r="XG382" s="6"/>
      <c r="XH382" s="6"/>
      <c r="XI382" s="6"/>
      <c r="XJ382" s="6"/>
      <c r="XK382" s="6"/>
      <c r="XL382" s="6"/>
      <c r="XM382" s="6"/>
      <c r="XN382" s="6"/>
      <c r="XO382" s="6"/>
      <c r="XP382" s="6"/>
      <c r="XQ382" s="6"/>
      <c r="XR382" s="6"/>
      <c r="XS382" s="6"/>
      <c r="XT382" s="6"/>
      <c r="XU382" s="6"/>
      <c r="XV382" s="6"/>
      <c r="XW382" s="6"/>
      <c r="XX382" s="6"/>
      <c r="XY382" s="6"/>
      <c r="XZ382" s="6"/>
      <c r="YA382" s="6"/>
      <c r="YB382" s="6"/>
      <c r="YC382" s="6"/>
      <c r="YD382" s="6"/>
      <c r="YE382" s="6"/>
      <c r="YF382" s="6"/>
      <c r="YG382" s="6"/>
      <c r="YH382" s="6"/>
      <c r="YI382" s="6"/>
      <c r="YJ382" s="6"/>
      <c r="YK382" s="6"/>
      <c r="YL382" s="6"/>
      <c r="YM382" s="6"/>
      <c r="YN382" s="6"/>
      <c r="YO382" s="6"/>
      <c r="YP382" s="6"/>
      <c r="YQ382" s="6"/>
      <c r="YR382" s="6"/>
      <c r="YS382" s="6"/>
      <c r="YT382" s="6"/>
      <c r="YU382" s="6"/>
      <c r="YV382" s="6"/>
      <c r="YW382" s="6"/>
      <c r="YX382" s="6"/>
      <c r="YY382" s="6"/>
      <c r="YZ382" s="6"/>
      <c r="ZA382" s="6"/>
      <c r="ZB382" s="6"/>
      <c r="ZC382" s="6"/>
      <c r="ZD382" s="6"/>
      <c r="ZE382" s="6"/>
      <c r="ZF382" s="6"/>
      <c r="ZG382" s="6"/>
      <c r="ZH382" s="6"/>
      <c r="ZI382" s="6"/>
      <c r="ZJ382" s="6"/>
      <c r="ZK382" s="6"/>
      <c r="ZL382" s="6"/>
      <c r="ZM382" s="6"/>
      <c r="ZN382" s="6"/>
      <c r="ZO382" s="6"/>
      <c r="ZP382" s="6"/>
      <c r="ZQ382" s="6"/>
      <c r="ZR382" s="6"/>
      <c r="ZS382" s="6"/>
      <c r="ZT382" s="6"/>
      <c r="ZU382" s="6"/>
      <c r="ZV382" s="6"/>
      <c r="ZW382" s="6"/>
      <c r="ZX382" s="6"/>
      <c r="ZY382" s="6"/>
      <c r="ZZ382" s="6"/>
      <c r="AAA382" s="6"/>
      <c r="AAB382" s="6"/>
      <c r="AAC382" s="6"/>
      <c r="AAD382" s="6"/>
      <c r="AAE382" s="6"/>
      <c r="AAF382" s="6"/>
      <c r="AAG382" s="6"/>
      <c r="AAH382" s="6"/>
      <c r="AAI382" s="6"/>
      <c r="AAJ382" s="6"/>
      <c r="AAK382" s="6"/>
      <c r="AAL382" s="6"/>
      <c r="AAM382" s="6"/>
      <c r="AAN382" s="6"/>
      <c r="AAO382" s="6"/>
      <c r="AAP382" s="6"/>
      <c r="AAQ382" s="6"/>
      <c r="AAR382" s="6"/>
      <c r="AAS382" s="6"/>
      <c r="AAT382" s="6"/>
      <c r="AAU382" s="6"/>
      <c r="AAV382" s="6"/>
      <c r="AAW382" s="6"/>
      <c r="AAX382" s="6"/>
      <c r="AAY382" s="6"/>
      <c r="AAZ382" s="6"/>
      <c r="ABA382" s="6"/>
      <c r="ABB382" s="6"/>
      <c r="ABC382" s="6"/>
      <c r="ABD382" s="6"/>
      <c r="ABE382" s="6"/>
      <c r="ABF382" s="6"/>
      <c r="ABG382" s="6"/>
      <c r="ABH382" s="6"/>
      <c r="ABI382" s="6"/>
      <c r="ABJ382" s="6"/>
      <c r="ABK382" s="6"/>
      <c r="ABL382" s="6"/>
      <c r="ABM382" s="6"/>
      <c r="ABN382" s="6"/>
      <c r="ABO382" s="6"/>
      <c r="ABP382" s="6"/>
      <c r="ABQ382" s="6"/>
      <c r="ABR382" s="6"/>
      <c r="ABS382" s="6"/>
      <c r="ABT382" s="6"/>
      <c r="ABU382" s="6"/>
      <c r="ABV382" s="6"/>
      <c r="ABW382" s="6"/>
      <c r="ABX382" s="6"/>
      <c r="ABY382" s="6"/>
      <c r="ABZ382" s="6"/>
      <c r="ACA382" s="6"/>
      <c r="ACB382" s="6"/>
      <c r="ACC382" s="6"/>
      <c r="ACD382" s="6"/>
      <c r="ACE382" s="6"/>
      <c r="ACF382" s="6"/>
      <c r="ACG382" s="6"/>
      <c r="ACH382" s="6"/>
      <c r="ACI382" s="6"/>
      <c r="ACJ382" s="6"/>
      <c r="ACK382" s="6"/>
      <c r="ACL382" s="6"/>
      <c r="ACM382" s="6"/>
      <c r="ACN382" s="6"/>
      <c r="ACO382" s="6"/>
      <c r="ACP382" s="6"/>
      <c r="ACQ382" s="6"/>
      <c r="ACR382" s="6"/>
      <c r="ACS382" s="6"/>
      <c r="ACT382" s="6"/>
      <c r="ACU382" s="6"/>
      <c r="ACV382" s="6"/>
      <c r="ACW382" s="6"/>
      <c r="ACX382" s="6"/>
      <c r="ACY382" s="6"/>
      <c r="ACZ382" s="6"/>
      <c r="ADA382" s="6"/>
      <c r="ADB382" s="6"/>
      <c r="ADC382" s="6"/>
      <c r="ADD382" s="6"/>
      <c r="ADE382" s="6"/>
      <c r="ADF382" s="6"/>
      <c r="ADG382" s="6"/>
      <c r="ADH382" s="6"/>
      <c r="ADI382" s="6"/>
      <c r="ADJ382" s="6"/>
      <c r="ADK382" s="6"/>
      <c r="ADL382" s="6"/>
      <c r="ADM382" s="6"/>
      <c r="ADN382" s="6"/>
      <c r="ADO382" s="6"/>
      <c r="ADP382" s="6"/>
      <c r="ADQ382" s="6"/>
      <c r="ADR382" s="6"/>
      <c r="ADS382" s="6"/>
      <c r="ADT382" s="6"/>
      <c r="ADU382" s="6"/>
      <c r="ADV382" s="6"/>
      <c r="ADW382" s="6"/>
      <c r="ADX382" s="6"/>
      <c r="ADY382" s="6"/>
      <c r="ADZ382" s="6"/>
      <c r="AEA382" s="6"/>
      <c r="AEB382" s="6"/>
      <c r="AEC382" s="6"/>
      <c r="AED382" s="6"/>
      <c r="AEE382" s="6"/>
      <c r="AEF382" s="6"/>
      <c r="AEG382" s="6"/>
      <c r="AEH382" s="6"/>
      <c r="AEI382" s="6"/>
      <c r="AEJ382" s="6"/>
      <c r="AEK382" s="6"/>
      <c r="AEL382" s="6"/>
      <c r="AEM382" s="6"/>
      <c r="AEN382" s="6"/>
      <c r="AEO382" s="6"/>
      <c r="AEP382" s="6"/>
      <c r="AEQ382" s="6"/>
      <c r="AER382" s="6"/>
      <c r="AES382" s="6"/>
      <c r="AET382" s="6"/>
      <c r="AEU382" s="6"/>
      <c r="AEV382" s="6"/>
      <c r="AEW382" s="6"/>
      <c r="AEX382" s="6"/>
      <c r="AEY382" s="6"/>
      <c r="AEZ382" s="6"/>
      <c r="AFA382" s="6"/>
      <c r="AFB382" s="6"/>
      <c r="AFC382" s="6"/>
      <c r="AFD382" s="6"/>
      <c r="AFE382" s="6"/>
      <c r="AFF382" s="6"/>
      <c r="AFG382" s="6"/>
      <c r="AFH382" s="6"/>
      <c r="AFI382" s="6"/>
      <c r="AFJ382" s="6"/>
      <c r="AFK382" s="6"/>
      <c r="AFL382" s="6"/>
      <c r="AFM382" s="6"/>
      <c r="AFN382" s="6"/>
      <c r="AFO382" s="6"/>
      <c r="AFP382" s="6"/>
      <c r="AFQ382" s="6"/>
      <c r="AFR382" s="6"/>
      <c r="AFS382" s="6"/>
      <c r="AFT382" s="6"/>
      <c r="AFU382" s="6"/>
      <c r="AFV382" s="6"/>
      <c r="AFW382" s="6"/>
      <c r="AFX382" s="6"/>
      <c r="AFY382" s="6"/>
      <c r="AFZ382" s="6"/>
      <c r="AGA382" s="6"/>
      <c r="AGB382" s="6"/>
      <c r="AGC382" s="6"/>
      <c r="AGD382" s="6"/>
      <c r="AGE382" s="6"/>
      <c r="AGF382" s="6"/>
      <c r="AGG382" s="6"/>
      <c r="AGH382" s="6"/>
      <c r="AGI382" s="6"/>
      <c r="AGJ382" s="6"/>
      <c r="AGK382" s="6"/>
      <c r="AGL382" s="6"/>
      <c r="AGM382" s="6"/>
      <c r="AGN382" s="6"/>
      <c r="AGO382" s="6"/>
      <c r="AGP382" s="6"/>
      <c r="AGQ382" s="6"/>
      <c r="AGR382" s="6"/>
      <c r="AGS382" s="6"/>
      <c r="AGT382" s="6"/>
      <c r="AGU382" s="6"/>
      <c r="AGV382" s="6"/>
      <c r="AGW382" s="6"/>
      <c r="AGX382" s="6"/>
      <c r="AGY382" s="6"/>
      <c r="AGZ382" s="6"/>
      <c r="AHA382" s="6"/>
      <c r="AHB382" s="6"/>
      <c r="AHC382" s="6"/>
      <c r="AHD382" s="6"/>
      <c r="AHE382" s="6"/>
      <c r="AHF382" s="6"/>
      <c r="AHG382" s="6"/>
      <c r="AHH382" s="6"/>
      <c r="AHI382" s="6"/>
      <c r="AHJ382" s="6"/>
      <c r="AHK382" s="6"/>
      <c r="AHL382" s="6"/>
      <c r="AHM382" s="6"/>
      <c r="AHN382" s="6"/>
      <c r="AHO382" s="6"/>
      <c r="AHP382" s="6"/>
      <c r="AHQ382" s="6"/>
      <c r="AHR382" s="6"/>
      <c r="AHS382" s="6"/>
      <c r="AHT382" s="6"/>
      <c r="AHU382" s="6"/>
      <c r="AHV382" s="6"/>
      <c r="AHW382" s="6"/>
      <c r="AHX382" s="6"/>
      <c r="AHY382" s="6"/>
      <c r="AHZ382" s="6"/>
      <c r="AIA382" s="6"/>
      <c r="AIB382" s="6"/>
      <c r="AIC382" s="6"/>
      <c r="AID382" s="6"/>
      <c r="AIE382" s="6"/>
      <c r="AIF382" s="6"/>
      <c r="AIG382" s="6"/>
      <c r="AIH382" s="6"/>
      <c r="AII382" s="6"/>
      <c r="AIJ382" s="6"/>
      <c r="AIK382" s="6"/>
      <c r="AIL382" s="6"/>
      <c r="AIM382" s="6"/>
      <c r="AIN382" s="6"/>
      <c r="AIO382" s="6"/>
      <c r="AIP382" s="6"/>
      <c r="AIQ382" s="6"/>
      <c r="AIR382" s="6"/>
      <c r="AIS382" s="6"/>
      <c r="AIT382" s="6"/>
      <c r="AIU382" s="6"/>
      <c r="AIV382" s="6"/>
      <c r="AIW382" s="6"/>
      <c r="AIX382" s="6"/>
      <c r="AIY382" s="6"/>
      <c r="AIZ382" s="6"/>
      <c r="AJA382" s="6"/>
      <c r="AJB382" s="6"/>
      <c r="AJC382" s="6"/>
      <c r="AJD382" s="6"/>
      <c r="AJE382" s="6"/>
      <c r="AJF382" s="6"/>
      <c r="AJG382" s="6"/>
      <c r="AJH382" s="6"/>
      <c r="AJI382" s="6"/>
      <c r="AJJ382" s="6"/>
      <c r="AJK382" s="6"/>
      <c r="AJL382" s="6"/>
      <c r="AJM382" s="6"/>
      <c r="AJN382" s="6"/>
      <c r="AJO382" s="6"/>
      <c r="AJP382" s="6"/>
      <c r="AJQ382" s="6"/>
      <c r="AJR382" s="6"/>
      <c r="AJS382" s="6"/>
      <c r="AJT382" s="6"/>
      <c r="AJU382" s="6"/>
      <c r="AJV382" s="6"/>
      <c r="AJW382" s="6"/>
      <c r="AJX382" s="6"/>
      <c r="AJY382" s="6"/>
      <c r="AJZ382" s="6"/>
      <c r="AKA382" s="6"/>
      <c r="AKB382" s="6"/>
      <c r="AKC382" s="6"/>
      <c r="AKD382" s="6"/>
      <c r="AKE382" s="6"/>
      <c r="AKF382" s="6"/>
      <c r="AKG382" s="6"/>
      <c r="AKH382" s="6"/>
      <c r="AKI382" s="6"/>
      <c r="AKJ382" s="6"/>
      <c r="AKK382" s="6"/>
      <c r="AKL382" s="6"/>
      <c r="AKM382" s="6"/>
      <c r="AKN382" s="6"/>
      <c r="AKO382" s="6"/>
      <c r="AKP382" s="6"/>
      <c r="AKQ382" s="6"/>
      <c r="AKR382" s="6"/>
      <c r="AKS382" s="6"/>
      <c r="AKT382" s="6"/>
      <c r="AKU382" s="6"/>
      <c r="AKV382" s="6"/>
      <c r="AKW382" s="6"/>
      <c r="AKX382" s="6"/>
      <c r="AKY382" s="6"/>
      <c r="AKZ382" s="6"/>
      <c r="ALA382" s="6"/>
      <c r="ALB382" s="6"/>
      <c r="ALC382" s="6"/>
      <c r="ALD382" s="6"/>
      <c r="ALE382" s="6"/>
      <c r="ALF382" s="6"/>
      <c r="ALG382" s="6"/>
      <c r="ALH382" s="6"/>
      <c r="ALI382" s="6"/>
      <c r="ALJ382" s="6"/>
      <c r="ALK382" s="6"/>
      <c r="ALL382" s="6"/>
      <c r="ALM382" s="6"/>
      <c r="ALN382" s="6"/>
      <c r="ALO382" s="6"/>
      <c r="ALP382" s="6"/>
      <c r="ALQ382" s="6"/>
      <c r="ALR382" s="6"/>
      <c r="ALS382" s="6"/>
      <c r="ALT382" s="6"/>
      <c r="ALU382" s="6"/>
      <c r="ALV382" s="6"/>
      <c r="ALW382" s="6"/>
      <c r="ALX382" s="6"/>
      <c r="ALY382" s="6"/>
      <c r="ALZ382" s="6"/>
      <c r="AMA382" s="6"/>
      <c r="AMB382" s="6"/>
      <c r="AMC382" s="6"/>
      <c r="AMD382" s="6"/>
      <c r="AME382" s="6"/>
      <c r="AMF382" s="6"/>
      <c r="AMG382" s="6"/>
      <c r="AMH382" s="6"/>
      <c r="AMI382" s="6"/>
      <c r="AMJ382" s="6"/>
      <c r="AMK382" s="6"/>
      <c r="AML382" s="6"/>
      <c r="AMM382" s="6"/>
      <c r="AMN382" s="6"/>
      <c r="AMO382" s="6"/>
      <c r="AMP382" s="6"/>
      <c r="AMQ382" s="6"/>
      <c r="AMR382" s="6"/>
      <c r="AMS382" s="6"/>
      <c r="AMT382" s="6"/>
      <c r="AMU382" s="6"/>
      <c r="AMV382" s="6"/>
      <c r="AMW382" s="6"/>
      <c r="AMX382" s="6"/>
      <c r="AMY382" s="6"/>
      <c r="AMZ382" s="6"/>
      <c r="ANA382" s="6"/>
      <c r="ANB382" s="6"/>
      <c r="ANC382" s="6"/>
      <c r="AND382" s="6"/>
      <c r="ANE382" s="6"/>
      <c r="ANF382" s="6"/>
    </row>
    <row r="383" spans="3:1046" s="28" customFormat="1" x14ac:dyDescent="0.25">
      <c r="C383" s="6" t="str">
        <f t="shared" si="230"/>
        <v>Whirlpool</v>
      </c>
      <c r="D383" s="6" t="str">
        <f t="shared" si="231"/>
        <v>HPSE2K50HD045VC 100 (WP)  (50 gal)</v>
      </c>
      <c r="E383" s="6">
        <f t="shared" si="265"/>
        <v>261132</v>
      </c>
      <c r="F383" s="62">
        <f t="shared" si="148"/>
        <v>50</v>
      </c>
      <c r="G383" s="6" t="str">
        <f t="shared" si="232"/>
        <v>AOSmithSHPT50</v>
      </c>
      <c r="H383" s="62">
        <v>1</v>
      </c>
      <c r="I383" s="64">
        <v>0</v>
      </c>
      <c r="J383" s="63">
        <f t="shared" si="262"/>
        <v>2.1</v>
      </c>
      <c r="K383" s="114">
        <f t="shared" si="263"/>
        <v>0</v>
      </c>
      <c r="L383" s="132">
        <f t="shared" si="259"/>
        <v>0</v>
      </c>
      <c r="M383" s="132" t="str">
        <f t="shared" si="266"/>
        <v>WhirlpoolHPSE2K50C</v>
      </c>
      <c r="N383" s="99" t="s">
        <v>196</v>
      </c>
      <c r="O383" s="32">
        <v>1</v>
      </c>
      <c r="P383" s="83">
        <f t="shared" si="260"/>
        <v>26</v>
      </c>
      <c r="Q383" s="12" t="s">
        <v>53</v>
      </c>
      <c r="R383" s="70">
        <f t="shared" si="264"/>
        <v>11</v>
      </c>
      <c r="S383" s="70">
        <f t="shared" si="257"/>
        <v>261132</v>
      </c>
      <c r="T383" s="67" t="str">
        <f t="shared" si="249"/>
        <v>HPSE2K50HD045VC 100 (WP)  (50 gal)</v>
      </c>
      <c r="U383" s="13" t="s">
        <v>158</v>
      </c>
      <c r="V383" s="14">
        <v>50</v>
      </c>
      <c r="W383" s="30" t="s">
        <v>164</v>
      </c>
      <c r="X383" s="88" t="s">
        <v>164</v>
      </c>
      <c r="Y383" s="93" t="str">
        <f t="shared" si="258"/>
        <v>AOSmithSHPT50</v>
      </c>
      <c r="Z383" s="131">
        <v>0</v>
      </c>
      <c r="AA383" s="42">
        <f>[1]ESTAR_to_AWHS!K181</f>
        <v>2.1</v>
      </c>
      <c r="AB383" s="52" t="str">
        <f>[1]ESTAR_to_AWHS!I181</f>
        <v>4+</v>
      </c>
      <c r="AC383" s="53" t="str">
        <f>[1]ESTAR_to_AWHS!L181</f>
        <v>--</v>
      </c>
      <c r="AD383" s="54">
        <f>[1]ESTAR_to_AWHS!J181</f>
        <v>42591</v>
      </c>
      <c r="AE383" s="50" t="s">
        <v>83</v>
      </c>
      <c r="AF383" s="143" t="str">
        <f t="shared" si="233"/>
        <v>2,     Whirlpool,   "HPSE2K50HD045VC 100 (WP)  (50 gal)"</v>
      </c>
      <c r="AG383" s="145" t="str">
        <f t="shared" si="217"/>
        <v>Whirlpool</v>
      </c>
      <c r="AH383" s="146" t="s">
        <v>723</v>
      </c>
      <c r="AI383" s="143" t="str">
        <f t="shared" si="234"/>
        <v xml:space="preserve">          case  Whirlpool   :   "WhirlpoolHPSE2K50C"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  <c r="ED383" s="6"/>
      <c r="EE383" s="6"/>
      <c r="EF383" s="6"/>
      <c r="EG383" s="6"/>
      <c r="EH383" s="6"/>
      <c r="EI383" s="6"/>
      <c r="EJ383" s="6"/>
      <c r="EK383" s="6"/>
      <c r="EL383" s="6"/>
      <c r="EM383" s="6"/>
      <c r="EN383" s="6"/>
      <c r="EO383" s="6"/>
      <c r="EP383" s="6"/>
      <c r="EQ383" s="6"/>
      <c r="ER383" s="6"/>
      <c r="ES383" s="6"/>
      <c r="ET383" s="6"/>
      <c r="EU383" s="6"/>
      <c r="EV383" s="6"/>
      <c r="EW383" s="6"/>
      <c r="EX383" s="6"/>
      <c r="EY383" s="6"/>
      <c r="EZ383" s="6"/>
      <c r="FA383" s="6"/>
      <c r="FB383" s="6"/>
      <c r="FC383" s="6"/>
      <c r="FD383" s="6"/>
      <c r="FE383" s="6"/>
      <c r="FF383" s="6"/>
      <c r="FG383" s="6"/>
      <c r="FH383" s="6"/>
      <c r="FI383" s="6"/>
      <c r="FJ383" s="6"/>
      <c r="FK383" s="6"/>
      <c r="FL383" s="6"/>
      <c r="FM383" s="6"/>
      <c r="FN383" s="6"/>
      <c r="FO383" s="6"/>
      <c r="FP383" s="6"/>
      <c r="FQ383" s="6"/>
      <c r="FR383" s="6"/>
      <c r="FS383" s="6"/>
      <c r="FT383" s="6"/>
      <c r="FU383" s="6"/>
      <c r="FV383" s="6"/>
      <c r="FW383" s="6"/>
      <c r="FX383" s="6"/>
      <c r="FY383" s="6"/>
      <c r="FZ383" s="6"/>
      <c r="GA383" s="6"/>
      <c r="GB383" s="6"/>
      <c r="GC383" s="6"/>
      <c r="GD383" s="6"/>
      <c r="GE383" s="6"/>
      <c r="GF383" s="6"/>
      <c r="GG383" s="6"/>
      <c r="GH383" s="6"/>
      <c r="GI383" s="6"/>
      <c r="GJ383" s="6"/>
      <c r="GK383" s="6"/>
      <c r="GL383" s="6"/>
      <c r="GM383" s="6"/>
      <c r="GN383" s="6"/>
      <c r="GO383" s="6"/>
      <c r="GP383" s="6"/>
      <c r="GQ383" s="6"/>
      <c r="GR383" s="6"/>
      <c r="GS383" s="6"/>
      <c r="GT383" s="6"/>
      <c r="GU383" s="6"/>
      <c r="GV383" s="6"/>
      <c r="GW383" s="6"/>
      <c r="GX383" s="6"/>
      <c r="GY383" s="6"/>
      <c r="GZ383" s="6"/>
      <c r="HA383" s="6"/>
      <c r="HB383" s="6"/>
      <c r="HC383" s="6"/>
      <c r="HD383" s="6"/>
      <c r="HE383" s="6"/>
      <c r="HF383" s="6"/>
      <c r="HG383" s="6"/>
      <c r="HH383" s="6"/>
      <c r="HI383" s="6"/>
      <c r="HJ383" s="6"/>
      <c r="HK383" s="6"/>
      <c r="HL383" s="6"/>
      <c r="HM383" s="6"/>
      <c r="HN383" s="6"/>
      <c r="HO383" s="6"/>
      <c r="HP383" s="6"/>
      <c r="HQ383" s="6"/>
      <c r="HR383" s="6"/>
      <c r="HS383" s="6"/>
      <c r="HT383" s="6"/>
      <c r="HU383" s="6"/>
      <c r="HV383" s="6"/>
      <c r="HW383" s="6"/>
      <c r="HX383" s="6"/>
      <c r="HY383" s="6"/>
      <c r="HZ383" s="6"/>
      <c r="IA383" s="6"/>
      <c r="IB383" s="6"/>
      <c r="IC383" s="6"/>
      <c r="ID383" s="6"/>
      <c r="IE383" s="6"/>
      <c r="IF383" s="6"/>
      <c r="IG383" s="6"/>
      <c r="IH383" s="6"/>
      <c r="II383" s="6"/>
      <c r="IJ383" s="6"/>
      <c r="IK383" s="6"/>
      <c r="IL383" s="6"/>
      <c r="IM383" s="6"/>
      <c r="IN383" s="6"/>
      <c r="IO383" s="6"/>
      <c r="IP383" s="6"/>
      <c r="IQ383" s="6"/>
      <c r="IR383" s="6"/>
      <c r="IS383" s="6"/>
      <c r="IT383" s="6"/>
      <c r="IU383" s="6"/>
      <c r="IV383" s="6"/>
      <c r="IW383" s="6"/>
      <c r="IX383" s="6"/>
      <c r="IY383" s="6"/>
      <c r="IZ383" s="6"/>
      <c r="JA383" s="6"/>
      <c r="JB383" s="6"/>
      <c r="JC383" s="6"/>
      <c r="JD383" s="6"/>
      <c r="JE383" s="6"/>
      <c r="JF383" s="6"/>
      <c r="JG383" s="6"/>
      <c r="JH383" s="6"/>
      <c r="JI383" s="6"/>
      <c r="JJ383" s="6"/>
      <c r="JK383" s="6"/>
      <c r="JL383" s="6"/>
      <c r="JM383" s="6"/>
      <c r="JN383" s="6"/>
      <c r="JO383" s="6"/>
      <c r="JP383" s="6"/>
      <c r="JQ383" s="6"/>
      <c r="JR383" s="6"/>
      <c r="JS383" s="6"/>
      <c r="JT383" s="6"/>
      <c r="JU383" s="6"/>
      <c r="JV383" s="6"/>
      <c r="JW383" s="6"/>
      <c r="JX383" s="6"/>
      <c r="JY383" s="6"/>
      <c r="JZ383" s="6"/>
      <c r="KA383" s="6"/>
      <c r="KB383" s="6"/>
      <c r="KC383" s="6"/>
      <c r="KD383" s="6"/>
      <c r="KE383" s="6"/>
      <c r="KF383" s="6"/>
      <c r="KG383" s="6"/>
      <c r="KH383" s="6"/>
      <c r="KI383" s="6"/>
      <c r="KJ383" s="6"/>
      <c r="KK383" s="6"/>
      <c r="KL383" s="6"/>
      <c r="KM383" s="6"/>
      <c r="KN383" s="6"/>
      <c r="KO383" s="6"/>
      <c r="KP383" s="6"/>
      <c r="KQ383" s="6"/>
      <c r="KR383" s="6"/>
      <c r="KS383" s="6"/>
      <c r="KT383" s="6"/>
      <c r="KU383" s="6"/>
      <c r="KV383" s="6"/>
      <c r="KW383" s="6"/>
      <c r="KX383" s="6"/>
      <c r="KY383" s="6"/>
      <c r="KZ383" s="6"/>
      <c r="LA383" s="6"/>
      <c r="LB383" s="6"/>
      <c r="LC383" s="6"/>
      <c r="LD383" s="6"/>
      <c r="LE383" s="6"/>
      <c r="LF383" s="6"/>
      <c r="LG383" s="6"/>
      <c r="LH383" s="6"/>
      <c r="LI383" s="6"/>
      <c r="LJ383" s="6"/>
      <c r="LK383" s="6"/>
      <c r="LL383" s="6"/>
      <c r="LM383" s="6"/>
      <c r="LN383" s="6"/>
      <c r="LO383" s="6"/>
      <c r="LP383" s="6"/>
      <c r="LQ383" s="6"/>
      <c r="LR383" s="6"/>
      <c r="LS383" s="6"/>
      <c r="LT383" s="6"/>
      <c r="LU383" s="6"/>
      <c r="LV383" s="6"/>
      <c r="LW383" s="6"/>
      <c r="LX383" s="6"/>
      <c r="LY383" s="6"/>
      <c r="LZ383" s="6"/>
      <c r="MA383" s="6"/>
      <c r="MB383" s="6"/>
      <c r="MC383" s="6"/>
      <c r="MD383" s="6"/>
      <c r="ME383" s="6"/>
      <c r="MF383" s="6"/>
      <c r="MG383" s="6"/>
      <c r="MH383" s="6"/>
      <c r="MI383" s="6"/>
      <c r="MJ383" s="6"/>
      <c r="MK383" s="6"/>
      <c r="ML383" s="6"/>
      <c r="MM383" s="6"/>
      <c r="MN383" s="6"/>
      <c r="MO383" s="6"/>
      <c r="MP383" s="6"/>
      <c r="MQ383" s="6"/>
      <c r="MR383" s="6"/>
      <c r="MS383" s="6"/>
      <c r="MT383" s="6"/>
      <c r="MU383" s="6"/>
      <c r="MV383" s="6"/>
      <c r="MW383" s="6"/>
      <c r="MX383" s="6"/>
      <c r="MY383" s="6"/>
      <c r="MZ383" s="6"/>
      <c r="NA383" s="6"/>
      <c r="NB383" s="6"/>
      <c r="NC383" s="6"/>
      <c r="ND383" s="6"/>
      <c r="NE383" s="6"/>
      <c r="NF383" s="6"/>
      <c r="NG383" s="6"/>
      <c r="NH383" s="6"/>
      <c r="NI383" s="6"/>
      <c r="NJ383" s="6"/>
      <c r="NK383" s="6"/>
      <c r="NL383" s="6"/>
      <c r="NM383" s="6"/>
      <c r="NN383" s="6"/>
      <c r="NO383" s="6"/>
      <c r="NP383" s="6"/>
      <c r="NQ383" s="6"/>
      <c r="NR383" s="6"/>
      <c r="NS383" s="6"/>
      <c r="NT383" s="6"/>
      <c r="NU383" s="6"/>
      <c r="NV383" s="6"/>
      <c r="NW383" s="6"/>
      <c r="NX383" s="6"/>
      <c r="NY383" s="6"/>
      <c r="NZ383" s="6"/>
      <c r="OA383" s="6"/>
      <c r="OB383" s="6"/>
      <c r="OC383" s="6"/>
      <c r="OD383" s="6"/>
      <c r="OE383" s="6"/>
      <c r="OF383" s="6"/>
      <c r="OG383" s="6"/>
      <c r="OH383" s="6"/>
      <c r="OI383" s="6"/>
      <c r="OJ383" s="6"/>
      <c r="OK383" s="6"/>
      <c r="OL383" s="6"/>
      <c r="OM383" s="6"/>
      <c r="ON383" s="6"/>
      <c r="OO383" s="6"/>
      <c r="OP383" s="6"/>
      <c r="OQ383" s="6"/>
      <c r="OR383" s="6"/>
      <c r="OS383" s="6"/>
      <c r="OT383" s="6"/>
      <c r="OU383" s="6"/>
      <c r="OV383" s="6"/>
      <c r="OW383" s="6"/>
      <c r="OX383" s="6"/>
      <c r="OY383" s="6"/>
      <c r="OZ383" s="6"/>
      <c r="PA383" s="6"/>
      <c r="PB383" s="6"/>
      <c r="PC383" s="6"/>
      <c r="PD383" s="6"/>
      <c r="PE383" s="6"/>
      <c r="PF383" s="6"/>
      <c r="PG383" s="6"/>
      <c r="PH383" s="6"/>
      <c r="PI383" s="6"/>
      <c r="PJ383" s="6"/>
      <c r="PK383" s="6"/>
      <c r="PL383" s="6"/>
      <c r="PM383" s="6"/>
      <c r="PN383" s="6"/>
      <c r="PO383" s="6"/>
      <c r="PP383" s="6"/>
      <c r="PQ383" s="6"/>
      <c r="PR383" s="6"/>
      <c r="PS383" s="6"/>
      <c r="PT383" s="6"/>
      <c r="PU383" s="6"/>
      <c r="PV383" s="6"/>
      <c r="PW383" s="6"/>
      <c r="PX383" s="6"/>
      <c r="PY383" s="6"/>
      <c r="PZ383" s="6"/>
      <c r="QA383" s="6"/>
      <c r="QB383" s="6"/>
      <c r="QC383" s="6"/>
      <c r="QD383" s="6"/>
      <c r="QE383" s="6"/>
      <c r="QF383" s="6"/>
      <c r="QG383" s="6"/>
      <c r="QH383" s="6"/>
      <c r="QI383" s="6"/>
      <c r="QJ383" s="6"/>
      <c r="QK383" s="6"/>
      <c r="QL383" s="6"/>
      <c r="QM383" s="6"/>
      <c r="QN383" s="6"/>
      <c r="QO383" s="6"/>
      <c r="QP383" s="6"/>
      <c r="QQ383" s="6"/>
      <c r="QR383" s="6"/>
      <c r="QS383" s="6"/>
      <c r="QT383" s="6"/>
      <c r="QU383" s="6"/>
      <c r="QV383" s="6"/>
      <c r="QW383" s="6"/>
      <c r="QX383" s="6"/>
      <c r="QY383" s="6"/>
      <c r="QZ383" s="6"/>
      <c r="RA383" s="6"/>
      <c r="RB383" s="6"/>
      <c r="RC383" s="6"/>
      <c r="RD383" s="6"/>
      <c r="RE383" s="6"/>
      <c r="RF383" s="6"/>
      <c r="RG383" s="6"/>
      <c r="RH383" s="6"/>
      <c r="RI383" s="6"/>
      <c r="RJ383" s="6"/>
      <c r="RK383" s="6"/>
      <c r="RL383" s="6"/>
      <c r="RM383" s="6"/>
      <c r="RN383" s="6"/>
      <c r="RO383" s="6"/>
      <c r="RP383" s="6"/>
      <c r="RQ383" s="6"/>
      <c r="RR383" s="6"/>
      <c r="RS383" s="6"/>
      <c r="RT383" s="6"/>
      <c r="RU383" s="6"/>
      <c r="RV383" s="6"/>
      <c r="RW383" s="6"/>
      <c r="RX383" s="6"/>
      <c r="RY383" s="6"/>
      <c r="RZ383" s="6"/>
      <c r="SA383" s="6"/>
      <c r="SB383" s="6"/>
      <c r="SC383" s="6"/>
      <c r="SD383" s="6"/>
      <c r="SE383" s="6"/>
      <c r="SF383" s="6"/>
      <c r="SG383" s="6"/>
      <c r="SH383" s="6"/>
      <c r="SI383" s="6"/>
      <c r="SJ383" s="6"/>
      <c r="SK383" s="6"/>
      <c r="SL383" s="6"/>
      <c r="SM383" s="6"/>
      <c r="SN383" s="6"/>
      <c r="SO383" s="6"/>
      <c r="SP383" s="6"/>
      <c r="SQ383" s="6"/>
      <c r="SR383" s="6"/>
      <c r="SS383" s="6"/>
      <c r="ST383" s="6"/>
      <c r="SU383" s="6"/>
      <c r="SV383" s="6"/>
      <c r="SW383" s="6"/>
      <c r="SX383" s="6"/>
      <c r="SY383" s="6"/>
      <c r="SZ383" s="6"/>
      <c r="TA383" s="6"/>
      <c r="TB383" s="6"/>
      <c r="TC383" s="6"/>
      <c r="TD383" s="6"/>
      <c r="TE383" s="6"/>
      <c r="TF383" s="6"/>
      <c r="TG383" s="6"/>
      <c r="TH383" s="6"/>
      <c r="TI383" s="6"/>
      <c r="TJ383" s="6"/>
      <c r="TK383" s="6"/>
      <c r="TL383" s="6"/>
      <c r="TM383" s="6"/>
      <c r="TN383" s="6"/>
      <c r="TO383" s="6"/>
      <c r="TP383" s="6"/>
      <c r="TQ383" s="6"/>
      <c r="TR383" s="6"/>
      <c r="TS383" s="6"/>
      <c r="TT383" s="6"/>
      <c r="TU383" s="6"/>
      <c r="TV383" s="6"/>
      <c r="TW383" s="6"/>
      <c r="TX383" s="6"/>
      <c r="TY383" s="6"/>
      <c r="TZ383" s="6"/>
      <c r="UA383" s="6"/>
      <c r="UB383" s="6"/>
      <c r="UC383" s="6"/>
      <c r="UD383" s="6"/>
      <c r="UE383" s="6"/>
      <c r="UF383" s="6"/>
      <c r="UG383" s="6"/>
      <c r="UH383" s="6"/>
      <c r="UI383" s="6"/>
      <c r="UJ383" s="6"/>
      <c r="UK383" s="6"/>
      <c r="UL383" s="6"/>
      <c r="UM383" s="6"/>
      <c r="UN383" s="6"/>
      <c r="UO383" s="6"/>
      <c r="UP383" s="6"/>
      <c r="UQ383" s="6"/>
      <c r="UR383" s="6"/>
      <c r="US383" s="6"/>
      <c r="UT383" s="6"/>
      <c r="UU383" s="6"/>
      <c r="UV383" s="6"/>
      <c r="UW383" s="6"/>
      <c r="UX383" s="6"/>
      <c r="UY383" s="6"/>
      <c r="UZ383" s="6"/>
      <c r="VA383" s="6"/>
      <c r="VB383" s="6"/>
      <c r="VC383" s="6"/>
      <c r="VD383" s="6"/>
      <c r="VE383" s="6"/>
      <c r="VF383" s="6"/>
      <c r="VG383" s="6"/>
      <c r="VH383" s="6"/>
      <c r="VI383" s="6"/>
      <c r="VJ383" s="6"/>
      <c r="VK383" s="6"/>
      <c r="VL383" s="6"/>
      <c r="VM383" s="6"/>
      <c r="VN383" s="6"/>
      <c r="VO383" s="6"/>
      <c r="VP383" s="6"/>
      <c r="VQ383" s="6"/>
      <c r="VR383" s="6"/>
      <c r="VS383" s="6"/>
      <c r="VT383" s="6"/>
      <c r="VU383" s="6"/>
      <c r="VV383" s="6"/>
      <c r="VW383" s="6"/>
      <c r="VX383" s="6"/>
      <c r="VY383" s="6"/>
      <c r="VZ383" s="6"/>
      <c r="WA383" s="6"/>
      <c r="WB383" s="6"/>
      <c r="WC383" s="6"/>
      <c r="WD383" s="6"/>
      <c r="WE383" s="6"/>
      <c r="WF383" s="6"/>
      <c r="WG383" s="6"/>
      <c r="WH383" s="6"/>
      <c r="WI383" s="6"/>
      <c r="WJ383" s="6"/>
      <c r="WK383" s="6"/>
      <c r="WL383" s="6"/>
      <c r="WM383" s="6"/>
      <c r="WN383" s="6"/>
      <c r="WO383" s="6"/>
      <c r="WP383" s="6"/>
      <c r="WQ383" s="6"/>
      <c r="WR383" s="6"/>
      <c r="WS383" s="6"/>
      <c r="WT383" s="6"/>
      <c r="WU383" s="6"/>
      <c r="WV383" s="6"/>
      <c r="WW383" s="6"/>
      <c r="WX383" s="6"/>
      <c r="WY383" s="6"/>
      <c r="WZ383" s="6"/>
      <c r="XA383" s="6"/>
      <c r="XB383" s="6"/>
      <c r="XC383" s="6"/>
      <c r="XD383" s="6"/>
      <c r="XE383" s="6"/>
      <c r="XF383" s="6"/>
      <c r="XG383" s="6"/>
      <c r="XH383" s="6"/>
      <c r="XI383" s="6"/>
      <c r="XJ383" s="6"/>
      <c r="XK383" s="6"/>
      <c r="XL383" s="6"/>
      <c r="XM383" s="6"/>
      <c r="XN383" s="6"/>
      <c r="XO383" s="6"/>
      <c r="XP383" s="6"/>
      <c r="XQ383" s="6"/>
      <c r="XR383" s="6"/>
      <c r="XS383" s="6"/>
      <c r="XT383" s="6"/>
      <c r="XU383" s="6"/>
      <c r="XV383" s="6"/>
      <c r="XW383" s="6"/>
      <c r="XX383" s="6"/>
      <c r="XY383" s="6"/>
      <c r="XZ383" s="6"/>
      <c r="YA383" s="6"/>
      <c r="YB383" s="6"/>
      <c r="YC383" s="6"/>
      <c r="YD383" s="6"/>
      <c r="YE383" s="6"/>
      <c r="YF383" s="6"/>
      <c r="YG383" s="6"/>
      <c r="YH383" s="6"/>
      <c r="YI383" s="6"/>
      <c r="YJ383" s="6"/>
      <c r="YK383" s="6"/>
      <c r="YL383" s="6"/>
      <c r="YM383" s="6"/>
      <c r="YN383" s="6"/>
      <c r="YO383" s="6"/>
      <c r="YP383" s="6"/>
      <c r="YQ383" s="6"/>
      <c r="YR383" s="6"/>
      <c r="YS383" s="6"/>
      <c r="YT383" s="6"/>
      <c r="YU383" s="6"/>
      <c r="YV383" s="6"/>
      <c r="YW383" s="6"/>
      <c r="YX383" s="6"/>
      <c r="YY383" s="6"/>
      <c r="YZ383" s="6"/>
      <c r="ZA383" s="6"/>
      <c r="ZB383" s="6"/>
      <c r="ZC383" s="6"/>
      <c r="ZD383" s="6"/>
      <c r="ZE383" s="6"/>
      <c r="ZF383" s="6"/>
      <c r="ZG383" s="6"/>
      <c r="ZH383" s="6"/>
      <c r="ZI383" s="6"/>
      <c r="ZJ383" s="6"/>
      <c r="ZK383" s="6"/>
      <c r="ZL383" s="6"/>
      <c r="ZM383" s="6"/>
      <c r="ZN383" s="6"/>
      <c r="ZO383" s="6"/>
      <c r="ZP383" s="6"/>
      <c r="ZQ383" s="6"/>
      <c r="ZR383" s="6"/>
      <c r="ZS383" s="6"/>
      <c r="ZT383" s="6"/>
      <c r="ZU383" s="6"/>
      <c r="ZV383" s="6"/>
      <c r="ZW383" s="6"/>
      <c r="ZX383" s="6"/>
      <c r="ZY383" s="6"/>
      <c r="ZZ383" s="6"/>
      <c r="AAA383" s="6"/>
      <c r="AAB383" s="6"/>
      <c r="AAC383" s="6"/>
      <c r="AAD383" s="6"/>
      <c r="AAE383" s="6"/>
      <c r="AAF383" s="6"/>
      <c r="AAG383" s="6"/>
      <c r="AAH383" s="6"/>
      <c r="AAI383" s="6"/>
      <c r="AAJ383" s="6"/>
      <c r="AAK383" s="6"/>
      <c r="AAL383" s="6"/>
      <c r="AAM383" s="6"/>
      <c r="AAN383" s="6"/>
      <c r="AAO383" s="6"/>
      <c r="AAP383" s="6"/>
      <c r="AAQ383" s="6"/>
      <c r="AAR383" s="6"/>
      <c r="AAS383" s="6"/>
      <c r="AAT383" s="6"/>
      <c r="AAU383" s="6"/>
      <c r="AAV383" s="6"/>
      <c r="AAW383" s="6"/>
      <c r="AAX383" s="6"/>
      <c r="AAY383" s="6"/>
      <c r="AAZ383" s="6"/>
      <c r="ABA383" s="6"/>
      <c r="ABB383" s="6"/>
      <c r="ABC383" s="6"/>
      <c r="ABD383" s="6"/>
      <c r="ABE383" s="6"/>
      <c r="ABF383" s="6"/>
      <c r="ABG383" s="6"/>
      <c r="ABH383" s="6"/>
      <c r="ABI383" s="6"/>
      <c r="ABJ383" s="6"/>
      <c r="ABK383" s="6"/>
      <c r="ABL383" s="6"/>
      <c r="ABM383" s="6"/>
      <c r="ABN383" s="6"/>
      <c r="ABO383" s="6"/>
      <c r="ABP383" s="6"/>
      <c r="ABQ383" s="6"/>
      <c r="ABR383" s="6"/>
      <c r="ABS383" s="6"/>
      <c r="ABT383" s="6"/>
      <c r="ABU383" s="6"/>
      <c r="ABV383" s="6"/>
      <c r="ABW383" s="6"/>
      <c r="ABX383" s="6"/>
      <c r="ABY383" s="6"/>
      <c r="ABZ383" s="6"/>
      <c r="ACA383" s="6"/>
      <c r="ACB383" s="6"/>
      <c r="ACC383" s="6"/>
      <c r="ACD383" s="6"/>
      <c r="ACE383" s="6"/>
      <c r="ACF383" s="6"/>
      <c r="ACG383" s="6"/>
      <c r="ACH383" s="6"/>
      <c r="ACI383" s="6"/>
      <c r="ACJ383" s="6"/>
      <c r="ACK383" s="6"/>
      <c r="ACL383" s="6"/>
      <c r="ACM383" s="6"/>
      <c r="ACN383" s="6"/>
      <c r="ACO383" s="6"/>
      <c r="ACP383" s="6"/>
      <c r="ACQ383" s="6"/>
      <c r="ACR383" s="6"/>
      <c r="ACS383" s="6"/>
      <c r="ACT383" s="6"/>
      <c r="ACU383" s="6"/>
      <c r="ACV383" s="6"/>
      <c r="ACW383" s="6"/>
      <c r="ACX383" s="6"/>
      <c r="ACY383" s="6"/>
      <c r="ACZ383" s="6"/>
      <c r="ADA383" s="6"/>
      <c r="ADB383" s="6"/>
      <c r="ADC383" s="6"/>
      <c r="ADD383" s="6"/>
      <c r="ADE383" s="6"/>
      <c r="ADF383" s="6"/>
      <c r="ADG383" s="6"/>
      <c r="ADH383" s="6"/>
      <c r="ADI383" s="6"/>
      <c r="ADJ383" s="6"/>
      <c r="ADK383" s="6"/>
      <c r="ADL383" s="6"/>
      <c r="ADM383" s="6"/>
      <c r="ADN383" s="6"/>
      <c r="ADO383" s="6"/>
      <c r="ADP383" s="6"/>
      <c r="ADQ383" s="6"/>
      <c r="ADR383" s="6"/>
      <c r="ADS383" s="6"/>
      <c r="ADT383" s="6"/>
      <c r="ADU383" s="6"/>
      <c r="ADV383" s="6"/>
      <c r="ADW383" s="6"/>
      <c r="ADX383" s="6"/>
      <c r="ADY383" s="6"/>
      <c r="ADZ383" s="6"/>
      <c r="AEA383" s="6"/>
      <c r="AEB383" s="6"/>
      <c r="AEC383" s="6"/>
      <c r="AED383" s="6"/>
      <c r="AEE383" s="6"/>
      <c r="AEF383" s="6"/>
      <c r="AEG383" s="6"/>
      <c r="AEH383" s="6"/>
      <c r="AEI383" s="6"/>
      <c r="AEJ383" s="6"/>
      <c r="AEK383" s="6"/>
      <c r="AEL383" s="6"/>
      <c r="AEM383" s="6"/>
      <c r="AEN383" s="6"/>
      <c r="AEO383" s="6"/>
      <c r="AEP383" s="6"/>
      <c r="AEQ383" s="6"/>
      <c r="AER383" s="6"/>
      <c r="AES383" s="6"/>
      <c r="AET383" s="6"/>
      <c r="AEU383" s="6"/>
      <c r="AEV383" s="6"/>
      <c r="AEW383" s="6"/>
      <c r="AEX383" s="6"/>
      <c r="AEY383" s="6"/>
      <c r="AEZ383" s="6"/>
      <c r="AFA383" s="6"/>
      <c r="AFB383" s="6"/>
      <c r="AFC383" s="6"/>
      <c r="AFD383" s="6"/>
      <c r="AFE383" s="6"/>
      <c r="AFF383" s="6"/>
      <c r="AFG383" s="6"/>
      <c r="AFH383" s="6"/>
      <c r="AFI383" s="6"/>
      <c r="AFJ383" s="6"/>
      <c r="AFK383" s="6"/>
      <c r="AFL383" s="6"/>
      <c r="AFM383" s="6"/>
      <c r="AFN383" s="6"/>
      <c r="AFO383" s="6"/>
      <c r="AFP383" s="6"/>
      <c r="AFQ383" s="6"/>
      <c r="AFR383" s="6"/>
      <c r="AFS383" s="6"/>
      <c r="AFT383" s="6"/>
      <c r="AFU383" s="6"/>
      <c r="AFV383" s="6"/>
      <c r="AFW383" s="6"/>
      <c r="AFX383" s="6"/>
      <c r="AFY383" s="6"/>
      <c r="AFZ383" s="6"/>
      <c r="AGA383" s="6"/>
      <c r="AGB383" s="6"/>
      <c r="AGC383" s="6"/>
      <c r="AGD383" s="6"/>
      <c r="AGE383" s="6"/>
      <c r="AGF383" s="6"/>
      <c r="AGG383" s="6"/>
      <c r="AGH383" s="6"/>
      <c r="AGI383" s="6"/>
      <c r="AGJ383" s="6"/>
      <c r="AGK383" s="6"/>
      <c r="AGL383" s="6"/>
      <c r="AGM383" s="6"/>
      <c r="AGN383" s="6"/>
      <c r="AGO383" s="6"/>
      <c r="AGP383" s="6"/>
      <c r="AGQ383" s="6"/>
      <c r="AGR383" s="6"/>
      <c r="AGS383" s="6"/>
      <c r="AGT383" s="6"/>
      <c r="AGU383" s="6"/>
      <c r="AGV383" s="6"/>
      <c r="AGW383" s="6"/>
      <c r="AGX383" s="6"/>
      <c r="AGY383" s="6"/>
      <c r="AGZ383" s="6"/>
      <c r="AHA383" s="6"/>
      <c r="AHB383" s="6"/>
      <c r="AHC383" s="6"/>
      <c r="AHD383" s="6"/>
      <c r="AHE383" s="6"/>
      <c r="AHF383" s="6"/>
      <c r="AHG383" s="6"/>
      <c r="AHH383" s="6"/>
      <c r="AHI383" s="6"/>
      <c r="AHJ383" s="6"/>
      <c r="AHK383" s="6"/>
      <c r="AHL383" s="6"/>
      <c r="AHM383" s="6"/>
      <c r="AHN383" s="6"/>
      <c r="AHO383" s="6"/>
      <c r="AHP383" s="6"/>
      <c r="AHQ383" s="6"/>
      <c r="AHR383" s="6"/>
      <c r="AHS383" s="6"/>
      <c r="AHT383" s="6"/>
      <c r="AHU383" s="6"/>
      <c r="AHV383" s="6"/>
      <c r="AHW383" s="6"/>
      <c r="AHX383" s="6"/>
      <c r="AHY383" s="6"/>
      <c r="AHZ383" s="6"/>
      <c r="AIA383" s="6"/>
      <c r="AIB383" s="6"/>
      <c r="AIC383" s="6"/>
      <c r="AID383" s="6"/>
      <c r="AIE383" s="6"/>
      <c r="AIF383" s="6"/>
      <c r="AIG383" s="6"/>
      <c r="AIH383" s="6"/>
      <c r="AII383" s="6"/>
      <c r="AIJ383" s="6"/>
      <c r="AIK383" s="6"/>
      <c r="AIL383" s="6"/>
      <c r="AIM383" s="6"/>
      <c r="AIN383" s="6"/>
      <c r="AIO383" s="6"/>
      <c r="AIP383" s="6"/>
      <c r="AIQ383" s="6"/>
      <c r="AIR383" s="6"/>
      <c r="AIS383" s="6"/>
      <c r="AIT383" s="6"/>
      <c r="AIU383" s="6"/>
      <c r="AIV383" s="6"/>
      <c r="AIW383" s="6"/>
      <c r="AIX383" s="6"/>
      <c r="AIY383" s="6"/>
      <c r="AIZ383" s="6"/>
      <c r="AJA383" s="6"/>
      <c r="AJB383" s="6"/>
      <c r="AJC383" s="6"/>
      <c r="AJD383" s="6"/>
      <c r="AJE383" s="6"/>
      <c r="AJF383" s="6"/>
      <c r="AJG383" s="6"/>
      <c r="AJH383" s="6"/>
      <c r="AJI383" s="6"/>
      <c r="AJJ383" s="6"/>
      <c r="AJK383" s="6"/>
      <c r="AJL383" s="6"/>
      <c r="AJM383" s="6"/>
      <c r="AJN383" s="6"/>
      <c r="AJO383" s="6"/>
      <c r="AJP383" s="6"/>
      <c r="AJQ383" s="6"/>
      <c r="AJR383" s="6"/>
      <c r="AJS383" s="6"/>
      <c r="AJT383" s="6"/>
      <c r="AJU383" s="6"/>
      <c r="AJV383" s="6"/>
      <c r="AJW383" s="6"/>
      <c r="AJX383" s="6"/>
      <c r="AJY383" s="6"/>
      <c r="AJZ383" s="6"/>
      <c r="AKA383" s="6"/>
      <c r="AKB383" s="6"/>
      <c r="AKC383" s="6"/>
      <c r="AKD383" s="6"/>
      <c r="AKE383" s="6"/>
      <c r="AKF383" s="6"/>
      <c r="AKG383" s="6"/>
      <c r="AKH383" s="6"/>
      <c r="AKI383" s="6"/>
      <c r="AKJ383" s="6"/>
      <c r="AKK383" s="6"/>
      <c r="AKL383" s="6"/>
      <c r="AKM383" s="6"/>
      <c r="AKN383" s="6"/>
      <c r="AKO383" s="6"/>
      <c r="AKP383" s="6"/>
      <c r="AKQ383" s="6"/>
      <c r="AKR383" s="6"/>
      <c r="AKS383" s="6"/>
      <c r="AKT383" s="6"/>
      <c r="AKU383" s="6"/>
      <c r="AKV383" s="6"/>
      <c r="AKW383" s="6"/>
      <c r="AKX383" s="6"/>
      <c r="AKY383" s="6"/>
      <c r="AKZ383" s="6"/>
      <c r="ALA383" s="6"/>
      <c r="ALB383" s="6"/>
      <c r="ALC383" s="6"/>
      <c r="ALD383" s="6"/>
      <c r="ALE383" s="6"/>
      <c r="ALF383" s="6"/>
      <c r="ALG383" s="6"/>
      <c r="ALH383" s="6"/>
      <c r="ALI383" s="6"/>
      <c r="ALJ383" s="6"/>
      <c r="ALK383" s="6"/>
      <c r="ALL383" s="6"/>
      <c r="ALM383" s="6"/>
      <c r="ALN383" s="6"/>
      <c r="ALO383" s="6"/>
      <c r="ALP383" s="6"/>
      <c r="ALQ383" s="6"/>
      <c r="ALR383" s="6"/>
      <c r="ALS383" s="6"/>
      <c r="ALT383" s="6"/>
      <c r="ALU383" s="6"/>
      <c r="ALV383" s="6"/>
      <c r="ALW383" s="6"/>
      <c r="ALX383" s="6"/>
      <c r="ALY383" s="6"/>
      <c r="ALZ383" s="6"/>
      <c r="AMA383" s="6"/>
      <c r="AMB383" s="6"/>
      <c r="AMC383" s="6"/>
      <c r="AMD383" s="6"/>
      <c r="AME383" s="6"/>
      <c r="AMF383" s="6"/>
      <c r="AMG383" s="6"/>
      <c r="AMH383" s="6"/>
      <c r="AMI383" s="6"/>
      <c r="AMJ383" s="6"/>
      <c r="AMK383" s="6"/>
      <c r="AML383" s="6"/>
      <c r="AMM383" s="6"/>
      <c r="AMN383" s="6"/>
      <c r="AMO383" s="6"/>
      <c r="AMP383" s="6"/>
      <c r="AMQ383" s="6"/>
      <c r="AMR383" s="6"/>
      <c r="AMS383" s="6"/>
      <c r="AMT383" s="6"/>
      <c r="AMU383" s="6"/>
      <c r="AMV383" s="6"/>
      <c r="AMW383" s="6"/>
      <c r="AMX383" s="6"/>
      <c r="AMY383" s="6"/>
      <c r="AMZ383" s="6"/>
      <c r="ANA383" s="6"/>
      <c r="ANB383" s="6"/>
      <c r="ANC383" s="6"/>
      <c r="AND383" s="6"/>
      <c r="ANE383" s="6"/>
      <c r="ANF383" s="6"/>
    </row>
    <row r="384" spans="3:1046" s="18" customFormat="1" x14ac:dyDescent="0.25">
      <c r="C384" s="6" t="str">
        <f t="shared" si="230"/>
        <v>Whirlpool</v>
      </c>
      <c r="D384" s="6" t="str">
        <f t="shared" si="231"/>
        <v>HPSE2K80HD045V  (80 gal)</v>
      </c>
      <c r="E384" s="6">
        <f t="shared" si="265"/>
        <v>261212</v>
      </c>
      <c r="F384" s="62">
        <f t="shared" si="148"/>
        <v>80</v>
      </c>
      <c r="G384" s="6" t="str">
        <f t="shared" si="232"/>
        <v>AOSmithPHPT80</v>
      </c>
      <c r="H384" s="62">
        <v>1</v>
      </c>
      <c r="I384" s="64">
        <v>0</v>
      </c>
      <c r="J384" s="63">
        <f t="shared" si="262"/>
        <v>2</v>
      </c>
      <c r="K384" s="114">
        <f t="shared" si="263"/>
        <v>0</v>
      </c>
      <c r="L384" s="132">
        <f t="shared" si="259"/>
        <v>0</v>
      </c>
      <c r="M384" s="132" t="str">
        <f t="shared" si="266"/>
        <v>WhirlpoolHPSE2K80</v>
      </c>
      <c r="N384" s="99" t="s">
        <v>196</v>
      </c>
      <c r="O384" s="32">
        <v>1</v>
      </c>
      <c r="P384" s="83">
        <f t="shared" si="260"/>
        <v>26</v>
      </c>
      <c r="Q384" s="12" t="s">
        <v>53</v>
      </c>
      <c r="R384" s="70">
        <f t="shared" si="264"/>
        <v>12</v>
      </c>
      <c r="S384" s="70">
        <f t="shared" si="257"/>
        <v>261212</v>
      </c>
      <c r="T384" s="67" t="str">
        <f t="shared" si="249"/>
        <v>HPSE2K80HD045V  (80 gal)</v>
      </c>
      <c r="U384" s="13" t="s">
        <v>159</v>
      </c>
      <c r="V384" s="14">
        <v>80</v>
      </c>
      <c r="W384" s="30" t="s">
        <v>165</v>
      </c>
      <c r="X384" s="88" t="s">
        <v>108</v>
      </c>
      <c r="Y384" s="93" t="str">
        <f t="shared" si="258"/>
        <v>AOSmithPHPT80</v>
      </c>
      <c r="Z384" s="131">
        <v>0</v>
      </c>
      <c r="AA384" s="42">
        <f>[1]ESTAR_to_AWHS!K184</f>
        <v>2</v>
      </c>
      <c r="AB384" s="52" t="str">
        <f>[1]ESTAR_to_AWHS!I184</f>
        <v>2-3</v>
      </c>
      <c r="AC384" s="53" t="str">
        <f>[1]ESTAR_to_AWHS!L184</f>
        <v>--</v>
      </c>
      <c r="AD384" s="54">
        <f>[1]ESTAR_to_AWHS!J184</f>
        <v>41666</v>
      </c>
      <c r="AE384" s="50" t="s">
        <v>83</v>
      </c>
      <c r="AF384" s="143" t="str">
        <f t="shared" si="233"/>
        <v>2,     Whirlpool,   "HPSE2K80HD045V  (80 gal)"</v>
      </c>
      <c r="AG384" s="145" t="str">
        <f t="shared" si="217"/>
        <v>Whirlpool</v>
      </c>
      <c r="AH384" s="147" t="s">
        <v>724</v>
      </c>
      <c r="AI384" s="143" t="str">
        <f t="shared" si="234"/>
        <v xml:space="preserve">          case  Whirlpool   :   "WhirlpoolHPSE2K80"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  <c r="ED384" s="6"/>
      <c r="EE384" s="6"/>
      <c r="EF384" s="6"/>
      <c r="EG384" s="6"/>
      <c r="EH384" s="6"/>
      <c r="EI384" s="6"/>
      <c r="EJ384" s="6"/>
      <c r="EK384" s="6"/>
      <c r="EL384" s="6"/>
      <c r="EM384" s="6"/>
      <c r="EN384" s="6"/>
      <c r="EO384" s="6"/>
      <c r="EP384" s="6"/>
      <c r="EQ384" s="6"/>
      <c r="ER384" s="6"/>
      <c r="ES384" s="6"/>
      <c r="ET384" s="6"/>
      <c r="EU384" s="6"/>
      <c r="EV384" s="6"/>
      <c r="EW384" s="6"/>
      <c r="EX384" s="6"/>
      <c r="EY384" s="6"/>
      <c r="EZ384" s="6"/>
      <c r="FA384" s="6"/>
      <c r="FB384" s="6"/>
      <c r="FC384" s="6"/>
      <c r="FD384" s="6"/>
      <c r="FE384" s="6"/>
      <c r="FF384" s="6"/>
      <c r="FG384" s="6"/>
      <c r="FH384" s="6"/>
      <c r="FI384" s="6"/>
      <c r="FJ384" s="6"/>
      <c r="FK384" s="6"/>
      <c r="FL384" s="6"/>
      <c r="FM384" s="6"/>
      <c r="FN384" s="6"/>
      <c r="FO384" s="6"/>
      <c r="FP384" s="6"/>
      <c r="FQ384" s="6"/>
      <c r="FR384" s="6"/>
      <c r="FS384" s="6"/>
      <c r="FT384" s="6"/>
      <c r="FU384" s="6"/>
      <c r="FV384" s="6"/>
      <c r="FW384" s="6"/>
      <c r="FX384" s="6"/>
      <c r="FY384" s="6"/>
      <c r="FZ384" s="6"/>
      <c r="GA384" s="6"/>
      <c r="GB384" s="6"/>
      <c r="GC384" s="6"/>
      <c r="GD384" s="6"/>
      <c r="GE384" s="6"/>
      <c r="GF384" s="6"/>
      <c r="GG384" s="6"/>
      <c r="GH384" s="6"/>
      <c r="GI384" s="6"/>
      <c r="GJ384" s="6"/>
      <c r="GK384" s="6"/>
      <c r="GL384" s="6"/>
      <c r="GM384" s="6"/>
      <c r="GN384" s="6"/>
      <c r="GO384" s="6"/>
      <c r="GP384" s="6"/>
      <c r="GQ384" s="6"/>
      <c r="GR384" s="6"/>
      <c r="GS384" s="6"/>
      <c r="GT384" s="6"/>
      <c r="GU384" s="6"/>
      <c r="GV384" s="6"/>
      <c r="GW384" s="6"/>
      <c r="GX384" s="6"/>
      <c r="GY384" s="6"/>
      <c r="GZ384" s="6"/>
      <c r="HA384" s="6"/>
      <c r="HB384" s="6"/>
      <c r="HC384" s="6"/>
      <c r="HD384" s="6"/>
      <c r="HE384" s="6"/>
      <c r="HF384" s="6"/>
      <c r="HG384" s="6"/>
      <c r="HH384" s="6"/>
      <c r="HI384" s="6"/>
      <c r="HJ384" s="6"/>
      <c r="HK384" s="6"/>
      <c r="HL384" s="6"/>
      <c r="HM384" s="6"/>
      <c r="HN384" s="6"/>
      <c r="HO384" s="6"/>
      <c r="HP384" s="6"/>
      <c r="HQ384" s="6"/>
      <c r="HR384" s="6"/>
      <c r="HS384" s="6"/>
      <c r="HT384" s="6"/>
      <c r="HU384" s="6"/>
      <c r="HV384" s="6"/>
      <c r="HW384" s="6"/>
      <c r="HX384" s="6"/>
      <c r="HY384" s="6"/>
      <c r="HZ384" s="6"/>
      <c r="IA384" s="6"/>
      <c r="IB384" s="6"/>
      <c r="IC384" s="6"/>
      <c r="ID384" s="6"/>
      <c r="IE384" s="6"/>
      <c r="IF384" s="6"/>
      <c r="IG384" s="6"/>
      <c r="IH384" s="6"/>
      <c r="II384" s="6"/>
      <c r="IJ384" s="6"/>
      <c r="IK384" s="6"/>
      <c r="IL384" s="6"/>
      <c r="IM384" s="6"/>
      <c r="IN384" s="6"/>
      <c r="IO384" s="6"/>
      <c r="IP384" s="6"/>
      <c r="IQ384" s="6"/>
      <c r="IR384" s="6"/>
      <c r="IS384" s="6"/>
      <c r="IT384" s="6"/>
      <c r="IU384" s="6"/>
      <c r="IV384" s="6"/>
      <c r="IW384" s="6"/>
      <c r="IX384" s="6"/>
      <c r="IY384" s="6"/>
      <c r="IZ384" s="6"/>
      <c r="JA384" s="6"/>
      <c r="JB384" s="6"/>
      <c r="JC384" s="6"/>
      <c r="JD384" s="6"/>
      <c r="JE384" s="6"/>
      <c r="JF384" s="6"/>
      <c r="JG384" s="6"/>
      <c r="JH384" s="6"/>
      <c r="JI384" s="6"/>
      <c r="JJ384" s="6"/>
      <c r="JK384" s="6"/>
      <c r="JL384" s="6"/>
      <c r="JM384" s="6"/>
      <c r="JN384" s="6"/>
      <c r="JO384" s="6"/>
      <c r="JP384" s="6"/>
      <c r="JQ384" s="6"/>
      <c r="JR384" s="6"/>
      <c r="JS384" s="6"/>
      <c r="JT384" s="6"/>
      <c r="JU384" s="6"/>
      <c r="JV384" s="6"/>
      <c r="JW384" s="6"/>
      <c r="JX384" s="6"/>
      <c r="JY384" s="6"/>
      <c r="JZ384" s="6"/>
      <c r="KA384" s="6"/>
      <c r="KB384" s="6"/>
      <c r="KC384" s="6"/>
      <c r="KD384" s="6"/>
      <c r="KE384" s="6"/>
      <c r="KF384" s="6"/>
      <c r="KG384" s="6"/>
      <c r="KH384" s="6"/>
      <c r="KI384" s="6"/>
      <c r="KJ384" s="6"/>
      <c r="KK384" s="6"/>
      <c r="KL384" s="6"/>
      <c r="KM384" s="6"/>
      <c r="KN384" s="6"/>
      <c r="KO384" s="6"/>
      <c r="KP384" s="6"/>
      <c r="KQ384" s="6"/>
      <c r="KR384" s="6"/>
      <c r="KS384" s="6"/>
      <c r="KT384" s="6"/>
      <c r="KU384" s="6"/>
      <c r="KV384" s="6"/>
      <c r="KW384" s="6"/>
      <c r="KX384" s="6"/>
      <c r="KY384" s="6"/>
      <c r="KZ384" s="6"/>
      <c r="LA384" s="6"/>
      <c r="LB384" s="6"/>
      <c r="LC384" s="6"/>
      <c r="LD384" s="6"/>
      <c r="LE384" s="6"/>
      <c r="LF384" s="6"/>
      <c r="LG384" s="6"/>
      <c r="LH384" s="6"/>
      <c r="LI384" s="6"/>
      <c r="LJ384" s="6"/>
      <c r="LK384" s="6"/>
      <c r="LL384" s="6"/>
      <c r="LM384" s="6"/>
      <c r="LN384" s="6"/>
      <c r="LO384" s="6"/>
      <c r="LP384" s="6"/>
      <c r="LQ384" s="6"/>
      <c r="LR384" s="6"/>
      <c r="LS384" s="6"/>
      <c r="LT384" s="6"/>
      <c r="LU384" s="6"/>
      <c r="LV384" s="6"/>
      <c r="LW384" s="6"/>
      <c r="LX384" s="6"/>
      <c r="LY384" s="6"/>
      <c r="LZ384" s="6"/>
      <c r="MA384" s="6"/>
      <c r="MB384" s="6"/>
      <c r="MC384" s="6"/>
      <c r="MD384" s="6"/>
      <c r="ME384" s="6"/>
      <c r="MF384" s="6"/>
      <c r="MG384" s="6"/>
      <c r="MH384" s="6"/>
      <c r="MI384" s="6"/>
      <c r="MJ384" s="6"/>
      <c r="MK384" s="6"/>
      <c r="ML384" s="6"/>
      <c r="MM384" s="6"/>
      <c r="MN384" s="6"/>
      <c r="MO384" s="6"/>
      <c r="MP384" s="6"/>
      <c r="MQ384" s="6"/>
      <c r="MR384" s="6"/>
      <c r="MS384" s="6"/>
      <c r="MT384" s="6"/>
      <c r="MU384" s="6"/>
      <c r="MV384" s="6"/>
      <c r="MW384" s="6"/>
      <c r="MX384" s="6"/>
      <c r="MY384" s="6"/>
      <c r="MZ384" s="6"/>
      <c r="NA384" s="6"/>
      <c r="NB384" s="6"/>
      <c r="NC384" s="6"/>
      <c r="ND384" s="6"/>
      <c r="NE384" s="6"/>
      <c r="NF384" s="6"/>
      <c r="NG384" s="6"/>
      <c r="NH384" s="6"/>
      <c r="NI384" s="6"/>
      <c r="NJ384" s="6"/>
      <c r="NK384" s="6"/>
      <c r="NL384" s="6"/>
      <c r="NM384" s="6"/>
      <c r="NN384" s="6"/>
      <c r="NO384" s="6"/>
      <c r="NP384" s="6"/>
      <c r="NQ384" s="6"/>
      <c r="NR384" s="6"/>
      <c r="NS384" s="6"/>
      <c r="NT384" s="6"/>
      <c r="NU384" s="6"/>
      <c r="NV384" s="6"/>
      <c r="NW384" s="6"/>
      <c r="NX384" s="6"/>
      <c r="NY384" s="6"/>
      <c r="NZ384" s="6"/>
      <c r="OA384" s="6"/>
      <c r="OB384" s="6"/>
      <c r="OC384" s="6"/>
      <c r="OD384" s="6"/>
      <c r="OE384" s="6"/>
      <c r="OF384" s="6"/>
      <c r="OG384" s="6"/>
      <c r="OH384" s="6"/>
      <c r="OI384" s="6"/>
      <c r="OJ384" s="6"/>
      <c r="OK384" s="6"/>
      <c r="OL384" s="6"/>
      <c r="OM384" s="6"/>
      <c r="ON384" s="6"/>
      <c r="OO384" s="6"/>
      <c r="OP384" s="6"/>
      <c r="OQ384" s="6"/>
      <c r="OR384" s="6"/>
      <c r="OS384" s="6"/>
      <c r="OT384" s="6"/>
      <c r="OU384" s="6"/>
      <c r="OV384" s="6"/>
      <c r="OW384" s="6"/>
      <c r="OX384" s="6"/>
      <c r="OY384" s="6"/>
      <c r="OZ384" s="6"/>
      <c r="PA384" s="6"/>
      <c r="PB384" s="6"/>
      <c r="PC384" s="6"/>
      <c r="PD384" s="6"/>
      <c r="PE384" s="6"/>
      <c r="PF384" s="6"/>
      <c r="PG384" s="6"/>
      <c r="PH384" s="6"/>
      <c r="PI384" s="6"/>
      <c r="PJ384" s="6"/>
      <c r="PK384" s="6"/>
      <c r="PL384" s="6"/>
      <c r="PM384" s="6"/>
      <c r="PN384" s="6"/>
      <c r="PO384" s="6"/>
      <c r="PP384" s="6"/>
      <c r="PQ384" s="6"/>
      <c r="PR384" s="6"/>
      <c r="PS384" s="6"/>
      <c r="PT384" s="6"/>
      <c r="PU384" s="6"/>
      <c r="PV384" s="6"/>
      <c r="PW384" s="6"/>
      <c r="PX384" s="6"/>
      <c r="PY384" s="6"/>
      <c r="PZ384" s="6"/>
      <c r="QA384" s="6"/>
      <c r="QB384" s="6"/>
      <c r="QC384" s="6"/>
      <c r="QD384" s="6"/>
      <c r="QE384" s="6"/>
      <c r="QF384" s="6"/>
      <c r="QG384" s="6"/>
      <c r="QH384" s="6"/>
      <c r="QI384" s="6"/>
      <c r="QJ384" s="6"/>
      <c r="QK384" s="6"/>
      <c r="QL384" s="6"/>
      <c r="QM384" s="6"/>
      <c r="QN384" s="6"/>
      <c r="QO384" s="6"/>
      <c r="QP384" s="6"/>
      <c r="QQ384" s="6"/>
      <c r="QR384" s="6"/>
      <c r="QS384" s="6"/>
      <c r="QT384" s="6"/>
      <c r="QU384" s="6"/>
      <c r="QV384" s="6"/>
      <c r="QW384" s="6"/>
      <c r="QX384" s="6"/>
      <c r="QY384" s="6"/>
      <c r="QZ384" s="6"/>
      <c r="RA384" s="6"/>
      <c r="RB384" s="6"/>
      <c r="RC384" s="6"/>
      <c r="RD384" s="6"/>
      <c r="RE384" s="6"/>
      <c r="RF384" s="6"/>
      <c r="RG384" s="6"/>
      <c r="RH384" s="6"/>
      <c r="RI384" s="6"/>
      <c r="RJ384" s="6"/>
      <c r="RK384" s="6"/>
      <c r="RL384" s="6"/>
      <c r="RM384" s="6"/>
      <c r="RN384" s="6"/>
      <c r="RO384" s="6"/>
      <c r="RP384" s="6"/>
      <c r="RQ384" s="6"/>
      <c r="RR384" s="6"/>
      <c r="RS384" s="6"/>
      <c r="RT384" s="6"/>
      <c r="RU384" s="6"/>
      <c r="RV384" s="6"/>
      <c r="RW384" s="6"/>
      <c r="RX384" s="6"/>
      <c r="RY384" s="6"/>
      <c r="RZ384" s="6"/>
      <c r="SA384" s="6"/>
      <c r="SB384" s="6"/>
      <c r="SC384" s="6"/>
      <c r="SD384" s="6"/>
      <c r="SE384" s="6"/>
      <c r="SF384" s="6"/>
      <c r="SG384" s="6"/>
      <c r="SH384" s="6"/>
      <c r="SI384" s="6"/>
      <c r="SJ384" s="6"/>
      <c r="SK384" s="6"/>
      <c r="SL384" s="6"/>
      <c r="SM384" s="6"/>
      <c r="SN384" s="6"/>
      <c r="SO384" s="6"/>
      <c r="SP384" s="6"/>
      <c r="SQ384" s="6"/>
      <c r="SR384" s="6"/>
      <c r="SS384" s="6"/>
      <c r="ST384" s="6"/>
      <c r="SU384" s="6"/>
      <c r="SV384" s="6"/>
      <c r="SW384" s="6"/>
      <c r="SX384" s="6"/>
      <c r="SY384" s="6"/>
      <c r="SZ384" s="6"/>
      <c r="TA384" s="6"/>
      <c r="TB384" s="6"/>
      <c r="TC384" s="6"/>
      <c r="TD384" s="6"/>
      <c r="TE384" s="6"/>
      <c r="TF384" s="6"/>
      <c r="TG384" s="6"/>
      <c r="TH384" s="6"/>
      <c r="TI384" s="6"/>
      <c r="TJ384" s="6"/>
      <c r="TK384" s="6"/>
      <c r="TL384" s="6"/>
      <c r="TM384" s="6"/>
      <c r="TN384" s="6"/>
      <c r="TO384" s="6"/>
      <c r="TP384" s="6"/>
      <c r="TQ384" s="6"/>
      <c r="TR384" s="6"/>
      <c r="TS384" s="6"/>
      <c r="TT384" s="6"/>
      <c r="TU384" s="6"/>
      <c r="TV384" s="6"/>
      <c r="TW384" s="6"/>
      <c r="TX384" s="6"/>
      <c r="TY384" s="6"/>
      <c r="TZ384" s="6"/>
      <c r="UA384" s="6"/>
      <c r="UB384" s="6"/>
      <c r="UC384" s="6"/>
      <c r="UD384" s="6"/>
      <c r="UE384" s="6"/>
      <c r="UF384" s="6"/>
      <c r="UG384" s="6"/>
      <c r="UH384" s="6"/>
      <c r="UI384" s="6"/>
      <c r="UJ384" s="6"/>
      <c r="UK384" s="6"/>
      <c r="UL384" s="6"/>
      <c r="UM384" s="6"/>
      <c r="UN384" s="6"/>
      <c r="UO384" s="6"/>
      <c r="UP384" s="6"/>
      <c r="UQ384" s="6"/>
      <c r="UR384" s="6"/>
      <c r="US384" s="6"/>
      <c r="UT384" s="6"/>
      <c r="UU384" s="6"/>
      <c r="UV384" s="6"/>
      <c r="UW384" s="6"/>
      <c r="UX384" s="6"/>
      <c r="UY384" s="6"/>
      <c r="UZ384" s="6"/>
      <c r="VA384" s="6"/>
      <c r="VB384" s="6"/>
      <c r="VC384" s="6"/>
      <c r="VD384" s="6"/>
      <c r="VE384" s="6"/>
      <c r="VF384" s="6"/>
      <c r="VG384" s="6"/>
      <c r="VH384" s="6"/>
      <c r="VI384" s="6"/>
      <c r="VJ384" s="6"/>
      <c r="VK384" s="6"/>
      <c r="VL384" s="6"/>
      <c r="VM384" s="6"/>
      <c r="VN384" s="6"/>
      <c r="VO384" s="6"/>
      <c r="VP384" s="6"/>
      <c r="VQ384" s="6"/>
      <c r="VR384" s="6"/>
      <c r="VS384" s="6"/>
      <c r="VT384" s="6"/>
      <c r="VU384" s="6"/>
      <c r="VV384" s="6"/>
      <c r="VW384" s="6"/>
      <c r="VX384" s="6"/>
      <c r="VY384" s="6"/>
      <c r="VZ384" s="6"/>
      <c r="WA384" s="6"/>
      <c r="WB384" s="6"/>
      <c r="WC384" s="6"/>
      <c r="WD384" s="6"/>
      <c r="WE384" s="6"/>
      <c r="WF384" s="6"/>
      <c r="WG384" s="6"/>
      <c r="WH384" s="6"/>
      <c r="WI384" s="6"/>
      <c r="WJ384" s="6"/>
      <c r="WK384" s="6"/>
      <c r="WL384" s="6"/>
      <c r="WM384" s="6"/>
      <c r="WN384" s="6"/>
      <c r="WO384" s="6"/>
      <c r="WP384" s="6"/>
      <c r="WQ384" s="6"/>
      <c r="WR384" s="6"/>
      <c r="WS384" s="6"/>
      <c r="WT384" s="6"/>
      <c r="WU384" s="6"/>
      <c r="WV384" s="6"/>
      <c r="WW384" s="6"/>
      <c r="WX384" s="6"/>
      <c r="WY384" s="6"/>
      <c r="WZ384" s="6"/>
      <c r="XA384" s="6"/>
      <c r="XB384" s="6"/>
      <c r="XC384" s="6"/>
      <c r="XD384" s="6"/>
      <c r="XE384" s="6"/>
      <c r="XF384" s="6"/>
      <c r="XG384" s="6"/>
      <c r="XH384" s="6"/>
      <c r="XI384" s="6"/>
      <c r="XJ384" s="6"/>
      <c r="XK384" s="6"/>
      <c r="XL384" s="6"/>
      <c r="XM384" s="6"/>
      <c r="XN384" s="6"/>
      <c r="XO384" s="6"/>
      <c r="XP384" s="6"/>
      <c r="XQ384" s="6"/>
      <c r="XR384" s="6"/>
      <c r="XS384" s="6"/>
      <c r="XT384" s="6"/>
      <c r="XU384" s="6"/>
      <c r="XV384" s="6"/>
      <c r="XW384" s="6"/>
      <c r="XX384" s="6"/>
      <c r="XY384" s="6"/>
      <c r="XZ384" s="6"/>
      <c r="YA384" s="6"/>
      <c r="YB384" s="6"/>
      <c r="YC384" s="6"/>
      <c r="YD384" s="6"/>
      <c r="YE384" s="6"/>
      <c r="YF384" s="6"/>
      <c r="YG384" s="6"/>
      <c r="YH384" s="6"/>
      <c r="YI384" s="6"/>
      <c r="YJ384" s="6"/>
      <c r="YK384" s="6"/>
      <c r="YL384" s="6"/>
      <c r="YM384" s="6"/>
      <c r="YN384" s="6"/>
      <c r="YO384" s="6"/>
      <c r="YP384" s="6"/>
      <c r="YQ384" s="6"/>
      <c r="YR384" s="6"/>
      <c r="YS384" s="6"/>
      <c r="YT384" s="6"/>
      <c r="YU384" s="6"/>
      <c r="YV384" s="6"/>
      <c r="YW384" s="6"/>
      <c r="YX384" s="6"/>
      <c r="YY384" s="6"/>
      <c r="YZ384" s="6"/>
      <c r="ZA384" s="6"/>
      <c r="ZB384" s="6"/>
      <c r="ZC384" s="6"/>
      <c r="ZD384" s="6"/>
      <c r="ZE384" s="6"/>
      <c r="ZF384" s="6"/>
      <c r="ZG384" s="6"/>
      <c r="ZH384" s="6"/>
      <c r="ZI384" s="6"/>
      <c r="ZJ384" s="6"/>
      <c r="ZK384" s="6"/>
      <c r="ZL384" s="6"/>
      <c r="ZM384" s="6"/>
      <c r="ZN384" s="6"/>
      <c r="ZO384" s="6"/>
      <c r="ZP384" s="6"/>
      <c r="ZQ384" s="6"/>
      <c r="ZR384" s="6"/>
      <c r="ZS384" s="6"/>
      <c r="ZT384" s="6"/>
      <c r="ZU384" s="6"/>
      <c r="ZV384" s="6"/>
      <c r="ZW384" s="6"/>
      <c r="ZX384" s="6"/>
      <c r="ZY384" s="6"/>
      <c r="ZZ384" s="6"/>
      <c r="AAA384" s="6"/>
      <c r="AAB384" s="6"/>
      <c r="AAC384" s="6"/>
      <c r="AAD384" s="6"/>
      <c r="AAE384" s="6"/>
      <c r="AAF384" s="6"/>
      <c r="AAG384" s="6"/>
      <c r="AAH384" s="6"/>
      <c r="AAI384" s="6"/>
      <c r="AAJ384" s="6"/>
      <c r="AAK384" s="6"/>
      <c r="AAL384" s="6"/>
      <c r="AAM384" s="6"/>
      <c r="AAN384" s="6"/>
      <c r="AAO384" s="6"/>
      <c r="AAP384" s="6"/>
      <c r="AAQ384" s="6"/>
      <c r="AAR384" s="6"/>
      <c r="AAS384" s="6"/>
      <c r="AAT384" s="6"/>
      <c r="AAU384" s="6"/>
      <c r="AAV384" s="6"/>
      <c r="AAW384" s="6"/>
      <c r="AAX384" s="6"/>
      <c r="AAY384" s="6"/>
      <c r="AAZ384" s="6"/>
      <c r="ABA384" s="6"/>
      <c r="ABB384" s="6"/>
      <c r="ABC384" s="6"/>
      <c r="ABD384" s="6"/>
      <c r="ABE384" s="6"/>
      <c r="ABF384" s="6"/>
      <c r="ABG384" s="6"/>
      <c r="ABH384" s="6"/>
      <c r="ABI384" s="6"/>
      <c r="ABJ384" s="6"/>
      <c r="ABK384" s="6"/>
      <c r="ABL384" s="6"/>
      <c r="ABM384" s="6"/>
      <c r="ABN384" s="6"/>
      <c r="ABO384" s="6"/>
      <c r="ABP384" s="6"/>
      <c r="ABQ384" s="6"/>
      <c r="ABR384" s="6"/>
      <c r="ABS384" s="6"/>
      <c r="ABT384" s="6"/>
      <c r="ABU384" s="6"/>
      <c r="ABV384" s="6"/>
      <c r="ABW384" s="6"/>
      <c r="ABX384" s="6"/>
      <c r="ABY384" s="6"/>
      <c r="ABZ384" s="6"/>
      <c r="ACA384" s="6"/>
      <c r="ACB384" s="6"/>
      <c r="ACC384" s="6"/>
      <c r="ACD384" s="6"/>
      <c r="ACE384" s="6"/>
      <c r="ACF384" s="6"/>
      <c r="ACG384" s="6"/>
      <c r="ACH384" s="6"/>
      <c r="ACI384" s="6"/>
      <c r="ACJ384" s="6"/>
      <c r="ACK384" s="6"/>
      <c r="ACL384" s="6"/>
      <c r="ACM384" s="6"/>
      <c r="ACN384" s="6"/>
      <c r="ACO384" s="6"/>
      <c r="ACP384" s="6"/>
      <c r="ACQ384" s="6"/>
      <c r="ACR384" s="6"/>
      <c r="ACS384" s="6"/>
      <c r="ACT384" s="6"/>
      <c r="ACU384" s="6"/>
      <c r="ACV384" s="6"/>
      <c r="ACW384" s="6"/>
      <c r="ACX384" s="6"/>
      <c r="ACY384" s="6"/>
      <c r="ACZ384" s="6"/>
      <c r="ADA384" s="6"/>
      <c r="ADB384" s="6"/>
      <c r="ADC384" s="6"/>
      <c r="ADD384" s="6"/>
      <c r="ADE384" s="6"/>
      <c r="ADF384" s="6"/>
      <c r="ADG384" s="6"/>
      <c r="ADH384" s="6"/>
      <c r="ADI384" s="6"/>
      <c r="ADJ384" s="6"/>
      <c r="ADK384" s="6"/>
      <c r="ADL384" s="6"/>
      <c r="ADM384" s="6"/>
      <c r="ADN384" s="6"/>
      <c r="ADO384" s="6"/>
      <c r="ADP384" s="6"/>
      <c r="ADQ384" s="6"/>
      <c r="ADR384" s="6"/>
      <c r="ADS384" s="6"/>
      <c r="ADT384" s="6"/>
      <c r="ADU384" s="6"/>
      <c r="ADV384" s="6"/>
      <c r="ADW384" s="6"/>
      <c r="ADX384" s="6"/>
      <c r="ADY384" s="6"/>
      <c r="ADZ384" s="6"/>
      <c r="AEA384" s="6"/>
      <c r="AEB384" s="6"/>
      <c r="AEC384" s="6"/>
      <c r="AED384" s="6"/>
      <c r="AEE384" s="6"/>
      <c r="AEF384" s="6"/>
      <c r="AEG384" s="6"/>
      <c r="AEH384" s="6"/>
      <c r="AEI384" s="6"/>
      <c r="AEJ384" s="6"/>
      <c r="AEK384" s="6"/>
      <c r="AEL384" s="6"/>
      <c r="AEM384" s="6"/>
      <c r="AEN384" s="6"/>
      <c r="AEO384" s="6"/>
      <c r="AEP384" s="6"/>
      <c r="AEQ384" s="6"/>
      <c r="AER384" s="6"/>
      <c r="AES384" s="6"/>
      <c r="AET384" s="6"/>
      <c r="AEU384" s="6"/>
      <c r="AEV384" s="6"/>
      <c r="AEW384" s="6"/>
      <c r="AEX384" s="6"/>
      <c r="AEY384" s="6"/>
      <c r="AEZ384" s="6"/>
      <c r="AFA384" s="6"/>
      <c r="AFB384" s="6"/>
      <c r="AFC384" s="6"/>
      <c r="AFD384" s="6"/>
      <c r="AFE384" s="6"/>
      <c r="AFF384" s="6"/>
      <c r="AFG384" s="6"/>
      <c r="AFH384" s="6"/>
      <c r="AFI384" s="6"/>
      <c r="AFJ384" s="6"/>
      <c r="AFK384" s="6"/>
      <c r="AFL384" s="6"/>
      <c r="AFM384" s="6"/>
      <c r="AFN384" s="6"/>
      <c r="AFO384" s="6"/>
      <c r="AFP384" s="6"/>
      <c r="AFQ384" s="6"/>
      <c r="AFR384" s="6"/>
      <c r="AFS384" s="6"/>
      <c r="AFT384" s="6"/>
      <c r="AFU384" s="6"/>
      <c r="AFV384" s="6"/>
      <c r="AFW384" s="6"/>
      <c r="AFX384" s="6"/>
      <c r="AFY384" s="6"/>
      <c r="AFZ384" s="6"/>
      <c r="AGA384" s="6"/>
      <c r="AGB384" s="6"/>
      <c r="AGC384" s="6"/>
      <c r="AGD384" s="6"/>
      <c r="AGE384" s="6"/>
      <c r="AGF384" s="6"/>
      <c r="AGG384" s="6"/>
      <c r="AGH384" s="6"/>
      <c r="AGI384" s="6"/>
      <c r="AGJ384" s="6"/>
      <c r="AGK384" s="6"/>
      <c r="AGL384" s="6"/>
      <c r="AGM384" s="6"/>
      <c r="AGN384" s="6"/>
      <c r="AGO384" s="6"/>
      <c r="AGP384" s="6"/>
      <c r="AGQ384" s="6"/>
      <c r="AGR384" s="6"/>
      <c r="AGS384" s="6"/>
      <c r="AGT384" s="6"/>
      <c r="AGU384" s="6"/>
      <c r="AGV384" s="6"/>
      <c r="AGW384" s="6"/>
      <c r="AGX384" s="6"/>
      <c r="AGY384" s="6"/>
      <c r="AGZ384" s="6"/>
      <c r="AHA384" s="6"/>
      <c r="AHB384" s="6"/>
      <c r="AHC384" s="6"/>
      <c r="AHD384" s="6"/>
      <c r="AHE384" s="6"/>
      <c r="AHF384" s="6"/>
      <c r="AHG384" s="6"/>
      <c r="AHH384" s="6"/>
      <c r="AHI384" s="6"/>
      <c r="AHJ384" s="6"/>
      <c r="AHK384" s="6"/>
      <c r="AHL384" s="6"/>
      <c r="AHM384" s="6"/>
      <c r="AHN384" s="6"/>
      <c r="AHO384" s="6"/>
      <c r="AHP384" s="6"/>
      <c r="AHQ384" s="6"/>
      <c r="AHR384" s="6"/>
      <c r="AHS384" s="6"/>
      <c r="AHT384" s="6"/>
      <c r="AHU384" s="6"/>
      <c r="AHV384" s="6"/>
      <c r="AHW384" s="6"/>
      <c r="AHX384" s="6"/>
      <c r="AHY384" s="6"/>
      <c r="AHZ384" s="6"/>
      <c r="AIA384" s="6"/>
      <c r="AIB384" s="6"/>
      <c r="AIC384" s="6"/>
      <c r="AID384" s="6"/>
      <c r="AIE384" s="6"/>
      <c r="AIF384" s="6"/>
      <c r="AIG384" s="6"/>
      <c r="AIH384" s="6"/>
      <c r="AII384" s="6"/>
      <c r="AIJ384" s="6"/>
      <c r="AIK384" s="6"/>
      <c r="AIL384" s="6"/>
      <c r="AIM384" s="6"/>
      <c r="AIN384" s="6"/>
      <c r="AIO384" s="6"/>
      <c r="AIP384" s="6"/>
      <c r="AIQ384" s="6"/>
      <c r="AIR384" s="6"/>
      <c r="AIS384" s="6"/>
      <c r="AIT384" s="6"/>
      <c r="AIU384" s="6"/>
      <c r="AIV384" s="6"/>
      <c r="AIW384" s="6"/>
      <c r="AIX384" s="6"/>
      <c r="AIY384" s="6"/>
      <c r="AIZ384" s="6"/>
      <c r="AJA384" s="6"/>
      <c r="AJB384" s="6"/>
      <c r="AJC384" s="6"/>
      <c r="AJD384" s="6"/>
      <c r="AJE384" s="6"/>
      <c r="AJF384" s="6"/>
      <c r="AJG384" s="6"/>
      <c r="AJH384" s="6"/>
      <c r="AJI384" s="6"/>
      <c r="AJJ384" s="6"/>
      <c r="AJK384" s="6"/>
      <c r="AJL384" s="6"/>
      <c r="AJM384" s="6"/>
      <c r="AJN384" s="6"/>
      <c r="AJO384" s="6"/>
      <c r="AJP384" s="6"/>
      <c r="AJQ384" s="6"/>
      <c r="AJR384" s="6"/>
      <c r="AJS384" s="6"/>
      <c r="AJT384" s="6"/>
      <c r="AJU384" s="6"/>
      <c r="AJV384" s="6"/>
      <c r="AJW384" s="6"/>
      <c r="AJX384" s="6"/>
      <c r="AJY384" s="6"/>
      <c r="AJZ384" s="6"/>
      <c r="AKA384" s="6"/>
      <c r="AKB384" s="6"/>
      <c r="AKC384" s="6"/>
      <c r="AKD384" s="6"/>
      <c r="AKE384" s="6"/>
      <c r="AKF384" s="6"/>
      <c r="AKG384" s="6"/>
      <c r="AKH384" s="6"/>
      <c r="AKI384" s="6"/>
      <c r="AKJ384" s="6"/>
      <c r="AKK384" s="6"/>
      <c r="AKL384" s="6"/>
      <c r="AKM384" s="6"/>
      <c r="AKN384" s="6"/>
      <c r="AKO384" s="6"/>
      <c r="AKP384" s="6"/>
      <c r="AKQ384" s="6"/>
      <c r="AKR384" s="6"/>
      <c r="AKS384" s="6"/>
      <c r="AKT384" s="6"/>
      <c r="AKU384" s="6"/>
      <c r="AKV384" s="6"/>
      <c r="AKW384" s="6"/>
      <c r="AKX384" s="6"/>
      <c r="AKY384" s="6"/>
      <c r="AKZ384" s="6"/>
      <c r="ALA384" s="6"/>
      <c r="ALB384" s="6"/>
      <c r="ALC384" s="6"/>
      <c r="ALD384" s="6"/>
      <c r="ALE384" s="6"/>
      <c r="ALF384" s="6"/>
      <c r="ALG384" s="6"/>
      <c r="ALH384" s="6"/>
      <c r="ALI384" s="6"/>
      <c r="ALJ384" s="6"/>
      <c r="ALK384" s="6"/>
      <c r="ALL384" s="6"/>
      <c r="ALM384" s="6"/>
      <c r="ALN384" s="6"/>
      <c r="ALO384" s="6"/>
      <c r="ALP384" s="6"/>
      <c r="ALQ384" s="6"/>
      <c r="ALR384" s="6"/>
      <c r="ALS384" s="6"/>
      <c r="ALT384" s="6"/>
      <c r="ALU384" s="6"/>
      <c r="ALV384" s="6"/>
      <c r="ALW384" s="6"/>
      <c r="ALX384" s="6"/>
      <c r="ALY384" s="6"/>
      <c r="ALZ384" s="6"/>
      <c r="AMA384" s="6"/>
      <c r="AMB384" s="6"/>
      <c r="AMC384" s="6"/>
      <c r="AMD384" s="6"/>
      <c r="AME384" s="6"/>
      <c r="AMF384" s="6"/>
      <c r="AMG384" s="6"/>
      <c r="AMH384" s="6"/>
      <c r="AMI384" s="6"/>
      <c r="AMJ384" s="6"/>
      <c r="AMK384" s="6"/>
      <c r="AML384" s="6"/>
      <c r="AMM384" s="6"/>
      <c r="AMN384" s="6"/>
      <c r="AMO384" s="6"/>
      <c r="AMP384" s="6"/>
      <c r="AMQ384" s="6"/>
      <c r="AMR384" s="6"/>
      <c r="AMS384" s="6"/>
      <c r="AMT384" s="6"/>
      <c r="AMU384" s="6"/>
      <c r="AMV384" s="6"/>
      <c r="AMW384" s="6"/>
      <c r="AMX384" s="6"/>
      <c r="AMY384" s="6"/>
      <c r="AMZ384" s="6"/>
      <c r="ANA384" s="6"/>
      <c r="ANB384" s="6"/>
      <c r="ANC384" s="6"/>
      <c r="AND384" s="6"/>
      <c r="ANE384" s="6"/>
      <c r="ANF384" s="6"/>
    </row>
    <row r="385" spans="1:1046" s="18" customFormat="1" x14ac:dyDescent="0.25">
      <c r="C385" s="6" t="str">
        <f t="shared" si="230"/>
        <v>Whirlpool</v>
      </c>
      <c r="D385" s="6" t="str">
        <f t="shared" si="231"/>
        <v>HPSE2K80HD045VC  (80 gal)</v>
      </c>
      <c r="E385" s="6">
        <f t="shared" si="265"/>
        <v>261312</v>
      </c>
      <c r="F385" s="62">
        <f t="shared" si="148"/>
        <v>80</v>
      </c>
      <c r="G385" s="6" t="str">
        <f t="shared" si="232"/>
        <v>AOSmithPHPT80</v>
      </c>
      <c r="H385" s="62">
        <v>1</v>
      </c>
      <c r="I385" s="64">
        <v>0</v>
      </c>
      <c r="J385" s="63">
        <f t="shared" si="262"/>
        <v>2</v>
      </c>
      <c r="K385" s="114">
        <f t="shared" si="263"/>
        <v>0</v>
      </c>
      <c r="L385" s="132">
        <f t="shared" si="259"/>
        <v>0</v>
      </c>
      <c r="M385" s="132" t="str">
        <f t="shared" si="266"/>
        <v>WhirlpoolHPSE2K80C</v>
      </c>
      <c r="N385" s="99" t="s">
        <v>196</v>
      </c>
      <c r="O385" s="32">
        <v>1</v>
      </c>
      <c r="P385" s="83">
        <f t="shared" si="260"/>
        <v>26</v>
      </c>
      <c r="Q385" t="s">
        <v>53</v>
      </c>
      <c r="R385" s="70">
        <f t="shared" si="264"/>
        <v>13</v>
      </c>
      <c r="S385" s="70">
        <f t="shared" si="257"/>
        <v>261312</v>
      </c>
      <c r="T385" s="67" t="str">
        <f t="shared" si="249"/>
        <v>HPSE2K80HD045VC  (80 gal)</v>
      </c>
      <c r="U385" s="21" t="s">
        <v>160</v>
      </c>
      <c r="V385" s="22">
        <v>80</v>
      </c>
      <c r="W385" s="30" t="s">
        <v>165</v>
      </c>
      <c r="X385" s="88" t="s">
        <v>108</v>
      </c>
      <c r="Y385" s="93" t="str">
        <f t="shared" si="258"/>
        <v>AOSmithPHPT80</v>
      </c>
      <c r="Z385" s="131">
        <v>0</v>
      </c>
      <c r="AA385" s="35">
        <f>[1]ESTAR_to_AWHS!K185</f>
        <v>2</v>
      </c>
      <c r="AB385" s="51" t="str">
        <f>[1]ESTAR_to_AWHS!I185</f>
        <v>2-3</v>
      </c>
      <c r="AC385" s="50" t="str">
        <f>[1]ESTAR_to_AWHS!L185</f>
        <v>--</v>
      </c>
      <c r="AD385" s="54">
        <f>[1]ESTAR_to_AWHS!J185</f>
        <v>41666</v>
      </c>
      <c r="AE385" s="50" t="s">
        <v>83</v>
      </c>
      <c r="AF385" s="143" t="str">
        <f t="shared" si="233"/>
        <v>2,     Whirlpool,   "HPSE2K80HD045VC  (80 gal)"</v>
      </c>
      <c r="AG385" s="145" t="str">
        <f t="shared" si="217"/>
        <v>Whirlpool</v>
      </c>
      <c r="AH385" s="147" t="s">
        <v>725</v>
      </c>
      <c r="AI385" s="143" t="str">
        <f t="shared" si="234"/>
        <v xml:space="preserve">          case  Whirlpool   :   "WhirlpoolHPSE2K80C"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  <c r="DT385" s="29"/>
      <c r="DU385" s="29"/>
      <c r="DV385" s="29"/>
      <c r="DW385" s="29"/>
      <c r="DX385" s="29"/>
      <c r="DY385" s="29"/>
      <c r="DZ385" s="29"/>
      <c r="EA385" s="29"/>
      <c r="EB385" s="29"/>
      <c r="EC385" s="29"/>
      <c r="ED385" s="29"/>
      <c r="EE385" s="29"/>
      <c r="EF385" s="29"/>
      <c r="EG385" s="29"/>
      <c r="EH385" s="29"/>
      <c r="EI385" s="29"/>
      <c r="EJ385" s="29"/>
      <c r="EK385" s="29"/>
      <c r="EL385" s="29"/>
      <c r="EM385" s="29"/>
      <c r="EN385" s="29"/>
      <c r="EO385" s="29"/>
      <c r="EP385" s="29"/>
      <c r="EQ385" s="29"/>
      <c r="ER385" s="29"/>
      <c r="ES385" s="29"/>
      <c r="ET385" s="29"/>
      <c r="EU385" s="29"/>
      <c r="EV385" s="29"/>
      <c r="EW385" s="29"/>
      <c r="EX385" s="29"/>
      <c r="EY385" s="29"/>
      <c r="EZ385" s="29"/>
      <c r="FA385" s="29"/>
      <c r="FB385" s="29"/>
      <c r="FC385" s="29"/>
      <c r="FD385" s="29"/>
      <c r="FE385" s="29"/>
      <c r="FF385" s="29"/>
      <c r="FG385" s="29"/>
      <c r="FH385" s="29"/>
      <c r="FI385" s="29"/>
      <c r="FJ385" s="29"/>
      <c r="FK385" s="29"/>
      <c r="FL385" s="29"/>
      <c r="FM385" s="29"/>
      <c r="FN385" s="29"/>
      <c r="FO385" s="29"/>
      <c r="FP385" s="29"/>
      <c r="FQ385" s="29"/>
      <c r="FR385" s="29"/>
      <c r="FS385" s="29"/>
      <c r="FT385" s="29"/>
      <c r="FU385" s="29"/>
      <c r="FV385" s="29"/>
      <c r="FW385" s="29"/>
      <c r="FX385" s="29"/>
      <c r="FY385" s="29"/>
      <c r="FZ385" s="29"/>
      <c r="GA385" s="29"/>
      <c r="GB385" s="29"/>
      <c r="GC385" s="29"/>
      <c r="GD385" s="29"/>
      <c r="GE385" s="29"/>
      <c r="GF385" s="29"/>
      <c r="GG385" s="29"/>
      <c r="GH385" s="29"/>
      <c r="GI385" s="29"/>
      <c r="GJ385" s="29"/>
      <c r="GK385" s="29"/>
      <c r="GL385" s="29"/>
      <c r="GM385" s="29"/>
      <c r="GN385" s="29"/>
      <c r="GO385" s="29"/>
      <c r="GP385" s="29"/>
      <c r="GQ385" s="29"/>
      <c r="GR385" s="29"/>
      <c r="GS385" s="29"/>
      <c r="GT385" s="29"/>
      <c r="GU385" s="29"/>
      <c r="GV385" s="29"/>
      <c r="GW385" s="29"/>
      <c r="GX385" s="29"/>
      <c r="GY385" s="29"/>
      <c r="GZ385" s="29"/>
      <c r="HA385" s="29"/>
      <c r="HB385" s="29"/>
      <c r="HC385" s="29"/>
      <c r="HD385" s="29"/>
      <c r="HE385" s="29"/>
      <c r="HF385" s="29"/>
      <c r="HG385" s="29"/>
      <c r="HH385" s="29"/>
      <c r="HI385" s="29"/>
      <c r="HJ385" s="29"/>
      <c r="HK385" s="29"/>
      <c r="HL385" s="29"/>
      <c r="HM385" s="29"/>
      <c r="HN385" s="29"/>
      <c r="HO385" s="29"/>
      <c r="HP385" s="29"/>
      <c r="HQ385" s="29"/>
      <c r="HR385" s="29"/>
      <c r="HS385" s="29"/>
      <c r="HT385" s="29"/>
      <c r="HU385" s="29"/>
      <c r="HV385" s="29"/>
      <c r="HW385" s="29"/>
      <c r="HX385" s="29"/>
      <c r="HY385" s="29"/>
      <c r="HZ385" s="29"/>
      <c r="IA385" s="29"/>
      <c r="IB385" s="29"/>
      <c r="IC385" s="29"/>
      <c r="ID385" s="29"/>
      <c r="IE385" s="29"/>
      <c r="IF385" s="29"/>
      <c r="IG385" s="29"/>
      <c r="IH385" s="29"/>
      <c r="II385" s="29"/>
      <c r="IJ385" s="29"/>
      <c r="IK385" s="29"/>
      <c r="IL385" s="29"/>
      <c r="IM385" s="29"/>
      <c r="IN385" s="29"/>
      <c r="IO385" s="29"/>
      <c r="IP385" s="29"/>
      <c r="IQ385" s="29"/>
      <c r="IR385" s="29"/>
      <c r="IS385" s="29"/>
      <c r="IT385" s="29"/>
      <c r="IU385" s="29"/>
      <c r="IV385" s="29"/>
      <c r="IW385" s="29"/>
      <c r="IX385" s="29"/>
      <c r="IY385" s="29"/>
      <c r="IZ385" s="29"/>
      <c r="JA385" s="29"/>
      <c r="JB385" s="29"/>
      <c r="JC385" s="29"/>
      <c r="JD385" s="29"/>
      <c r="JE385" s="29"/>
      <c r="JF385" s="29"/>
      <c r="JG385" s="29"/>
      <c r="JH385" s="29"/>
      <c r="JI385" s="29"/>
      <c r="JJ385" s="29"/>
      <c r="JK385" s="29"/>
      <c r="JL385" s="29"/>
      <c r="JM385" s="29"/>
      <c r="JN385" s="29"/>
      <c r="JO385" s="29"/>
      <c r="JP385" s="29"/>
      <c r="JQ385" s="29"/>
      <c r="JR385" s="29"/>
      <c r="JS385" s="29"/>
      <c r="JT385" s="29"/>
      <c r="JU385" s="29"/>
      <c r="JV385" s="29"/>
      <c r="JW385" s="29"/>
      <c r="JX385" s="29"/>
      <c r="JY385" s="29"/>
      <c r="JZ385" s="29"/>
      <c r="KA385" s="29"/>
      <c r="KB385" s="29"/>
      <c r="KC385" s="29"/>
      <c r="KD385" s="29"/>
      <c r="KE385" s="29"/>
      <c r="KF385" s="29"/>
      <c r="KG385" s="29"/>
      <c r="KH385" s="29"/>
      <c r="KI385" s="29"/>
      <c r="KJ385" s="29"/>
      <c r="KK385" s="29"/>
      <c r="KL385" s="29"/>
      <c r="KM385" s="29"/>
      <c r="KN385" s="29"/>
      <c r="KO385" s="29"/>
      <c r="KP385" s="29"/>
      <c r="KQ385" s="29"/>
      <c r="KR385" s="29"/>
      <c r="KS385" s="29"/>
      <c r="KT385" s="29"/>
      <c r="KU385" s="29"/>
      <c r="KV385" s="29"/>
      <c r="KW385" s="29"/>
      <c r="KX385" s="29"/>
      <c r="KY385" s="29"/>
      <c r="KZ385" s="29"/>
      <c r="LA385" s="29"/>
      <c r="LB385" s="29"/>
      <c r="LC385" s="29"/>
      <c r="LD385" s="29"/>
      <c r="LE385" s="29"/>
      <c r="LF385" s="29"/>
      <c r="LG385" s="29"/>
      <c r="LH385" s="29"/>
      <c r="LI385" s="29"/>
      <c r="LJ385" s="29"/>
      <c r="LK385" s="29"/>
      <c r="LL385" s="29"/>
      <c r="LM385" s="29"/>
      <c r="LN385" s="29"/>
      <c r="LO385" s="29"/>
      <c r="LP385" s="29"/>
      <c r="LQ385" s="29"/>
      <c r="LR385" s="29"/>
      <c r="LS385" s="29"/>
      <c r="LT385" s="29"/>
      <c r="LU385" s="29"/>
      <c r="LV385" s="29"/>
      <c r="LW385" s="29"/>
      <c r="LX385" s="29"/>
      <c r="LY385" s="29"/>
      <c r="LZ385" s="29"/>
      <c r="MA385" s="29"/>
      <c r="MB385" s="29"/>
      <c r="MC385" s="29"/>
      <c r="MD385" s="29"/>
      <c r="ME385" s="29"/>
      <c r="MF385" s="29"/>
      <c r="MG385" s="29"/>
      <c r="MH385" s="29"/>
      <c r="MI385" s="29"/>
      <c r="MJ385" s="29"/>
      <c r="MK385" s="29"/>
      <c r="ML385" s="29"/>
      <c r="MM385" s="29"/>
      <c r="MN385" s="29"/>
      <c r="MO385" s="29"/>
      <c r="MP385" s="29"/>
      <c r="MQ385" s="29"/>
      <c r="MR385" s="29"/>
      <c r="MS385" s="29"/>
      <c r="MT385" s="29"/>
      <c r="MU385" s="29"/>
      <c r="MV385" s="29"/>
      <c r="MW385" s="29"/>
      <c r="MX385" s="29"/>
      <c r="MY385" s="29"/>
      <c r="MZ385" s="29"/>
      <c r="NA385" s="29"/>
      <c r="NB385" s="29"/>
      <c r="NC385" s="29"/>
      <c r="ND385" s="29"/>
      <c r="NE385" s="29"/>
      <c r="NF385" s="29"/>
      <c r="NG385" s="29"/>
      <c r="NH385" s="29"/>
      <c r="NI385" s="29"/>
      <c r="NJ385" s="29"/>
      <c r="NK385" s="29"/>
      <c r="NL385" s="29"/>
      <c r="NM385" s="29"/>
      <c r="NN385" s="29"/>
      <c r="NO385" s="29"/>
      <c r="NP385" s="29"/>
      <c r="NQ385" s="29"/>
      <c r="NR385" s="29"/>
      <c r="NS385" s="29"/>
      <c r="NT385" s="29"/>
      <c r="NU385" s="29"/>
      <c r="NV385" s="29"/>
      <c r="NW385" s="29"/>
      <c r="NX385" s="29"/>
      <c r="NY385" s="29"/>
      <c r="NZ385" s="29"/>
      <c r="OA385" s="29"/>
      <c r="OB385" s="29"/>
      <c r="OC385" s="29"/>
      <c r="OD385" s="29"/>
      <c r="OE385" s="29"/>
      <c r="OF385" s="29"/>
      <c r="OG385" s="29"/>
      <c r="OH385" s="29"/>
      <c r="OI385" s="29"/>
      <c r="OJ385" s="29"/>
      <c r="OK385" s="29"/>
      <c r="OL385" s="29"/>
      <c r="OM385" s="29"/>
      <c r="ON385" s="29"/>
      <c r="OO385" s="29"/>
      <c r="OP385" s="29"/>
      <c r="OQ385" s="29"/>
      <c r="OR385" s="29"/>
      <c r="OS385" s="29"/>
      <c r="OT385" s="29"/>
      <c r="OU385" s="29"/>
      <c r="OV385" s="29"/>
      <c r="OW385" s="29"/>
      <c r="OX385" s="29"/>
      <c r="OY385" s="29"/>
      <c r="OZ385" s="29"/>
      <c r="PA385" s="29"/>
      <c r="PB385" s="29"/>
      <c r="PC385" s="29"/>
      <c r="PD385" s="29"/>
      <c r="PE385" s="29"/>
      <c r="PF385" s="29"/>
      <c r="PG385" s="29"/>
      <c r="PH385" s="29"/>
      <c r="PI385" s="29"/>
      <c r="PJ385" s="29"/>
      <c r="PK385" s="29"/>
      <c r="PL385" s="29"/>
      <c r="PM385" s="29"/>
      <c r="PN385" s="29"/>
      <c r="PO385" s="29"/>
      <c r="PP385" s="29"/>
      <c r="PQ385" s="29"/>
      <c r="PR385" s="29"/>
      <c r="PS385" s="29"/>
      <c r="PT385" s="29"/>
      <c r="PU385" s="29"/>
      <c r="PV385" s="29"/>
      <c r="PW385" s="29"/>
      <c r="PX385" s="29"/>
      <c r="PY385" s="29"/>
      <c r="PZ385" s="29"/>
      <c r="QA385" s="29"/>
      <c r="QB385" s="29"/>
      <c r="QC385" s="29"/>
      <c r="QD385" s="29"/>
      <c r="QE385" s="29"/>
      <c r="QF385" s="29"/>
      <c r="QG385" s="29"/>
      <c r="QH385" s="29"/>
      <c r="QI385" s="29"/>
      <c r="QJ385" s="29"/>
      <c r="QK385" s="29"/>
      <c r="QL385" s="29"/>
      <c r="QM385" s="29"/>
      <c r="QN385" s="29"/>
      <c r="QO385" s="29"/>
      <c r="QP385" s="29"/>
      <c r="QQ385" s="29"/>
      <c r="QR385" s="29"/>
      <c r="QS385" s="29"/>
      <c r="QT385" s="29"/>
      <c r="QU385" s="29"/>
      <c r="QV385" s="29"/>
      <c r="QW385" s="29"/>
      <c r="QX385" s="29"/>
      <c r="QY385" s="29"/>
      <c r="QZ385" s="29"/>
      <c r="RA385" s="29"/>
      <c r="RB385" s="29"/>
      <c r="RC385" s="29"/>
      <c r="RD385" s="29"/>
      <c r="RE385" s="29"/>
      <c r="RF385" s="29"/>
      <c r="RG385" s="29"/>
      <c r="RH385" s="29"/>
      <c r="RI385" s="29"/>
      <c r="RJ385" s="29"/>
      <c r="RK385" s="29"/>
      <c r="RL385" s="29"/>
      <c r="RM385" s="29"/>
      <c r="RN385" s="29"/>
      <c r="RO385" s="29"/>
      <c r="RP385" s="29"/>
      <c r="RQ385" s="29"/>
      <c r="RR385" s="29"/>
      <c r="RS385" s="29"/>
      <c r="RT385" s="29"/>
      <c r="RU385" s="29"/>
      <c r="RV385" s="29"/>
      <c r="RW385" s="29"/>
      <c r="RX385" s="29"/>
      <c r="RY385" s="29"/>
      <c r="RZ385" s="29"/>
      <c r="SA385" s="29"/>
      <c r="SB385" s="29"/>
      <c r="SC385" s="29"/>
      <c r="SD385" s="29"/>
      <c r="SE385" s="29"/>
      <c r="SF385" s="29"/>
      <c r="SG385" s="29"/>
      <c r="SH385" s="29"/>
      <c r="SI385" s="29"/>
      <c r="SJ385" s="29"/>
      <c r="SK385" s="29"/>
      <c r="SL385" s="29"/>
      <c r="SM385" s="29"/>
      <c r="SN385" s="29"/>
      <c r="SO385" s="29"/>
      <c r="SP385" s="29"/>
      <c r="SQ385" s="29"/>
      <c r="SR385" s="29"/>
      <c r="SS385" s="29"/>
      <c r="ST385" s="29"/>
      <c r="SU385" s="29"/>
      <c r="SV385" s="29"/>
      <c r="SW385" s="29"/>
      <c r="SX385" s="29"/>
      <c r="SY385" s="29"/>
      <c r="SZ385" s="29"/>
      <c r="TA385" s="29"/>
      <c r="TB385" s="29"/>
      <c r="TC385" s="29"/>
      <c r="TD385" s="29"/>
      <c r="TE385" s="29"/>
      <c r="TF385" s="29"/>
      <c r="TG385" s="29"/>
      <c r="TH385" s="29"/>
      <c r="TI385" s="29"/>
      <c r="TJ385" s="29"/>
      <c r="TK385" s="29"/>
      <c r="TL385" s="29"/>
      <c r="TM385" s="29"/>
      <c r="TN385" s="29"/>
      <c r="TO385" s="29"/>
      <c r="TP385" s="29"/>
      <c r="TQ385" s="29"/>
      <c r="TR385" s="29"/>
      <c r="TS385" s="29"/>
      <c r="TT385" s="29"/>
      <c r="TU385" s="29"/>
      <c r="TV385" s="29"/>
      <c r="TW385" s="29"/>
      <c r="TX385" s="29"/>
      <c r="TY385" s="29"/>
      <c r="TZ385" s="29"/>
      <c r="UA385" s="29"/>
      <c r="UB385" s="29"/>
      <c r="UC385" s="29"/>
      <c r="UD385" s="29"/>
      <c r="UE385" s="29"/>
      <c r="UF385" s="29"/>
      <c r="UG385" s="29"/>
      <c r="UH385" s="29"/>
      <c r="UI385" s="29"/>
      <c r="UJ385" s="29"/>
      <c r="UK385" s="29"/>
      <c r="UL385" s="29"/>
      <c r="UM385" s="29"/>
      <c r="UN385" s="29"/>
      <c r="UO385" s="29"/>
      <c r="UP385" s="29"/>
      <c r="UQ385" s="29"/>
      <c r="UR385" s="29"/>
      <c r="US385" s="29"/>
      <c r="UT385" s="29"/>
      <c r="UU385" s="29"/>
      <c r="UV385" s="29"/>
      <c r="UW385" s="29"/>
      <c r="UX385" s="29"/>
      <c r="UY385" s="29"/>
      <c r="UZ385" s="29"/>
      <c r="VA385" s="29"/>
      <c r="VB385" s="29"/>
      <c r="VC385" s="29"/>
      <c r="VD385" s="29"/>
      <c r="VE385" s="29"/>
      <c r="VF385" s="29"/>
      <c r="VG385" s="29"/>
      <c r="VH385" s="29"/>
      <c r="VI385" s="29"/>
      <c r="VJ385" s="29"/>
      <c r="VK385" s="29"/>
      <c r="VL385" s="29"/>
      <c r="VM385" s="29"/>
      <c r="VN385" s="29"/>
      <c r="VO385" s="29"/>
      <c r="VP385" s="29"/>
      <c r="VQ385" s="29"/>
      <c r="VR385" s="29"/>
      <c r="VS385" s="29"/>
      <c r="VT385" s="29"/>
      <c r="VU385" s="29"/>
      <c r="VV385" s="29"/>
      <c r="VW385" s="29"/>
      <c r="VX385" s="29"/>
      <c r="VY385" s="29"/>
      <c r="VZ385" s="29"/>
      <c r="WA385" s="29"/>
      <c r="WB385" s="29"/>
      <c r="WC385" s="29"/>
      <c r="WD385" s="29"/>
      <c r="WE385" s="29"/>
      <c r="WF385" s="29"/>
      <c r="WG385" s="29"/>
      <c r="WH385" s="29"/>
      <c r="WI385" s="29"/>
      <c r="WJ385" s="29"/>
      <c r="WK385" s="29"/>
      <c r="WL385" s="29"/>
      <c r="WM385" s="29"/>
      <c r="WN385" s="29"/>
      <c r="WO385" s="29"/>
      <c r="WP385" s="29"/>
      <c r="WQ385" s="29"/>
      <c r="WR385" s="29"/>
      <c r="WS385" s="29"/>
      <c r="WT385" s="29"/>
      <c r="WU385" s="29"/>
      <c r="WV385" s="29"/>
      <c r="WW385" s="29"/>
      <c r="WX385" s="29"/>
      <c r="WY385" s="29"/>
      <c r="WZ385" s="29"/>
      <c r="XA385" s="29"/>
      <c r="XB385" s="29"/>
      <c r="XC385" s="29"/>
      <c r="XD385" s="29"/>
      <c r="XE385" s="29"/>
      <c r="XF385" s="29"/>
      <c r="XG385" s="29"/>
      <c r="XH385" s="29"/>
      <c r="XI385" s="29"/>
      <c r="XJ385" s="29"/>
      <c r="XK385" s="29"/>
      <c r="XL385" s="29"/>
      <c r="XM385" s="29"/>
      <c r="XN385" s="29"/>
      <c r="XO385" s="29"/>
      <c r="XP385" s="29"/>
      <c r="XQ385" s="29"/>
      <c r="XR385" s="29"/>
      <c r="XS385" s="29"/>
      <c r="XT385" s="29"/>
      <c r="XU385" s="29"/>
      <c r="XV385" s="29"/>
      <c r="XW385" s="29"/>
      <c r="XX385" s="29"/>
      <c r="XY385" s="29"/>
      <c r="XZ385" s="29"/>
      <c r="YA385" s="29"/>
      <c r="YB385" s="29"/>
      <c r="YC385" s="29"/>
      <c r="YD385" s="29"/>
      <c r="YE385" s="29"/>
      <c r="YF385" s="29"/>
      <c r="YG385" s="29"/>
      <c r="YH385" s="29"/>
      <c r="YI385" s="29"/>
      <c r="YJ385" s="29"/>
      <c r="YK385" s="29"/>
      <c r="YL385" s="29"/>
      <c r="YM385" s="29"/>
      <c r="YN385" s="29"/>
      <c r="YO385" s="29"/>
      <c r="YP385" s="29"/>
      <c r="YQ385" s="29"/>
      <c r="YR385" s="29"/>
      <c r="YS385" s="29"/>
      <c r="YT385" s="29"/>
      <c r="YU385" s="29"/>
      <c r="YV385" s="29"/>
      <c r="YW385" s="29"/>
      <c r="YX385" s="29"/>
      <c r="YY385" s="29"/>
      <c r="YZ385" s="29"/>
      <c r="ZA385" s="29"/>
      <c r="ZB385" s="29"/>
      <c r="ZC385" s="29"/>
      <c r="ZD385" s="29"/>
      <c r="ZE385" s="29"/>
      <c r="ZF385" s="29"/>
      <c r="ZG385" s="29"/>
      <c r="ZH385" s="29"/>
      <c r="ZI385" s="29"/>
      <c r="ZJ385" s="29"/>
      <c r="ZK385" s="29"/>
      <c r="ZL385" s="29"/>
      <c r="ZM385" s="29"/>
      <c r="ZN385" s="29"/>
      <c r="ZO385" s="29"/>
      <c r="ZP385" s="29"/>
      <c r="ZQ385" s="29"/>
      <c r="ZR385" s="29"/>
      <c r="ZS385" s="29"/>
      <c r="ZT385" s="29"/>
      <c r="ZU385" s="29"/>
      <c r="ZV385" s="29"/>
      <c r="ZW385" s="29"/>
      <c r="ZX385" s="29"/>
      <c r="ZY385" s="29"/>
      <c r="ZZ385" s="29"/>
      <c r="AAA385" s="29"/>
      <c r="AAB385" s="29"/>
      <c r="AAC385" s="29"/>
      <c r="AAD385" s="29"/>
      <c r="AAE385" s="29"/>
      <c r="AAF385" s="29"/>
      <c r="AAG385" s="29"/>
      <c r="AAH385" s="29"/>
      <c r="AAI385" s="29"/>
      <c r="AAJ385" s="29"/>
      <c r="AAK385" s="29"/>
      <c r="AAL385" s="29"/>
      <c r="AAM385" s="29"/>
      <c r="AAN385" s="29"/>
      <c r="AAO385" s="29"/>
      <c r="AAP385" s="29"/>
      <c r="AAQ385" s="29"/>
      <c r="AAR385" s="29"/>
      <c r="AAS385" s="29"/>
      <c r="AAT385" s="29"/>
      <c r="AAU385" s="29"/>
      <c r="AAV385" s="29"/>
      <c r="AAW385" s="29"/>
      <c r="AAX385" s="29"/>
      <c r="AAY385" s="29"/>
      <c r="AAZ385" s="29"/>
      <c r="ABA385" s="29"/>
      <c r="ABB385" s="29"/>
      <c r="ABC385" s="29"/>
      <c r="ABD385" s="29"/>
      <c r="ABE385" s="29"/>
      <c r="ABF385" s="29"/>
      <c r="ABG385" s="29"/>
      <c r="ABH385" s="29"/>
      <c r="ABI385" s="29"/>
      <c r="ABJ385" s="29"/>
      <c r="ABK385" s="29"/>
      <c r="ABL385" s="29"/>
      <c r="ABM385" s="29"/>
      <c r="ABN385" s="29"/>
      <c r="ABO385" s="29"/>
      <c r="ABP385" s="29"/>
      <c r="ABQ385" s="29"/>
      <c r="ABR385" s="29"/>
      <c r="ABS385" s="29"/>
      <c r="ABT385" s="29"/>
      <c r="ABU385" s="29"/>
      <c r="ABV385" s="29"/>
      <c r="ABW385" s="29"/>
      <c r="ABX385" s="29"/>
      <c r="ABY385" s="29"/>
      <c r="ABZ385" s="29"/>
      <c r="ACA385" s="29"/>
      <c r="ACB385" s="29"/>
      <c r="ACC385" s="29"/>
      <c r="ACD385" s="29"/>
      <c r="ACE385" s="29"/>
      <c r="ACF385" s="29"/>
      <c r="ACG385" s="29"/>
      <c r="ACH385" s="29"/>
      <c r="ACI385" s="29"/>
      <c r="ACJ385" s="29"/>
      <c r="ACK385" s="29"/>
      <c r="ACL385" s="29"/>
      <c r="ACM385" s="29"/>
      <c r="ACN385" s="29"/>
      <c r="ACO385" s="29"/>
      <c r="ACP385" s="29"/>
      <c r="ACQ385" s="29"/>
      <c r="ACR385" s="29"/>
      <c r="ACS385" s="29"/>
      <c r="ACT385" s="29"/>
      <c r="ACU385" s="29"/>
      <c r="ACV385" s="29"/>
      <c r="ACW385" s="29"/>
      <c r="ACX385" s="29"/>
      <c r="ACY385" s="29"/>
      <c r="ACZ385" s="29"/>
      <c r="ADA385" s="29"/>
      <c r="ADB385" s="29"/>
      <c r="ADC385" s="29"/>
      <c r="ADD385" s="29"/>
      <c r="ADE385" s="29"/>
      <c r="ADF385" s="29"/>
      <c r="ADG385" s="29"/>
      <c r="ADH385" s="29"/>
      <c r="ADI385" s="29"/>
      <c r="ADJ385" s="29"/>
      <c r="ADK385" s="29"/>
      <c r="ADL385" s="29"/>
      <c r="ADM385" s="29"/>
      <c r="ADN385" s="29"/>
      <c r="ADO385" s="29"/>
      <c r="ADP385" s="29"/>
      <c r="ADQ385" s="29"/>
      <c r="ADR385" s="29"/>
      <c r="ADS385" s="29"/>
      <c r="ADT385" s="29"/>
      <c r="ADU385" s="29"/>
      <c r="ADV385" s="29"/>
      <c r="ADW385" s="29"/>
      <c r="ADX385" s="29"/>
      <c r="ADY385" s="29"/>
      <c r="ADZ385" s="29"/>
      <c r="AEA385" s="29"/>
      <c r="AEB385" s="29"/>
      <c r="AEC385" s="29"/>
      <c r="AED385" s="29"/>
      <c r="AEE385" s="29"/>
      <c r="AEF385" s="29"/>
      <c r="AEG385" s="29"/>
      <c r="AEH385" s="29"/>
      <c r="AEI385" s="29"/>
      <c r="AEJ385" s="29"/>
      <c r="AEK385" s="29"/>
      <c r="AEL385" s="29"/>
      <c r="AEM385" s="29"/>
      <c r="AEN385" s="29"/>
      <c r="AEO385" s="29"/>
      <c r="AEP385" s="29"/>
      <c r="AEQ385" s="29"/>
      <c r="AER385" s="29"/>
      <c r="AES385" s="29"/>
      <c r="AET385" s="29"/>
      <c r="AEU385" s="29"/>
      <c r="AEV385" s="29"/>
      <c r="AEW385" s="29"/>
      <c r="AEX385" s="29"/>
      <c r="AEY385" s="29"/>
      <c r="AEZ385" s="29"/>
      <c r="AFA385" s="29"/>
      <c r="AFB385" s="29"/>
      <c r="AFC385" s="29"/>
      <c r="AFD385" s="29"/>
      <c r="AFE385" s="29"/>
      <c r="AFF385" s="29"/>
      <c r="AFG385" s="29"/>
      <c r="AFH385" s="29"/>
      <c r="AFI385" s="29"/>
      <c r="AFJ385" s="29"/>
      <c r="AFK385" s="29"/>
      <c r="AFL385" s="29"/>
      <c r="AFM385" s="29"/>
      <c r="AFN385" s="29"/>
      <c r="AFO385" s="29"/>
      <c r="AFP385" s="29"/>
      <c r="AFQ385" s="29"/>
      <c r="AFR385" s="29"/>
      <c r="AFS385" s="29"/>
      <c r="AFT385" s="29"/>
      <c r="AFU385" s="29"/>
      <c r="AFV385" s="29"/>
      <c r="AFW385" s="29"/>
      <c r="AFX385" s="29"/>
      <c r="AFY385" s="29"/>
      <c r="AFZ385" s="29"/>
      <c r="AGA385" s="29"/>
      <c r="AGB385" s="29"/>
      <c r="AGC385" s="29"/>
      <c r="AGD385" s="29"/>
      <c r="AGE385" s="29"/>
      <c r="AGF385" s="29"/>
      <c r="AGG385" s="29"/>
      <c r="AGH385" s="29"/>
      <c r="AGI385" s="29"/>
      <c r="AGJ385" s="29"/>
      <c r="AGK385" s="29"/>
      <c r="AGL385" s="29"/>
      <c r="AGM385" s="29"/>
      <c r="AGN385" s="29"/>
      <c r="AGO385" s="29"/>
      <c r="AGP385" s="29"/>
      <c r="AGQ385" s="29"/>
      <c r="AGR385" s="29"/>
      <c r="AGS385" s="29"/>
      <c r="AGT385" s="29"/>
      <c r="AGU385" s="29"/>
      <c r="AGV385" s="29"/>
      <c r="AGW385" s="29"/>
      <c r="AGX385" s="29"/>
      <c r="AGY385" s="29"/>
      <c r="AGZ385" s="29"/>
      <c r="AHA385" s="29"/>
      <c r="AHB385" s="29"/>
      <c r="AHC385" s="29"/>
      <c r="AHD385" s="29"/>
      <c r="AHE385" s="29"/>
      <c r="AHF385" s="29"/>
      <c r="AHG385" s="29"/>
      <c r="AHH385" s="29"/>
      <c r="AHI385" s="29"/>
      <c r="AHJ385" s="29"/>
      <c r="AHK385" s="29"/>
      <c r="AHL385" s="29"/>
      <c r="AHM385" s="29"/>
      <c r="AHN385" s="29"/>
      <c r="AHO385" s="29"/>
      <c r="AHP385" s="29"/>
      <c r="AHQ385" s="29"/>
      <c r="AHR385" s="29"/>
      <c r="AHS385" s="29"/>
      <c r="AHT385" s="29"/>
      <c r="AHU385" s="29"/>
      <c r="AHV385" s="29"/>
      <c r="AHW385" s="29"/>
      <c r="AHX385" s="29"/>
      <c r="AHY385" s="29"/>
      <c r="AHZ385" s="29"/>
      <c r="AIA385" s="29"/>
      <c r="AIB385" s="29"/>
      <c r="AIC385" s="29"/>
      <c r="AID385" s="29"/>
      <c r="AIE385" s="29"/>
      <c r="AIF385" s="29"/>
      <c r="AIG385" s="29"/>
      <c r="AIH385" s="29"/>
      <c r="AII385" s="29"/>
      <c r="AIJ385" s="29"/>
      <c r="AIK385" s="29"/>
      <c r="AIL385" s="29"/>
      <c r="AIM385" s="29"/>
      <c r="AIN385" s="29"/>
      <c r="AIO385" s="29"/>
      <c r="AIP385" s="29"/>
      <c r="AIQ385" s="29"/>
      <c r="AIR385" s="29"/>
      <c r="AIS385" s="29"/>
      <c r="AIT385" s="29"/>
      <c r="AIU385" s="29"/>
      <c r="AIV385" s="29"/>
      <c r="AIW385" s="29"/>
      <c r="AIX385" s="29"/>
      <c r="AIY385" s="29"/>
      <c r="AIZ385" s="29"/>
      <c r="AJA385" s="29"/>
      <c r="AJB385" s="29"/>
      <c r="AJC385" s="29"/>
      <c r="AJD385" s="29"/>
      <c r="AJE385" s="29"/>
      <c r="AJF385" s="29"/>
      <c r="AJG385" s="29"/>
      <c r="AJH385" s="29"/>
      <c r="AJI385" s="29"/>
      <c r="AJJ385" s="29"/>
      <c r="AJK385" s="29"/>
      <c r="AJL385" s="29"/>
      <c r="AJM385" s="29"/>
      <c r="AJN385" s="29"/>
      <c r="AJO385" s="29"/>
      <c r="AJP385" s="29"/>
      <c r="AJQ385" s="29"/>
      <c r="AJR385" s="29"/>
      <c r="AJS385" s="29"/>
      <c r="AJT385" s="29"/>
      <c r="AJU385" s="29"/>
      <c r="AJV385" s="29"/>
      <c r="AJW385" s="29"/>
      <c r="AJX385" s="29"/>
      <c r="AJY385" s="29"/>
      <c r="AJZ385" s="29"/>
      <c r="AKA385" s="29"/>
      <c r="AKB385" s="29"/>
      <c r="AKC385" s="29"/>
      <c r="AKD385" s="29"/>
      <c r="AKE385" s="29"/>
      <c r="AKF385" s="29"/>
      <c r="AKG385" s="29"/>
      <c r="AKH385" s="29"/>
      <c r="AKI385" s="29"/>
      <c r="AKJ385" s="29"/>
      <c r="AKK385" s="29"/>
      <c r="AKL385" s="29"/>
      <c r="AKM385" s="29"/>
      <c r="AKN385" s="29"/>
      <c r="AKO385" s="29"/>
      <c r="AKP385" s="29"/>
      <c r="AKQ385" s="29"/>
      <c r="AKR385" s="29"/>
      <c r="AKS385" s="29"/>
      <c r="AKT385" s="29"/>
      <c r="AKU385" s="29"/>
      <c r="AKV385" s="29"/>
      <c r="AKW385" s="29"/>
      <c r="AKX385" s="29"/>
      <c r="AKY385" s="29"/>
      <c r="AKZ385" s="29"/>
      <c r="ALA385" s="29"/>
      <c r="ALB385" s="29"/>
      <c r="ALC385" s="29"/>
      <c r="ALD385" s="29"/>
      <c r="ALE385" s="29"/>
      <c r="ALF385" s="29"/>
      <c r="ALG385" s="29"/>
      <c r="ALH385" s="29"/>
      <c r="ALI385" s="29"/>
      <c r="ALJ385" s="29"/>
      <c r="ALK385" s="29"/>
      <c r="ALL385" s="29"/>
      <c r="ALM385" s="29"/>
      <c r="ALN385" s="29"/>
      <c r="ALO385" s="29"/>
      <c r="ALP385" s="29"/>
      <c r="ALQ385" s="29"/>
      <c r="ALR385" s="29"/>
      <c r="ALS385" s="29"/>
      <c r="ALT385" s="29"/>
      <c r="ALU385" s="29"/>
      <c r="ALV385" s="29"/>
      <c r="ALW385" s="29"/>
      <c r="ALX385" s="29"/>
      <c r="ALY385" s="29"/>
      <c r="ALZ385" s="29"/>
      <c r="AMA385" s="29"/>
      <c r="AMB385" s="29"/>
      <c r="AMC385" s="29"/>
      <c r="AMD385" s="29"/>
      <c r="AME385" s="29"/>
      <c r="AMF385" s="29"/>
      <c r="AMG385" s="29"/>
      <c r="AMH385" s="29"/>
      <c r="AMI385" s="29"/>
      <c r="AMJ385" s="29"/>
      <c r="AMK385" s="29"/>
      <c r="AML385" s="29"/>
      <c r="AMM385" s="29"/>
      <c r="AMN385" s="29"/>
      <c r="AMO385" s="29"/>
      <c r="AMP385" s="29"/>
      <c r="AMQ385" s="29"/>
      <c r="AMR385" s="29"/>
      <c r="AMS385" s="29"/>
      <c r="AMT385" s="29"/>
      <c r="AMU385" s="29"/>
      <c r="AMV385" s="29"/>
      <c r="AMW385" s="29"/>
      <c r="AMX385" s="29"/>
      <c r="AMY385" s="29"/>
      <c r="AMZ385" s="29"/>
      <c r="ANA385" s="29"/>
      <c r="ANB385" s="29"/>
      <c r="ANC385" s="29"/>
      <c r="AND385" s="29"/>
      <c r="ANE385" s="29"/>
      <c r="ANF385" s="29"/>
    </row>
    <row r="386" spans="1:1046" s="18" customFormat="1" x14ac:dyDescent="0.25">
      <c r="C386" s="6" t="str">
        <f t="shared" si="230"/>
        <v>(generic)</v>
      </c>
      <c r="D386" s="6" t="str">
        <f t="shared" si="231"/>
        <v>UEF 2  (50 gal)</v>
      </c>
      <c r="E386" s="6">
        <f t="shared" si="265"/>
        <v>990138</v>
      </c>
      <c r="F386" s="62">
        <f t="shared" ref="F386:F389" si="267">V386</f>
        <v>50</v>
      </c>
      <c r="G386" s="6" t="str">
        <f t="shared" si="232"/>
        <v>GE2012</v>
      </c>
      <c r="H386" s="118">
        <v>0</v>
      </c>
      <c r="I386" s="115">
        <v>1</v>
      </c>
      <c r="J386" s="63">
        <f t="shared" ref="J386:J389" si="268">IF(H386&gt;0,AA386,0)</f>
        <v>0</v>
      </c>
      <c r="K386" s="117">
        <v>2.9</v>
      </c>
      <c r="L386" s="132">
        <f t="shared" ref="L386:L389" si="269">Z386</f>
        <v>0</v>
      </c>
      <c r="M386" s="132" t="str">
        <f t="shared" si="266"/>
        <v>WhirlpoolHPSE2K50</v>
      </c>
      <c r="N386" s="99" t="s">
        <v>196</v>
      </c>
      <c r="O386" s="32">
        <v>1</v>
      </c>
      <c r="P386" s="83">
        <f t="shared" ref="P386" si="270">VLOOKUP( Q386, $Q$2:$R$21, 2, FALSE )</f>
        <v>99</v>
      </c>
      <c r="Q386" s="12" t="s">
        <v>222</v>
      </c>
      <c r="R386" s="69">
        <v>1</v>
      </c>
      <c r="S386" s="70">
        <f t="shared" si="257"/>
        <v>990138</v>
      </c>
      <c r="T386" s="67" t="str">
        <f t="shared" ref="T386" si="271">U386 &amp; "  (" &amp; V386 &amp; " gal" &amp; IF(Z386&gt;0, ", JA13)", ")")</f>
        <v>UEF 2  (50 gal)</v>
      </c>
      <c r="U386" s="21" t="s">
        <v>226</v>
      </c>
      <c r="V386" s="22">
        <v>50</v>
      </c>
      <c r="W386" s="30" t="s">
        <v>224</v>
      </c>
      <c r="X386" s="88" t="s">
        <v>224</v>
      </c>
      <c r="Y386" s="93" t="str">
        <f t="shared" si="258"/>
        <v>GE2012</v>
      </c>
      <c r="Z386" s="131">
        <v>0</v>
      </c>
      <c r="AA386" s="35">
        <v>0</v>
      </c>
      <c r="AB386" s="51">
        <v>0</v>
      </c>
      <c r="AC386" s="50">
        <v>0</v>
      </c>
      <c r="AD386" s="54">
        <v>0</v>
      </c>
      <c r="AE386" s="50"/>
      <c r="AF386" s="143" t="str">
        <f t="shared" si="233"/>
        <v>2,     (generic),   "UEF 2  (50 gal)"</v>
      </c>
      <c r="AG386" s="144" t="str">
        <f>Q386</f>
        <v>(generic)</v>
      </c>
      <c r="AH386" s="146" t="s">
        <v>704</v>
      </c>
      <c r="AI386" s="143" t="str">
        <f t="shared" ref="AI386:AI389" si="272">"          case  "&amp;C386&amp;"   :   """&amp;AH386&amp;""""</f>
        <v xml:space="preserve">          case  (generic)   :   "WhirlpoolHPSE2K50"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  <c r="DT386" s="29"/>
      <c r="DU386" s="29"/>
      <c r="DV386" s="29"/>
      <c r="DW386" s="29"/>
      <c r="DX386" s="29"/>
      <c r="DY386" s="29"/>
      <c r="DZ386" s="29"/>
      <c r="EA386" s="29"/>
      <c r="EB386" s="29"/>
      <c r="EC386" s="29"/>
      <c r="ED386" s="29"/>
      <c r="EE386" s="29"/>
      <c r="EF386" s="29"/>
      <c r="EG386" s="29"/>
      <c r="EH386" s="29"/>
      <c r="EI386" s="29"/>
      <c r="EJ386" s="29"/>
      <c r="EK386" s="29"/>
      <c r="EL386" s="29"/>
      <c r="EM386" s="29"/>
      <c r="EN386" s="29"/>
      <c r="EO386" s="29"/>
      <c r="EP386" s="29"/>
      <c r="EQ386" s="29"/>
      <c r="ER386" s="29"/>
      <c r="ES386" s="29"/>
      <c r="ET386" s="29"/>
      <c r="EU386" s="29"/>
      <c r="EV386" s="29"/>
      <c r="EW386" s="29"/>
      <c r="EX386" s="29"/>
      <c r="EY386" s="29"/>
      <c r="EZ386" s="29"/>
      <c r="FA386" s="29"/>
      <c r="FB386" s="29"/>
      <c r="FC386" s="29"/>
      <c r="FD386" s="29"/>
      <c r="FE386" s="29"/>
      <c r="FF386" s="29"/>
      <c r="FG386" s="29"/>
      <c r="FH386" s="29"/>
      <c r="FI386" s="29"/>
      <c r="FJ386" s="29"/>
      <c r="FK386" s="29"/>
      <c r="FL386" s="29"/>
      <c r="FM386" s="29"/>
      <c r="FN386" s="29"/>
      <c r="FO386" s="29"/>
      <c r="FP386" s="29"/>
      <c r="FQ386" s="29"/>
      <c r="FR386" s="29"/>
      <c r="FS386" s="29"/>
      <c r="FT386" s="29"/>
      <c r="FU386" s="29"/>
      <c r="FV386" s="29"/>
      <c r="FW386" s="29"/>
      <c r="FX386" s="29"/>
      <c r="FY386" s="29"/>
      <c r="FZ386" s="29"/>
      <c r="GA386" s="29"/>
      <c r="GB386" s="29"/>
      <c r="GC386" s="29"/>
      <c r="GD386" s="29"/>
      <c r="GE386" s="29"/>
      <c r="GF386" s="29"/>
      <c r="GG386" s="29"/>
      <c r="GH386" s="29"/>
      <c r="GI386" s="29"/>
      <c r="GJ386" s="29"/>
      <c r="GK386" s="29"/>
      <c r="GL386" s="29"/>
      <c r="GM386" s="29"/>
      <c r="GN386" s="29"/>
      <c r="GO386" s="29"/>
      <c r="GP386" s="29"/>
      <c r="GQ386" s="29"/>
      <c r="GR386" s="29"/>
      <c r="GS386" s="29"/>
      <c r="GT386" s="29"/>
      <c r="GU386" s="29"/>
      <c r="GV386" s="29"/>
      <c r="GW386" s="29"/>
      <c r="GX386" s="29"/>
      <c r="GY386" s="29"/>
      <c r="GZ386" s="29"/>
      <c r="HA386" s="29"/>
      <c r="HB386" s="29"/>
      <c r="HC386" s="29"/>
      <c r="HD386" s="29"/>
      <c r="HE386" s="29"/>
      <c r="HF386" s="29"/>
      <c r="HG386" s="29"/>
      <c r="HH386" s="29"/>
      <c r="HI386" s="29"/>
      <c r="HJ386" s="29"/>
      <c r="HK386" s="29"/>
      <c r="HL386" s="29"/>
      <c r="HM386" s="29"/>
      <c r="HN386" s="29"/>
      <c r="HO386" s="29"/>
      <c r="HP386" s="29"/>
      <c r="HQ386" s="29"/>
      <c r="HR386" s="29"/>
      <c r="HS386" s="29"/>
      <c r="HT386" s="29"/>
      <c r="HU386" s="29"/>
      <c r="HV386" s="29"/>
      <c r="HW386" s="29"/>
      <c r="HX386" s="29"/>
      <c r="HY386" s="29"/>
      <c r="HZ386" s="29"/>
      <c r="IA386" s="29"/>
      <c r="IB386" s="29"/>
      <c r="IC386" s="29"/>
      <c r="ID386" s="29"/>
      <c r="IE386" s="29"/>
      <c r="IF386" s="29"/>
      <c r="IG386" s="29"/>
      <c r="IH386" s="29"/>
      <c r="II386" s="29"/>
      <c r="IJ386" s="29"/>
      <c r="IK386" s="29"/>
      <c r="IL386" s="29"/>
      <c r="IM386" s="29"/>
      <c r="IN386" s="29"/>
      <c r="IO386" s="29"/>
      <c r="IP386" s="29"/>
      <c r="IQ386" s="29"/>
      <c r="IR386" s="29"/>
      <c r="IS386" s="29"/>
      <c r="IT386" s="29"/>
      <c r="IU386" s="29"/>
      <c r="IV386" s="29"/>
      <c r="IW386" s="29"/>
      <c r="IX386" s="29"/>
      <c r="IY386" s="29"/>
      <c r="IZ386" s="29"/>
      <c r="JA386" s="29"/>
      <c r="JB386" s="29"/>
      <c r="JC386" s="29"/>
      <c r="JD386" s="29"/>
      <c r="JE386" s="29"/>
      <c r="JF386" s="29"/>
      <c r="JG386" s="29"/>
      <c r="JH386" s="29"/>
      <c r="JI386" s="29"/>
      <c r="JJ386" s="29"/>
      <c r="JK386" s="29"/>
      <c r="JL386" s="29"/>
      <c r="JM386" s="29"/>
      <c r="JN386" s="29"/>
      <c r="JO386" s="29"/>
      <c r="JP386" s="29"/>
      <c r="JQ386" s="29"/>
      <c r="JR386" s="29"/>
      <c r="JS386" s="29"/>
      <c r="JT386" s="29"/>
      <c r="JU386" s="29"/>
      <c r="JV386" s="29"/>
      <c r="JW386" s="29"/>
      <c r="JX386" s="29"/>
      <c r="JY386" s="29"/>
      <c r="JZ386" s="29"/>
      <c r="KA386" s="29"/>
      <c r="KB386" s="29"/>
      <c r="KC386" s="29"/>
      <c r="KD386" s="29"/>
      <c r="KE386" s="29"/>
      <c r="KF386" s="29"/>
      <c r="KG386" s="29"/>
      <c r="KH386" s="29"/>
      <c r="KI386" s="29"/>
      <c r="KJ386" s="29"/>
      <c r="KK386" s="29"/>
      <c r="KL386" s="29"/>
      <c r="KM386" s="29"/>
      <c r="KN386" s="29"/>
      <c r="KO386" s="29"/>
      <c r="KP386" s="29"/>
      <c r="KQ386" s="29"/>
      <c r="KR386" s="29"/>
      <c r="KS386" s="29"/>
      <c r="KT386" s="29"/>
      <c r="KU386" s="29"/>
      <c r="KV386" s="29"/>
      <c r="KW386" s="29"/>
      <c r="KX386" s="29"/>
      <c r="KY386" s="29"/>
      <c r="KZ386" s="29"/>
      <c r="LA386" s="29"/>
      <c r="LB386" s="29"/>
      <c r="LC386" s="29"/>
      <c r="LD386" s="29"/>
      <c r="LE386" s="29"/>
      <c r="LF386" s="29"/>
      <c r="LG386" s="29"/>
      <c r="LH386" s="29"/>
      <c r="LI386" s="29"/>
      <c r="LJ386" s="29"/>
      <c r="LK386" s="29"/>
      <c r="LL386" s="29"/>
      <c r="LM386" s="29"/>
      <c r="LN386" s="29"/>
      <c r="LO386" s="29"/>
      <c r="LP386" s="29"/>
      <c r="LQ386" s="29"/>
      <c r="LR386" s="29"/>
      <c r="LS386" s="29"/>
      <c r="LT386" s="29"/>
      <c r="LU386" s="29"/>
      <c r="LV386" s="29"/>
      <c r="LW386" s="29"/>
      <c r="LX386" s="29"/>
      <c r="LY386" s="29"/>
      <c r="LZ386" s="29"/>
      <c r="MA386" s="29"/>
      <c r="MB386" s="29"/>
      <c r="MC386" s="29"/>
      <c r="MD386" s="29"/>
      <c r="ME386" s="29"/>
      <c r="MF386" s="29"/>
      <c r="MG386" s="29"/>
      <c r="MH386" s="29"/>
      <c r="MI386" s="29"/>
      <c r="MJ386" s="29"/>
      <c r="MK386" s="29"/>
      <c r="ML386" s="29"/>
      <c r="MM386" s="29"/>
      <c r="MN386" s="29"/>
      <c r="MO386" s="29"/>
      <c r="MP386" s="29"/>
      <c r="MQ386" s="29"/>
      <c r="MR386" s="29"/>
      <c r="MS386" s="29"/>
      <c r="MT386" s="29"/>
      <c r="MU386" s="29"/>
      <c r="MV386" s="29"/>
      <c r="MW386" s="29"/>
      <c r="MX386" s="29"/>
      <c r="MY386" s="29"/>
      <c r="MZ386" s="29"/>
      <c r="NA386" s="29"/>
      <c r="NB386" s="29"/>
      <c r="NC386" s="29"/>
      <c r="ND386" s="29"/>
      <c r="NE386" s="29"/>
      <c r="NF386" s="29"/>
      <c r="NG386" s="29"/>
      <c r="NH386" s="29"/>
      <c r="NI386" s="29"/>
      <c r="NJ386" s="29"/>
      <c r="NK386" s="29"/>
      <c r="NL386" s="29"/>
      <c r="NM386" s="29"/>
      <c r="NN386" s="29"/>
      <c r="NO386" s="29"/>
      <c r="NP386" s="29"/>
      <c r="NQ386" s="29"/>
      <c r="NR386" s="29"/>
      <c r="NS386" s="29"/>
      <c r="NT386" s="29"/>
      <c r="NU386" s="29"/>
      <c r="NV386" s="29"/>
      <c r="NW386" s="29"/>
      <c r="NX386" s="29"/>
      <c r="NY386" s="29"/>
      <c r="NZ386" s="29"/>
      <c r="OA386" s="29"/>
      <c r="OB386" s="29"/>
      <c r="OC386" s="29"/>
      <c r="OD386" s="29"/>
      <c r="OE386" s="29"/>
      <c r="OF386" s="29"/>
      <c r="OG386" s="29"/>
      <c r="OH386" s="29"/>
      <c r="OI386" s="29"/>
      <c r="OJ386" s="29"/>
      <c r="OK386" s="29"/>
      <c r="OL386" s="29"/>
      <c r="OM386" s="29"/>
      <c r="ON386" s="29"/>
      <c r="OO386" s="29"/>
      <c r="OP386" s="29"/>
      <c r="OQ386" s="29"/>
      <c r="OR386" s="29"/>
      <c r="OS386" s="29"/>
      <c r="OT386" s="29"/>
      <c r="OU386" s="29"/>
      <c r="OV386" s="29"/>
      <c r="OW386" s="29"/>
      <c r="OX386" s="29"/>
      <c r="OY386" s="29"/>
      <c r="OZ386" s="29"/>
      <c r="PA386" s="29"/>
      <c r="PB386" s="29"/>
      <c r="PC386" s="29"/>
      <c r="PD386" s="29"/>
      <c r="PE386" s="29"/>
      <c r="PF386" s="29"/>
      <c r="PG386" s="29"/>
      <c r="PH386" s="29"/>
      <c r="PI386" s="29"/>
      <c r="PJ386" s="29"/>
      <c r="PK386" s="29"/>
      <c r="PL386" s="29"/>
      <c r="PM386" s="29"/>
      <c r="PN386" s="29"/>
      <c r="PO386" s="29"/>
      <c r="PP386" s="29"/>
      <c r="PQ386" s="29"/>
      <c r="PR386" s="29"/>
      <c r="PS386" s="29"/>
      <c r="PT386" s="29"/>
      <c r="PU386" s="29"/>
      <c r="PV386" s="29"/>
      <c r="PW386" s="29"/>
      <c r="PX386" s="29"/>
      <c r="PY386" s="29"/>
      <c r="PZ386" s="29"/>
      <c r="QA386" s="29"/>
      <c r="QB386" s="29"/>
      <c r="QC386" s="29"/>
      <c r="QD386" s="29"/>
      <c r="QE386" s="29"/>
      <c r="QF386" s="29"/>
      <c r="QG386" s="29"/>
      <c r="QH386" s="29"/>
      <c r="QI386" s="29"/>
      <c r="QJ386" s="29"/>
      <c r="QK386" s="29"/>
      <c r="QL386" s="29"/>
      <c r="QM386" s="29"/>
      <c r="QN386" s="29"/>
      <c r="QO386" s="29"/>
      <c r="QP386" s="29"/>
      <c r="QQ386" s="29"/>
      <c r="QR386" s="29"/>
      <c r="QS386" s="29"/>
      <c r="QT386" s="29"/>
      <c r="QU386" s="29"/>
      <c r="QV386" s="29"/>
      <c r="QW386" s="29"/>
      <c r="QX386" s="29"/>
      <c r="QY386" s="29"/>
      <c r="QZ386" s="29"/>
      <c r="RA386" s="29"/>
      <c r="RB386" s="29"/>
      <c r="RC386" s="29"/>
      <c r="RD386" s="29"/>
      <c r="RE386" s="29"/>
      <c r="RF386" s="29"/>
      <c r="RG386" s="29"/>
      <c r="RH386" s="29"/>
      <c r="RI386" s="29"/>
      <c r="RJ386" s="29"/>
      <c r="RK386" s="29"/>
      <c r="RL386" s="29"/>
      <c r="RM386" s="29"/>
      <c r="RN386" s="29"/>
      <c r="RO386" s="29"/>
      <c r="RP386" s="29"/>
      <c r="RQ386" s="29"/>
      <c r="RR386" s="29"/>
      <c r="RS386" s="29"/>
      <c r="RT386" s="29"/>
      <c r="RU386" s="29"/>
      <c r="RV386" s="29"/>
      <c r="RW386" s="29"/>
      <c r="RX386" s="29"/>
      <c r="RY386" s="29"/>
      <c r="RZ386" s="29"/>
      <c r="SA386" s="29"/>
      <c r="SB386" s="29"/>
      <c r="SC386" s="29"/>
      <c r="SD386" s="29"/>
      <c r="SE386" s="29"/>
      <c r="SF386" s="29"/>
      <c r="SG386" s="29"/>
      <c r="SH386" s="29"/>
      <c r="SI386" s="29"/>
      <c r="SJ386" s="29"/>
      <c r="SK386" s="29"/>
      <c r="SL386" s="29"/>
      <c r="SM386" s="29"/>
      <c r="SN386" s="29"/>
      <c r="SO386" s="29"/>
      <c r="SP386" s="29"/>
      <c r="SQ386" s="29"/>
      <c r="SR386" s="29"/>
      <c r="SS386" s="29"/>
      <c r="ST386" s="29"/>
      <c r="SU386" s="29"/>
      <c r="SV386" s="29"/>
      <c r="SW386" s="29"/>
      <c r="SX386" s="29"/>
      <c r="SY386" s="29"/>
      <c r="SZ386" s="29"/>
      <c r="TA386" s="29"/>
      <c r="TB386" s="29"/>
      <c r="TC386" s="29"/>
      <c r="TD386" s="29"/>
      <c r="TE386" s="29"/>
      <c r="TF386" s="29"/>
      <c r="TG386" s="29"/>
      <c r="TH386" s="29"/>
      <c r="TI386" s="29"/>
      <c r="TJ386" s="29"/>
      <c r="TK386" s="29"/>
      <c r="TL386" s="29"/>
      <c r="TM386" s="29"/>
      <c r="TN386" s="29"/>
      <c r="TO386" s="29"/>
      <c r="TP386" s="29"/>
      <c r="TQ386" s="29"/>
      <c r="TR386" s="29"/>
      <c r="TS386" s="29"/>
      <c r="TT386" s="29"/>
      <c r="TU386" s="29"/>
      <c r="TV386" s="29"/>
      <c r="TW386" s="29"/>
      <c r="TX386" s="29"/>
      <c r="TY386" s="29"/>
      <c r="TZ386" s="29"/>
      <c r="UA386" s="29"/>
      <c r="UB386" s="29"/>
      <c r="UC386" s="29"/>
      <c r="UD386" s="29"/>
      <c r="UE386" s="29"/>
      <c r="UF386" s="29"/>
      <c r="UG386" s="29"/>
      <c r="UH386" s="29"/>
      <c r="UI386" s="29"/>
      <c r="UJ386" s="29"/>
      <c r="UK386" s="29"/>
      <c r="UL386" s="29"/>
      <c r="UM386" s="29"/>
      <c r="UN386" s="29"/>
      <c r="UO386" s="29"/>
      <c r="UP386" s="29"/>
      <c r="UQ386" s="29"/>
      <c r="UR386" s="29"/>
      <c r="US386" s="29"/>
      <c r="UT386" s="29"/>
      <c r="UU386" s="29"/>
      <c r="UV386" s="29"/>
      <c r="UW386" s="29"/>
      <c r="UX386" s="29"/>
      <c r="UY386" s="29"/>
      <c r="UZ386" s="29"/>
      <c r="VA386" s="29"/>
      <c r="VB386" s="29"/>
      <c r="VC386" s="29"/>
      <c r="VD386" s="29"/>
      <c r="VE386" s="29"/>
      <c r="VF386" s="29"/>
      <c r="VG386" s="29"/>
      <c r="VH386" s="29"/>
      <c r="VI386" s="29"/>
      <c r="VJ386" s="29"/>
      <c r="VK386" s="29"/>
      <c r="VL386" s="29"/>
      <c r="VM386" s="29"/>
      <c r="VN386" s="29"/>
      <c r="VO386" s="29"/>
      <c r="VP386" s="29"/>
      <c r="VQ386" s="29"/>
      <c r="VR386" s="29"/>
      <c r="VS386" s="29"/>
      <c r="VT386" s="29"/>
      <c r="VU386" s="29"/>
      <c r="VV386" s="29"/>
      <c r="VW386" s="29"/>
      <c r="VX386" s="29"/>
      <c r="VY386" s="29"/>
      <c r="VZ386" s="29"/>
      <c r="WA386" s="29"/>
      <c r="WB386" s="29"/>
      <c r="WC386" s="29"/>
      <c r="WD386" s="29"/>
      <c r="WE386" s="29"/>
      <c r="WF386" s="29"/>
      <c r="WG386" s="29"/>
      <c r="WH386" s="29"/>
      <c r="WI386" s="29"/>
      <c r="WJ386" s="29"/>
      <c r="WK386" s="29"/>
      <c r="WL386" s="29"/>
      <c r="WM386" s="29"/>
      <c r="WN386" s="29"/>
      <c r="WO386" s="29"/>
      <c r="WP386" s="29"/>
      <c r="WQ386" s="29"/>
      <c r="WR386" s="29"/>
      <c r="WS386" s="29"/>
      <c r="WT386" s="29"/>
      <c r="WU386" s="29"/>
      <c r="WV386" s="29"/>
      <c r="WW386" s="29"/>
      <c r="WX386" s="29"/>
      <c r="WY386" s="29"/>
      <c r="WZ386" s="29"/>
      <c r="XA386" s="29"/>
      <c r="XB386" s="29"/>
      <c r="XC386" s="29"/>
      <c r="XD386" s="29"/>
      <c r="XE386" s="29"/>
      <c r="XF386" s="29"/>
      <c r="XG386" s="29"/>
      <c r="XH386" s="29"/>
      <c r="XI386" s="29"/>
      <c r="XJ386" s="29"/>
      <c r="XK386" s="29"/>
      <c r="XL386" s="29"/>
      <c r="XM386" s="29"/>
      <c r="XN386" s="29"/>
      <c r="XO386" s="29"/>
      <c r="XP386" s="29"/>
      <c r="XQ386" s="29"/>
      <c r="XR386" s="29"/>
      <c r="XS386" s="29"/>
      <c r="XT386" s="29"/>
      <c r="XU386" s="29"/>
      <c r="XV386" s="29"/>
      <c r="XW386" s="29"/>
      <c r="XX386" s="29"/>
      <c r="XY386" s="29"/>
      <c r="XZ386" s="29"/>
      <c r="YA386" s="29"/>
      <c r="YB386" s="29"/>
      <c r="YC386" s="29"/>
      <c r="YD386" s="29"/>
      <c r="YE386" s="29"/>
      <c r="YF386" s="29"/>
      <c r="YG386" s="29"/>
      <c r="YH386" s="29"/>
      <c r="YI386" s="29"/>
      <c r="YJ386" s="29"/>
      <c r="YK386" s="29"/>
      <c r="YL386" s="29"/>
      <c r="YM386" s="29"/>
      <c r="YN386" s="29"/>
      <c r="YO386" s="29"/>
      <c r="YP386" s="29"/>
      <c r="YQ386" s="29"/>
      <c r="YR386" s="29"/>
      <c r="YS386" s="29"/>
      <c r="YT386" s="29"/>
      <c r="YU386" s="29"/>
      <c r="YV386" s="29"/>
      <c r="YW386" s="29"/>
      <c r="YX386" s="29"/>
      <c r="YY386" s="29"/>
      <c r="YZ386" s="29"/>
      <c r="ZA386" s="29"/>
      <c r="ZB386" s="29"/>
      <c r="ZC386" s="29"/>
      <c r="ZD386" s="29"/>
      <c r="ZE386" s="29"/>
      <c r="ZF386" s="29"/>
      <c r="ZG386" s="29"/>
      <c r="ZH386" s="29"/>
      <c r="ZI386" s="29"/>
      <c r="ZJ386" s="29"/>
      <c r="ZK386" s="29"/>
      <c r="ZL386" s="29"/>
      <c r="ZM386" s="29"/>
      <c r="ZN386" s="29"/>
      <c r="ZO386" s="29"/>
      <c r="ZP386" s="29"/>
      <c r="ZQ386" s="29"/>
      <c r="ZR386" s="29"/>
      <c r="ZS386" s="29"/>
      <c r="ZT386" s="29"/>
      <c r="ZU386" s="29"/>
      <c r="ZV386" s="29"/>
      <c r="ZW386" s="29"/>
      <c r="ZX386" s="29"/>
      <c r="ZY386" s="29"/>
      <c r="ZZ386" s="29"/>
      <c r="AAA386" s="29"/>
      <c r="AAB386" s="29"/>
      <c r="AAC386" s="29"/>
      <c r="AAD386" s="29"/>
      <c r="AAE386" s="29"/>
      <c r="AAF386" s="29"/>
      <c r="AAG386" s="29"/>
      <c r="AAH386" s="29"/>
      <c r="AAI386" s="29"/>
      <c r="AAJ386" s="29"/>
      <c r="AAK386" s="29"/>
      <c r="AAL386" s="29"/>
      <c r="AAM386" s="29"/>
      <c r="AAN386" s="29"/>
      <c r="AAO386" s="29"/>
      <c r="AAP386" s="29"/>
      <c r="AAQ386" s="29"/>
      <c r="AAR386" s="29"/>
      <c r="AAS386" s="29"/>
      <c r="AAT386" s="29"/>
      <c r="AAU386" s="29"/>
      <c r="AAV386" s="29"/>
      <c r="AAW386" s="29"/>
      <c r="AAX386" s="29"/>
      <c r="AAY386" s="29"/>
      <c r="AAZ386" s="29"/>
      <c r="ABA386" s="29"/>
      <c r="ABB386" s="29"/>
      <c r="ABC386" s="29"/>
      <c r="ABD386" s="29"/>
      <c r="ABE386" s="29"/>
      <c r="ABF386" s="29"/>
      <c r="ABG386" s="29"/>
      <c r="ABH386" s="29"/>
      <c r="ABI386" s="29"/>
      <c r="ABJ386" s="29"/>
      <c r="ABK386" s="29"/>
      <c r="ABL386" s="29"/>
      <c r="ABM386" s="29"/>
      <c r="ABN386" s="29"/>
      <c r="ABO386" s="29"/>
      <c r="ABP386" s="29"/>
      <c r="ABQ386" s="29"/>
      <c r="ABR386" s="29"/>
      <c r="ABS386" s="29"/>
      <c r="ABT386" s="29"/>
      <c r="ABU386" s="29"/>
      <c r="ABV386" s="29"/>
      <c r="ABW386" s="29"/>
      <c r="ABX386" s="29"/>
      <c r="ABY386" s="29"/>
      <c r="ABZ386" s="29"/>
      <c r="ACA386" s="29"/>
      <c r="ACB386" s="29"/>
      <c r="ACC386" s="29"/>
      <c r="ACD386" s="29"/>
      <c r="ACE386" s="29"/>
      <c r="ACF386" s="29"/>
      <c r="ACG386" s="29"/>
      <c r="ACH386" s="29"/>
      <c r="ACI386" s="29"/>
      <c r="ACJ386" s="29"/>
      <c r="ACK386" s="29"/>
      <c r="ACL386" s="29"/>
      <c r="ACM386" s="29"/>
      <c r="ACN386" s="29"/>
      <c r="ACO386" s="29"/>
      <c r="ACP386" s="29"/>
      <c r="ACQ386" s="29"/>
      <c r="ACR386" s="29"/>
      <c r="ACS386" s="29"/>
      <c r="ACT386" s="29"/>
      <c r="ACU386" s="29"/>
      <c r="ACV386" s="29"/>
      <c r="ACW386" s="29"/>
      <c r="ACX386" s="29"/>
      <c r="ACY386" s="29"/>
      <c r="ACZ386" s="29"/>
      <c r="ADA386" s="29"/>
      <c r="ADB386" s="29"/>
      <c r="ADC386" s="29"/>
      <c r="ADD386" s="29"/>
      <c r="ADE386" s="29"/>
      <c r="ADF386" s="29"/>
      <c r="ADG386" s="29"/>
      <c r="ADH386" s="29"/>
      <c r="ADI386" s="29"/>
      <c r="ADJ386" s="29"/>
      <c r="ADK386" s="29"/>
      <c r="ADL386" s="29"/>
      <c r="ADM386" s="29"/>
      <c r="ADN386" s="29"/>
      <c r="ADO386" s="29"/>
      <c r="ADP386" s="29"/>
      <c r="ADQ386" s="29"/>
      <c r="ADR386" s="29"/>
      <c r="ADS386" s="29"/>
      <c r="ADT386" s="29"/>
      <c r="ADU386" s="29"/>
      <c r="ADV386" s="29"/>
      <c r="ADW386" s="29"/>
      <c r="ADX386" s="29"/>
      <c r="ADY386" s="29"/>
      <c r="ADZ386" s="29"/>
      <c r="AEA386" s="29"/>
      <c r="AEB386" s="29"/>
      <c r="AEC386" s="29"/>
      <c r="AED386" s="29"/>
      <c r="AEE386" s="29"/>
      <c r="AEF386" s="29"/>
      <c r="AEG386" s="29"/>
      <c r="AEH386" s="29"/>
      <c r="AEI386" s="29"/>
      <c r="AEJ386" s="29"/>
      <c r="AEK386" s="29"/>
      <c r="AEL386" s="29"/>
      <c r="AEM386" s="29"/>
      <c r="AEN386" s="29"/>
      <c r="AEO386" s="29"/>
      <c r="AEP386" s="29"/>
      <c r="AEQ386" s="29"/>
      <c r="AER386" s="29"/>
      <c r="AES386" s="29"/>
      <c r="AET386" s="29"/>
      <c r="AEU386" s="29"/>
      <c r="AEV386" s="29"/>
      <c r="AEW386" s="29"/>
      <c r="AEX386" s="29"/>
      <c r="AEY386" s="29"/>
      <c r="AEZ386" s="29"/>
      <c r="AFA386" s="29"/>
      <c r="AFB386" s="29"/>
      <c r="AFC386" s="29"/>
      <c r="AFD386" s="29"/>
      <c r="AFE386" s="29"/>
      <c r="AFF386" s="29"/>
      <c r="AFG386" s="29"/>
      <c r="AFH386" s="29"/>
      <c r="AFI386" s="29"/>
      <c r="AFJ386" s="29"/>
      <c r="AFK386" s="29"/>
      <c r="AFL386" s="29"/>
      <c r="AFM386" s="29"/>
      <c r="AFN386" s="29"/>
      <c r="AFO386" s="29"/>
      <c r="AFP386" s="29"/>
      <c r="AFQ386" s="29"/>
      <c r="AFR386" s="29"/>
      <c r="AFS386" s="29"/>
      <c r="AFT386" s="29"/>
      <c r="AFU386" s="29"/>
      <c r="AFV386" s="29"/>
      <c r="AFW386" s="29"/>
      <c r="AFX386" s="29"/>
      <c r="AFY386" s="29"/>
      <c r="AFZ386" s="29"/>
      <c r="AGA386" s="29"/>
      <c r="AGB386" s="29"/>
      <c r="AGC386" s="29"/>
      <c r="AGD386" s="29"/>
      <c r="AGE386" s="29"/>
      <c r="AGF386" s="29"/>
      <c r="AGG386" s="29"/>
      <c r="AGH386" s="29"/>
      <c r="AGI386" s="29"/>
      <c r="AGJ386" s="29"/>
      <c r="AGK386" s="29"/>
      <c r="AGL386" s="29"/>
      <c r="AGM386" s="29"/>
      <c r="AGN386" s="29"/>
      <c r="AGO386" s="29"/>
      <c r="AGP386" s="29"/>
      <c r="AGQ386" s="29"/>
      <c r="AGR386" s="29"/>
      <c r="AGS386" s="29"/>
      <c r="AGT386" s="29"/>
      <c r="AGU386" s="29"/>
      <c r="AGV386" s="29"/>
      <c r="AGW386" s="29"/>
      <c r="AGX386" s="29"/>
      <c r="AGY386" s="29"/>
      <c r="AGZ386" s="29"/>
      <c r="AHA386" s="29"/>
      <c r="AHB386" s="29"/>
      <c r="AHC386" s="29"/>
      <c r="AHD386" s="29"/>
      <c r="AHE386" s="29"/>
      <c r="AHF386" s="29"/>
      <c r="AHG386" s="29"/>
      <c r="AHH386" s="29"/>
      <c r="AHI386" s="29"/>
      <c r="AHJ386" s="29"/>
      <c r="AHK386" s="29"/>
      <c r="AHL386" s="29"/>
      <c r="AHM386" s="29"/>
      <c r="AHN386" s="29"/>
      <c r="AHO386" s="29"/>
      <c r="AHP386" s="29"/>
      <c r="AHQ386" s="29"/>
      <c r="AHR386" s="29"/>
      <c r="AHS386" s="29"/>
      <c r="AHT386" s="29"/>
      <c r="AHU386" s="29"/>
      <c r="AHV386" s="29"/>
      <c r="AHW386" s="29"/>
      <c r="AHX386" s="29"/>
      <c r="AHY386" s="29"/>
      <c r="AHZ386" s="29"/>
      <c r="AIA386" s="29"/>
      <c r="AIB386" s="29"/>
      <c r="AIC386" s="29"/>
      <c r="AID386" s="29"/>
      <c r="AIE386" s="29"/>
      <c r="AIF386" s="29"/>
      <c r="AIG386" s="29"/>
      <c r="AIH386" s="29"/>
      <c r="AII386" s="29"/>
      <c r="AIJ386" s="29"/>
      <c r="AIK386" s="29"/>
      <c r="AIL386" s="29"/>
      <c r="AIM386" s="29"/>
      <c r="AIN386" s="29"/>
      <c r="AIO386" s="29"/>
      <c r="AIP386" s="29"/>
      <c r="AIQ386" s="29"/>
      <c r="AIR386" s="29"/>
      <c r="AIS386" s="29"/>
      <c r="AIT386" s="29"/>
      <c r="AIU386" s="29"/>
      <c r="AIV386" s="29"/>
      <c r="AIW386" s="29"/>
      <c r="AIX386" s="29"/>
      <c r="AIY386" s="29"/>
      <c r="AIZ386" s="29"/>
      <c r="AJA386" s="29"/>
      <c r="AJB386" s="29"/>
      <c r="AJC386" s="29"/>
      <c r="AJD386" s="29"/>
      <c r="AJE386" s="29"/>
      <c r="AJF386" s="29"/>
      <c r="AJG386" s="29"/>
      <c r="AJH386" s="29"/>
      <c r="AJI386" s="29"/>
      <c r="AJJ386" s="29"/>
      <c r="AJK386" s="29"/>
      <c r="AJL386" s="29"/>
      <c r="AJM386" s="29"/>
      <c r="AJN386" s="29"/>
      <c r="AJO386" s="29"/>
      <c r="AJP386" s="29"/>
      <c r="AJQ386" s="29"/>
      <c r="AJR386" s="29"/>
      <c r="AJS386" s="29"/>
      <c r="AJT386" s="29"/>
      <c r="AJU386" s="29"/>
      <c r="AJV386" s="29"/>
      <c r="AJW386" s="29"/>
      <c r="AJX386" s="29"/>
      <c r="AJY386" s="29"/>
      <c r="AJZ386" s="29"/>
      <c r="AKA386" s="29"/>
      <c r="AKB386" s="29"/>
      <c r="AKC386" s="29"/>
      <c r="AKD386" s="29"/>
      <c r="AKE386" s="29"/>
      <c r="AKF386" s="29"/>
      <c r="AKG386" s="29"/>
      <c r="AKH386" s="29"/>
      <c r="AKI386" s="29"/>
      <c r="AKJ386" s="29"/>
      <c r="AKK386" s="29"/>
      <c r="AKL386" s="29"/>
      <c r="AKM386" s="29"/>
      <c r="AKN386" s="29"/>
      <c r="AKO386" s="29"/>
      <c r="AKP386" s="29"/>
      <c r="AKQ386" s="29"/>
      <c r="AKR386" s="29"/>
      <c r="AKS386" s="29"/>
      <c r="AKT386" s="29"/>
      <c r="AKU386" s="29"/>
      <c r="AKV386" s="29"/>
      <c r="AKW386" s="29"/>
      <c r="AKX386" s="29"/>
      <c r="AKY386" s="29"/>
      <c r="AKZ386" s="29"/>
      <c r="ALA386" s="29"/>
      <c r="ALB386" s="29"/>
      <c r="ALC386" s="29"/>
      <c r="ALD386" s="29"/>
      <c r="ALE386" s="29"/>
      <c r="ALF386" s="29"/>
      <c r="ALG386" s="29"/>
      <c r="ALH386" s="29"/>
      <c r="ALI386" s="29"/>
      <c r="ALJ386" s="29"/>
      <c r="ALK386" s="29"/>
      <c r="ALL386" s="29"/>
      <c r="ALM386" s="29"/>
      <c r="ALN386" s="29"/>
      <c r="ALO386" s="29"/>
      <c r="ALP386" s="29"/>
      <c r="ALQ386" s="29"/>
      <c r="ALR386" s="29"/>
      <c r="ALS386" s="29"/>
      <c r="ALT386" s="29"/>
      <c r="ALU386" s="29"/>
      <c r="ALV386" s="29"/>
      <c r="ALW386" s="29"/>
      <c r="ALX386" s="29"/>
      <c r="ALY386" s="29"/>
      <c r="ALZ386" s="29"/>
      <c r="AMA386" s="29"/>
      <c r="AMB386" s="29"/>
      <c r="AMC386" s="29"/>
      <c r="AMD386" s="29"/>
      <c r="AME386" s="29"/>
      <c r="AMF386" s="29"/>
      <c r="AMG386" s="29"/>
      <c r="AMH386" s="29"/>
      <c r="AMI386" s="29"/>
      <c r="AMJ386" s="29"/>
      <c r="AMK386" s="29"/>
      <c r="AML386" s="29"/>
      <c r="AMM386" s="29"/>
      <c r="AMN386" s="29"/>
      <c r="AMO386" s="29"/>
      <c r="AMP386" s="29"/>
      <c r="AMQ386" s="29"/>
      <c r="AMR386" s="29"/>
      <c r="AMS386" s="29"/>
      <c r="AMT386" s="29"/>
      <c r="AMU386" s="29"/>
      <c r="AMV386" s="29"/>
      <c r="AMW386" s="29"/>
      <c r="AMX386" s="29"/>
      <c r="AMY386" s="29"/>
      <c r="AMZ386" s="29"/>
      <c r="ANA386" s="29"/>
      <c r="ANB386" s="29"/>
      <c r="ANC386" s="29"/>
      <c r="AND386" s="29"/>
      <c r="ANE386" s="29"/>
      <c r="ANF386" s="29"/>
    </row>
    <row r="387" spans="1:1046" s="18" customFormat="1" x14ac:dyDescent="0.25">
      <c r="C387" s="6" t="str">
        <f t="shared" si="230"/>
        <v>(generic)</v>
      </c>
      <c r="D387" s="6" t="str">
        <f t="shared" si="231"/>
        <v>tier 3  (40+ gal)</v>
      </c>
      <c r="E387" s="6">
        <f t="shared" si="265"/>
        <v>990273</v>
      </c>
      <c r="F387" s="62">
        <f t="shared" si="267"/>
        <v>40</v>
      </c>
      <c r="G387" s="6" t="str">
        <f t="shared" si="232"/>
        <v>AWHSTier3Generic40</v>
      </c>
      <c r="H387" s="118">
        <v>0</v>
      </c>
      <c r="I387" s="115">
        <v>1</v>
      </c>
      <c r="J387" s="63">
        <f t="shared" si="268"/>
        <v>0</v>
      </c>
      <c r="K387" s="117">
        <v>2.9</v>
      </c>
      <c r="L387" s="132">
        <f t="shared" si="269"/>
        <v>0</v>
      </c>
      <c r="M387" s="132" t="str">
        <f t="shared" si="266"/>
        <v>Tier3NEEA40</v>
      </c>
      <c r="N387" s="99" t="s">
        <v>196</v>
      </c>
      <c r="O387" s="32">
        <v>3</v>
      </c>
      <c r="P387" s="83">
        <f t="shared" ref="P387:P389" si="273">VLOOKUP( Q387, $Q$2:$R$21, 2, FALSE )</f>
        <v>99</v>
      </c>
      <c r="Q387" s="12" t="s">
        <v>222</v>
      </c>
      <c r="R387" s="70">
        <f t="shared" si="264"/>
        <v>2</v>
      </c>
      <c r="S387" s="70">
        <f t="shared" si="257"/>
        <v>990273</v>
      </c>
      <c r="T387" s="154" t="str">
        <f t="shared" ref="T387:T389" si="274">U387 &amp; "  (" &amp; V387 &amp; "+ gal" &amp; IF(Z387&gt;0, ", JA13)", ")")</f>
        <v>tier 3  (40+ gal)</v>
      </c>
      <c r="U387" s="21" t="s">
        <v>750</v>
      </c>
      <c r="V387" s="132">
        <v>40</v>
      </c>
      <c r="W387" s="30" t="s">
        <v>744</v>
      </c>
      <c r="X387" s="88" t="s">
        <v>744</v>
      </c>
      <c r="Y387" s="93" t="str">
        <f t="shared" si="258"/>
        <v>AWHSTier3Generic40</v>
      </c>
      <c r="Z387" s="131">
        <v>0</v>
      </c>
      <c r="AA387" s="35">
        <v>0</v>
      </c>
      <c r="AB387" s="51">
        <v>0</v>
      </c>
      <c r="AC387" s="50">
        <v>0</v>
      </c>
      <c r="AD387" s="54">
        <v>0</v>
      </c>
      <c r="AE387" s="50"/>
      <c r="AF387" s="143" t="str">
        <f t="shared" si="233"/>
        <v>2,     (generic),   "tier 3  (40+ gal)"</v>
      </c>
      <c r="AG387" s="145" t="str">
        <f t="shared" si="217"/>
        <v>(generic)</v>
      </c>
      <c r="AH387" s="88" t="s">
        <v>751</v>
      </c>
      <c r="AI387" s="143" t="str">
        <f t="shared" si="272"/>
        <v xml:space="preserve">          case  (generic)   :   "Tier3NEEA40"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  <c r="DT387" s="29"/>
      <c r="DU387" s="29"/>
      <c r="DV387" s="29"/>
      <c r="DW387" s="29"/>
      <c r="DX387" s="29"/>
      <c r="DY387" s="29"/>
      <c r="DZ387" s="29"/>
      <c r="EA387" s="29"/>
      <c r="EB387" s="29"/>
      <c r="EC387" s="29"/>
      <c r="ED387" s="29"/>
      <c r="EE387" s="29"/>
      <c r="EF387" s="29"/>
      <c r="EG387" s="29"/>
      <c r="EH387" s="29"/>
      <c r="EI387" s="29"/>
      <c r="EJ387" s="29"/>
      <c r="EK387" s="29"/>
      <c r="EL387" s="29"/>
      <c r="EM387" s="29"/>
      <c r="EN387" s="29"/>
      <c r="EO387" s="29"/>
      <c r="EP387" s="29"/>
      <c r="EQ387" s="29"/>
      <c r="ER387" s="29"/>
      <c r="ES387" s="29"/>
      <c r="ET387" s="29"/>
      <c r="EU387" s="29"/>
      <c r="EV387" s="29"/>
      <c r="EW387" s="29"/>
      <c r="EX387" s="29"/>
      <c r="EY387" s="29"/>
      <c r="EZ387" s="29"/>
      <c r="FA387" s="29"/>
      <c r="FB387" s="29"/>
      <c r="FC387" s="29"/>
      <c r="FD387" s="29"/>
      <c r="FE387" s="29"/>
      <c r="FF387" s="29"/>
      <c r="FG387" s="29"/>
      <c r="FH387" s="29"/>
      <c r="FI387" s="29"/>
      <c r="FJ387" s="29"/>
      <c r="FK387" s="29"/>
      <c r="FL387" s="29"/>
      <c r="FM387" s="29"/>
      <c r="FN387" s="29"/>
      <c r="FO387" s="29"/>
      <c r="FP387" s="29"/>
      <c r="FQ387" s="29"/>
      <c r="FR387" s="29"/>
      <c r="FS387" s="29"/>
      <c r="FT387" s="29"/>
      <c r="FU387" s="29"/>
      <c r="FV387" s="29"/>
      <c r="FW387" s="29"/>
      <c r="FX387" s="29"/>
      <c r="FY387" s="29"/>
      <c r="FZ387" s="29"/>
      <c r="GA387" s="29"/>
      <c r="GB387" s="29"/>
      <c r="GC387" s="29"/>
      <c r="GD387" s="29"/>
      <c r="GE387" s="29"/>
      <c r="GF387" s="29"/>
      <c r="GG387" s="29"/>
      <c r="GH387" s="29"/>
      <c r="GI387" s="29"/>
      <c r="GJ387" s="29"/>
      <c r="GK387" s="29"/>
      <c r="GL387" s="29"/>
      <c r="GM387" s="29"/>
      <c r="GN387" s="29"/>
      <c r="GO387" s="29"/>
      <c r="GP387" s="29"/>
      <c r="GQ387" s="29"/>
      <c r="GR387" s="29"/>
      <c r="GS387" s="29"/>
      <c r="GT387" s="29"/>
      <c r="GU387" s="29"/>
      <c r="GV387" s="29"/>
      <c r="GW387" s="29"/>
      <c r="GX387" s="29"/>
      <c r="GY387" s="29"/>
      <c r="GZ387" s="29"/>
      <c r="HA387" s="29"/>
      <c r="HB387" s="29"/>
      <c r="HC387" s="29"/>
      <c r="HD387" s="29"/>
      <c r="HE387" s="29"/>
      <c r="HF387" s="29"/>
      <c r="HG387" s="29"/>
      <c r="HH387" s="29"/>
      <c r="HI387" s="29"/>
      <c r="HJ387" s="29"/>
      <c r="HK387" s="29"/>
      <c r="HL387" s="29"/>
      <c r="HM387" s="29"/>
      <c r="HN387" s="29"/>
      <c r="HO387" s="29"/>
      <c r="HP387" s="29"/>
      <c r="HQ387" s="29"/>
      <c r="HR387" s="29"/>
      <c r="HS387" s="29"/>
      <c r="HT387" s="29"/>
      <c r="HU387" s="29"/>
      <c r="HV387" s="29"/>
      <c r="HW387" s="29"/>
      <c r="HX387" s="29"/>
      <c r="HY387" s="29"/>
      <c r="HZ387" s="29"/>
      <c r="IA387" s="29"/>
      <c r="IB387" s="29"/>
      <c r="IC387" s="29"/>
      <c r="ID387" s="29"/>
      <c r="IE387" s="29"/>
      <c r="IF387" s="29"/>
      <c r="IG387" s="29"/>
      <c r="IH387" s="29"/>
      <c r="II387" s="29"/>
      <c r="IJ387" s="29"/>
      <c r="IK387" s="29"/>
      <c r="IL387" s="29"/>
      <c r="IM387" s="29"/>
      <c r="IN387" s="29"/>
      <c r="IO387" s="29"/>
      <c r="IP387" s="29"/>
      <c r="IQ387" s="29"/>
      <c r="IR387" s="29"/>
      <c r="IS387" s="29"/>
      <c r="IT387" s="29"/>
      <c r="IU387" s="29"/>
      <c r="IV387" s="29"/>
      <c r="IW387" s="29"/>
      <c r="IX387" s="29"/>
      <c r="IY387" s="29"/>
      <c r="IZ387" s="29"/>
      <c r="JA387" s="29"/>
      <c r="JB387" s="29"/>
      <c r="JC387" s="29"/>
      <c r="JD387" s="29"/>
      <c r="JE387" s="29"/>
      <c r="JF387" s="29"/>
      <c r="JG387" s="29"/>
      <c r="JH387" s="29"/>
      <c r="JI387" s="29"/>
      <c r="JJ387" s="29"/>
      <c r="JK387" s="29"/>
      <c r="JL387" s="29"/>
      <c r="JM387" s="29"/>
      <c r="JN387" s="29"/>
      <c r="JO387" s="29"/>
      <c r="JP387" s="29"/>
      <c r="JQ387" s="29"/>
      <c r="JR387" s="29"/>
      <c r="JS387" s="29"/>
      <c r="JT387" s="29"/>
      <c r="JU387" s="29"/>
      <c r="JV387" s="29"/>
      <c r="JW387" s="29"/>
      <c r="JX387" s="29"/>
      <c r="JY387" s="29"/>
      <c r="JZ387" s="29"/>
      <c r="KA387" s="29"/>
      <c r="KB387" s="29"/>
      <c r="KC387" s="29"/>
      <c r="KD387" s="29"/>
      <c r="KE387" s="29"/>
      <c r="KF387" s="29"/>
      <c r="KG387" s="29"/>
      <c r="KH387" s="29"/>
      <c r="KI387" s="29"/>
      <c r="KJ387" s="29"/>
      <c r="KK387" s="29"/>
      <c r="KL387" s="29"/>
      <c r="KM387" s="29"/>
      <c r="KN387" s="29"/>
      <c r="KO387" s="29"/>
      <c r="KP387" s="29"/>
      <c r="KQ387" s="29"/>
      <c r="KR387" s="29"/>
      <c r="KS387" s="29"/>
      <c r="KT387" s="29"/>
      <c r="KU387" s="29"/>
      <c r="KV387" s="29"/>
      <c r="KW387" s="29"/>
      <c r="KX387" s="29"/>
      <c r="KY387" s="29"/>
      <c r="KZ387" s="29"/>
      <c r="LA387" s="29"/>
      <c r="LB387" s="29"/>
      <c r="LC387" s="29"/>
      <c r="LD387" s="29"/>
      <c r="LE387" s="29"/>
      <c r="LF387" s="29"/>
      <c r="LG387" s="29"/>
      <c r="LH387" s="29"/>
      <c r="LI387" s="29"/>
      <c r="LJ387" s="29"/>
      <c r="LK387" s="29"/>
      <c r="LL387" s="29"/>
      <c r="LM387" s="29"/>
      <c r="LN387" s="29"/>
      <c r="LO387" s="29"/>
      <c r="LP387" s="29"/>
      <c r="LQ387" s="29"/>
      <c r="LR387" s="29"/>
      <c r="LS387" s="29"/>
      <c r="LT387" s="29"/>
      <c r="LU387" s="29"/>
      <c r="LV387" s="29"/>
      <c r="LW387" s="29"/>
      <c r="LX387" s="29"/>
      <c r="LY387" s="29"/>
      <c r="LZ387" s="29"/>
      <c r="MA387" s="29"/>
      <c r="MB387" s="29"/>
      <c r="MC387" s="29"/>
      <c r="MD387" s="29"/>
      <c r="ME387" s="29"/>
      <c r="MF387" s="29"/>
      <c r="MG387" s="29"/>
      <c r="MH387" s="29"/>
      <c r="MI387" s="29"/>
      <c r="MJ387" s="29"/>
      <c r="MK387" s="29"/>
      <c r="ML387" s="29"/>
      <c r="MM387" s="29"/>
      <c r="MN387" s="29"/>
      <c r="MO387" s="29"/>
      <c r="MP387" s="29"/>
      <c r="MQ387" s="29"/>
      <c r="MR387" s="29"/>
      <c r="MS387" s="29"/>
      <c r="MT387" s="29"/>
      <c r="MU387" s="29"/>
      <c r="MV387" s="29"/>
      <c r="MW387" s="29"/>
      <c r="MX387" s="29"/>
      <c r="MY387" s="29"/>
      <c r="MZ387" s="29"/>
      <c r="NA387" s="29"/>
      <c r="NB387" s="29"/>
      <c r="NC387" s="29"/>
      <c r="ND387" s="29"/>
      <c r="NE387" s="29"/>
      <c r="NF387" s="29"/>
      <c r="NG387" s="29"/>
      <c r="NH387" s="29"/>
      <c r="NI387" s="29"/>
      <c r="NJ387" s="29"/>
      <c r="NK387" s="29"/>
      <c r="NL387" s="29"/>
      <c r="NM387" s="29"/>
      <c r="NN387" s="29"/>
      <c r="NO387" s="29"/>
      <c r="NP387" s="29"/>
      <c r="NQ387" s="29"/>
      <c r="NR387" s="29"/>
      <c r="NS387" s="29"/>
      <c r="NT387" s="29"/>
      <c r="NU387" s="29"/>
      <c r="NV387" s="29"/>
      <c r="NW387" s="29"/>
      <c r="NX387" s="29"/>
      <c r="NY387" s="29"/>
      <c r="NZ387" s="29"/>
      <c r="OA387" s="29"/>
      <c r="OB387" s="29"/>
      <c r="OC387" s="29"/>
      <c r="OD387" s="29"/>
      <c r="OE387" s="29"/>
      <c r="OF387" s="29"/>
      <c r="OG387" s="29"/>
      <c r="OH387" s="29"/>
      <c r="OI387" s="29"/>
      <c r="OJ387" s="29"/>
      <c r="OK387" s="29"/>
      <c r="OL387" s="29"/>
      <c r="OM387" s="29"/>
      <c r="ON387" s="29"/>
      <c r="OO387" s="29"/>
      <c r="OP387" s="29"/>
      <c r="OQ387" s="29"/>
      <c r="OR387" s="29"/>
      <c r="OS387" s="29"/>
      <c r="OT387" s="29"/>
      <c r="OU387" s="29"/>
      <c r="OV387" s="29"/>
      <c r="OW387" s="29"/>
      <c r="OX387" s="29"/>
      <c r="OY387" s="29"/>
      <c r="OZ387" s="29"/>
      <c r="PA387" s="29"/>
      <c r="PB387" s="29"/>
      <c r="PC387" s="29"/>
      <c r="PD387" s="29"/>
      <c r="PE387" s="29"/>
      <c r="PF387" s="29"/>
      <c r="PG387" s="29"/>
      <c r="PH387" s="29"/>
      <c r="PI387" s="29"/>
      <c r="PJ387" s="29"/>
      <c r="PK387" s="29"/>
      <c r="PL387" s="29"/>
      <c r="PM387" s="29"/>
      <c r="PN387" s="29"/>
      <c r="PO387" s="29"/>
      <c r="PP387" s="29"/>
      <c r="PQ387" s="29"/>
      <c r="PR387" s="29"/>
      <c r="PS387" s="29"/>
      <c r="PT387" s="29"/>
      <c r="PU387" s="29"/>
      <c r="PV387" s="29"/>
      <c r="PW387" s="29"/>
      <c r="PX387" s="29"/>
      <c r="PY387" s="29"/>
      <c r="PZ387" s="29"/>
      <c r="QA387" s="29"/>
      <c r="QB387" s="29"/>
      <c r="QC387" s="29"/>
      <c r="QD387" s="29"/>
      <c r="QE387" s="29"/>
      <c r="QF387" s="29"/>
      <c r="QG387" s="29"/>
      <c r="QH387" s="29"/>
      <c r="QI387" s="29"/>
      <c r="QJ387" s="29"/>
      <c r="QK387" s="29"/>
      <c r="QL387" s="29"/>
      <c r="QM387" s="29"/>
      <c r="QN387" s="29"/>
      <c r="QO387" s="29"/>
      <c r="QP387" s="29"/>
      <c r="QQ387" s="29"/>
      <c r="QR387" s="29"/>
      <c r="QS387" s="29"/>
      <c r="QT387" s="29"/>
      <c r="QU387" s="29"/>
      <c r="QV387" s="29"/>
      <c r="QW387" s="29"/>
      <c r="QX387" s="29"/>
      <c r="QY387" s="29"/>
      <c r="QZ387" s="29"/>
      <c r="RA387" s="29"/>
      <c r="RB387" s="29"/>
      <c r="RC387" s="29"/>
      <c r="RD387" s="29"/>
      <c r="RE387" s="29"/>
      <c r="RF387" s="29"/>
      <c r="RG387" s="29"/>
      <c r="RH387" s="29"/>
      <c r="RI387" s="29"/>
      <c r="RJ387" s="29"/>
      <c r="RK387" s="29"/>
      <c r="RL387" s="29"/>
      <c r="RM387" s="29"/>
      <c r="RN387" s="29"/>
      <c r="RO387" s="29"/>
      <c r="RP387" s="29"/>
      <c r="RQ387" s="29"/>
      <c r="RR387" s="29"/>
      <c r="RS387" s="29"/>
      <c r="RT387" s="29"/>
      <c r="RU387" s="29"/>
      <c r="RV387" s="29"/>
      <c r="RW387" s="29"/>
      <c r="RX387" s="29"/>
      <c r="RY387" s="29"/>
      <c r="RZ387" s="29"/>
      <c r="SA387" s="29"/>
      <c r="SB387" s="29"/>
      <c r="SC387" s="29"/>
      <c r="SD387" s="29"/>
      <c r="SE387" s="29"/>
      <c r="SF387" s="29"/>
      <c r="SG387" s="29"/>
      <c r="SH387" s="29"/>
      <c r="SI387" s="29"/>
      <c r="SJ387" s="29"/>
      <c r="SK387" s="29"/>
      <c r="SL387" s="29"/>
      <c r="SM387" s="29"/>
      <c r="SN387" s="29"/>
      <c r="SO387" s="29"/>
      <c r="SP387" s="29"/>
      <c r="SQ387" s="29"/>
      <c r="SR387" s="29"/>
      <c r="SS387" s="29"/>
      <c r="ST387" s="29"/>
      <c r="SU387" s="29"/>
      <c r="SV387" s="29"/>
      <c r="SW387" s="29"/>
      <c r="SX387" s="29"/>
      <c r="SY387" s="29"/>
      <c r="SZ387" s="29"/>
      <c r="TA387" s="29"/>
      <c r="TB387" s="29"/>
      <c r="TC387" s="29"/>
      <c r="TD387" s="29"/>
      <c r="TE387" s="29"/>
      <c r="TF387" s="29"/>
      <c r="TG387" s="29"/>
      <c r="TH387" s="29"/>
      <c r="TI387" s="29"/>
      <c r="TJ387" s="29"/>
      <c r="TK387" s="29"/>
      <c r="TL387" s="29"/>
      <c r="TM387" s="29"/>
      <c r="TN387" s="29"/>
      <c r="TO387" s="29"/>
      <c r="TP387" s="29"/>
      <c r="TQ387" s="29"/>
      <c r="TR387" s="29"/>
      <c r="TS387" s="29"/>
      <c r="TT387" s="29"/>
      <c r="TU387" s="29"/>
      <c r="TV387" s="29"/>
      <c r="TW387" s="29"/>
      <c r="TX387" s="29"/>
      <c r="TY387" s="29"/>
      <c r="TZ387" s="29"/>
      <c r="UA387" s="29"/>
      <c r="UB387" s="29"/>
      <c r="UC387" s="29"/>
      <c r="UD387" s="29"/>
      <c r="UE387" s="29"/>
      <c r="UF387" s="29"/>
      <c r="UG387" s="29"/>
      <c r="UH387" s="29"/>
      <c r="UI387" s="29"/>
      <c r="UJ387" s="29"/>
      <c r="UK387" s="29"/>
      <c r="UL387" s="29"/>
      <c r="UM387" s="29"/>
      <c r="UN387" s="29"/>
      <c r="UO387" s="29"/>
      <c r="UP387" s="29"/>
      <c r="UQ387" s="29"/>
      <c r="UR387" s="29"/>
      <c r="US387" s="29"/>
      <c r="UT387" s="29"/>
      <c r="UU387" s="29"/>
      <c r="UV387" s="29"/>
      <c r="UW387" s="29"/>
      <c r="UX387" s="29"/>
      <c r="UY387" s="29"/>
      <c r="UZ387" s="29"/>
      <c r="VA387" s="29"/>
      <c r="VB387" s="29"/>
      <c r="VC387" s="29"/>
      <c r="VD387" s="29"/>
      <c r="VE387" s="29"/>
      <c r="VF387" s="29"/>
      <c r="VG387" s="29"/>
      <c r="VH387" s="29"/>
      <c r="VI387" s="29"/>
      <c r="VJ387" s="29"/>
      <c r="VK387" s="29"/>
      <c r="VL387" s="29"/>
      <c r="VM387" s="29"/>
      <c r="VN387" s="29"/>
      <c r="VO387" s="29"/>
      <c r="VP387" s="29"/>
      <c r="VQ387" s="29"/>
      <c r="VR387" s="29"/>
      <c r="VS387" s="29"/>
      <c r="VT387" s="29"/>
      <c r="VU387" s="29"/>
      <c r="VV387" s="29"/>
      <c r="VW387" s="29"/>
      <c r="VX387" s="29"/>
      <c r="VY387" s="29"/>
      <c r="VZ387" s="29"/>
      <c r="WA387" s="29"/>
      <c r="WB387" s="29"/>
      <c r="WC387" s="29"/>
      <c r="WD387" s="29"/>
      <c r="WE387" s="29"/>
      <c r="WF387" s="29"/>
      <c r="WG387" s="29"/>
      <c r="WH387" s="29"/>
      <c r="WI387" s="29"/>
      <c r="WJ387" s="29"/>
      <c r="WK387" s="29"/>
      <c r="WL387" s="29"/>
      <c r="WM387" s="29"/>
      <c r="WN387" s="29"/>
      <c r="WO387" s="29"/>
      <c r="WP387" s="29"/>
      <c r="WQ387" s="29"/>
      <c r="WR387" s="29"/>
      <c r="WS387" s="29"/>
      <c r="WT387" s="29"/>
      <c r="WU387" s="29"/>
      <c r="WV387" s="29"/>
      <c r="WW387" s="29"/>
      <c r="WX387" s="29"/>
      <c r="WY387" s="29"/>
      <c r="WZ387" s="29"/>
      <c r="XA387" s="29"/>
      <c r="XB387" s="29"/>
      <c r="XC387" s="29"/>
      <c r="XD387" s="29"/>
      <c r="XE387" s="29"/>
      <c r="XF387" s="29"/>
      <c r="XG387" s="29"/>
      <c r="XH387" s="29"/>
      <c r="XI387" s="29"/>
      <c r="XJ387" s="29"/>
      <c r="XK387" s="29"/>
      <c r="XL387" s="29"/>
      <c r="XM387" s="29"/>
      <c r="XN387" s="29"/>
      <c r="XO387" s="29"/>
      <c r="XP387" s="29"/>
      <c r="XQ387" s="29"/>
      <c r="XR387" s="29"/>
      <c r="XS387" s="29"/>
      <c r="XT387" s="29"/>
      <c r="XU387" s="29"/>
      <c r="XV387" s="29"/>
      <c r="XW387" s="29"/>
      <c r="XX387" s="29"/>
      <c r="XY387" s="29"/>
      <c r="XZ387" s="29"/>
      <c r="YA387" s="29"/>
      <c r="YB387" s="29"/>
      <c r="YC387" s="29"/>
      <c r="YD387" s="29"/>
      <c r="YE387" s="29"/>
      <c r="YF387" s="29"/>
      <c r="YG387" s="29"/>
      <c r="YH387" s="29"/>
      <c r="YI387" s="29"/>
      <c r="YJ387" s="29"/>
      <c r="YK387" s="29"/>
      <c r="YL387" s="29"/>
      <c r="YM387" s="29"/>
      <c r="YN387" s="29"/>
      <c r="YO387" s="29"/>
      <c r="YP387" s="29"/>
      <c r="YQ387" s="29"/>
      <c r="YR387" s="29"/>
      <c r="YS387" s="29"/>
      <c r="YT387" s="29"/>
      <c r="YU387" s="29"/>
      <c r="YV387" s="29"/>
      <c r="YW387" s="29"/>
      <c r="YX387" s="29"/>
      <c r="YY387" s="29"/>
      <c r="YZ387" s="29"/>
      <c r="ZA387" s="29"/>
      <c r="ZB387" s="29"/>
      <c r="ZC387" s="29"/>
      <c r="ZD387" s="29"/>
      <c r="ZE387" s="29"/>
      <c r="ZF387" s="29"/>
      <c r="ZG387" s="29"/>
      <c r="ZH387" s="29"/>
      <c r="ZI387" s="29"/>
      <c r="ZJ387" s="29"/>
      <c r="ZK387" s="29"/>
      <c r="ZL387" s="29"/>
      <c r="ZM387" s="29"/>
      <c r="ZN387" s="29"/>
      <c r="ZO387" s="29"/>
      <c r="ZP387" s="29"/>
      <c r="ZQ387" s="29"/>
      <c r="ZR387" s="29"/>
      <c r="ZS387" s="29"/>
      <c r="ZT387" s="29"/>
      <c r="ZU387" s="29"/>
      <c r="ZV387" s="29"/>
      <c r="ZW387" s="29"/>
      <c r="ZX387" s="29"/>
      <c r="ZY387" s="29"/>
      <c r="ZZ387" s="29"/>
      <c r="AAA387" s="29"/>
      <c r="AAB387" s="29"/>
      <c r="AAC387" s="29"/>
      <c r="AAD387" s="29"/>
      <c r="AAE387" s="29"/>
      <c r="AAF387" s="29"/>
      <c r="AAG387" s="29"/>
      <c r="AAH387" s="29"/>
      <c r="AAI387" s="29"/>
      <c r="AAJ387" s="29"/>
      <c r="AAK387" s="29"/>
      <c r="AAL387" s="29"/>
      <c r="AAM387" s="29"/>
      <c r="AAN387" s="29"/>
      <c r="AAO387" s="29"/>
      <c r="AAP387" s="29"/>
      <c r="AAQ387" s="29"/>
      <c r="AAR387" s="29"/>
      <c r="AAS387" s="29"/>
      <c r="AAT387" s="29"/>
      <c r="AAU387" s="29"/>
      <c r="AAV387" s="29"/>
      <c r="AAW387" s="29"/>
      <c r="AAX387" s="29"/>
      <c r="AAY387" s="29"/>
      <c r="AAZ387" s="29"/>
      <c r="ABA387" s="29"/>
      <c r="ABB387" s="29"/>
      <c r="ABC387" s="29"/>
      <c r="ABD387" s="29"/>
      <c r="ABE387" s="29"/>
      <c r="ABF387" s="29"/>
      <c r="ABG387" s="29"/>
      <c r="ABH387" s="29"/>
      <c r="ABI387" s="29"/>
      <c r="ABJ387" s="29"/>
      <c r="ABK387" s="29"/>
      <c r="ABL387" s="29"/>
      <c r="ABM387" s="29"/>
      <c r="ABN387" s="29"/>
      <c r="ABO387" s="29"/>
      <c r="ABP387" s="29"/>
      <c r="ABQ387" s="29"/>
      <c r="ABR387" s="29"/>
      <c r="ABS387" s="29"/>
      <c r="ABT387" s="29"/>
      <c r="ABU387" s="29"/>
      <c r="ABV387" s="29"/>
      <c r="ABW387" s="29"/>
      <c r="ABX387" s="29"/>
      <c r="ABY387" s="29"/>
      <c r="ABZ387" s="29"/>
      <c r="ACA387" s="29"/>
      <c r="ACB387" s="29"/>
      <c r="ACC387" s="29"/>
      <c r="ACD387" s="29"/>
      <c r="ACE387" s="29"/>
      <c r="ACF387" s="29"/>
      <c r="ACG387" s="29"/>
      <c r="ACH387" s="29"/>
      <c r="ACI387" s="29"/>
      <c r="ACJ387" s="29"/>
      <c r="ACK387" s="29"/>
      <c r="ACL387" s="29"/>
      <c r="ACM387" s="29"/>
      <c r="ACN387" s="29"/>
      <c r="ACO387" s="29"/>
      <c r="ACP387" s="29"/>
      <c r="ACQ387" s="29"/>
      <c r="ACR387" s="29"/>
      <c r="ACS387" s="29"/>
      <c r="ACT387" s="29"/>
      <c r="ACU387" s="29"/>
      <c r="ACV387" s="29"/>
      <c r="ACW387" s="29"/>
      <c r="ACX387" s="29"/>
      <c r="ACY387" s="29"/>
      <c r="ACZ387" s="29"/>
      <c r="ADA387" s="29"/>
      <c r="ADB387" s="29"/>
      <c r="ADC387" s="29"/>
      <c r="ADD387" s="29"/>
      <c r="ADE387" s="29"/>
      <c r="ADF387" s="29"/>
      <c r="ADG387" s="29"/>
      <c r="ADH387" s="29"/>
      <c r="ADI387" s="29"/>
      <c r="ADJ387" s="29"/>
      <c r="ADK387" s="29"/>
      <c r="ADL387" s="29"/>
      <c r="ADM387" s="29"/>
      <c r="ADN387" s="29"/>
      <c r="ADO387" s="29"/>
      <c r="ADP387" s="29"/>
      <c r="ADQ387" s="29"/>
      <c r="ADR387" s="29"/>
      <c r="ADS387" s="29"/>
      <c r="ADT387" s="29"/>
      <c r="ADU387" s="29"/>
      <c r="ADV387" s="29"/>
      <c r="ADW387" s="29"/>
      <c r="ADX387" s="29"/>
      <c r="ADY387" s="29"/>
      <c r="ADZ387" s="29"/>
      <c r="AEA387" s="29"/>
      <c r="AEB387" s="29"/>
      <c r="AEC387" s="29"/>
      <c r="AED387" s="29"/>
      <c r="AEE387" s="29"/>
      <c r="AEF387" s="29"/>
      <c r="AEG387" s="29"/>
      <c r="AEH387" s="29"/>
      <c r="AEI387" s="29"/>
      <c r="AEJ387" s="29"/>
      <c r="AEK387" s="29"/>
      <c r="AEL387" s="29"/>
      <c r="AEM387" s="29"/>
      <c r="AEN387" s="29"/>
      <c r="AEO387" s="29"/>
      <c r="AEP387" s="29"/>
      <c r="AEQ387" s="29"/>
      <c r="AER387" s="29"/>
      <c r="AES387" s="29"/>
      <c r="AET387" s="29"/>
      <c r="AEU387" s="29"/>
      <c r="AEV387" s="29"/>
      <c r="AEW387" s="29"/>
      <c r="AEX387" s="29"/>
      <c r="AEY387" s="29"/>
      <c r="AEZ387" s="29"/>
      <c r="AFA387" s="29"/>
      <c r="AFB387" s="29"/>
      <c r="AFC387" s="29"/>
      <c r="AFD387" s="29"/>
      <c r="AFE387" s="29"/>
      <c r="AFF387" s="29"/>
      <c r="AFG387" s="29"/>
      <c r="AFH387" s="29"/>
      <c r="AFI387" s="29"/>
      <c r="AFJ387" s="29"/>
      <c r="AFK387" s="29"/>
      <c r="AFL387" s="29"/>
      <c r="AFM387" s="29"/>
      <c r="AFN387" s="29"/>
      <c r="AFO387" s="29"/>
      <c r="AFP387" s="29"/>
      <c r="AFQ387" s="29"/>
      <c r="AFR387" s="29"/>
      <c r="AFS387" s="29"/>
      <c r="AFT387" s="29"/>
      <c r="AFU387" s="29"/>
      <c r="AFV387" s="29"/>
      <c r="AFW387" s="29"/>
      <c r="AFX387" s="29"/>
      <c r="AFY387" s="29"/>
      <c r="AFZ387" s="29"/>
      <c r="AGA387" s="29"/>
      <c r="AGB387" s="29"/>
      <c r="AGC387" s="29"/>
      <c r="AGD387" s="29"/>
      <c r="AGE387" s="29"/>
      <c r="AGF387" s="29"/>
      <c r="AGG387" s="29"/>
      <c r="AGH387" s="29"/>
      <c r="AGI387" s="29"/>
      <c r="AGJ387" s="29"/>
      <c r="AGK387" s="29"/>
      <c r="AGL387" s="29"/>
      <c r="AGM387" s="29"/>
      <c r="AGN387" s="29"/>
      <c r="AGO387" s="29"/>
      <c r="AGP387" s="29"/>
      <c r="AGQ387" s="29"/>
      <c r="AGR387" s="29"/>
      <c r="AGS387" s="29"/>
      <c r="AGT387" s="29"/>
      <c r="AGU387" s="29"/>
      <c r="AGV387" s="29"/>
      <c r="AGW387" s="29"/>
      <c r="AGX387" s="29"/>
      <c r="AGY387" s="29"/>
      <c r="AGZ387" s="29"/>
      <c r="AHA387" s="29"/>
      <c r="AHB387" s="29"/>
      <c r="AHC387" s="29"/>
      <c r="AHD387" s="29"/>
      <c r="AHE387" s="29"/>
      <c r="AHF387" s="29"/>
      <c r="AHG387" s="29"/>
      <c r="AHH387" s="29"/>
      <c r="AHI387" s="29"/>
      <c r="AHJ387" s="29"/>
      <c r="AHK387" s="29"/>
      <c r="AHL387" s="29"/>
      <c r="AHM387" s="29"/>
      <c r="AHN387" s="29"/>
      <c r="AHO387" s="29"/>
      <c r="AHP387" s="29"/>
      <c r="AHQ387" s="29"/>
      <c r="AHR387" s="29"/>
      <c r="AHS387" s="29"/>
      <c r="AHT387" s="29"/>
      <c r="AHU387" s="29"/>
      <c r="AHV387" s="29"/>
      <c r="AHW387" s="29"/>
      <c r="AHX387" s="29"/>
      <c r="AHY387" s="29"/>
      <c r="AHZ387" s="29"/>
      <c r="AIA387" s="29"/>
      <c r="AIB387" s="29"/>
      <c r="AIC387" s="29"/>
      <c r="AID387" s="29"/>
      <c r="AIE387" s="29"/>
      <c r="AIF387" s="29"/>
      <c r="AIG387" s="29"/>
      <c r="AIH387" s="29"/>
      <c r="AII387" s="29"/>
      <c r="AIJ387" s="29"/>
      <c r="AIK387" s="29"/>
      <c r="AIL387" s="29"/>
      <c r="AIM387" s="29"/>
      <c r="AIN387" s="29"/>
      <c r="AIO387" s="29"/>
      <c r="AIP387" s="29"/>
      <c r="AIQ387" s="29"/>
      <c r="AIR387" s="29"/>
      <c r="AIS387" s="29"/>
      <c r="AIT387" s="29"/>
      <c r="AIU387" s="29"/>
      <c r="AIV387" s="29"/>
      <c r="AIW387" s="29"/>
      <c r="AIX387" s="29"/>
      <c r="AIY387" s="29"/>
      <c r="AIZ387" s="29"/>
      <c r="AJA387" s="29"/>
      <c r="AJB387" s="29"/>
      <c r="AJC387" s="29"/>
      <c r="AJD387" s="29"/>
      <c r="AJE387" s="29"/>
      <c r="AJF387" s="29"/>
      <c r="AJG387" s="29"/>
      <c r="AJH387" s="29"/>
      <c r="AJI387" s="29"/>
      <c r="AJJ387" s="29"/>
      <c r="AJK387" s="29"/>
      <c r="AJL387" s="29"/>
      <c r="AJM387" s="29"/>
      <c r="AJN387" s="29"/>
      <c r="AJO387" s="29"/>
      <c r="AJP387" s="29"/>
      <c r="AJQ387" s="29"/>
      <c r="AJR387" s="29"/>
      <c r="AJS387" s="29"/>
      <c r="AJT387" s="29"/>
      <c r="AJU387" s="29"/>
      <c r="AJV387" s="29"/>
      <c r="AJW387" s="29"/>
      <c r="AJX387" s="29"/>
      <c r="AJY387" s="29"/>
      <c r="AJZ387" s="29"/>
      <c r="AKA387" s="29"/>
      <c r="AKB387" s="29"/>
      <c r="AKC387" s="29"/>
      <c r="AKD387" s="29"/>
      <c r="AKE387" s="29"/>
      <c r="AKF387" s="29"/>
      <c r="AKG387" s="29"/>
      <c r="AKH387" s="29"/>
      <c r="AKI387" s="29"/>
      <c r="AKJ387" s="29"/>
      <c r="AKK387" s="29"/>
      <c r="AKL387" s="29"/>
      <c r="AKM387" s="29"/>
      <c r="AKN387" s="29"/>
      <c r="AKO387" s="29"/>
      <c r="AKP387" s="29"/>
      <c r="AKQ387" s="29"/>
      <c r="AKR387" s="29"/>
      <c r="AKS387" s="29"/>
      <c r="AKT387" s="29"/>
      <c r="AKU387" s="29"/>
      <c r="AKV387" s="29"/>
      <c r="AKW387" s="29"/>
      <c r="AKX387" s="29"/>
      <c r="AKY387" s="29"/>
      <c r="AKZ387" s="29"/>
      <c r="ALA387" s="29"/>
      <c r="ALB387" s="29"/>
      <c r="ALC387" s="29"/>
      <c r="ALD387" s="29"/>
      <c r="ALE387" s="29"/>
      <c r="ALF387" s="29"/>
      <c r="ALG387" s="29"/>
      <c r="ALH387" s="29"/>
      <c r="ALI387" s="29"/>
      <c r="ALJ387" s="29"/>
      <c r="ALK387" s="29"/>
      <c r="ALL387" s="29"/>
      <c r="ALM387" s="29"/>
      <c r="ALN387" s="29"/>
      <c r="ALO387" s="29"/>
      <c r="ALP387" s="29"/>
      <c r="ALQ387" s="29"/>
      <c r="ALR387" s="29"/>
      <c r="ALS387" s="29"/>
      <c r="ALT387" s="29"/>
      <c r="ALU387" s="29"/>
      <c r="ALV387" s="29"/>
      <c r="ALW387" s="29"/>
      <c r="ALX387" s="29"/>
      <c r="ALY387" s="29"/>
      <c r="ALZ387" s="29"/>
      <c r="AMA387" s="29"/>
      <c r="AMB387" s="29"/>
      <c r="AMC387" s="29"/>
      <c r="AMD387" s="29"/>
      <c r="AME387" s="29"/>
      <c r="AMF387" s="29"/>
      <c r="AMG387" s="29"/>
      <c r="AMH387" s="29"/>
      <c r="AMI387" s="29"/>
      <c r="AMJ387" s="29"/>
      <c r="AMK387" s="29"/>
      <c r="AML387" s="29"/>
      <c r="AMM387" s="29"/>
      <c r="AMN387" s="29"/>
      <c r="AMO387" s="29"/>
      <c r="AMP387" s="29"/>
      <c r="AMQ387" s="29"/>
      <c r="AMR387" s="29"/>
      <c r="AMS387" s="29"/>
      <c r="AMT387" s="29"/>
      <c r="AMU387" s="29"/>
      <c r="AMV387" s="29"/>
      <c r="AMW387" s="29"/>
      <c r="AMX387" s="29"/>
      <c r="AMY387" s="29"/>
      <c r="AMZ387" s="29"/>
      <c r="ANA387" s="29"/>
      <c r="ANB387" s="29"/>
      <c r="ANC387" s="29"/>
      <c r="AND387" s="29"/>
      <c r="ANE387" s="29"/>
      <c r="ANF387" s="29"/>
    </row>
    <row r="388" spans="1:1046" s="18" customFormat="1" x14ac:dyDescent="0.25">
      <c r="C388" s="6" t="str">
        <f t="shared" si="230"/>
        <v>(generic)</v>
      </c>
      <c r="D388" s="6" t="str">
        <f t="shared" si="231"/>
        <v>tier 3  (50+ gal)</v>
      </c>
      <c r="E388" s="6">
        <f t="shared" si="265"/>
        <v>990374</v>
      </c>
      <c r="F388" s="62">
        <f t="shared" si="267"/>
        <v>50</v>
      </c>
      <c r="G388" s="6" t="str">
        <f t="shared" si="232"/>
        <v>AWHSTier3Generic50</v>
      </c>
      <c r="H388" s="118">
        <v>0</v>
      </c>
      <c r="I388" s="115">
        <v>1</v>
      </c>
      <c r="J388" s="63">
        <f t="shared" si="268"/>
        <v>0</v>
      </c>
      <c r="K388" s="117">
        <v>2.9</v>
      </c>
      <c r="L388" s="132">
        <f t="shared" si="269"/>
        <v>0</v>
      </c>
      <c r="M388" s="132" t="str">
        <f t="shared" si="266"/>
        <v>Tier3NEEA50</v>
      </c>
      <c r="N388" s="99" t="s">
        <v>196</v>
      </c>
      <c r="O388" s="32">
        <v>3</v>
      </c>
      <c r="P388" s="83">
        <f t="shared" si="273"/>
        <v>99</v>
      </c>
      <c r="Q388" s="12" t="s">
        <v>222</v>
      </c>
      <c r="R388" s="70">
        <f t="shared" si="264"/>
        <v>3</v>
      </c>
      <c r="S388" s="70">
        <f t="shared" si="257"/>
        <v>990374</v>
      </c>
      <c r="T388" s="154" t="str">
        <f t="shared" si="274"/>
        <v>tier 3  (50+ gal)</v>
      </c>
      <c r="U388" s="21" t="s">
        <v>750</v>
      </c>
      <c r="V388" s="132">
        <v>50</v>
      </c>
      <c r="W388" s="30" t="s">
        <v>745</v>
      </c>
      <c r="X388" s="88" t="s">
        <v>745</v>
      </c>
      <c r="Y388" s="93" t="str">
        <f t="shared" si="258"/>
        <v>AWHSTier3Generic50</v>
      </c>
      <c r="Z388" s="131">
        <v>0</v>
      </c>
      <c r="AA388" s="35">
        <v>0</v>
      </c>
      <c r="AB388" s="51">
        <v>0</v>
      </c>
      <c r="AC388" s="50">
        <v>0</v>
      </c>
      <c r="AD388" s="54">
        <v>0</v>
      </c>
      <c r="AE388" s="50"/>
      <c r="AF388" s="143" t="str">
        <f t="shared" si="233"/>
        <v>2,     (generic),   "tier 3  (50+ gal)"</v>
      </c>
      <c r="AG388" s="145" t="str">
        <f t="shared" si="217"/>
        <v>(generic)</v>
      </c>
      <c r="AH388" s="88" t="s">
        <v>752</v>
      </c>
      <c r="AI388" s="143" t="str">
        <f t="shared" si="272"/>
        <v xml:space="preserve">          case  (generic)   :   "Tier3NEEA50"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  <c r="DT388" s="29"/>
      <c r="DU388" s="29"/>
      <c r="DV388" s="29"/>
      <c r="DW388" s="29"/>
      <c r="DX388" s="29"/>
      <c r="DY388" s="29"/>
      <c r="DZ388" s="29"/>
      <c r="EA388" s="29"/>
      <c r="EB388" s="29"/>
      <c r="EC388" s="29"/>
      <c r="ED388" s="29"/>
      <c r="EE388" s="29"/>
      <c r="EF388" s="29"/>
      <c r="EG388" s="29"/>
      <c r="EH388" s="29"/>
      <c r="EI388" s="29"/>
      <c r="EJ388" s="29"/>
      <c r="EK388" s="29"/>
      <c r="EL388" s="29"/>
      <c r="EM388" s="29"/>
      <c r="EN388" s="29"/>
      <c r="EO388" s="29"/>
      <c r="EP388" s="29"/>
      <c r="EQ388" s="29"/>
      <c r="ER388" s="29"/>
      <c r="ES388" s="29"/>
      <c r="ET388" s="29"/>
      <c r="EU388" s="29"/>
      <c r="EV388" s="29"/>
      <c r="EW388" s="29"/>
      <c r="EX388" s="29"/>
      <c r="EY388" s="29"/>
      <c r="EZ388" s="29"/>
      <c r="FA388" s="29"/>
      <c r="FB388" s="29"/>
      <c r="FC388" s="29"/>
      <c r="FD388" s="29"/>
      <c r="FE388" s="29"/>
      <c r="FF388" s="29"/>
      <c r="FG388" s="29"/>
      <c r="FH388" s="29"/>
      <c r="FI388" s="29"/>
      <c r="FJ388" s="29"/>
      <c r="FK388" s="29"/>
      <c r="FL388" s="29"/>
      <c r="FM388" s="29"/>
      <c r="FN388" s="29"/>
      <c r="FO388" s="29"/>
      <c r="FP388" s="29"/>
      <c r="FQ388" s="29"/>
      <c r="FR388" s="29"/>
      <c r="FS388" s="29"/>
      <c r="FT388" s="29"/>
      <c r="FU388" s="29"/>
      <c r="FV388" s="29"/>
      <c r="FW388" s="29"/>
      <c r="FX388" s="29"/>
      <c r="FY388" s="29"/>
      <c r="FZ388" s="29"/>
      <c r="GA388" s="29"/>
      <c r="GB388" s="29"/>
      <c r="GC388" s="29"/>
      <c r="GD388" s="29"/>
      <c r="GE388" s="29"/>
      <c r="GF388" s="29"/>
      <c r="GG388" s="29"/>
      <c r="GH388" s="29"/>
      <c r="GI388" s="29"/>
      <c r="GJ388" s="29"/>
      <c r="GK388" s="29"/>
      <c r="GL388" s="29"/>
      <c r="GM388" s="29"/>
      <c r="GN388" s="29"/>
      <c r="GO388" s="29"/>
      <c r="GP388" s="29"/>
      <c r="GQ388" s="29"/>
      <c r="GR388" s="29"/>
      <c r="GS388" s="29"/>
      <c r="GT388" s="29"/>
      <c r="GU388" s="29"/>
      <c r="GV388" s="29"/>
      <c r="GW388" s="29"/>
      <c r="GX388" s="29"/>
      <c r="GY388" s="29"/>
      <c r="GZ388" s="29"/>
      <c r="HA388" s="29"/>
      <c r="HB388" s="29"/>
      <c r="HC388" s="29"/>
      <c r="HD388" s="29"/>
      <c r="HE388" s="29"/>
      <c r="HF388" s="29"/>
      <c r="HG388" s="29"/>
      <c r="HH388" s="29"/>
      <c r="HI388" s="29"/>
      <c r="HJ388" s="29"/>
      <c r="HK388" s="29"/>
      <c r="HL388" s="29"/>
      <c r="HM388" s="29"/>
      <c r="HN388" s="29"/>
      <c r="HO388" s="29"/>
      <c r="HP388" s="29"/>
      <c r="HQ388" s="29"/>
      <c r="HR388" s="29"/>
      <c r="HS388" s="29"/>
      <c r="HT388" s="29"/>
      <c r="HU388" s="29"/>
      <c r="HV388" s="29"/>
      <c r="HW388" s="29"/>
      <c r="HX388" s="29"/>
      <c r="HY388" s="29"/>
      <c r="HZ388" s="29"/>
      <c r="IA388" s="29"/>
      <c r="IB388" s="29"/>
      <c r="IC388" s="29"/>
      <c r="ID388" s="29"/>
      <c r="IE388" s="29"/>
      <c r="IF388" s="29"/>
      <c r="IG388" s="29"/>
      <c r="IH388" s="29"/>
      <c r="II388" s="29"/>
      <c r="IJ388" s="29"/>
      <c r="IK388" s="29"/>
      <c r="IL388" s="29"/>
      <c r="IM388" s="29"/>
      <c r="IN388" s="29"/>
      <c r="IO388" s="29"/>
      <c r="IP388" s="29"/>
      <c r="IQ388" s="29"/>
      <c r="IR388" s="29"/>
      <c r="IS388" s="29"/>
      <c r="IT388" s="29"/>
      <c r="IU388" s="29"/>
      <c r="IV388" s="29"/>
      <c r="IW388" s="29"/>
      <c r="IX388" s="29"/>
      <c r="IY388" s="29"/>
      <c r="IZ388" s="29"/>
      <c r="JA388" s="29"/>
      <c r="JB388" s="29"/>
      <c r="JC388" s="29"/>
      <c r="JD388" s="29"/>
      <c r="JE388" s="29"/>
      <c r="JF388" s="29"/>
      <c r="JG388" s="29"/>
      <c r="JH388" s="29"/>
      <c r="JI388" s="29"/>
      <c r="JJ388" s="29"/>
      <c r="JK388" s="29"/>
      <c r="JL388" s="29"/>
      <c r="JM388" s="29"/>
      <c r="JN388" s="29"/>
      <c r="JO388" s="29"/>
      <c r="JP388" s="29"/>
      <c r="JQ388" s="29"/>
      <c r="JR388" s="29"/>
      <c r="JS388" s="29"/>
      <c r="JT388" s="29"/>
      <c r="JU388" s="29"/>
      <c r="JV388" s="29"/>
      <c r="JW388" s="29"/>
      <c r="JX388" s="29"/>
      <c r="JY388" s="29"/>
      <c r="JZ388" s="29"/>
      <c r="KA388" s="29"/>
      <c r="KB388" s="29"/>
      <c r="KC388" s="29"/>
      <c r="KD388" s="29"/>
      <c r="KE388" s="29"/>
      <c r="KF388" s="29"/>
      <c r="KG388" s="29"/>
      <c r="KH388" s="29"/>
      <c r="KI388" s="29"/>
      <c r="KJ388" s="29"/>
      <c r="KK388" s="29"/>
      <c r="KL388" s="29"/>
      <c r="KM388" s="29"/>
      <c r="KN388" s="29"/>
      <c r="KO388" s="29"/>
      <c r="KP388" s="29"/>
      <c r="KQ388" s="29"/>
      <c r="KR388" s="29"/>
      <c r="KS388" s="29"/>
      <c r="KT388" s="29"/>
      <c r="KU388" s="29"/>
      <c r="KV388" s="29"/>
      <c r="KW388" s="29"/>
      <c r="KX388" s="29"/>
      <c r="KY388" s="29"/>
      <c r="KZ388" s="29"/>
      <c r="LA388" s="29"/>
      <c r="LB388" s="29"/>
      <c r="LC388" s="29"/>
      <c r="LD388" s="29"/>
      <c r="LE388" s="29"/>
      <c r="LF388" s="29"/>
      <c r="LG388" s="29"/>
      <c r="LH388" s="29"/>
      <c r="LI388" s="29"/>
      <c r="LJ388" s="29"/>
      <c r="LK388" s="29"/>
      <c r="LL388" s="29"/>
      <c r="LM388" s="29"/>
      <c r="LN388" s="29"/>
      <c r="LO388" s="29"/>
      <c r="LP388" s="29"/>
      <c r="LQ388" s="29"/>
      <c r="LR388" s="29"/>
      <c r="LS388" s="29"/>
      <c r="LT388" s="29"/>
      <c r="LU388" s="29"/>
      <c r="LV388" s="29"/>
      <c r="LW388" s="29"/>
      <c r="LX388" s="29"/>
      <c r="LY388" s="29"/>
      <c r="LZ388" s="29"/>
      <c r="MA388" s="29"/>
      <c r="MB388" s="29"/>
      <c r="MC388" s="29"/>
      <c r="MD388" s="29"/>
      <c r="ME388" s="29"/>
      <c r="MF388" s="29"/>
      <c r="MG388" s="29"/>
      <c r="MH388" s="29"/>
      <c r="MI388" s="29"/>
      <c r="MJ388" s="29"/>
      <c r="MK388" s="29"/>
      <c r="ML388" s="29"/>
      <c r="MM388" s="29"/>
      <c r="MN388" s="29"/>
      <c r="MO388" s="29"/>
      <c r="MP388" s="29"/>
      <c r="MQ388" s="29"/>
      <c r="MR388" s="29"/>
      <c r="MS388" s="29"/>
      <c r="MT388" s="29"/>
      <c r="MU388" s="29"/>
      <c r="MV388" s="29"/>
      <c r="MW388" s="29"/>
      <c r="MX388" s="29"/>
      <c r="MY388" s="29"/>
      <c r="MZ388" s="29"/>
      <c r="NA388" s="29"/>
      <c r="NB388" s="29"/>
      <c r="NC388" s="29"/>
      <c r="ND388" s="29"/>
      <c r="NE388" s="29"/>
      <c r="NF388" s="29"/>
      <c r="NG388" s="29"/>
      <c r="NH388" s="29"/>
      <c r="NI388" s="29"/>
      <c r="NJ388" s="29"/>
      <c r="NK388" s="29"/>
      <c r="NL388" s="29"/>
      <c r="NM388" s="29"/>
      <c r="NN388" s="29"/>
      <c r="NO388" s="29"/>
      <c r="NP388" s="29"/>
      <c r="NQ388" s="29"/>
      <c r="NR388" s="29"/>
      <c r="NS388" s="29"/>
      <c r="NT388" s="29"/>
      <c r="NU388" s="29"/>
      <c r="NV388" s="29"/>
      <c r="NW388" s="29"/>
      <c r="NX388" s="29"/>
      <c r="NY388" s="29"/>
      <c r="NZ388" s="29"/>
      <c r="OA388" s="29"/>
      <c r="OB388" s="29"/>
      <c r="OC388" s="29"/>
      <c r="OD388" s="29"/>
      <c r="OE388" s="29"/>
      <c r="OF388" s="29"/>
      <c r="OG388" s="29"/>
      <c r="OH388" s="29"/>
      <c r="OI388" s="29"/>
      <c r="OJ388" s="29"/>
      <c r="OK388" s="29"/>
      <c r="OL388" s="29"/>
      <c r="OM388" s="29"/>
      <c r="ON388" s="29"/>
      <c r="OO388" s="29"/>
      <c r="OP388" s="29"/>
      <c r="OQ388" s="29"/>
      <c r="OR388" s="29"/>
      <c r="OS388" s="29"/>
      <c r="OT388" s="29"/>
      <c r="OU388" s="29"/>
      <c r="OV388" s="29"/>
      <c r="OW388" s="29"/>
      <c r="OX388" s="29"/>
      <c r="OY388" s="29"/>
      <c r="OZ388" s="29"/>
      <c r="PA388" s="29"/>
      <c r="PB388" s="29"/>
      <c r="PC388" s="29"/>
      <c r="PD388" s="29"/>
      <c r="PE388" s="29"/>
      <c r="PF388" s="29"/>
      <c r="PG388" s="29"/>
      <c r="PH388" s="29"/>
      <c r="PI388" s="29"/>
      <c r="PJ388" s="29"/>
      <c r="PK388" s="29"/>
      <c r="PL388" s="29"/>
      <c r="PM388" s="29"/>
      <c r="PN388" s="29"/>
      <c r="PO388" s="29"/>
      <c r="PP388" s="29"/>
      <c r="PQ388" s="29"/>
      <c r="PR388" s="29"/>
      <c r="PS388" s="29"/>
      <c r="PT388" s="29"/>
      <c r="PU388" s="29"/>
      <c r="PV388" s="29"/>
      <c r="PW388" s="29"/>
      <c r="PX388" s="29"/>
      <c r="PY388" s="29"/>
      <c r="PZ388" s="29"/>
      <c r="QA388" s="29"/>
      <c r="QB388" s="29"/>
      <c r="QC388" s="29"/>
      <c r="QD388" s="29"/>
      <c r="QE388" s="29"/>
      <c r="QF388" s="29"/>
      <c r="QG388" s="29"/>
      <c r="QH388" s="29"/>
      <c r="QI388" s="29"/>
      <c r="QJ388" s="29"/>
      <c r="QK388" s="29"/>
      <c r="QL388" s="29"/>
      <c r="QM388" s="29"/>
      <c r="QN388" s="29"/>
      <c r="QO388" s="29"/>
      <c r="QP388" s="29"/>
      <c r="QQ388" s="29"/>
      <c r="QR388" s="29"/>
      <c r="QS388" s="29"/>
      <c r="QT388" s="29"/>
      <c r="QU388" s="29"/>
      <c r="QV388" s="29"/>
      <c r="QW388" s="29"/>
      <c r="QX388" s="29"/>
      <c r="QY388" s="29"/>
      <c r="QZ388" s="29"/>
      <c r="RA388" s="29"/>
      <c r="RB388" s="29"/>
      <c r="RC388" s="29"/>
      <c r="RD388" s="29"/>
      <c r="RE388" s="29"/>
      <c r="RF388" s="29"/>
      <c r="RG388" s="29"/>
      <c r="RH388" s="29"/>
      <c r="RI388" s="29"/>
      <c r="RJ388" s="29"/>
      <c r="RK388" s="29"/>
      <c r="RL388" s="29"/>
      <c r="RM388" s="29"/>
      <c r="RN388" s="29"/>
      <c r="RO388" s="29"/>
      <c r="RP388" s="29"/>
      <c r="RQ388" s="29"/>
      <c r="RR388" s="29"/>
      <c r="RS388" s="29"/>
      <c r="RT388" s="29"/>
      <c r="RU388" s="29"/>
      <c r="RV388" s="29"/>
      <c r="RW388" s="29"/>
      <c r="RX388" s="29"/>
      <c r="RY388" s="29"/>
      <c r="RZ388" s="29"/>
      <c r="SA388" s="29"/>
      <c r="SB388" s="29"/>
      <c r="SC388" s="29"/>
      <c r="SD388" s="29"/>
      <c r="SE388" s="29"/>
      <c r="SF388" s="29"/>
      <c r="SG388" s="29"/>
      <c r="SH388" s="29"/>
      <c r="SI388" s="29"/>
      <c r="SJ388" s="29"/>
      <c r="SK388" s="29"/>
      <c r="SL388" s="29"/>
      <c r="SM388" s="29"/>
      <c r="SN388" s="29"/>
      <c r="SO388" s="29"/>
      <c r="SP388" s="29"/>
      <c r="SQ388" s="29"/>
      <c r="SR388" s="29"/>
      <c r="SS388" s="29"/>
      <c r="ST388" s="29"/>
      <c r="SU388" s="29"/>
      <c r="SV388" s="29"/>
      <c r="SW388" s="29"/>
      <c r="SX388" s="29"/>
      <c r="SY388" s="29"/>
      <c r="SZ388" s="29"/>
      <c r="TA388" s="29"/>
      <c r="TB388" s="29"/>
      <c r="TC388" s="29"/>
      <c r="TD388" s="29"/>
      <c r="TE388" s="29"/>
      <c r="TF388" s="29"/>
      <c r="TG388" s="29"/>
      <c r="TH388" s="29"/>
      <c r="TI388" s="29"/>
      <c r="TJ388" s="29"/>
      <c r="TK388" s="29"/>
      <c r="TL388" s="29"/>
      <c r="TM388" s="29"/>
      <c r="TN388" s="29"/>
      <c r="TO388" s="29"/>
      <c r="TP388" s="29"/>
      <c r="TQ388" s="29"/>
      <c r="TR388" s="29"/>
      <c r="TS388" s="29"/>
      <c r="TT388" s="29"/>
      <c r="TU388" s="29"/>
      <c r="TV388" s="29"/>
      <c r="TW388" s="29"/>
      <c r="TX388" s="29"/>
      <c r="TY388" s="29"/>
      <c r="TZ388" s="29"/>
      <c r="UA388" s="29"/>
      <c r="UB388" s="29"/>
      <c r="UC388" s="29"/>
      <c r="UD388" s="29"/>
      <c r="UE388" s="29"/>
      <c r="UF388" s="29"/>
      <c r="UG388" s="29"/>
      <c r="UH388" s="29"/>
      <c r="UI388" s="29"/>
      <c r="UJ388" s="29"/>
      <c r="UK388" s="29"/>
      <c r="UL388" s="29"/>
      <c r="UM388" s="29"/>
      <c r="UN388" s="29"/>
      <c r="UO388" s="29"/>
      <c r="UP388" s="29"/>
      <c r="UQ388" s="29"/>
      <c r="UR388" s="29"/>
      <c r="US388" s="29"/>
      <c r="UT388" s="29"/>
      <c r="UU388" s="29"/>
      <c r="UV388" s="29"/>
      <c r="UW388" s="29"/>
      <c r="UX388" s="29"/>
      <c r="UY388" s="29"/>
      <c r="UZ388" s="29"/>
      <c r="VA388" s="29"/>
      <c r="VB388" s="29"/>
      <c r="VC388" s="29"/>
      <c r="VD388" s="29"/>
      <c r="VE388" s="29"/>
      <c r="VF388" s="29"/>
      <c r="VG388" s="29"/>
      <c r="VH388" s="29"/>
      <c r="VI388" s="29"/>
      <c r="VJ388" s="29"/>
      <c r="VK388" s="29"/>
      <c r="VL388" s="29"/>
      <c r="VM388" s="29"/>
      <c r="VN388" s="29"/>
      <c r="VO388" s="29"/>
      <c r="VP388" s="29"/>
      <c r="VQ388" s="29"/>
      <c r="VR388" s="29"/>
      <c r="VS388" s="29"/>
      <c r="VT388" s="29"/>
      <c r="VU388" s="29"/>
      <c r="VV388" s="29"/>
      <c r="VW388" s="29"/>
      <c r="VX388" s="29"/>
      <c r="VY388" s="29"/>
      <c r="VZ388" s="29"/>
      <c r="WA388" s="29"/>
      <c r="WB388" s="29"/>
      <c r="WC388" s="29"/>
      <c r="WD388" s="29"/>
      <c r="WE388" s="29"/>
      <c r="WF388" s="29"/>
      <c r="WG388" s="29"/>
      <c r="WH388" s="29"/>
      <c r="WI388" s="29"/>
      <c r="WJ388" s="29"/>
      <c r="WK388" s="29"/>
      <c r="WL388" s="29"/>
      <c r="WM388" s="29"/>
      <c r="WN388" s="29"/>
      <c r="WO388" s="29"/>
      <c r="WP388" s="29"/>
      <c r="WQ388" s="29"/>
      <c r="WR388" s="29"/>
      <c r="WS388" s="29"/>
      <c r="WT388" s="29"/>
      <c r="WU388" s="29"/>
      <c r="WV388" s="29"/>
      <c r="WW388" s="29"/>
      <c r="WX388" s="29"/>
      <c r="WY388" s="29"/>
      <c r="WZ388" s="29"/>
      <c r="XA388" s="29"/>
      <c r="XB388" s="29"/>
      <c r="XC388" s="29"/>
      <c r="XD388" s="29"/>
      <c r="XE388" s="29"/>
      <c r="XF388" s="29"/>
      <c r="XG388" s="29"/>
      <c r="XH388" s="29"/>
      <c r="XI388" s="29"/>
      <c r="XJ388" s="29"/>
      <c r="XK388" s="29"/>
      <c r="XL388" s="29"/>
      <c r="XM388" s="29"/>
      <c r="XN388" s="29"/>
      <c r="XO388" s="29"/>
      <c r="XP388" s="29"/>
      <c r="XQ388" s="29"/>
      <c r="XR388" s="29"/>
      <c r="XS388" s="29"/>
      <c r="XT388" s="29"/>
      <c r="XU388" s="29"/>
      <c r="XV388" s="29"/>
      <c r="XW388" s="29"/>
      <c r="XX388" s="29"/>
      <c r="XY388" s="29"/>
      <c r="XZ388" s="29"/>
      <c r="YA388" s="29"/>
      <c r="YB388" s="29"/>
      <c r="YC388" s="29"/>
      <c r="YD388" s="29"/>
      <c r="YE388" s="29"/>
      <c r="YF388" s="29"/>
      <c r="YG388" s="29"/>
      <c r="YH388" s="29"/>
      <c r="YI388" s="29"/>
      <c r="YJ388" s="29"/>
      <c r="YK388" s="29"/>
      <c r="YL388" s="29"/>
      <c r="YM388" s="29"/>
      <c r="YN388" s="29"/>
      <c r="YO388" s="29"/>
      <c r="YP388" s="29"/>
      <c r="YQ388" s="29"/>
      <c r="YR388" s="29"/>
      <c r="YS388" s="29"/>
      <c r="YT388" s="29"/>
      <c r="YU388" s="29"/>
      <c r="YV388" s="29"/>
      <c r="YW388" s="29"/>
      <c r="YX388" s="29"/>
      <c r="YY388" s="29"/>
      <c r="YZ388" s="29"/>
      <c r="ZA388" s="29"/>
      <c r="ZB388" s="29"/>
      <c r="ZC388" s="29"/>
      <c r="ZD388" s="29"/>
      <c r="ZE388" s="29"/>
      <c r="ZF388" s="29"/>
      <c r="ZG388" s="29"/>
      <c r="ZH388" s="29"/>
      <c r="ZI388" s="29"/>
      <c r="ZJ388" s="29"/>
      <c r="ZK388" s="29"/>
      <c r="ZL388" s="29"/>
      <c r="ZM388" s="29"/>
      <c r="ZN388" s="29"/>
      <c r="ZO388" s="29"/>
      <c r="ZP388" s="29"/>
      <c r="ZQ388" s="29"/>
      <c r="ZR388" s="29"/>
      <c r="ZS388" s="29"/>
      <c r="ZT388" s="29"/>
      <c r="ZU388" s="29"/>
      <c r="ZV388" s="29"/>
      <c r="ZW388" s="29"/>
      <c r="ZX388" s="29"/>
      <c r="ZY388" s="29"/>
      <c r="ZZ388" s="29"/>
      <c r="AAA388" s="29"/>
      <c r="AAB388" s="29"/>
      <c r="AAC388" s="29"/>
      <c r="AAD388" s="29"/>
      <c r="AAE388" s="29"/>
      <c r="AAF388" s="29"/>
      <c r="AAG388" s="29"/>
      <c r="AAH388" s="29"/>
      <c r="AAI388" s="29"/>
      <c r="AAJ388" s="29"/>
      <c r="AAK388" s="29"/>
      <c r="AAL388" s="29"/>
      <c r="AAM388" s="29"/>
      <c r="AAN388" s="29"/>
      <c r="AAO388" s="29"/>
      <c r="AAP388" s="29"/>
      <c r="AAQ388" s="29"/>
      <c r="AAR388" s="29"/>
      <c r="AAS388" s="29"/>
      <c r="AAT388" s="29"/>
      <c r="AAU388" s="29"/>
      <c r="AAV388" s="29"/>
      <c r="AAW388" s="29"/>
      <c r="AAX388" s="29"/>
      <c r="AAY388" s="29"/>
      <c r="AAZ388" s="29"/>
      <c r="ABA388" s="29"/>
      <c r="ABB388" s="29"/>
      <c r="ABC388" s="29"/>
      <c r="ABD388" s="29"/>
      <c r="ABE388" s="29"/>
      <c r="ABF388" s="29"/>
      <c r="ABG388" s="29"/>
      <c r="ABH388" s="29"/>
      <c r="ABI388" s="29"/>
      <c r="ABJ388" s="29"/>
      <c r="ABK388" s="29"/>
      <c r="ABL388" s="29"/>
      <c r="ABM388" s="29"/>
      <c r="ABN388" s="29"/>
      <c r="ABO388" s="29"/>
      <c r="ABP388" s="29"/>
      <c r="ABQ388" s="29"/>
      <c r="ABR388" s="29"/>
      <c r="ABS388" s="29"/>
      <c r="ABT388" s="29"/>
      <c r="ABU388" s="29"/>
      <c r="ABV388" s="29"/>
      <c r="ABW388" s="29"/>
      <c r="ABX388" s="29"/>
      <c r="ABY388" s="29"/>
      <c r="ABZ388" s="29"/>
      <c r="ACA388" s="29"/>
      <c r="ACB388" s="29"/>
      <c r="ACC388" s="29"/>
      <c r="ACD388" s="29"/>
      <c r="ACE388" s="29"/>
      <c r="ACF388" s="29"/>
      <c r="ACG388" s="29"/>
      <c r="ACH388" s="29"/>
      <c r="ACI388" s="29"/>
      <c r="ACJ388" s="29"/>
      <c r="ACK388" s="29"/>
      <c r="ACL388" s="29"/>
      <c r="ACM388" s="29"/>
      <c r="ACN388" s="29"/>
      <c r="ACO388" s="29"/>
      <c r="ACP388" s="29"/>
      <c r="ACQ388" s="29"/>
      <c r="ACR388" s="29"/>
      <c r="ACS388" s="29"/>
      <c r="ACT388" s="29"/>
      <c r="ACU388" s="29"/>
      <c r="ACV388" s="29"/>
      <c r="ACW388" s="29"/>
      <c r="ACX388" s="29"/>
      <c r="ACY388" s="29"/>
      <c r="ACZ388" s="29"/>
      <c r="ADA388" s="29"/>
      <c r="ADB388" s="29"/>
      <c r="ADC388" s="29"/>
      <c r="ADD388" s="29"/>
      <c r="ADE388" s="29"/>
      <c r="ADF388" s="29"/>
      <c r="ADG388" s="29"/>
      <c r="ADH388" s="29"/>
      <c r="ADI388" s="29"/>
      <c r="ADJ388" s="29"/>
      <c r="ADK388" s="29"/>
      <c r="ADL388" s="29"/>
      <c r="ADM388" s="29"/>
      <c r="ADN388" s="29"/>
      <c r="ADO388" s="29"/>
      <c r="ADP388" s="29"/>
      <c r="ADQ388" s="29"/>
      <c r="ADR388" s="29"/>
      <c r="ADS388" s="29"/>
      <c r="ADT388" s="29"/>
      <c r="ADU388" s="29"/>
      <c r="ADV388" s="29"/>
      <c r="ADW388" s="29"/>
      <c r="ADX388" s="29"/>
      <c r="ADY388" s="29"/>
      <c r="ADZ388" s="29"/>
      <c r="AEA388" s="29"/>
      <c r="AEB388" s="29"/>
      <c r="AEC388" s="29"/>
      <c r="AED388" s="29"/>
      <c r="AEE388" s="29"/>
      <c r="AEF388" s="29"/>
      <c r="AEG388" s="29"/>
      <c r="AEH388" s="29"/>
      <c r="AEI388" s="29"/>
      <c r="AEJ388" s="29"/>
      <c r="AEK388" s="29"/>
      <c r="AEL388" s="29"/>
      <c r="AEM388" s="29"/>
      <c r="AEN388" s="29"/>
      <c r="AEO388" s="29"/>
      <c r="AEP388" s="29"/>
      <c r="AEQ388" s="29"/>
      <c r="AER388" s="29"/>
      <c r="AES388" s="29"/>
      <c r="AET388" s="29"/>
      <c r="AEU388" s="29"/>
      <c r="AEV388" s="29"/>
      <c r="AEW388" s="29"/>
      <c r="AEX388" s="29"/>
      <c r="AEY388" s="29"/>
      <c r="AEZ388" s="29"/>
      <c r="AFA388" s="29"/>
      <c r="AFB388" s="29"/>
      <c r="AFC388" s="29"/>
      <c r="AFD388" s="29"/>
      <c r="AFE388" s="29"/>
      <c r="AFF388" s="29"/>
      <c r="AFG388" s="29"/>
      <c r="AFH388" s="29"/>
      <c r="AFI388" s="29"/>
      <c r="AFJ388" s="29"/>
      <c r="AFK388" s="29"/>
      <c r="AFL388" s="29"/>
      <c r="AFM388" s="29"/>
      <c r="AFN388" s="29"/>
      <c r="AFO388" s="29"/>
      <c r="AFP388" s="29"/>
      <c r="AFQ388" s="29"/>
      <c r="AFR388" s="29"/>
      <c r="AFS388" s="29"/>
      <c r="AFT388" s="29"/>
      <c r="AFU388" s="29"/>
      <c r="AFV388" s="29"/>
      <c r="AFW388" s="29"/>
      <c r="AFX388" s="29"/>
      <c r="AFY388" s="29"/>
      <c r="AFZ388" s="29"/>
      <c r="AGA388" s="29"/>
      <c r="AGB388" s="29"/>
      <c r="AGC388" s="29"/>
      <c r="AGD388" s="29"/>
      <c r="AGE388" s="29"/>
      <c r="AGF388" s="29"/>
      <c r="AGG388" s="29"/>
      <c r="AGH388" s="29"/>
      <c r="AGI388" s="29"/>
      <c r="AGJ388" s="29"/>
      <c r="AGK388" s="29"/>
      <c r="AGL388" s="29"/>
      <c r="AGM388" s="29"/>
      <c r="AGN388" s="29"/>
      <c r="AGO388" s="29"/>
      <c r="AGP388" s="29"/>
      <c r="AGQ388" s="29"/>
      <c r="AGR388" s="29"/>
      <c r="AGS388" s="29"/>
      <c r="AGT388" s="29"/>
      <c r="AGU388" s="29"/>
      <c r="AGV388" s="29"/>
      <c r="AGW388" s="29"/>
      <c r="AGX388" s="29"/>
      <c r="AGY388" s="29"/>
      <c r="AGZ388" s="29"/>
      <c r="AHA388" s="29"/>
      <c r="AHB388" s="29"/>
      <c r="AHC388" s="29"/>
      <c r="AHD388" s="29"/>
      <c r="AHE388" s="29"/>
      <c r="AHF388" s="29"/>
      <c r="AHG388" s="29"/>
      <c r="AHH388" s="29"/>
      <c r="AHI388" s="29"/>
      <c r="AHJ388" s="29"/>
      <c r="AHK388" s="29"/>
      <c r="AHL388" s="29"/>
      <c r="AHM388" s="29"/>
      <c r="AHN388" s="29"/>
      <c r="AHO388" s="29"/>
      <c r="AHP388" s="29"/>
      <c r="AHQ388" s="29"/>
      <c r="AHR388" s="29"/>
      <c r="AHS388" s="29"/>
      <c r="AHT388" s="29"/>
      <c r="AHU388" s="29"/>
      <c r="AHV388" s="29"/>
      <c r="AHW388" s="29"/>
      <c r="AHX388" s="29"/>
      <c r="AHY388" s="29"/>
      <c r="AHZ388" s="29"/>
      <c r="AIA388" s="29"/>
      <c r="AIB388" s="29"/>
      <c r="AIC388" s="29"/>
      <c r="AID388" s="29"/>
      <c r="AIE388" s="29"/>
      <c r="AIF388" s="29"/>
      <c r="AIG388" s="29"/>
      <c r="AIH388" s="29"/>
      <c r="AII388" s="29"/>
      <c r="AIJ388" s="29"/>
      <c r="AIK388" s="29"/>
      <c r="AIL388" s="29"/>
      <c r="AIM388" s="29"/>
      <c r="AIN388" s="29"/>
      <c r="AIO388" s="29"/>
      <c r="AIP388" s="29"/>
      <c r="AIQ388" s="29"/>
      <c r="AIR388" s="29"/>
      <c r="AIS388" s="29"/>
      <c r="AIT388" s="29"/>
      <c r="AIU388" s="29"/>
      <c r="AIV388" s="29"/>
      <c r="AIW388" s="29"/>
      <c r="AIX388" s="29"/>
      <c r="AIY388" s="29"/>
      <c r="AIZ388" s="29"/>
      <c r="AJA388" s="29"/>
      <c r="AJB388" s="29"/>
      <c r="AJC388" s="29"/>
      <c r="AJD388" s="29"/>
      <c r="AJE388" s="29"/>
      <c r="AJF388" s="29"/>
      <c r="AJG388" s="29"/>
      <c r="AJH388" s="29"/>
      <c r="AJI388" s="29"/>
      <c r="AJJ388" s="29"/>
      <c r="AJK388" s="29"/>
      <c r="AJL388" s="29"/>
      <c r="AJM388" s="29"/>
      <c r="AJN388" s="29"/>
      <c r="AJO388" s="29"/>
      <c r="AJP388" s="29"/>
      <c r="AJQ388" s="29"/>
      <c r="AJR388" s="29"/>
      <c r="AJS388" s="29"/>
      <c r="AJT388" s="29"/>
      <c r="AJU388" s="29"/>
      <c r="AJV388" s="29"/>
      <c r="AJW388" s="29"/>
      <c r="AJX388" s="29"/>
      <c r="AJY388" s="29"/>
      <c r="AJZ388" s="29"/>
      <c r="AKA388" s="29"/>
      <c r="AKB388" s="29"/>
      <c r="AKC388" s="29"/>
      <c r="AKD388" s="29"/>
      <c r="AKE388" s="29"/>
      <c r="AKF388" s="29"/>
      <c r="AKG388" s="29"/>
      <c r="AKH388" s="29"/>
      <c r="AKI388" s="29"/>
      <c r="AKJ388" s="29"/>
      <c r="AKK388" s="29"/>
      <c r="AKL388" s="29"/>
      <c r="AKM388" s="29"/>
      <c r="AKN388" s="29"/>
      <c r="AKO388" s="29"/>
      <c r="AKP388" s="29"/>
      <c r="AKQ388" s="29"/>
      <c r="AKR388" s="29"/>
      <c r="AKS388" s="29"/>
      <c r="AKT388" s="29"/>
      <c r="AKU388" s="29"/>
      <c r="AKV388" s="29"/>
      <c r="AKW388" s="29"/>
      <c r="AKX388" s="29"/>
      <c r="AKY388" s="29"/>
      <c r="AKZ388" s="29"/>
      <c r="ALA388" s="29"/>
      <c r="ALB388" s="29"/>
      <c r="ALC388" s="29"/>
      <c r="ALD388" s="29"/>
      <c r="ALE388" s="29"/>
      <c r="ALF388" s="29"/>
      <c r="ALG388" s="29"/>
      <c r="ALH388" s="29"/>
      <c r="ALI388" s="29"/>
      <c r="ALJ388" s="29"/>
      <c r="ALK388" s="29"/>
      <c r="ALL388" s="29"/>
      <c r="ALM388" s="29"/>
      <c r="ALN388" s="29"/>
      <c r="ALO388" s="29"/>
      <c r="ALP388" s="29"/>
      <c r="ALQ388" s="29"/>
      <c r="ALR388" s="29"/>
      <c r="ALS388" s="29"/>
      <c r="ALT388" s="29"/>
      <c r="ALU388" s="29"/>
      <c r="ALV388" s="29"/>
      <c r="ALW388" s="29"/>
      <c r="ALX388" s="29"/>
      <c r="ALY388" s="29"/>
      <c r="ALZ388" s="29"/>
      <c r="AMA388" s="29"/>
      <c r="AMB388" s="29"/>
      <c r="AMC388" s="29"/>
      <c r="AMD388" s="29"/>
      <c r="AME388" s="29"/>
      <c r="AMF388" s="29"/>
      <c r="AMG388" s="29"/>
      <c r="AMH388" s="29"/>
      <c r="AMI388" s="29"/>
      <c r="AMJ388" s="29"/>
      <c r="AMK388" s="29"/>
      <c r="AML388" s="29"/>
      <c r="AMM388" s="29"/>
      <c r="AMN388" s="29"/>
      <c r="AMO388" s="29"/>
      <c r="AMP388" s="29"/>
      <c r="AMQ388" s="29"/>
      <c r="AMR388" s="29"/>
      <c r="AMS388" s="29"/>
      <c r="AMT388" s="29"/>
      <c r="AMU388" s="29"/>
      <c r="AMV388" s="29"/>
      <c r="AMW388" s="29"/>
      <c r="AMX388" s="29"/>
      <c r="AMY388" s="29"/>
      <c r="AMZ388" s="29"/>
      <c r="ANA388" s="29"/>
      <c r="ANB388" s="29"/>
      <c r="ANC388" s="29"/>
      <c r="AND388" s="29"/>
      <c r="ANE388" s="29"/>
      <c r="ANF388" s="29"/>
    </row>
    <row r="389" spans="1:1046" s="18" customFormat="1" x14ac:dyDescent="0.25">
      <c r="C389" s="6" t="str">
        <f t="shared" si="230"/>
        <v>(generic)</v>
      </c>
      <c r="D389" s="6" t="str">
        <f t="shared" si="231"/>
        <v>tier 3  (65+ gal)</v>
      </c>
      <c r="E389" s="6">
        <f t="shared" si="265"/>
        <v>990475</v>
      </c>
      <c r="F389" s="62">
        <f t="shared" si="267"/>
        <v>65</v>
      </c>
      <c r="G389" s="6" t="str">
        <f t="shared" si="232"/>
        <v>AWHSTier3Generic65</v>
      </c>
      <c r="H389" s="118">
        <v>0</v>
      </c>
      <c r="I389" s="115">
        <v>1</v>
      </c>
      <c r="J389" s="63">
        <f t="shared" si="268"/>
        <v>0</v>
      </c>
      <c r="K389" s="117">
        <v>2.9</v>
      </c>
      <c r="L389" s="132">
        <f t="shared" si="269"/>
        <v>0</v>
      </c>
      <c r="M389" s="132" t="str">
        <f t="shared" si="266"/>
        <v>Tier3NEEA65</v>
      </c>
      <c r="N389" s="99" t="s">
        <v>196</v>
      </c>
      <c r="O389" s="32">
        <v>3</v>
      </c>
      <c r="P389" s="83">
        <f t="shared" si="273"/>
        <v>99</v>
      </c>
      <c r="Q389" s="12" t="s">
        <v>222</v>
      </c>
      <c r="R389" s="70">
        <f t="shared" si="264"/>
        <v>4</v>
      </c>
      <c r="S389" s="70">
        <f t="shared" si="257"/>
        <v>990475</v>
      </c>
      <c r="T389" s="154" t="str">
        <f t="shared" si="274"/>
        <v>tier 3  (65+ gal)</v>
      </c>
      <c r="U389" s="21" t="s">
        <v>750</v>
      </c>
      <c r="V389" s="132">
        <v>65</v>
      </c>
      <c r="W389" s="30" t="s">
        <v>746</v>
      </c>
      <c r="X389" s="88" t="s">
        <v>746</v>
      </c>
      <c r="Y389" s="93" t="str">
        <f t="shared" si="258"/>
        <v>AWHSTier3Generic65</v>
      </c>
      <c r="Z389" s="131">
        <v>0</v>
      </c>
      <c r="AA389" s="35">
        <v>0</v>
      </c>
      <c r="AB389" s="51">
        <v>0</v>
      </c>
      <c r="AC389" s="50">
        <v>0</v>
      </c>
      <c r="AD389" s="54">
        <v>0</v>
      </c>
      <c r="AE389" s="50"/>
      <c r="AF389" s="143" t="str">
        <f t="shared" si="233"/>
        <v>2,     (generic),   "tier 3  (65+ gal)"</v>
      </c>
      <c r="AG389" s="145" t="str">
        <f t="shared" ref="AG389:AG390" si="275">AG388</f>
        <v>(generic)</v>
      </c>
      <c r="AH389" s="88" t="s">
        <v>753</v>
      </c>
      <c r="AI389" s="143" t="str">
        <f t="shared" si="272"/>
        <v xml:space="preserve">          case  (generic)   :   "Tier3NEEA65"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  <c r="DT389" s="29"/>
      <c r="DU389" s="29"/>
      <c r="DV389" s="29"/>
      <c r="DW389" s="29"/>
      <c r="DX389" s="29"/>
      <c r="DY389" s="29"/>
      <c r="DZ389" s="29"/>
      <c r="EA389" s="29"/>
      <c r="EB389" s="29"/>
      <c r="EC389" s="29"/>
      <c r="ED389" s="29"/>
      <c r="EE389" s="29"/>
      <c r="EF389" s="29"/>
      <c r="EG389" s="29"/>
      <c r="EH389" s="29"/>
      <c r="EI389" s="29"/>
      <c r="EJ389" s="29"/>
      <c r="EK389" s="29"/>
      <c r="EL389" s="29"/>
      <c r="EM389" s="29"/>
      <c r="EN389" s="29"/>
      <c r="EO389" s="29"/>
      <c r="EP389" s="29"/>
      <c r="EQ389" s="29"/>
      <c r="ER389" s="29"/>
      <c r="ES389" s="29"/>
      <c r="ET389" s="29"/>
      <c r="EU389" s="29"/>
      <c r="EV389" s="29"/>
      <c r="EW389" s="29"/>
      <c r="EX389" s="29"/>
      <c r="EY389" s="29"/>
      <c r="EZ389" s="29"/>
      <c r="FA389" s="29"/>
      <c r="FB389" s="29"/>
      <c r="FC389" s="29"/>
      <c r="FD389" s="29"/>
      <c r="FE389" s="29"/>
      <c r="FF389" s="29"/>
      <c r="FG389" s="29"/>
      <c r="FH389" s="29"/>
      <c r="FI389" s="29"/>
      <c r="FJ389" s="29"/>
      <c r="FK389" s="29"/>
      <c r="FL389" s="29"/>
      <c r="FM389" s="29"/>
      <c r="FN389" s="29"/>
      <c r="FO389" s="29"/>
      <c r="FP389" s="29"/>
      <c r="FQ389" s="29"/>
      <c r="FR389" s="29"/>
      <c r="FS389" s="29"/>
      <c r="FT389" s="29"/>
      <c r="FU389" s="29"/>
      <c r="FV389" s="29"/>
      <c r="FW389" s="29"/>
      <c r="FX389" s="29"/>
      <c r="FY389" s="29"/>
      <c r="FZ389" s="29"/>
      <c r="GA389" s="29"/>
      <c r="GB389" s="29"/>
      <c r="GC389" s="29"/>
      <c r="GD389" s="29"/>
      <c r="GE389" s="29"/>
      <c r="GF389" s="29"/>
      <c r="GG389" s="29"/>
      <c r="GH389" s="29"/>
      <c r="GI389" s="29"/>
      <c r="GJ389" s="29"/>
      <c r="GK389" s="29"/>
      <c r="GL389" s="29"/>
      <c r="GM389" s="29"/>
      <c r="GN389" s="29"/>
      <c r="GO389" s="29"/>
      <c r="GP389" s="29"/>
      <c r="GQ389" s="29"/>
      <c r="GR389" s="29"/>
      <c r="GS389" s="29"/>
      <c r="GT389" s="29"/>
      <c r="GU389" s="29"/>
      <c r="GV389" s="29"/>
      <c r="GW389" s="29"/>
      <c r="GX389" s="29"/>
      <c r="GY389" s="29"/>
      <c r="GZ389" s="29"/>
      <c r="HA389" s="29"/>
      <c r="HB389" s="29"/>
      <c r="HC389" s="29"/>
      <c r="HD389" s="29"/>
      <c r="HE389" s="29"/>
      <c r="HF389" s="29"/>
      <c r="HG389" s="29"/>
      <c r="HH389" s="29"/>
      <c r="HI389" s="29"/>
      <c r="HJ389" s="29"/>
      <c r="HK389" s="29"/>
      <c r="HL389" s="29"/>
      <c r="HM389" s="29"/>
      <c r="HN389" s="29"/>
      <c r="HO389" s="29"/>
      <c r="HP389" s="29"/>
      <c r="HQ389" s="29"/>
      <c r="HR389" s="29"/>
      <c r="HS389" s="29"/>
      <c r="HT389" s="29"/>
      <c r="HU389" s="29"/>
      <c r="HV389" s="29"/>
      <c r="HW389" s="29"/>
      <c r="HX389" s="29"/>
      <c r="HY389" s="29"/>
      <c r="HZ389" s="29"/>
      <c r="IA389" s="29"/>
      <c r="IB389" s="29"/>
      <c r="IC389" s="29"/>
      <c r="ID389" s="29"/>
      <c r="IE389" s="29"/>
      <c r="IF389" s="29"/>
      <c r="IG389" s="29"/>
      <c r="IH389" s="29"/>
      <c r="II389" s="29"/>
      <c r="IJ389" s="29"/>
      <c r="IK389" s="29"/>
      <c r="IL389" s="29"/>
      <c r="IM389" s="29"/>
      <c r="IN389" s="29"/>
      <c r="IO389" s="29"/>
      <c r="IP389" s="29"/>
      <c r="IQ389" s="29"/>
      <c r="IR389" s="29"/>
      <c r="IS389" s="29"/>
      <c r="IT389" s="29"/>
      <c r="IU389" s="29"/>
      <c r="IV389" s="29"/>
      <c r="IW389" s="29"/>
      <c r="IX389" s="29"/>
      <c r="IY389" s="29"/>
      <c r="IZ389" s="29"/>
      <c r="JA389" s="29"/>
      <c r="JB389" s="29"/>
      <c r="JC389" s="29"/>
      <c r="JD389" s="29"/>
      <c r="JE389" s="29"/>
      <c r="JF389" s="29"/>
      <c r="JG389" s="29"/>
      <c r="JH389" s="29"/>
      <c r="JI389" s="29"/>
      <c r="JJ389" s="29"/>
      <c r="JK389" s="29"/>
      <c r="JL389" s="29"/>
      <c r="JM389" s="29"/>
      <c r="JN389" s="29"/>
      <c r="JO389" s="29"/>
      <c r="JP389" s="29"/>
      <c r="JQ389" s="29"/>
      <c r="JR389" s="29"/>
      <c r="JS389" s="29"/>
      <c r="JT389" s="29"/>
      <c r="JU389" s="29"/>
      <c r="JV389" s="29"/>
      <c r="JW389" s="29"/>
      <c r="JX389" s="29"/>
      <c r="JY389" s="29"/>
      <c r="JZ389" s="29"/>
      <c r="KA389" s="29"/>
      <c r="KB389" s="29"/>
      <c r="KC389" s="29"/>
      <c r="KD389" s="29"/>
      <c r="KE389" s="29"/>
      <c r="KF389" s="29"/>
      <c r="KG389" s="29"/>
      <c r="KH389" s="29"/>
      <c r="KI389" s="29"/>
      <c r="KJ389" s="29"/>
      <c r="KK389" s="29"/>
      <c r="KL389" s="29"/>
      <c r="KM389" s="29"/>
      <c r="KN389" s="29"/>
      <c r="KO389" s="29"/>
      <c r="KP389" s="29"/>
      <c r="KQ389" s="29"/>
      <c r="KR389" s="29"/>
      <c r="KS389" s="29"/>
      <c r="KT389" s="29"/>
      <c r="KU389" s="29"/>
      <c r="KV389" s="29"/>
      <c r="KW389" s="29"/>
      <c r="KX389" s="29"/>
      <c r="KY389" s="29"/>
      <c r="KZ389" s="29"/>
      <c r="LA389" s="29"/>
      <c r="LB389" s="29"/>
      <c r="LC389" s="29"/>
      <c r="LD389" s="29"/>
      <c r="LE389" s="29"/>
      <c r="LF389" s="29"/>
      <c r="LG389" s="29"/>
      <c r="LH389" s="29"/>
      <c r="LI389" s="29"/>
      <c r="LJ389" s="29"/>
      <c r="LK389" s="29"/>
      <c r="LL389" s="29"/>
      <c r="LM389" s="29"/>
      <c r="LN389" s="29"/>
      <c r="LO389" s="29"/>
      <c r="LP389" s="29"/>
      <c r="LQ389" s="29"/>
      <c r="LR389" s="29"/>
      <c r="LS389" s="29"/>
      <c r="LT389" s="29"/>
      <c r="LU389" s="29"/>
      <c r="LV389" s="29"/>
      <c r="LW389" s="29"/>
      <c r="LX389" s="29"/>
      <c r="LY389" s="29"/>
      <c r="LZ389" s="29"/>
      <c r="MA389" s="29"/>
      <c r="MB389" s="29"/>
      <c r="MC389" s="29"/>
      <c r="MD389" s="29"/>
      <c r="ME389" s="29"/>
      <c r="MF389" s="29"/>
      <c r="MG389" s="29"/>
      <c r="MH389" s="29"/>
      <c r="MI389" s="29"/>
      <c r="MJ389" s="29"/>
      <c r="MK389" s="29"/>
      <c r="ML389" s="29"/>
      <c r="MM389" s="29"/>
      <c r="MN389" s="29"/>
      <c r="MO389" s="29"/>
      <c r="MP389" s="29"/>
      <c r="MQ389" s="29"/>
      <c r="MR389" s="29"/>
      <c r="MS389" s="29"/>
      <c r="MT389" s="29"/>
      <c r="MU389" s="29"/>
      <c r="MV389" s="29"/>
      <c r="MW389" s="29"/>
      <c r="MX389" s="29"/>
      <c r="MY389" s="29"/>
      <c r="MZ389" s="29"/>
      <c r="NA389" s="29"/>
      <c r="NB389" s="29"/>
      <c r="NC389" s="29"/>
      <c r="ND389" s="29"/>
      <c r="NE389" s="29"/>
      <c r="NF389" s="29"/>
      <c r="NG389" s="29"/>
      <c r="NH389" s="29"/>
      <c r="NI389" s="29"/>
      <c r="NJ389" s="29"/>
      <c r="NK389" s="29"/>
      <c r="NL389" s="29"/>
      <c r="NM389" s="29"/>
      <c r="NN389" s="29"/>
      <c r="NO389" s="29"/>
      <c r="NP389" s="29"/>
      <c r="NQ389" s="29"/>
      <c r="NR389" s="29"/>
      <c r="NS389" s="29"/>
      <c r="NT389" s="29"/>
      <c r="NU389" s="29"/>
      <c r="NV389" s="29"/>
      <c r="NW389" s="29"/>
      <c r="NX389" s="29"/>
      <c r="NY389" s="29"/>
      <c r="NZ389" s="29"/>
      <c r="OA389" s="29"/>
      <c r="OB389" s="29"/>
      <c r="OC389" s="29"/>
      <c r="OD389" s="29"/>
      <c r="OE389" s="29"/>
      <c r="OF389" s="29"/>
      <c r="OG389" s="29"/>
      <c r="OH389" s="29"/>
      <c r="OI389" s="29"/>
      <c r="OJ389" s="29"/>
      <c r="OK389" s="29"/>
      <c r="OL389" s="29"/>
      <c r="OM389" s="29"/>
      <c r="ON389" s="29"/>
      <c r="OO389" s="29"/>
      <c r="OP389" s="29"/>
      <c r="OQ389" s="29"/>
      <c r="OR389" s="29"/>
      <c r="OS389" s="29"/>
      <c r="OT389" s="29"/>
      <c r="OU389" s="29"/>
      <c r="OV389" s="29"/>
      <c r="OW389" s="29"/>
      <c r="OX389" s="29"/>
      <c r="OY389" s="29"/>
      <c r="OZ389" s="29"/>
      <c r="PA389" s="29"/>
      <c r="PB389" s="29"/>
      <c r="PC389" s="29"/>
      <c r="PD389" s="29"/>
      <c r="PE389" s="29"/>
      <c r="PF389" s="29"/>
      <c r="PG389" s="29"/>
      <c r="PH389" s="29"/>
      <c r="PI389" s="29"/>
      <c r="PJ389" s="29"/>
      <c r="PK389" s="29"/>
      <c r="PL389" s="29"/>
      <c r="PM389" s="29"/>
      <c r="PN389" s="29"/>
      <c r="PO389" s="29"/>
      <c r="PP389" s="29"/>
      <c r="PQ389" s="29"/>
      <c r="PR389" s="29"/>
      <c r="PS389" s="29"/>
      <c r="PT389" s="29"/>
      <c r="PU389" s="29"/>
      <c r="PV389" s="29"/>
      <c r="PW389" s="29"/>
      <c r="PX389" s="29"/>
      <c r="PY389" s="29"/>
      <c r="PZ389" s="29"/>
      <c r="QA389" s="29"/>
      <c r="QB389" s="29"/>
      <c r="QC389" s="29"/>
      <c r="QD389" s="29"/>
      <c r="QE389" s="29"/>
      <c r="QF389" s="29"/>
      <c r="QG389" s="29"/>
      <c r="QH389" s="29"/>
      <c r="QI389" s="29"/>
      <c r="QJ389" s="29"/>
      <c r="QK389" s="29"/>
      <c r="QL389" s="29"/>
      <c r="QM389" s="29"/>
      <c r="QN389" s="29"/>
      <c r="QO389" s="29"/>
      <c r="QP389" s="29"/>
      <c r="QQ389" s="29"/>
      <c r="QR389" s="29"/>
      <c r="QS389" s="29"/>
      <c r="QT389" s="29"/>
      <c r="QU389" s="29"/>
      <c r="QV389" s="29"/>
      <c r="QW389" s="29"/>
      <c r="QX389" s="29"/>
      <c r="QY389" s="29"/>
      <c r="QZ389" s="29"/>
      <c r="RA389" s="29"/>
      <c r="RB389" s="29"/>
      <c r="RC389" s="29"/>
      <c r="RD389" s="29"/>
      <c r="RE389" s="29"/>
      <c r="RF389" s="29"/>
      <c r="RG389" s="29"/>
      <c r="RH389" s="29"/>
      <c r="RI389" s="29"/>
      <c r="RJ389" s="29"/>
      <c r="RK389" s="29"/>
      <c r="RL389" s="29"/>
      <c r="RM389" s="29"/>
      <c r="RN389" s="29"/>
      <c r="RO389" s="29"/>
      <c r="RP389" s="29"/>
      <c r="RQ389" s="29"/>
      <c r="RR389" s="29"/>
      <c r="RS389" s="29"/>
      <c r="RT389" s="29"/>
      <c r="RU389" s="29"/>
      <c r="RV389" s="29"/>
      <c r="RW389" s="29"/>
      <c r="RX389" s="29"/>
      <c r="RY389" s="29"/>
      <c r="RZ389" s="29"/>
      <c r="SA389" s="29"/>
      <c r="SB389" s="29"/>
      <c r="SC389" s="29"/>
      <c r="SD389" s="29"/>
      <c r="SE389" s="29"/>
      <c r="SF389" s="29"/>
      <c r="SG389" s="29"/>
      <c r="SH389" s="29"/>
      <c r="SI389" s="29"/>
      <c r="SJ389" s="29"/>
      <c r="SK389" s="29"/>
      <c r="SL389" s="29"/>
      <c r="SM389" s="29"/>
      <c r="SN389" s="29"/>
      <c r="SO389" s="29"/>
      <c r="SP389" s="29"/>
      <c r="SQ389" s="29"/>
      <c r="SR389" s="29"/>
      <c r="SS389" s="29"/>
      <c r="ST389" s="29"/>
      <c r="SU389" s="29"/>
      <c r="SV389" s="29"/>
      <c r="SW389" s="29"/>
      <c r="SX389" s="29"/>
      <c r="SY389" s="29"/>
      <c r="SZ389" s="29"/>
      <c r="TA389" s="29"/>
      <c r="TB389" s="29"/>
      <c r="TC389" s="29"/>
      <c r="TD389" s="29"/>
      <c r="TE389" s="29"/>
      <c r="TF389" s="29"/>
      <c r="TG389" s="29"/>
      <c r="TH389" s="29"/>
      <c r="TI389" s="29"/>
      <c r="TJ389" s="29"/>
      <c r="TK389" s="29"/>
      <c r="TL389" s="29"/>
      <c r="TM389" s="29"/>
      <c r="TN389" s="29"/>
      <c r="TO389" s="29"/>
      <c r="TP389" s="29"/>
      <c r="TQ389" s="29"/>
      <c r="TR389" s="29"/>
      <c r="TS389" s="29"/>
      <c r="TT389" s="29"/>
      <c r="TU389" s="29"/>
      <c r="TV389" s="29"/>
      <c r="TW389" s="29"/>
      <c r="TX389" s="29"/>
      <c r="TY389" s="29"/>
      <c r="TZ389" s="29"/>
      <c r="UA389" s="29"/>
      <c r="UB389" s="29"/>
      <c r="UC389" s="29"/>
      <c r="UD389" s="29"/>
      <c r="UE389" s="29"/>
      <c r="UF389" s="29"/>
      <c r="UG389" s="29"/>
      <c r="UH389" s="29"/>
      <c r="UI389" s="29"/>
      <c r="UJ389" s="29"/>
      <c r="UK389" s="29"/>
      <c r="UL389" s="29"/>
      <c r="UM389" s="29"/>
      <c r="UN389" s="29"/>
      <c r="UO389" s="29"/>
      <c r="UP389" s="29"/>
      <c r="UQ389" s="29"/>
      <c r="UR389" s="29"/>
      <c r="US389" s="29"/>
      <c r="UT389" s="29"/>
      <c r="UU389" s="29"/>
      <c r="UV389" s="29"/>
      <c r="UW389" s="29"/>
      <c r="UX389" s="29"/>
      <c r="UY389" s="29"/>
      <c r="UZ389" s="29"/>
      <c r="VA389" s="29"/>
      <c r="VB389" s="29"/>
      <c r="VC389" s="29"/>
      <c r="VD389" s="29"/>
      <c r="VE389" s="29"/>
      <c r="VF389" s="29"/>
      <c r="VG389" s="29"/>
      <c r="VH389" s="29"/>
      <c r="VI389" s="29"/>
      <c r="VJ389" s="29"/>
      <c r="VK389" s="29"/>
      <c r="VL389" s="29"/>
      <c r="VM389" s="29"/>
      <c r="VN389" s="29"/>
      <c r="VO389" s="29"/>
      <c r="VP389" s="29"/>
      <c r="VQ389" s="29"/>
      <c r="VR389" s="29"/>
      <c r="VS389" s="29"/>
      <c r="VT389" s="29"/>
      <c r="VU389" s="29"/>
      <c r="VV389" s="29"/>
      <c r="VW389" s="29"/>
      <c r="VX389" s="29"/>
      <c r="VY389" s="29"/>
      <c r="VZ389" s="29"/>
      <c r="WA389" s="29"/>
      <c r="WB389" s="29"/>
      <c r="WC389" s="29"/>
      <c r="WD389" s="29"/>
      <c r="WE389" s="29"/>
      <c r="WF389" s="29"/>
      <c r="WG389" s="29"/>
      <c r="WH389" s="29"/>
      <c r="WI389" s="29"/>
      <c r="WJ389" s="29"/>
      <c r="WK389" s="29"/>
      <c r="WL389" s="29"/>
      <c r="WM389" s="29"/>
      <c r="WN389" s="29"/>
      <c r="WO389" s="29"/>
      <c r="WP389" s="29"/>
      <c r="WQ389" s="29"/>
      <c r="WR389" s="29"/>
      <c r="WS389" s="29"/>
      <c r="WT389" s="29"/>
      <c r="WU389" s="29"/>
      <c r="WV389" s="29"/>
      <c r="WW389" s="29"/>
      <c r="WX389" s="29"/>
      <c r="WY389" s="29"/>
      <c r="WZ389" s="29"/>
      <c r="XA389" s="29"/>
      <c r="XB389" s="29"/>
      <c r="XC389" s="29"/>
      <c r="XD389" s="29"/>
      <c r="XE389" s="29"/>
      <c r="XF389" s="29"/>
      <c r="XG389" s="29"/>
      <c r="XH389" s="29"/>
      <c r="XI389" s="29"/>
      <c r="XJ389" s="29"/>
      <c r="XK389" s="29"/>
      <c r="XL389" s="29"/>
      <c r="XM389" s="29"/>
      <c r="XN389" s="29"/>
      <c r="XO389" s="29"/>
      <c r="XP389" s="29"/>
      <c r="XQ389" s="29"/>
      <c r="XR389" s="29"/>
      <c r="XS389" s="29"/>
      <c r="XT389" s="29"/>
      <c r="XU389" s="29"/>
      <c r="XV389" s="29"/>
      <c r="XW389" s="29"/>
      <c r="XX389" s="29"/>
      <c r="XY389" s="29"/>
      <c r="XZ389" s="29"/>
      <c r="YA389" s="29"/>
      <c r="YB389" s="29"/>
      <c r="YC389" s="29"/>
      <c r="YD389" s="29"/>
      <c r="YE389" s="29"/>
      <c r="YF389" s="29"/>
      <c r="YG389" s="29"/>
      <c r="YH389" s="29"/>
      <c r="YI389" s="29"/>
      <c r="YJ389" s="29"/>
      <c r="YK389" s="29"/>
      <c r="YL389" s="29"/>
      <c r="YM389" s="29"/>
      <c r="YN389" s="29"/>
      <c r="YO389" s="29"/>
      <c r="YP389" s="29"/>
      <c r="YQ389" s="29"/>
      <c r="YR389" s="29"/>
      <c r="YS389" s="29"/>
      <c r="YT389" s="29"/>
      <c r="YU389" s="29"/>
      <c r="YV389" s="29"/>
      <c r="YW389" s="29"/>
      <c r="YX389" s="29"/>
      <c r="YY389" s="29"/>
      <c r="YZ389" s="29"/>
      <c r="ZA389" s="29"/>
      <c r="ZB389" s="29"/>
      <c r="ZC389" s="29"/>
      <c r="ZD389" s="29"/>
      <c r="ZE389" s="29"/>
      <c r="ZF389" s="29"/>
      <c r="ZG389" s="29"/>
      <c r="ZH389" s="29"/>
      <c r="ZI389" s="29"/>
      <c r="ZJ389" s="29"/>
      <c r="ZK389" s="29"/>
      <c r="ZL389" s="29"/>
      <c r="ZM389" s="29"/>
      <c r="ZN389" s="29"/>
      <c r="ZO389" s="29"/>
      <c r="ZP389" s="29"/>
      <c r="ZQ389" s="29"/>
      <c r="ZR389" s="29"/>
      <c r="ZS389" s="29"/>
      <c r="ZT389" s="29"/>
      <c r="ZU389" s="29"/>
      <c r="ZV389" s="29"/>
      <c r="ZW389" s="29"/>
      <c r="ZX389" s="29"/>
      <c r="ZY389" s="29"/>
      <c r="ZZ389" s="29"/>
      <c r="AAA389" s="29"/>
      <c r="AAB389" s="29"/>
      <c r="AAC389" s="29"/>
      <c r="AAD389" s="29"/>
      <c r="AAE389" s="29"/>
      <c r="AAF389" s="29"/>
      <c r="AAG389" s="29"/>
      <c r="AAH389" s="29"/>
      <c r="AAI389" s="29"/>
      <c r="AAJ389" s="29"/>
      <c r="AAK389" s="29"/>
      <c r="AAL389" s="29"/>
      <c r="AAM389" s="29"/>
      <c r="AAN389" s="29"/>
      <c r="AAO389" s="29"/>
      <c r="AAP389" s="29"/>
      <c r="AAQ389" s="29"/>
      <c r="AAR389" s="29"/>
      <c r="AAS389" s="29"/>
      <c r="AAT389" s="29"/>
      <c r="AAU389" s="29"/>
      <c r="AAV389" s="29"/>
      <c r="AAW389" s="29"/>
      <c r="AAX389" s="29"/>
      <c r="AAY389" s="29"/>
      <c r="AAZ389" s="29"/>
      <c r="ABA389" s="29"/>
      <c r="ABB389" s="29"/>
      <c r="ABC389" s="29"/>
      <c r="ABD389" s="29"/>
      <c r="ABE389" s="29"/>
      <c r="ABF389" s="29"/>
      <c r="ABG389" s="29"/>
      <c r="ABH389" s="29"/>
      <c r="ABI389" s="29"/>
      <c r="ABJ389" s="29"/>
      <c r="ABK389" s="29"/>
      <c r="ABL389" s="29"/>
      <c r="ABM389" s="29"/>
      <c r="ABN389" s="29"/>
      <c r="ABO389" s="29"/>
      <c r="ABP389" s="29"/>
      <c r="ABQ389" s="29"/>
      <c r="ABR389" s="29"/>
      <c r="ABS389" s="29"/>
      <c r="ABT389" s="29"/>
      <c r="ABU389" s="29"/>
      <c r="ABV389" s="29"/>
      <c r="ABW389" s="29"/>
      <c r="ABX389" s="29"/>
      <c r="ABY389" s="29"/>
      <c r="ABZ389" s="29"/>
      <c r="ACA389" s="29"/>
      <c r="ACB389" s="29"/>
      <c r="ACC389" s="29"/>
      <c r="ACD389" s="29"/>
      <c r="ACE389" s="29"/>
      <c r="ACF389" s="29"/>
      <c r="ACG389" s="29"/>
      <c r="ACH389" s="29"/>
      <c r="ACI389" s="29"/>
      <c r="ACJ389" s="29"/>
      <c r="ACK389" s="29"/>
      <c r="ACL389" s="29"/>
      <c r="ACM389" s="29"/>
      <c r="ACN389" s="29"/>
      <c r="ACO389" s="29"/>
      <c r="ACP389" s="29"/>
      <c r="ACQ389" s="29"/>
      <c r="ACR389" s="29"/>
      <c r="ACS389" s="29"/>
      <c r="ACT389" s="29"/>
      <c r="ACU389" s="29"/>
      <c r="ACV389" s="29"/>
      <c r="ACW389" s="29"/>
      <c r="ACX389" s="29"/>
      <c r="ACY389" s="29"/>
      <c r="ACZ389" s="29"/>
      <c r="ADA389" s="29"/>
      <c r="ADB389" s="29"/>
      <c r="ADC389" s="29"/>
      <c r="ADD389" s="29"/>
      <c r="ADE389" s="29"/>
      <c r="ADF389" s="29"/>
      <c r="ADG389" s="29"/>
      <c r="ADH389" s="29"/>
      <c r="ADI389" s="29"/>
      <c r="ADJ389" s="29"/>
      <c r="ADK389" s="29"/>
      <c r="ADL389" s="29"/>
      <c r="ADM389" s="29"/>
      <c r="ADN389" s="29"/>
      <c r="ADO389" s="29"/>
      <c r="ADP389" s="29"/>
      <c r="ADQ389" s="29"/>
      <c r="ADR389" s="29"/>
      <c r="ADS389" s="29"/>
      <c r="ADT389" s="29"/>
      <c r="ADU389" s="29"/>
      <c r="ADV389" s="29"/>
      <c r="ADW389" s="29"/>
      <c r="ADX389" s="29"/>
      <c r="ADY389" s="29"/>
      <c r="ADZ389" s="29"/>
      <c r="AEA389" s="29"/>
      <c r="AEB389" s="29"/>
      <c r="AEC389" s="29"/>
      <c r="AED389" s="29"/>
      <c r="AEE389" s="29"/>
      <c r="AEF389" s="29"/>
      <c r="AEG389" s="29"/>
      <c r="AEH389" s="29"/>
      <c r="AEI389" s="29"/>
      <c r="AEJ389" s="29"/>
      <c r="AEK389" s="29"/>
      <c r="AEL389" s="29"/>
      <c r="AEM389" s="29"/>
      <c r="AEN389" s="29"/>
      <c r="AEO389" s="29"/>
      <c r="AEP389" s="29"/>
      <c r="AEQ389" s="29"/>
      <c r="AER389" s="29"/>
      <c r="AES389" s="29"/>
      <c r="AET389" s="29"/>
      <c r="AEU389" s="29"/>
      <c r="AEV389" s="29"/>
      <c r="AEW389" s="29"/>
      <c r="AEX389" s="29"/>
      <c r="AEY389" s="29"/>
      <c r="AEZ389" s="29"/>
      <c r="AFA389" s="29"/>
      <c r="AFB389" s="29"/>
      <c r="AFC389" s="29"/>
      <c r="AFD389" s="29"/>
      <c r="AFE389" s="29"/>
      <c r="AFF389" s="29"/>
      <c r="AFG389" s="29"/>
      <c r="AFH389" s="29"/>
      <c r="AFI389" s="29"/>
      <c r="AFJ389" s="29"/>
      <c r="AFK389" s="29"/>
      <c r="AFL389" s="29"/>
      <c r="AFM389" s="29"/>
      <c r="AFN389" s="29"/>
      <c r="AFO389" s="29"/>
      <c r="AFP389" s="29"/>
      <c r="AFQ389" s="29"/>
      <c r="AFR389" s="29"/>
      <c r="AFS389" s="29"/>
      <c r="AFT389" s="29"/>
      <c r="AFU389" s="29"/>
      <c r="AFV389" s="29"/>
      <c r="AFW389" s="29"/>
      <c r="AFX389" s="29"/>
      <c r="AFY389" s="29"/>
      <c r="AFZ389" s="29"/>
      <c r="AGA389" s="29"/>
      <c r="AGB389" s="29"/>
      <c r="AGC389" s="29"/>
      <c r="AGD389" s="29"/>
      <c r="AGE389" s="29"/>
      <c r="AGF389" s="29"/>
      <c r="AGG389" s="29"/>
      <c r="AGH389" s="29"/>
      <c r="AGI389" s="29"/>
      <c r="AGJ389" s="29"/>
      <c r="AGK389" s="29"/>
      <c r="AGL389" s="29"/>
      <c r="AGM389" s="29"/>
      <c r="AGN389" s="29"/>
      <c r="AGO389" s="29"/>
      <c r="AGP389" s="29"/>
      <c r="AGQ389" s="29"/>
      <c r="AGR389" s="29"/>
      <c r="AGS389" s="29"/>
      <c r="AGT389" s="29"/>
      <c r="AGU389" s="29"/>
      <c r="AGV389" s="29"/>
      <c r="AGW389" s="29"/>
      <c r="AGX389" s="29"/>
      <c r="AGY389" s="29"/>
      <c r="AGZ389" s="29"/>
      <c r="AHA389" s="29"/>
      <c r="AHB389" s="29"/>
      <c r="AHC389" s="29"/>
      <c r="AHD389" s="29"/>
      <c r="AHE389" s="29"/>
      <c r="AHF389" s="29"/>
      <c r="AHG389" s="29"/>
      <c r="AHH389" s="29"/>
      <c r="AHI389" s="29"/>
      <c r="AHJ389" s="29"/>
      <c r="AHK389" s="29"/>
      <c r="AHL389" s="29"/>
      <c r="AHM389" s="29"/>
      <c r="AHN389" s="29"/>
      <c r="AHO389" s="29"/>
      <c r="AHP389" s="29"/>
      <c r="AHQ389" s="29"/>
      <c r="AHR389" s="29"/>
      <c r="AHS389" s="29"/>
      <c r="AHT389" s="29"/>
      <c r="AHU389" s="29"/>
      <c r="AHV389" s="29"/>
      <c r="AHW389" s="29"/>
      <c r="AHX389" s="29"/>
      <c r="AHY389" s="29"/>
      <c r="AHZ389" s="29"/>
      <c r="AIA389" s="29"/>
      <c r="AIB389" s="29"/>
      <c r="AIC389" s="29"/>
      <c r="AID389" s="29"/>
      <c r="AIE389" s="29"/>
      <c r="AIF389" s="29"/>
      <c r="AIG389" s="29"/>
      <c r="AIH389" s="29"/>
      <c r="AII389" s="29"/>
      <c r="AIJ389" s="29"/>
      <c r="AIK389" s="29"/>
      <c r="AIL389" s="29"/>
      <c r="AIM389" s="29"/>
      <c r="AIN389" s="29"/>
      <c r="AIO389" s="29"/>
      <c r="AIP389" s="29"/>
      <c r="AIQ389" s="29"/>
      <c r="AIR389" s="29"/>
      <c r="AIS389" s="29"/>
      <c r="AIT389" s="29"/>
      <c r="AIU389" s="29"/>
      <c r="AIV389" s="29"/>
      <c r="AIW389" s="29"/>
      <c r="AIX389" s="29"/>
      <c r="AIY389" s="29"/>
      <c r="AIZ389" s="29"/>
      <c r="AJA389" s="29"/>
      <c r="AJB389" s="29"/>
      <c r="AJC389" s="29"/>
      <c r="AJD389" s="29"/>
      <c r="AJE389" s="29"/>
      <c r="AJF389" s="29"/>
      <c r="AJG389" s="29"/>
      <c r="AJH389" s="29"/>
      <c r="AJI389" s="29"/>
      <c r="AJJ389" s="29"/>
      <c r="AJK389" s="29"/>
      <c r="AJL389" s="29"/>
      <c r="AJM389" s="29"/>
      <c r="AJN389" s="29"/>
      <c r="AJO389" s="29"/>
      <c r="AJP389" s="29"/>
      <c r="AJQ389" s="29"/>
      <c r="AJR389" s="29"/>
      <c r="AJS389" s="29"/>
      <c r="AJT389" s="29"/>
      <c r="AJU389" s="29"/>
      <c r="AJV389" s="29"/>
      <c r="AJW389" s="29"/>
      <c r="AJX389" s="29"/>
      <c r="AJY389" s="29"/>
      <c r="AJZ389" s="29"/>
      <c r="AKA389" s="29"/>
      <c r="AKB389" s="29"/>
      <c r="AKC389" s="29"/>
      <c r="AKD389" s="29"/>
      <c r="AKE389" s="29"/>
      <c r="AKF389" s="29"/>
      <c r="AKG389" s="29"/>
      <c r="AKH389" s="29"/>
      <c r="AKI389" s="29"/>
      <c r="AKJ389" s="29"/>
      <c r="AKK389" s="29"/>
      <c r="AKL389" s="29"/>
      <c r="AKM389" s="29"/>
      <c r="AKN389" s="29"/>
      <c r="AKO389" s="29"/>
      <c r="AKP389" s="29"/>
      <c r="AKQ389" s="29"/>
      <c r="AKR389" s="29"/>
      <c r="AKS389" s="29"/>
      <c r="AKT389" s="29"/>
      <c r="AKU389" s="29"/>
      <c r="AKV389" s="29"/>
      <c r="AKW389" s="29"/>
      <c r="AKX389" s="29"/>
      <c r="AKY389" s="29"/>
      <c r="AKZ389" s="29"/>
      <c r="ALA389" s="29"/>
      <c r="ALB389" s="29"/>
      <c r="ALC389" s="29"/>
      <c r="ALD389" s="29"/>
      <c r="ALE389" s="29"/>
      <c r="ALF389" s="29"/>
      <c r="ALG389" s="29"/>
      <c r="ALH389" s="29"/>
      <c r="ALI389" s="29"/>
      <c r="ALJ389" s="29"/>
      <c r="ALK389" s="29"/>
      <c r="ALL389" s="29"/>
      <c r="ALM389" s="29"/>
      <c r="ALN389" s="29"/>
      <c r="ALO389" s="29"/>
      <c r="ALP389" s="29"/>
      <c r="ALQ389" s="29"/>
      <c r="ALR389" s="29"/>
      <c r="ALS389" s="29"/>
      <c r="ALT389" s="29"/>
      <c r="ALU389" s="29"/>
      <c r="ALV389" s="29"/>
      <c r="ALW389" s="29"/>
      <c r="ALX389" s="29"/>
      <c r="ALY389" s="29"/>
      <c r="ALZ389" s="29"/>
      <c r="AMA389" s="29"/>
      <c r="AMB389" s="29"/>
      <c r="AMC389" s="29"/>
      <c r="AMD389" s="29"/>
      <c r="AME389" s="29"/>
      <c r="AMF389" s="29"/>
      <c r="AMG389" s="29"/>
      <c r="AMH389" s="29"/>
      <c r="AMI389" s="29"/>
      <c r="AMJ389" s="29"/>
      <c r="AMK389" s="29"/>
      <c r="AML389" s="29"/>
      <c r="AMM389" s="29"/>
      <c r="AMN389" s="29"/>
      <c r="AMO389" s="29"/>
      <c r="AMP389" s="29"/>
      <c r="AMQ389" s="29"/>
      <c r="AMR389" s="29"/>
      <c r="AMS389" s="29"/>
      <c r="AMT389" s="29"/>
      <c r="AMU389" s="29"/>
      <c r="AMV389" s="29"/>
      <c r="AMW389" s="29"/>
      <c r="AMX389" s="29"/>
      <c r="AMY389" s="29"/>
      <c r="AMZ389" s="29"/>
      <c r="ANA389" s="29"/>
      <c r="ANB389" s="29"/>
      <c r="ANC389" s="29"/>
      <c r="AND389" s="29"/>
      <c r="ANE389" s="29"/>
      <c r="ANF389" s="29"/>
    </row>
    <row r="390" spans="1:1046" s="18" customFormat="1" x14ac:dyDescent="0.25">
      <c r="C390" s="6" t="str">
        <f t="shared" si="230"/>
        <v>(generic)</v>
      </c>
      <c r="D390" s="6" t="str">
        <f t="shared" si="231"/>
        <v>tier 3  (80+ gal)</v>
      </c>
      <c r="E390" s="6">
        <f t="shared" si="265"/>
        <v>990576</v>
      </c>
      <c r="F390" s="62">
        <f t="shared" ref="F390" si="276">V390</f>
        <v>80</v>
      </c>
      <c r="G390" s="6" t="str">
        <f t="shared" si="232"/>
        <v>AWHSTier3Generic80</v>
      </c>
      <c r="H390" s="118">
        <v>0</v>
      </c>
      <c r="I390" s="115">
        <v>1</v>
      </c>
      <c r="J390" s="63">
        <f t="shared" si="262"/>
        <v>0</v>
      </c>
      <c r="K390" s="117">
        <v>2.9</v>
      </c>
      <c r="L390" s="132">
        <f t="shared" si="259"/>
        <v>0</v>
      </c>
      <c r="M390" s="132" t="str">
        <f t="shared" si="266"/>
        <v>Tier3NEEA80</v>
      </c>
      <c r="N390" s="99" t="s">
        <v>196</v>
      </c>
      <c r="O390" s="32">
        <v>3</v>
      </c>
      <c r="P390" s="83">
        <f t="shared" si="260"/>
        <v>99</v>
      </c>
      <c r="Q390" s="12" t="s">
        <v>222</v>
      </c>
      <c r="R390" s="70">
        <f t="shared" si="264"/>
        <v>5</v>
      </c>
      <c r="S390" s="70">
        <f t="shared" ref="S390" si="277" xml:space="preserve"> (P390*10000) + (R390*100) + VLOOKUP( X390, $U$2:$W$53, 2, FALSE )</f>
        <v>990576</v>
      </c>
      <c r="T390" s="154" t="str">
        <f>U390 &amp; "  (" &amp; V390 &amp; "+ gal" &amp; IF(Z390&gt;0, ", JA13)", ")")</f>
        <v>tier 3  (80+ gal)</v>
      </c>
      <c r="U390" s="21" t="s">
        <v>750</v>
      </c>
      <c r="V390" s="132">
        <v>80</v>
      </c>
      <c r="W390" s="30" t="s">
        <v>747</v>
      </c>
      <c r="X390" s="88" t="s">
        <v>747</v>
      </c>
      <c r="Y390" s="93" t="str">
        <f t="shared" si="258"/>
        <v>AWHSTier3Generic80</v>
      </c>
      <c r="Z390" s="131">
        <v>0</v>
      </c>
      <c r="AA390" s="35">
        <v>0</v>
      </c>
      <c r="AB390" s="51">
        <v>0</v>
      </c>
      <c r="AC390" s="50">
        <v>0</v>
      </c>
      <c r="AD390" s="54">
        <v>0</v>
      </c>
      <c r="AE390" s="50"/>
      <c r="AF390" s="143" t="str">
        <f t="shared" si="233"/>
        <v>2,     (generic),   "tier 3  (80+ gal)"</v>
      </c>
      <c r="AG390" s="145" t="str">
        <f t="shared" si="275"/>
        <v>(generic)</v>
      </c>
      <c r="AH390" s="88" t="s">
        <v>754</v>
      </c>
      <c r="AI390" s="143" t="str">
        <f t="shared" si="234"/>
        <v xml:space="preserve">          case  (generic)   :   "Tier3NEEA80"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  <c r="DT390" s="29"/>
      <c r="DU390" s="29"/>
      <c r="DV390" s="29"/>
      <c r="DW390" s="29"/>
      <c r="DX390" s="29"/>
      <c r="DY390" s="29"/>
      <c r="DZ390" s="29"/>
      <c r="EA390" s="29"/>
      <c r="EB390" s="29"/>
      <c r="EC390" s="29"/>
      <c r="ED390" s="29"/>
      <c r="EE390" s="29"/>
      <c r="EF390" s="29"/>
      <c r="EG390" s="29"/>
      <c r="EH390" s="29"/>
      <c r="EI390" s="29"/>
      <c r="EJ390" s="29"/>
      <c r="EK390" s="29"/>
      <c r="EL390" s="29"/>
      <c r="EM390" s="29"/>
      <c r="EN390" s="29"/>
      <c r="EO390" s="29"/>
      <c r="EP390" s="29"/>
      <c r="EQ390" s="29"/>
      <c r="ER390" s="29"/>
      <c r="ES390" s="29"/>
      <c r="ET390" s="29"/>
      <c r="EU390" s="29"/>
      <c r="EV390" s="29"/>
      <c r="EW390" s="29"/>
      <c r="EX390" s="29"/>
      <c r="EY390" s="29"/>
      <c r="EZ390" s="29"/>
      <c r="FA390" s="29"/>
      <c r="FB390" s="29"/>
      <c r="FC390" s="29"/>
      <c r="FD390" s="29"/>
      <c r="FE390" s="29"/>
      <c r="FF390" s="29"/>
      <c r="FG390" s="29"/>
      <c r="FH390" s="29"/>
      <c r="FI390" s="29"/>
      <c r="FJ390" s="29"/>
      <c r="FK390" s="29"/>
      <c r="FL390" s="29"/>
      <c r="FM390" s="29"/>
      <c r="FN390" s="29"/>
      <c r="FO390" s="29"/>
      <c r="FP390" s="29"/>
      <c r="FQ390" s="29"/>
      <c r="FR390" s="29"/>
      <c r="FS390" s="29"/>
      <c r="FT390" s="29"/>
      <c r="FU390" s="29"/>
      <c r="FV390" s="29"/>
      <c r="FW390" s="29"/>
      <c r="FX390" s="29"/>
      <c r="FY390" s="29"/>
      <c r="FZ390" s="29"/>
      <c r="GA390" s="29"/>
      <c r="GB390" s="29"/>
      <c r="GC390" s="29"/>
      <c r="GD390" s="29"/>
      <c r="GE390" s="29"/>
      <c r="GF390" s="29"/>
      <c r="GG390" s="29"/>
      <c r="GH390" s="29"/>
      <c r="GI390" s="29"/>
      <c r="GJ390" s="29"/>
      <c r="GK390" s="29"/>
      <c r="GL390" s="29"/>
      <c r="GM390" s="29"/>
      <c r="GN390" s="29"/>
      <c r="GO390" s="29"/>
      <c r="GP390" s="29"/>
      <c r="GQ390" s="29"/>
      <c r="GR390" s="29"/>
      <c r="GS390" s="29"/>
      <c r="GT390" s="29"/>
      <c r="GU390" s="29"/>
      <c r="GV390" s="29"/>
      <c r="GW390" s="29"/>
      <c r="GX390" s="29"/>
      <c r="GY390" s="29"/>
      <c r="GZ390" s="29"/>
      <c r="HA390" s="29"/>
      <c r="HB390" s="29"/>
      <c r="HC390" s="29"/>
      <c r="HD390" s="29"/>
      <c r="HE390" s="29"/>
      <c r="HF390" s="29"/>
      <c r="HG390" s="29"/>
      <c r="HH390" s="29"/>
      <c r="HI390" s="29"/>
      <c r="HJ390" s="29"/>
      <c r="HK390" s="29"/>
      <c r="HL390" s="29"/>
      <c r="HM390" s="29"/>
      <c r="HN390" s="29"/>
      <c r="HO390" s="29"/>
      <c r="HP390" s="29"/>
      <c r="HQ390" s="29"/>
      <c r="HR390" s="29"/>
      <c r="HS390" s="29"/>
      <c r="HT390" s="29"/>
      <c r="HU390" s="29"/>
      <c r="HV390" s="29"/>
      <c r="HW390" s="29"/>
      <c r="HX390" s="29"/>
      <c r="HY390" s="29"/>
      <c r="HZ390" s="29"/>
      <c r="IA390" s="29"/>
      <c r="IB390" s="29"/>
      <c r="IC390" s="29"/>
      <c r="ID390" s="29"/>
      <c r="IE390" s="29"/>
      <c r="IF390" s="29"/>
      <c r="IG390" s="29"/>
      <c r="IH390" s="29"/>
      <c r="II390" s="29"/>
      <c r="IJ390" s="29"/>
      <c r="IK390" s="29"/>
      <c r="IL390" s="29"/>
      <c r="IM390" s="29"/>
      <c r="IN390" s="29"/>
      <c r="IO390" s="29"/>
      <c r="IP390" s="29"/>
      <c r="IQ390" s="29"/>
      <c r="IR390" s="29"/>
      <c r="IS390" s="29"/>
      <c r="IT390" s="29"/>
      <c r="IU390" s="29"/>
      <c r="IV390" s="29"/>
      <c r="IW390" s="29"/>
      <c r="IX390" s="29"/>
      <c r="IY390" s="29"/>
      <c r="IZ390" s="29"/>
      <c r="JA390" s="29"/>
      <c r="JB390" s="29"/>
      <c r="JC390" s="29"/>
      <c r="JD390" s="29"/>
      <c r="JE390" s="29"/>
      <c r="JF390" s="29"/>
      <c r="JG390" s="29"/>
      <c r="JH390" s="29"/>
      <c r="JI390" s="29"/>
      <c r="JJ390" s="29"/>
      <c r="JK390" s="29"/>
      <c r="JL390" s="29"/>
      <c r="JM390" s="29"/>
      <c r="JN390" s="29"/>
      <c r="JO390" s="29"/>
      <c r="JP390" s="29"/>
      <c r="JQ390" s="29"/>
      <c r="JR390" s="29"/>
      <c r="JS390" s="29"/>
      <c r="JT390" s="29"/>
      <c r="JU390" s="29"/>
      <c r="JV390" s="29"/>
      <c r="JW390" s="29"/>
      <c r="JX390" s="29"/>
      <c r="JY390" s="29"/>
      <c r="JZ390" s="29"/>
      <c r="KA390" s="29"/>
      <c r="KB390" s="29"/>
      <c r="KC390" s="29"/>
      <c r="KD390" s="29"/>
      <c r="KE390" s="29"/>
      <c r="KF390" s="29"/>
      <c r="KG390" s="29"/>
      <c r="KH390" s="29"/>
      <c r="KI390" s="29"/>
      <c r="KJ390" s="29"/>
      <c r="KK390" s="29"/>
      <c r="KL390" s="29"/>
      <c r="KM390" s="29"/>
      <c r="KN390" s="29"/>
      <c r="KO390" s="29"/>
      <c r="KP390" s="29"/>
      <c r="KQ390" s="29"/>
      <c r="KR390" s="29"/>
      <c r="KS390" s="29"/>
      <c r="KT390" s="29"/>
      <c r="KU390" s="29"/>
      <c r="KV390" s="29"/>
      <c r="KW390" s="29"/>
      <c r="KX390" s="29"/>
      <c r="KY390" s="29"/>
      <c r="KZ390" s="29"/>
      <c r="LA390" s="29"/>
      <c r="LB390" s="29"/>
      <c r="LC390" s="29"/>
      <c r="LD390" s="29"/>
      <c r="LE390" s="29"/>
      <c r="LF390" s="29"/>
      <c r="LG390" s="29"/>
      <c r="LH390" s="29"/>
      <c r="LI390" s="29"/>
      <c r="LJ390" s="29"/>
      <c r="LK390" s="29"/>
      <c r="LL390" s="29"/>
      <c r="LM390" s="29"/>
      <c r="LN390" s="29"/>
      <c r="LO390" s="29"/>
      <c r="LP390" s="29"/>
      <c r="LQ390" s="29"/>
      <c r="LR390" s="29"/>
      <c r="LS390" s="29"/>
      <c r="LT390" s="29"/>
      <c r="LU390" s="29"/>
      <c r="LV390" s="29"/>
      <c r="LW390" s="29"/>
      <c r="LX390" s="29"/>
      <c r="LY390" s="29"/>
      <c r="LZ390" s="29"/>
      <c r="MA390" s="29"/>
      <c r="MB390" s="29"/>
      <c r="MC390" s="29"/>
      <c r="MD390" s="29"/>
      <c r="ME390" s="29"/>
      <c r="MF390" s="29"/>
      <c r="MG390" s="29"/>
      <c r="MH390" s="29"/>
      <c r="MI390" s="29"/>
      <c r="MJ390" s="29"/>
      <c r="MK390" s="29"/>
      <c r="ML390" s="29"/>
      <c r="MM390" s="29"/>
      <c r="MN390" s="29"/>
      <c r="MO390" s="29"/>
      <c r="MP390" s="29"/>
      <c r="MQ390" s="29"/>
      <c r="MR390" s="29"/>
      <c r="MS390" s="29"/>
      <c r="MT390" s="29"/>
      <c r="MU390" s="29"/>
      <c r="MV390" s="29"/>
      <c r="MW390" s="29"/>
      <c r="MX390" s="29"/>
      <c r="MY390" s="29"/>
      <c r="MZ390" s="29"/>
      <c r="NA390" s="29"/>
      <c r="NB390" s="29"/>
      <c r="NC390" s="29"/>
      <c r="ND390" s="29"/>
      <c r="NE390" s="29"/>
      <c r="NF390" s="29"/>
      <c r="NG390" s="29"/>
      <c r="NH390" s="29"/>
      <c r="NI390" s="29"/>
      <c r="NJ390" s="29"/>
      <c r="NK390" s="29"/>
      <c r="NL390" s="29"/>
      <c r="NM390" s="29"/>
      <c r="NN390" s="29"/>
      <c r="NO390" s="29"/>
      <c r="NP390" s="29"/>
      <c r="NQ390" s="29"/>
      <c r="NR390" s="29"/>
      <c r="NS390" s="29"/>
      <c r="NT390" s="29"/>
      <c r="NU390" s="29"/>
      <c r="NV390" s="29"/>
      <c r="NW390" s="29"/>
      <c r="NX390" s="29"/>
      <c r="NY390" s="29"/>
      <c r="NZ390" s="29"/>
      <c r="OA390" s="29"/>
      <c r="OB390" s="29"/>
      <c r="OC390" s="29"/>
      <c r="OD390" s="29"/>
      <c r="OE390" s="29"/>
      <c r="OF390" s="29"/>
      <c r="OG390" s="29"/>
      <c r="OH390" s="29"/>
      <c r="OI390" s="29"/>
      <c r="OJ390" s="29"/>
      <c r="OK390" s="29"/>
      <c r="OL390" s="29"/>
      <c r="OM390" s="29"/>
      <c r="ON390" s="29"/>
      <c r="OO390" s="29"/>
      <c r="OP390" s="29"/>
      <c r="OQ390" s="29"/>
      <c r="OR390" s="29"/>
      <c r="OS390" s="29"/>
      <c r="OT390" s="29"/>
      <c r="OU390" s="29"/>
      <c r="OV390" s="29"/>
      <c r="OW390" s="29"/>
      <c r="OX390" s="29"/>
      <c r="OY390" s="29"/>
      <c r="OZ390" s="29"/>
      <c r="PA390" s="29"/>
      <c r="PB390" s="29"/>
      <c r="PC390" s="29"/>
      <c r="PD390" s="29"/>
      <c r="PE390" s="29"/>
      <c r="PF390" s="29"/>
      <c r="PG390" s="29"/>
      <c r="PH390" s="29"/>
      <c r="PI390" s="29"/>
      <c r="PJ390" s="29"/>
      <c r="PK390" s="29"/>
      <c r="PL390" s="29"/>
      <c r="PM390" s="29"/>
      <c r="PN390" s="29"/>
      <c r="PO390" s="29"/>
      <c r="PP390" s="29"/>
      <c r="PQ390" s="29"/>
      <c r="PR390" s="29"/>
      <c r="PS390" s="29"/>
      <c r="PT390" s="29"/>
      <c r="PU390" s="29"/>
      <c r="PV390" s="29"/>
      <c r="PW390" s="29"/>
      <c r="PX390" s="29"/>
      <c r="PY390" s="29"/>
      <c r="PZ390" s="29"/>
      <c r="QA390" s="29"/>
      <c r="QB390" s="29"/>
      <c r="QC390" s="29"/>
      <c r="QD390" s="29"/>
      <c r="QE390" s="29"/>
      <c r="QF390" s="29"/>
      <c r="QG390" s="29"/>
      <c r="QH390" s="29"/>
      <c r="QI390" s="29"/>
      <c r="QJ390" s="29"/>
      <c r="QK390" s="29"/>
      <c r="QL390" s="29"/>
      <c r="QM390" s="29"/>
      <c r="QN390" s="29"/>
      <c r="QO390" s="29"/>
      <c r="QP390" s="29"/>
      <c r="QQ390" s="29"/>
      <c r="QR390" s="29"/>
      <c r="QS390" s="29"/>
      <c r="QT390" s="29"/>
      <c r="QU390" s="29"/>
      <c r="QV390" s="29"/>
      <c r="QW390" s="29"/>
      <c r="QX390" s="29"/>
      <c r="QY390" s="29"/>
      <c r="QZ390" s="29"/>
      <c r="RA390" s="29"/>
      <c r="RB390" s="29"/>
      <c r="RC390" s="29"/>
      <c r="RD390" s="29"/>
      <c r="RE390" s="29"/>
      <c r="RF390" s="29"/>
      <c r="RG390" s="29"/>
      <c r="RH390" s="29"/>
      <c r="RI390" s="29"/>
      <c r="RJ390" s="29"/>
      <c r="RK390" s="29"/>
      <c r="RL390" s="29"/>
      <c r="RM390" s="29"/>
      <c r="RN390" s="29"/>
      <c r="RO390" s="29"/>
      <c r="RP390" s="29"/>
      <c r="RQ390" s="29"/>
      <c r="RR390" s="29"/>
      <c r="RS390" s="29"/>
      <c r="RT390" s="29"/>
      <c r="RU390" s="29"/>
      <c r="RV390" s="29"/>
      <c r="RW390" s="29"/>
      <c r="RX390" s="29"/>
      <c r="RY390" s="29"/>
      <c r="RZ390" s="29"/>
      <c r="SA390" s="29"/>
      <c r="SB390" s="29"/>
      <c r="SC390" s="29"/>
      <c r="SD390" s="29"/>
      <c r="SE390" s="29"/>
      <c r="SF390" s="29"/>
      <c r="SG390" s="29"/>
      <c r="SH390" s="29"/>
      <c r="SI390" s="29"/>
      <c r="SJ390" s="29"/>
      <c r="SK390" s="29"/>
      <c r="SL390" s="29"/>
      <c r="SM390" s="29"/>
      <c r="SN390" s="29"/>
      <c r="SO390" s="29"/>
      <c r="SP390" s="29"/>
      <c r="SQ390" s="29"/>
      <c r="SR390" s="29"/>
      <c r="SS390" s="29"/>
      <c r="ST390" s="29"/>
      <c r="SU390" s="29"/>
      <c r="SV390" s="29"/>
      <c r="SW390" s="29"/>
      <c r="SX390" s="29"/>
      <c r="SY390" s="29"/>
      <c r="SZ390" s="29"/>
      <c r="TA390" s="29"/>
      <c r="TB390" s="29"/>
      <c r="TC390" s="29"/>
      <c r="TD390" s="29"/>
      <c r="TE390" s="29"/>
      <c r="TF390" s="29"/>
      <c r="TG390" s="29"/>
      <c r="TH390" s="29"/>
      <c r="TI390" s="29"/>
      <c r="TJ390" s="29"/>
      <c r="TK390" s="29"/>
      <c r="TL390" s="29"/>
      <c r="TM390" s="29"/>
      <c r="TN390" s="29"/>
      <c r="TO390" s="29"/>
      <c r="TP390" s="29"/>
      <c r="TQ390" s="29"/>
      <c r="TR390" s="29"/>
      <c r="TS390" s="29"/>
      <c r="TT390" s="29"/>
      <c r="TU390" s="29"/>
      <c r="TV390" s="29"/>
      <c r="TW390" s="29"/>
      <c r="TX390" s="29"/>
      <c r="TY390" s="29"/>
      <c r="TZ390" s="29"/>
      <c r="UA390" s="29"/>
      <c r="UB390" s="29"/>
      <c r="UC390" s="29"/>
      <c r="UD390" s="29"/>
      <c r="UE390" s="29"/>
      <c r="UF390" s="29"/>
      <c r="UG390" s="29"/>
      <c r="UH390" s="29"/>
      <c r="UI390" s="29"/>
      <c r="UJ390" s="29"/>
      <c r="UK390" s="29"/>
      <c r="UL390" s="29"/>
      <c r="UM390" s="29"/>
      <c r="UN390" s="29"/>
      <c r="UO390" s="29"/>
      <c r="UP390" s="29"/>
      <c r="UQ390" s="29"/>
      <c r="UR390" s="29"/>
      <c r="US390" s="29"/>
      <c r="UT390" s="29"/>
      <c r="UU390" s="29"/>
      <c r="UV390" s="29"/>
      <c r="UW390" s="29"/>
      <c r="UX390" s="29"/>
      <c r="UY390" s="29"/>
      <c r="UZ390" s="29"/>
      <c r="VA390" s="29"/>
      <c r="VB390" s="29"/>
      <c r="VC390" s="29"/>
      <c r="VD390" s="29"/>
      <c r="VE390" s="29"/>
      <c r="VF390" s="29"/>
      <c r="VG390" s="29"/>
      <c r="VH390" s="29"/>
      <c r="VI390" s="29"/>
      <c r="VJ390" s="29"/>
      <c r="VK390" s="29"/>
      <c r="VL390" s="29"/>
      <c r="VM390" s="29"/>
      <c r="VN390" s="29"/>
      <c r="VO390" s="29"/>
      <c r="VP390" s="29"/>
      <c r="VQ390" s="29"/>
      <c r="VR390" s="29"/>
      <c r="VS390" s="29"/>
      <c r="VT390" s="29"/>
      <c r="VU390" s="29"/>
      <c r="VV390" s="29"/>
      <c r="VW390" s="29"/>
      <c r="VX390" s="29"/>
      <c r="VY390" s="29"/>
      <c r="VZ390" s="29"/>
      <c r="WA390" s="29"/>
      <c r="WB390" s="29"/>
      <c r="WC390" s="29"/>
      <c r="WD390" s="29"/>
      <c r="WE390" s="29"/>
      <c r="WF390" s="29"/>
      <c r="WG390" s="29"/>
      <c r="WH390" s="29"/>
      <c r="WI390" s="29"/>
      <c r="WJ390" s="29"/>
      <c r="WK390" s="29"/>
      <c r="WL390" s="29"/>
      <c r="WM390" s="29"/>
      <c r="WN390" s="29"/>
      <c r="WO390" s="29"/>
      <c r="WP390" s="29"/>
      <c r="WQ390" s="29"/>
      <c r="WR390" s="29"/>
      <c r="WS390" s="29"/>
      <c r="WT390" s="29"/>
      <c r="WU390" s="29"/>
      <c r="WV390" s="29"/>
      <c r="WW390" s="29"/>
      <c r="WX390" s="29"/>
      <c r="WY390" s="29"/>
      <c r="WZ390" s="29"/>
      <c r="XA390" s="29"/>
      <c r="XB390" s="29"/>
      <c r="XC390" s="29"/>
      <c r="XD390" s="29"/>
      <c r="XE390" s="29"/>
      <c r="XF390" s="29"/>
      <c r="XG390" s="29"/>
      <c r="XH390" s="29"/>
      <c r="XI390" s="29"/>
      <c r="XJ390" s="29"/>
      <c r="XK390" s="29"/>
      <c r="XL390" s="29"/>
      <c r="XM390" s="29"/>
      <c r="XN390" s="29"/>
      <c r="XO390" s="29"/>
      <c r="XP390" s="29"/>
      <c r="XQ390" s="29"/>
      <c r="XR390" s="29"/>
      <c r="XS390" s="29"/>
      <c r="XT390" s="29"/>
      <c r="XU390" s="29"/>
      <c r="XV390" s="29"/>
      <c r="XW390" s="29"/>
      <c r="XX390" s="29"/>
      <c r="XY390" s="29"/>
      <c r="XZ390" s="29"/>
      <c r="YA390" s="29"/>
      <c r="YB390" s="29"/>
      <c r="YC390" s="29"/>
      <c r="YD390" s="29"/>
      <c r="YE390" s="29"/>
      <c r="YF390" s="29"/>
      <c r="YG390" s="29"/>
      <c r="YH390" s="29"/>
      <c r="YI390" s="29"/>
      <c r="YJ390" s="29"/>
      <c r="YK390" s="29"/>
      <c r="YL390" s="29"/>
      <c r="YM390" s="29"/>
      <c r="YN390" s="29"/>
      <c r="YO390" s="29"/>
      <c r="YP390" s="29"/>
      <c r="YQ390" s="29"/>
      <c r="YR390" s="29"/>
      <c r="YS390" s="29"/>
      <c r="YT390" s="29"/>
      <c r="YU390" s="29"/>
      <c r="YV390" s="29"/>
      <c r="YW390" s="29"/>
      <c r="YX390" s="29"/>
      <c r="YY390" s="29"/>
      <c r="YZ390" s="29"/>
      <c r="ZA390" s="29"/>
      <c r="ZB390" s="29"/>
      <c r="ZC390" s="29"/>
      <c r="ZD390" s="29"/>
      <c r="ZE390" s="29"/>
      <c r="ZF390" s="29"/>
      <c r="ZG390" s="29"/>
      <c r="ZH390" s="29"/>
      <c r="ZI390" s="29"/>
      <c r="ZJ390" s="29"/>
      <c r="ZK390" s="29"/>
      <c r="ZL390" s="29"/>
      <c r="ZM390" s="29"/>
      <c r="ZN390" s="29"/>
      <c r="ZO390" s="29"/>
      <c r="ZP390" s="29"/>
      <c r="ZQ390" s="29"/>
      <c r="ZR390" s="29"/>
      <c r="ZS390" s="29"/>
      <c r="ZT390" s="29"/>
      <c r="ZU390" s="29"/>
      <c r="ZV390" s="29"/>
      <c r="ZW390" s="29"/>
      <c r="ZX390" s="29"/>
      <c r="ZY390" s="29"/>
      <c r="ZZ390" s="29"/>
      <c r="AAA390" s="29"/>
      <c r="AAB390" s="29"/>
      <c r="AAC390" s="29"/>
      <c r="AAD390" s="29"/>
      <c r="AAE390" s="29"/>
      <c r="AAF390" s="29"/>
      <c r="AAG390" s="29"/>
      <c r="AAH390" s="29"/>
      <c r="AAI390" s="29"/>
      <c r="AAJ390" s="29"/>
      <c r="AAK390" s="29"/>
      <c r="AAL390" s="29"/>
      <c r="AAM390" s="29"/>
      <c r="AAN390" s="29"/>
      <c r="AAO390" s="29"/>
      <c r="AAP390" s="29"/>
      <c r="AAQ390" s="29"/>
      <c r="AAR390" s="29"/>
      <c r="AAS390" s="29"/>
      <c r="AAT390" s="29"/>
      <c r="AAU390" s="29"/>
      <c r="AAV390" s="29"/>
      <c r="AAW390" s="29"/>
      <c r="AAX390" s="29"/>
      <c r="AAY390" s="29"/>
      <c r="AAZ390" s="29"/>
      <c r="ABA390" s="29"/>
      <c r="ABB390" s="29"/>
      <c r="ABC390" s="29"/>
      <c r="ABD390" s="29"/>
      <c r="ABE390" s="29"/>
      <c r="ABF390" s="29"/>
      <c r="ABG390" s="29"/>
      <c r="ABH390" s="29"/>
      <c r="ABI390" s="29"/>
      <c r="ABJ390" s="29"/>
      <c r="ABK390" s="29"/>
      <c r="ABL390" s="29"/>
      <c r="ABM390" s="29"/>
      <c r="ABN390" s="29"/>
      <c r="ABO390" s="29"/>
      <c r="ABP390" s="29"/>
      <c r="ABQ390" s="29"/>
      <c r="ABR390" s="29"/>
      <c r="ABS390" s="29"/>
      <c r="ABT390" s="29"/>
      <c r="ABU390" s="29"/>
      <c r="ABV390" s="29"/>
      <c r="ABW390" s="29"/>
      <c r="ABX390" s="29"/>
      <c r="ABY390" s="29"/>
      <c r="ABZ390" s="29"/>
      <c r="ACA390" s="29"/>
      <c r="ACB390" s="29"/>
      <c r="ACC390" s="29"/>
      <c r="ACD390" s="29"/>
      <c r="ACE390" s="29"/>
      <c r="ACF390" s="29"/>
      <c r="ACG390" s="29"/>
      <c r="ACH390" s="29"/>
      <c r="ACI390" s="29"/>
      <c r="ACJ390" s="29"/>
      <c r="ACK390" s="29"/>
      <c r="ACL390" s="29"/>
      <c r="ACM390" s="29"/>
      <c r="ACN390" s="29"/>
      <c r="ACO390" s="29"/>
      <c r="ACP390" s="29"/>
      <c r="ACQ390" s="29"/>
      <c r="ACR390" s="29"/>
      <c r="ACS390" s="29"/>
      <c r="ACT390" s="29"/>
      <c r="ACU390" s="29"/>
      <c r="ACV390" s="29"/>
      <c r="ACW390" s="29"/>
      <c r="ACX390" s="29"/>
      <c r="ACY390" s="29"/>
      <c r="ACZ390" s="29"/>
      <c r="ADA390" s="29"/>
      <c r="ADB390" s="29"/>
      <c r="ADC390" s="29"/>
      <c r="ADD390" s="29"/>
      <c r="ADE390" s="29"/>
      <c r="ADF390" s="29"/>
      <c r="ADG390" s="29"/>
      <c r="ADH390" s="29"/>
      <c r="ADI390" s="29"/>
      <c r="ADJ390" s="29"/>
      <c r="ADK390" s="29"/>
      <c r="ADL390" s="29"/>
      <c r="ADM390" s="29"/>
      <c r="ADN390" s="29"/>
      <c r="ADO390" s="29"/>
      <c r="ADP390" s="29"/>
      <c r="ADQ390" s="29"/>
      <c r="ADR390" s="29"/>
      <c r="ADS390" s="29"/>
      <c r="ADT390" s="29"/>
      <c r="ADU390" s="29"/>
      <c r="ADV390" s="29"/>
      <c r="ADW390" s="29"/>
      <c r="ADX390" s="29"/>
      <c r="ADY390" s="29"/>
      <c r="ADZ390" s="29"/>
      <c r="AEA390" s="29"/>
      <c r="AEB390" s="29"/>
      <c r="AEC390" s="29"/>
      <c r="AED390" s="29"/>
      <c r="AEE390" s="29"/>
      <c r="AEF390" s="29"/>
      <c r="AEG390" s="29"/>
      <c r="AEH390" s="29"/>
      <c r="AEI390" s="29"/>
      <c r="AEJ390" s="29"/>
      <c r="AEK390" s="29"/>
      <c r="AEL390" s="29"/>
      <c r="AEM390" s="29"/>
      <c r="AEN390" s="29"/>
      <c r="AEO390" s="29"/>
      <c r="AEP390" s="29"/>
      <c r="AEQ390" s="29"/>
      <c r="AER390" s="29"/>
      <c r="AES390" s="29"/>
      <c r="AET390" s="29"/>
      <c r="AEU390" s="29"/>
      <c r="AEV390" s="29"/>
      <c r="AEW390" s="29"/>
      <c r="AEX390" s="29"/>
      <c r="AEY390" s="29"/>
      <c r="AEZ390" s="29"/>
      <c r="AFA390" s="29"/>
      <c r="AFB390" s="29"/>
      <c r="AFC390" s="29"/>
      <c r="AFD390" s="29"/>
      <c r="AFE390" s="29"/>
      <c r="AFF390" s="29"/>
      <c r="AFG390" s="29"/>
      <c r="AFH390" s="29"/>
      <c r="AFI390" s="29"/>
      <c r="AFJ390" s="29"/>
      <c r="AFK390" s="29"/>
      <c r="AFL390" s="29"/>
      <c r="AFM390" s="29"/>
      <c r="AFN390" s="29"/>
      <c r="AFO390" s="29"/>
      <c r="AFP390" s="29"/>
      <c r="AFQ390" s="29"/>
      <c r="AFR390" s="29"/>
      <c r="AFS390" s="29"/>
      <c r="AFT390" s="29"/>
      <c r="AFU390" s="29"/>
      <c r="AFV390" s="29"/>
      <c r="AFW390" s="29"/>
      <c r="AFX390" s="29"/>
      <c r="AFY390" s="29"/>
      <c r="AFZ390" s="29"/>
      <c r="AGA390" s="29"/>
      <c r="AGB390" s="29"/>
      <c r="AGC390" s="29"/>
      <c r="AGD390" s="29"/>
      <c r="AGE390" s="29"/>
      <c r="AGF390" s="29"/>
      <c r="AGG390" s="29"/>
      <c r="AGH390" s="29"/>
      <c r="AGI390" s="29"/>
      <c r="AGJ390" s="29"/>
      <c r="AGK390" s="29"/>
      <c r="AGL390" s="29"/>
      <c r="AGM390" s="29"/>
      <c r="AGN390" s="29"/>
      <c r="AGO390" s="29"/>
      <c r="AGP390" s="29"/>
      <c r="AGQ390" s="29"/>
      <c r="AGR390" s="29"/>
      <c r="AGS390" s="29"/>
      <c r="AGT390" s="29"/>
      <c r="AGU390" s="29"/>
      <c r="AGV390" s="29"/>
      <c r="AGW390" s="29"/>
      <c r="AGX390" s="29"/>
      <c r="AGY390" s="29"/>
      <c r="AGZ390" s="29"/>
      <c r="AHA390" s="29"/>
      <c r="AHB390" s="29"/>
      <c r="AHC390" s="29"/>
      <c r="AHD390" s="29"/>
      <c r="AHE390" s="29"/>
      <c r="AHF390" s="29"/>
      <c r="AHG390" s="29"/>
      <c r="AHH390" s="29"/>
      <c r="AHI390" s="29"/>
      <c r="AHJ390" s="29"/>
      <c r="AHK390" s="29"/>
      <c r="AHL390" s="29"/>
      <c r="AHM390" s="29"/>
      <c r="AHN390" s="29"/>
      <c r="AHO390" s="29"/>
      <c r="AHP390" s="29"/>
      <c r="AHQ390" s="29"/>
      <c r="AHR390" s="29"/>
      <c r="AHS390" s="29"/>
      <c r="AHT390" s="29"/>
      <c r="AHU390" s="29"/>
      <c r="AHV390" s="29"/>
      <c r="AHW390" s="29"/>
      <c r="AHX390" s="29"/>
      <c r="AHY390" s="29"/>
      <c r="AHZ390" s="29"/>
      <c r="AIA390" s="29"/>
      <c r="AIB390" s="29"/>
      <c r="AIC390" s="29"/>
      <c r="AID390" s="29"/>
      <c r="AIE390" s="29"/>
      <c r="AIF390" s="29"/>
      <c r="AIG390" s="29"/>
      <c r="AIH390" s="29"/>
      <c r="AII390" s="29"/>
      <c r="AIJ390" s="29"/>
      <c r="AIK390" s="29"/>
      <c r="AIL390" s="29"/>
      <c r="AIM390" s="29"/>
      <c r="AIN390" s="29"/>
      <c r="AIO390" s="29"/>
      <c r="AIP390" s="29"/>
      <c r="AIQ390" s="29"/>
      <c r="AIR390" s="29"/>
      <c r="AIS390" s="29"/>
      <c r="AIT390" s="29"/>
      <c r="AIU390" s="29"/>
      <c r="AIV390" s="29"/>
      <c r="AIW390" s="29"/>
      <c r="AIX390" s="29"/>
      <c r="AIY390" s="29"/>
      <c r="AIZ390" s="29"/>
      <c r="AJA390" s="29"/>
      <c r="AJB390" s="29"/>
      <c r="AJC390" s="29"/>
      <c r="AJD390" s="29"/>
      <c r="AJE390" s="29"/>
      <c r="AJF390" s="29"/>
      <c r="AJG390" s="29"/>
      <c r="AJH390" s="29"/>
      <c r="AJI390" s="29"/>
      <c r="AJJ390" s="29"/>
      <c r="AJK390" s="29"/>
      <c r="AJL390" s="29"/>
      <c r="AJM390" s="29"/>
      <c r="AJN390" s="29"/>
      <c r="AJO390" s="29"/>
      <c r="AJP390" s="29"/>
      <c r="AJQ390" s="29"/>
      <c r="AJR390" s="29"/>
      <c r="AJS390" s="29"/>
      <c r="AJT390" s="29"/>
      <c r="AJU390" s="29"/>
      <c r="AJV390" s="29"/>
      <c r="AJW390" s="29"/>
      <c r="AJX390" s="29"/>
      <c r="AJY390" s="29"/>
      <c r="AJZ390" s="29"/>
      <c r="AKA390" s="29"/>
      <c r="AKB390" s="29"/>
      <c r="AKC390" s="29"/>
      <c r="AKD390" s="29"/>
      <c r="AKE390" s="29"/>
      <c r="AKF390" s="29"/>
      <c r="AKG390" s="29"/>
      <c r="AKH390" s="29"/>
      <c r="AKI390" s="29"/>
      <c r="AKJ390" s="29"/>
      <c r="AKK390" s="29"/>
      <c r="AKL390" s="29"/>
      <c r="AKM390" s="29"/>
      <c r="AKN390" s="29"/>
      <c r="AKO390" s="29"/>
      <c r="AKP390" s="29"/>
      <c r="AKQ390" s="29"/>
      <c r="AKR390" s="29"/>
      <c r="AKS390" s="29"/>
      <c r="AKT390" s="29"/>
      <c r="AKU390" s="29"/>
      <c r="AKV390" s="29"/>
      <c r="AKW390" s="29"/>
      <c r="AKX390" s="29"/>
      <c r="AKY390" s="29"/>
      <c r="AKZ390" s="29"/>
      <c r="ALA390" s="29"/>
      <c r="ALB390" s="29"/>
      <c r="ALC390" s="29"/>
      <c r="ALD390" s="29"/>
      <c r="ALE390" s="29"/>
      <c r="ALF390" s="29"/>
      <c r="ALG390" s="29"/>
      <c r="ALH390" s="29"/>
      <c r="ALI390" s="29"/>
      <c r="ALJ390" s="29"/>
      <c r="ALK390" s="29"/>
      <c r="ALL390" s="29"/>
      <c r="ALM390" s="29"/>
      <c r="ALN390" s="29"/>
      <c r="ALO390" s="29"/>
      <c r="ALP390" s="29"/>
      <c r="ALQ390" s="29"/>
      <c r="ALR390" s="29"/>
      <c r="ALS390" s="29"/>
      <c r="ALT390" s="29"/>
      <c r="ALU390" s="29"/>
      <c r="ALV390" s="29"/>
      <c r="ALW390" s="29"/>
      <c r="ALX390" s="29"/>
      <c r="ALY390" s="29"/>
      <c r="ALZ390" s="29"/>
      <c r="AMA390" s="29"/>
      <c r="AMB390" s="29"/>
      <c r="AMC390" s="29"/>
      <c r="AMD390" s="29"/>
      <c r="AME390" s="29"/>
      <c r="AMF390" s="29"/>
      <c r="AMG390" s="29"/>
      <c r="AMH390" s="29"/>
      <c r="AMI390" s="29"/>
      <c r="AMJ390" s="29"/>
      <c r="AMK390" s="29"/>
      <c r="AML390" s="29"/>
      <c r="AMM390" s="29"/>
      <c r="AMN390" s="29"/>
      <c r="AMO390" s="29"/>
      <c r="AMP390" s="29"/>
      <c r="AMQ390" s="29"/>
      <c r="AMR390" s="29"/>
      <c r="AMS390" s="29"/>
      <c r="AMT390" s="29"/>
      <c r="AMU390" s="29"/>
      <c r="AMV390" s="29"/>
      <c r="AMW390" s="29"/>
      <c r="AMX390" s="29"/>
      <c r="AMY390" s="29"/>
      <c r="AMZ390" s="29"/>
      <c r="ANA390" s="29"/>
      <c r="ANB390" s="29"/>
      <c r="ANC390" s="29"/>
      <c r="AND390" s="29"/>
      <c r="ANE390" s="29"/>
      <c r="ANF390" s="29"/>
    </row>
    <row r="391" spans="1:1046" s="18" customFormat="1" x14ac:dyDescent="0.25">
      <c r="C391" t="s">
        <v>757</v>
      </c>
      <c r="D391" t="s">
        <v>757</v>
      </c>
      <c r="E391">
        <v>0</v>
      </c>
      <c r="F391" s="157">
        <v>0</v>
      </c>
      <c r="G391" t="str">
        <f t="shared" si="232"/>
        <v>GE2012</v>
      </c>
      <c r="H391" s="157">
        <v>0</v>
      </c>
      <c r="I391" s="157">
        <v>0</v>
      </c>
      <c r="J391" s="157">
        <v>0</v>
      </c>
      <c r="K391" s="157">
        <v>0</v>
      </c>
      <c r="L391" s="157">
        <v>0</v>
      </c>
      <c r="M391" s="157" t="s">
        <v>849</v>
      </c>
      <c r="N391" s="99" t="s">
        <v>196</v>
      </c>
      <c r="O391" s="32"/>
      <c r="P391" s="83"/>
      <c r="Q391" s="12"/>
      <c r="R391" s="70"/>
      <c r="S391" s="70"/>
      <c r="T391" s="154"/>
      <c r="U391" s="21"/>
      <c r="V391" s="132"/>
      <c r="W391" s="30"/>
      <c r="X391" s="88"/>
      <c r="Y391" s="93" t="s">
        <v>225</v>
      </c>
      <c r="Z391" s="131"/>
      <c r="AA391" s="35"/>
      <c r="AB391" s="51"/>
      <c r="AC391" s="50"/>
      <c r="AD391" s="54"/>
      <c r="AE391" s="50"/>
      <c r="AF391" s="143"/>
      <c r="AG391" s="145"/>
      <c r="AH391" s="88"/>
      <c r="AI391" s="143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  <c r="DT391" s="29"/>
      <c r="DU391" s="29"/>
      <c r="DV391" s="29"/>
      <c r="DW391" s="29"/>
      <c r="DX391" s="29"/>
      <c r="DY391" s="29"/>
      <c r="DZ391" s="29"/>
      <c r="EA391" s="29"/>
      <c r="EB391" s="29"/>
      <c r="EC391" s="29"/>
      <c r="ED391" s="29"/>
      <c r="EE391" s="29"/>
      <c r="EF391" s="29"/>
      <c r="EG391" s="29"/>
      <c r="EH391" s="29"/>
      <c r="EI391" s="29"/>
      <c r="EJ391" s="29"/>
      <c r="EK391" s="29"/>
      <c r="EL391" s="29"/>
      <c r="EM391" s="29"/>
      <c r="EN391" s="29"/>
      <c r="EO391" s="29"/>
      <c r="EP391" s="29"/>
      <c r="EQ391" s="29"/>
      <c r="ER391" s="29"/>
      <c r="ES391" s="29"/>
      <c r="ET391" s="29"/>
      <c r="EU391" s="29"/>
      <c r="EV391" s="29"/>
      <c r="EW391" s="29"/>
      <c r="EX391" s="29"/>
      <c r="EY391" s="29"/>
      <c r="EZ391" s="29"/>
      <c r="FA391" s="29"/>
      <c r="FB391" s="29"/>
      <c r="FC391" s="29"/>
      <c r="FD391" s="29"/>
      <c r="FE391" s="29"/>
      <c r="FF391" s="29"/>
      <c r="FG391" s="29"/>
      <c r="FH391" s="29"/>
      <c r="FI391" s="29"/>
      <c r="FJ391" s="29"/>
      <c r="FK391" s="29"/>
      <c r="FL391" s="29"/>
      <c r="FM391" s="29"/>
      <c r="FN391" s="29"/>
      <c r="FO391" s="29"/>
      <c r="FP391" s="29"/>
      <c r="FQ391" s="29"/>
      <c r="FR391" s="29"/>
      <c r="FS391" s="29"/>
      <c r="FT391" s="29"/>
      <c r="FU391" s="29"/>
      <c r="FV391" s="29"/>
      <c r="FW391" s="29"/>
      <c r="FX391" s="29"/>
      <c r="FY391" s="29"/>
      <c r="FZ391" s="29"/>
      <c r="GA391" s="29"/>
      <c r="GB391" s="29"/>
      <c r="GC391" s="29"/>
      <c r="GD391" s="29"/>
      <c r="GE391" s="29"/>
      <c r="GF391" s="29"/>
      <c r="GG391" s="29"/>
      <c r="GH391" s="29"/>
      <c r="GI391" s="29"/>
      <c r="GJ391" s="29"/>
      <c r="GK391" s="29"/>
      <c r="GL391" s="29"/>
      <c r="GM391" s="29"/>
      <c r="GN391" s="29"/>
      <c r="GO391" s="29"/>
      <c r="GP391" s="29"/>
      <c r="GQ391" s="29"/>
      <c r="GR391" s="29"/>
      <c r="GS391" s="29"/>
      <c r="GT391" s="29"/>
      <c r="GU391" s="29"/>
      <c r="GV391" s="29"/>
      <c r="GW391" s="29"/>
      <c r="GX391" s="29"/>
      <c r="GY391" s="29"/>
      <c r="GZ391" s="29"/>
      <c r="HA391" s="29"/>
      <c r="HB391" s="29"/>
      <c r="HC391" s="29"/>
      <c r="HD391" s="29"/>
      <c r="HE391" s="29"/>
      <c r="HF391" s="29"/>
      <c r="HG391" s="29"/>
      <c r="HH391" s="29"/>
      <c r="HI391" s="29"/>
      <c r="HJ391" s="29"/>
      <c r="HK391" s="29"/>
      <c r="HL391" s="29"/>
      <c r="HM391" s="29"/>
      <c r="HN391" s="29"/>
      <c r="HO391" s="29"/>
      <c r="HP391" s="29"/>
      <c r="HQ391" s="29"/>
      <c r="HR391" s="29"/>
      <c r="HS391" s="29"/>
      <c r="HT391" s="29"/>
      <c r="HU391" s="29"/>
      <c r="HV391" s="29"/>
      <c r="HW391" s="29"/>
      <c r="HX391" s="29"/>
      <c r="HY391" s="29"/>
      <c r="HZ391" s="29"/>
      <c r="IA391" s="29"/>
      <c r="IB391" s="29"/>
      <c r="IC391" s="29"/>
      <c r="ID391" s="29"/>
      <c r="IE391" s="29"/>
      <c r="IF391" s="29"/>
      <c r="IG391" s="29"/>
      <c r="IH391" s="29"/>
      <c r="II391" s="29"/>
      <c r="IJ391" s="29"/>
      <c r="IK391" s="29"/>
      <c r="IL391" s="29"/>
      <c r="IM391" s="29"/>
      <c r="IN391" s="29"/>
      <c r="IO391" s="29"/>
      <c r="IP391" s="29"/>
      <c r="IQ391" s="29"/>
      <c r="IR391" s="29"/>
      <c r="IS391" s="29"/>
      <c r="IT391" s="29"/>
      <c r="IU391" s="29"/>
      <c r="IV391" s="29"/>
      <c r="IW391" s="29"/>
      <c r="IX391" s="29"/>
      <c r="IY391" s="29"/>
      <c r="IZ391" s="29"/>
      <c r="JA391" s="29"/>
      <c r="JB391" s="29"/>
      <c r="JC391" s="29"/>
      <c r="JD391" s="29"/>
      <c r="JE391" s="29"/>
      <c r="JF391" s="29"/>
      <c r="JG391" s="29"/>
      <c r="JH391" s="29"/>
      <c r="JI391" s="29"/>
      <c r="JJ391" s="29"/>
      <c r="JK391" s="29"/>
      <c r="JL391" s="29"/>
      <c r="JM391" s="29"/>
      <c r="JN391" s="29"/>
      <c r="JO391" s="29"/>
      <c r="JP391" s="29"/>
      <c r="JQ391" s="29"/>
      <c r="JR391" s="29"/>
      <c r="JS391" s="29"/>
      <c r="JT391" s="29"/>
      <c r="JU391" s="29"/>
      <c r="JV391" s="29"/>
      <c r="JW391" s="29"/>
      <c r="JX391" s="29"/>
      <c r="JY391" s="29"/>
      <c r="JZ391" s="29"/>
      <c r="KA391" s="29"/>
      <c r="KB391" s="29"/>
      <c r="KC391" s="29"/>
      <c r="KD391" s="29"/>
      <c r="KE391" s="29"/>
      <c r="KF391" s="29"/>
      <c r="KG391" s="29"/>
      <c r="KH391" s="29"/>
      <c r="KI391" s="29"/>
      <c r="KJ391" s="29"/>
      <c r="KK391" s="29"/>
      <c r="KL391" s="29"/>
      <c r="KM391" s="29"/>
      <c r="KN391" s="29"/>
      <c r="KO391" s="29"/>
      <c r="KP391" s="29"/>
      <c r="KQ391" s="29"/>
      <c r="KR391" s="29"/>
      <c r="KS391" s="29"/>
      <c r="KT391" s="29"/>
      <c r="KU391" s="29"/>
      <c r="KV391" s="29"/>
      <c r="KW391" s="29"/>
      <c r="KX391" s="29"/>
      <c r="KY391" s="29"/>
      <c r="KZ391" s="29"/>
      <c r="LA391" s="29"/>
      <c r="LB391" s="29"/>
      <c r="LC391" s="29"/>
      <c r="LD391" s="29"/>
      <c r="LE391" s="29"/>
      <c r="LF391" s="29"/>
      <c r="LG391" s="29"/>
      <c r="LH391" s="29"/>
      <c r="LI391" s="29"/>
      <c r="LJ391" s="29"/>
      <c r="LK391" s="29"/>
      <c r="LL391" s="29"/>
      <c r="LM391" s="29"/>
      <c r="LN391" s="29"/>
      <c r="LO391" s="29"/>
      <c r="LP391" s="29"/>
      <c r="LQ391" s="29"/>
      <c r="LR391" s="29"/>
      <c r="LS391" s="29"/>
      <c r="LT391" s="29"/>
      <c r="LU391" s="29"/>
      <c r="LV391" s="29"/>
      <c r="LW391" s="29"/>
      <c r="LX391" s="29"/>
      <c r="LY391" s="29"/>
      <c r="LZ391" s="29"/>
      <c r="MA391" s="29"/>
      <c r="MB391" s="29"/>
      <c r="MC391" s="29"/>
      <c r="MD391" s="29"/>
      <c r="ME391" s="29"/>
      <c r="MF391" s="29"/>
      <c r="MG391" s="29"/>
      <c r="MH391" s="29"/>
      <c r="MI391" s="29"/>
      <c r="MJ391" s="29"/>
      <c r="MK391" s="29"/>
      <c r="ML391" s="29"/>
      <c r="MM391" s="29"/>
      <c r="MN391" s="29"/>
      <c r="MO391" s="29"/>
      <c r="MP391" s="29"/>
      <c r="MQ391" s="29"/>
      <c r="MR391" s="29"/>
      <c r="MS391" s="29"/>
      <c r="MT391" s="29"/>
      <c r="MU391" s="29"/>
      <c r="MV391" s="29"/>
      <c r="MW391" s="29"/>
      <c r="MX391" s="29"/>
      <c r="MY391" s="29"/>
      <c r="MZ391" s="29"/>
      <c r="NA391" s="29"/>
      <c r="NB391" s="29"/>
      <c r="NC391" s="29"/>
      <c r="ND391" s="29"/>
      <c r="NE391" s="29"/>
      <c r="NF391" s="29"/>
      <c r="NG391" s="29"/>
      <c r="NH391" s="29"/>
      <c r="NI391" s="29"/>
      <c r="NJ391" s="29"/>
      <c r="NK391" s="29"/>
      <c r="NL391" s="29"/>
      <c r="NM391" s="29"/>
      <c r="NN391" s="29"/>
      <c r="NO391" s="29"/>
      <c r="NP391" s="29"/>
      <c r="NQ391" s="29"/>
      <c r="NR391" s="29"/>
      <c r="NS391" s="29"/>
      <c r="NT391" s="29"/>
      <c r="NU391" s="29"/>
      <c r="NV391" s="29"/>
      <c r="NW391" s="29"/>
      <c r="NX391" s="29"/>
      <c r="NY391" s="29"/>
      <c r="NZ391" s="29"/>
      <c r="OA391" s="29"/>
      <c r="OB391" s="29"/>
      <c r="OC391" s="29"/>
      <c r="OD391" s="29"/>
      <c r="OE391" s="29"/>
      <c r="OF391" s="29"/>
      <c r="OG391" s="29"/>
      <c r="OH391" s="29"/>
      <c r="OI391" s="29"/>
      <c r="OJ391" s="29"/>
      <c r="OK391" s="29"/>
      <c r="OL391" s="29"/>
      <c r="OM391" s="29"/>
      <c r="ON391" s="29"/>
      <c r="OO391" s="29"/>
      <c r="OP391" s="29"/>
      <c r="OQ391" s="29"/>
      <c r="OR391" s="29"/>
      <c r="OS391" s="29"/>
      <c r="OT391" s="29"/>
      <c r="OU391" s="29"/>
      <c r="OV391" s="29"/>
      <c r="OW391" s="29"/>
      <c r="OX391" s="29"/>
      <c r="OY391" s="29"/>
      <c r="OZ391" s="29"/>
      <c r="PA391" s="29"/>
      <c r="PB391" s="29"/>
      <c r="PC391" s="29"/>
      <c r="PD391" s="29"/>
      <c r="PE391" s="29"/>
      <c r="PF391" s="29"/>
      <c r="PG391" s="29"/>
      <c r="PH391" s="29"/>
      <c r="PI391" s="29"/>
      <c r="PJ391" s="29"/>
      <c r="PK391" s="29"/>
      <c r="PL391" s="29"/>
      <c r="PM391" s="29"/>
      <c r="PN391" s="29"/>
      <c r="PO391" s="29"/>
      <c r="PP391" s="29"/>
      <c r="PQ391" s="29"/>
      <c r="PR391" s="29"/>
      <c r="PS391" s="29"/>
      <c r="PT391" s="29"/>
      <c r="PU391" s="29"/>
      <c r="PV391" s="29"/>
      <c r="PW391" s="29"/>
      <c r="PX391" s="29"/>
      <c r="PY391" s="29"/>
      <c r="PZ391" s="29"/>
      <c r="QA391" s="29"/>
      <c r="QB391" s="29"/>
      <c r="QC391" s="29"/>
      <c r="QD391" s="29"/>
      <c r="QE391" s="29"/>
      <c r="QF391" s="29"/>
      <c r="QG391" s="29"/>
      <c r="QH391" s="29"/>
      <c r="QI391" s="29"/>
      <c r="QJ391" s="29"/>
      <c r="QK391" s="29"/>
      <c r="QL391" s="29"/>
      <c r="QM391" s="29"/>
      <c r="QN391" s="29"/>
      <c r="QO391" s="29"/>
      <c r="QP391" s="29"/>
      <c r="QQ391" s="29"/>
      <c r="QR391" s="29"/>
      <c r="QS391" s="29"/>
      <c r="QT391" s="29"/>
      <c r="QU391" s="29"/>
      <c r="QV391" s="29"/>
      <c r="QW391" s="29"/>
      <c r="QX391" s="29"/>
      <c r="QY391" s="29"/>
      <c r="QZ391" s="29"/>
      <c r="RA391" s="29"/>
      <c r="RB391" s="29"/>
      <c r="RC391" s="29"/>
      <c r="RD391" s="29"/>
      <c r="RE391" s="29"/>
      <c r="RF391" s="29"/>
      <c r="RG391" s="29"/>
      <c r="RH391" s="29"/>
      <c r="RI391" s="29"/>
      <c r="RJ391" s="29"/>
      <c r="RK391" s="29"/>
      <c r="RL391" s="29"/>
      <c r="RM391" s="29"/>
      <c r="RN391" s="29"/>
      <c r="RO391" s="29"/>
      <c r="RP391" s="29"/>
      <c r="RQ391" s="29"/>
      <c r="RR391" s="29"/>
      <c r="RS391" s="29"/>
      <c r="RT391" s="29"/>
      <c r="RU391" s="29"/>
      <c r="RV391" s="29"/>
      <c r="RW391" s="29"/>
      <c r="RX391" s="29"/>
      <c r="RY391" s="29"/>
      <c r="RZ391" s="29"/>
      <c r="SA391" s="29"/>
      <c r="SB391" s="29"/>
      <c r="SC391" s="29"/>
      <c r="SD391" s="29"/>
      <c r="SE391" s="29"/>
      <c r="SF391" s="29"/>
      <c r="SG391" s="29"/>
      <c r="SH391" s="29"/>
      <c r="SI391" s="29"/>
      <c r="SJ391" s="29"/>
      <c r="SK391" s="29"/>
      <c r="SL391" s="29"/>
      <c r="SM391" s="29"/>
      <c r="SN391" s="29"/>
      <c r="SO391" s="29"/>
      <c r="SP391" s="29"/>
      <c r="SQ391" s="29"/>
      <c r="SR391" s="29"/>
      <c r="SS391" s="29"/>
      <c r="ST391" s="29"/>
      <c r="SU391" s="29"/>
      <c r="SV391" s="29"/>
      <c r="SW391" s="29"/>
      <c r="SX391" s="29"/>
      <c r="SY391" s="29"/>
      <c r="SZ391" s="29"/>
      <c r="TA391" s="29"/>
      <c r="TB391" s="29"/>
      <c r="TC391" s="29"/>
      <c r="TD391" s="29"/>
      <c r="TE391" s="29"/>
      <c r="TF391" s="29"/>
      <c r="TG391" s="29"/>
      <c r="TH391" s="29"/>
      <c r="TI391" s="29"/>
      <c r="TJ391" s="29"/>
      <c r="TK391" s="29"/>
      <c r="TL391" s="29"/>
      <c r="TM391" s="29"/>
      <c r="TN391" s="29"/>
      <c r="TO391" s="29"/>
      <c r="TP391" s="29"/>
      <c r="TQ391" s="29"/>
      <c r="TR391" s="29"/>
      <c r="TS391" s="29"/>
      <c r="TT391" s="29"/>
      <c r="TU391" s="29"/>
      <c r="TV391" s="29"/>
      <c r="TW391" s="29"/>
      <c r="TX391" s="29"/>
      <c r="TY391" s="29"/>
      <c r="TZ391" s="29"/>
      <c r="UA391" s="29"/>
      <c r="UB391" s="29"/>
      <c r="UC391" s="29"/>
      <c r="UD391" s="29"/>
      <c r="UE391" s="29"/>
      <c r="UF391" s="29"/>
      <c r="UG391" s="29"/>
      <c r="UH391" s="29"/>
      <c r="UI391" s="29"/>
      <c r="UJ391" s="29"/>
      <c r="UK391" s="29"/>
      <c r="UL391" s="29"/>
      <c r="UM391" s="29"/>
      <c r="UN391" s="29"/>
      <c r="UO391" s="29"/>
      <c r="UP391" s="29"/>
      <c r="UQ391" s="29"/>
      <c r="UR391" s="29"/>
      <c r="US391" s="29"/>
      <c r="UT391" s="29"/>
      <c r="UU391" s="29"/>
      <c r="UV391" s="29"/>
      <c r="UW391" s="29"/>
      <c r="UX391" s="29"/>
      <c r="UY391" s="29"/>
      <c r="UZ391" s="29"/>
      <c r="VA391" s="29"/>
      <c r="VB391" s="29"/>
      <c r="VC391" s="29"/>
      <c r="VD391" s="29"/>
      <c r="VE391" s="29"/>
      <c r="VF391" s="29"/>
      <c r="VG391" s="29"/>
      <c r="VH391" s="29"/>
      <c r="VI391" s="29"/>
      <c r="VJ391" s="29"/>
      <c r="VK391" s="29"/>
      <c r="VL391" s="29"/>
      <c r="VM391" s="29"/>
      <c r="VN391" s="29"/>
      <c r="VO391" s="29"/>
      <c r="VP391" s="29"/>
      <c r="VQ391" s="29"/>
      <c r="VR391" s="29"/>
      <c r="VS391" s="29"/>
      <c r="VT391" s="29"/>
      <c r="VU391" s="29"/>
      <c r="VV391" s="29"/>
      <c r="VW391" s="29"/>
      <c r="VX391" s="29"/>
      <c r="VY391" s="29"/>
      <c r="VZ391" s="29"/>
      <c r="WA391" s="29"/>
      <c r="WB391" s="29"/>
      <c r="WC391" s="29"/>
      <c r="WD391" s="29"/>
      <c r="WE391" s="29"/>
      <c r="WF391" s="29"/>
      <c r="WG391" s="29"/>
      <c r="WH391" s="29"/>
      <c r="WI391" s="29"/>
      <c r="WJ391" s="29"/>
      <c r="WK391" s="29"/>
      <c r="WL391" s="29"/>
      <c r="WM391" s="29"/>
      <c r="WN391" s="29"/>
      <c r="WO391" s="29"/>
      <c r="WP391" s="29"/>
      <c r="WQ391" s="29"/>
      <c r="WR391" s="29"/>
      <c r="WS391" s="29"/>
      <c r="WT391" s="29"/>
      <c r="WU391" s="29"/>
      <c r="WV391" s="29"/>
      <c r="WW391" s="29"/>
      <c r="WX391" s="29"/>
      <c r="WY391" s="29"/>
      <c r="WZ391" s="29"/>
      <c r="XA391" s="29"/>
      <c r="XB391" s="29"/>
      <c r="XC391" s="29"/>
      <c r="XD391" s="29"/>
      <c r="XE391" s="29"/>
      <c r="XF391" s="29"/>
      <c r="XG391" s="29"/>
      <c r="XH391" s="29"/>
      <c r="XI391" s="29"/>
      <c r="XJ391" s="29"/>
      <c r="XK391" s="29"/>
      <c r="XL391" s="29"/>
      <c r="XM391" s="29"/>
      <c r="XN391" s="29"/>
      <c r="XO391" s="29"/>
      <c r="XP391" s="29"/>
      <c r="XQ391" s="29"/>
      <c r="XR391" s="29"/>
      <c r="XS391" s="29"/>
      <c r="XT391" s="29"/>
      <c r="XU391" s="29"/>
      <c r="XV391" s="29"/>
      <c r="XW391" s="29"/>
      <c r="XX391" s="29"/>
      <c r="XY391" s="29"/>
      <c r="XZ391" s="29"/>
      <c r="YA391" s="29"/>
      <c r="YB391" s="29"/>
      <c r="YC391" s="29"/>
      <c r="YD391" s="29"/>
      <c r="YE391" s="29"/>
      <c r="YF391" s="29"/>
      <c r="YG391" s="29"/>
      <c r="YH391" s="29"/>
      <c r="YI391" s="29"/>
      <c r="YJ391" s="29"/>
      <c r="YK391" s="29"/>
      <c r="YL391" s="29"/>
      <c r="YM391" s="29"/>
      <c r="YN391" s="29"/>
      <c r="YO391" s="29"/>
      <c r="YP391" s="29"/>
      <c r="YQ391" s="29"/>
      <c r="YR391" s="29"/>
      <c r="YS391" s="29"/>
      <c r="YT391" s="29"/>
      <c r="YU391" s="29"/>
      <c r="YV391" s="29"/>
      <c r="YW391" s="29"/>
      <c r="YX391" s="29"/>
      <c r="YY391" s="29"/>
      <c r="YZ391" s="29"/>
      <c r="ZA391" s="29"/>
      <c r="ZB391" s="29"/>
      <c r="ZC391" s="29"/>
      <c r="ZD391" s="29"/>
      <c r="ZE391" s="29"/>
      <c r="ZF391" s="29"/>
      <c r="ZG391" s="29"/>
      <c r="ZH391" s="29"/>
      <c r="ZI391" s="29"/>
      <c r="ZJ391" s="29"/>
      <c r="ZK391" s="29"/>
      <c r="ZL391" s="29"/>
      <c r="ZM391" s="29"/>
      <c r="ZN391" s="29"/>
      <c r="ZO391" s="29"/>
      <c r="ZP391" s="29"/>
      <c r="ZQ391" s="29"/>
      <c r="ZR391" s="29"/>
      <c r="ZS391" s="29"/>
      <c r="ZT391" s="29"/>
      <c r="ZU391" s="29"/>
      <c r="ZV391" s="29"/>
      <c r="ZW391" s="29"/>
      <c r="ZX391" s="29"/>
      <c r="ZY391" s="29"/>
      <c r="ZZ391" s="29"/>
      <c r="AAA391" s="29"/>
      <c r="AAB391" s="29"/>
      <c r="AAC391" s="29"/>
      <c r="AAD391" s="29"/>
      <c r="AAE391" s="29"/>
      <c r="AAF391" s="29"/>
      <c r="AAG391" s="29"/>
      <c r="AAH391" s="29"/>
      <c r="AAI391" s="29"/>
      <c r="AAJ391" s="29"/>
      <c r="AAK391" s="29"/>
      <c r="AAL391" s="29"/>
      <c r="AAM391" s="29"/>
      <c r="AAN391" s="29"/>
      <c r="AAO391" s="29"/>
      <c r="AAP391" s="29"/>
      <c r="AAQ391" s="29"/>
      <c r="AAR391" s="29"/>
      <c r="AAS391" s="29"/>
      <c r="AAT391" s="29"/>
      <c r="AAU391" s="29"/>
      <c r="AAV391" s="29"/>
      <c r="AAW391" s="29"/>
      <c r="AAX391" s="29"/>
      <c r="AAY391" s="29"/>
      <c r="AAZ391" s="29"/>
      <c r="ABA391" s="29"/>
      <c r="ABB391" s="29"/>
      <c r="ABC391" s="29"/>
      <c r="ABD391" s="29"/>
      <c r="ABE391" s="29"/>
      <c r="ABF391" s="29"/>
      <c r="ABG391" s="29"/>
      <c r="ABH391" s="29"/>
      <c r="ABI391" s="29"/>
      <c r="ABJ391" s="29"/>
      <c r="ABK391" s="29"/>
      <c r="ABL391" s="29"/>
      <c r="ABM391" s="29"/>
      <c r="ABN391" s="29"/>
      <c r="ABO391" s="29"/>
      <c r="ABP391" s="29"/>
      <c r="ABQ391" s="29"/>
      <c r="ABR391" s="29"/>
      <c r="ABS391" s="29"/>
      <c r="ABT391" s="29"/>
      <c r="ABU391" s="29"/>
      <c r="ABV391" s="29"/>
      <c r="ABW391" s="29"/>
      <c r="ABX391" s="29"/>
      <c r="ABY391" s="29"/>
      <c r="ABZ391" s="29"/>
      <c r="ACA391" s="29"/>
      <c r="ACB391" s="29"/>
      <c r="ACC391" s="29"/>
      <c r="ACD391" s="29"/>
      <c r="ACE391" s="29"/>
      <c r="ACF391" s="29"/>
      <c r="ACG391" s="29"/>
      <c r="ACH391" s="29"/>
      <c r="ACI391" s="29"/>
      <c r="ACJ391" s="29"/>
      <c r="ACK391" s="29"/>
      <c r="ACL391" s="29"/>
      <c r="ACM391" s="29"/>
      <c r="ACN391" s="29"/>
      <c r="ACO391" s="29"/>
      <c r="ACP391" s="29"/>
      <c r="ACQ391" s="29"/>
      <c r="ACR391" s="29"/>
      <c r="ACS391" s="29"/>
      <c r="ACT391" s="29"/>
      <c r="ACU391" s="29"/>
      <c r="ACV391" s="29"/>
      <c r="ACW391" s="29"/>
      <c r="ACX391" s="29"/>
      <c r="ACY391" s="29"/>
      <c r="ACZ391" s="29"/>
      <c r="ADA391" s="29"/>
      <c r="ADB391" s="29"/>
      <c r="ADC391" s="29"/>
      <c r="ADD391" s="29"/>
      <c r="ADE391" s="29"/>
      <c r="ADF391" s="29"/>
      <c r="ADG391" s="29"/>
      <c r="ADH391" s="29"/>
      <c r="ADI391" s="29"/>
      <c r="ADJ391" s="29"/>
      <c r="ADK391" s="29"/>
      <c r="ADL391" s="29"/>
      <c r="ADM391" s="29"/>
      <c r="ADN391" s="29"/>
      <c r="ADO391" s="29"/>
      <c r="ADP391" s="29"/>
      <c r="ADQ391" s="29"/>
      <c r="ADR391" s="29"/>
      <c r="ADS391" s="29"/>
      <c r="ADT391" s="29"/>
      <c r="ADU391" s="29"/>
      <c r="ADV391" s="29"/>
      <c r="ADW391" s="29"/>
      <c r="ADX391" s="29"/>
      <c r="ADY391" s="29"/>
      <c r="ADZ391" s="29"/>
      <c r="AEA391" s="29"/>
      <c r="AEB391" s="29"/>
      <c r="AEC391" s="29"/>
      <c r="AED391" s="29"/>
      <c r="AEE391" s="29"/>
      <c r="AEF391" s="29"/>
      <c r="AEG391" s="29"/>
      <c r="AEH391" s="29"/>
      <c r="AEI391" s="29"/>
      <c r="AEJ391" s="29"/>
      <c r="AEK391" s="29"/>
      <c r="AEL391" s="29"/>
      <c r="AEM391" s="29"/>
      <c r="AEN391" s="29"/>
      <c r="AEO391" s="29"/>
      <c r="AEP391" s="29"/>
      <c r="AEQ391" s="29"/>
      <c r="AER391" s="29"/>
      <c r="AES391" s="29"/>
      <c r="AET391" s="29"/>
      <c r="AEU391" s="29"/>
      <c r="AEV391" s="29"/>
      <c r="AEW391" s="29"/>
      <c r="AEX391" s="29"/>
      <c r="AEY391" s="29"/>
      <c r="AEZ391" s="29"/>
      <c r="AFA391" s="29"/>
      <c r="AFB391" s="29"/>
      <c r="AFC391" s="29"/>
      <c r="AFD391" s="29"/>
      <c r="AFE391" s="29"/>
      <c r="AFF391" s="29"/>
      <c r="AFG391" s="29"/>
      <c r="AFH391" s="29"/>
      <c r="AFI391" s="29"/>
      <c r="AFJ391" s="29"/>
      <c r="AFK391" s="29"/>
      <c r="AFL391" s="29"/>
      <c r="AFM391" s="29"/>
      <c r="AFN391" s="29"/>
      <c r="AFO391" s="29"/>
      <c r="AFP391" s="29"/>
      <c r="AFQ391" s="29"/>
      <c r="AFR391" s="29"/>
      <c r="AFS391" s="29"/>
      <c r="AFT391" s="29"/>
      <c r="AFU391" s="29"/>
      <c r="AFV391" s="29"/>
      <c r="AFW391" s="29"/>
      <c r="AFX391" s="29"/>
      <c r="AFY391" s="29"/>
      <c r="AFZ391" s="29"/>
      <c r="AGA391" s="29"/>
      <c r="AGB391" s="29"/>
      <c r="AGC391" s="29"/>
      <c r="AGD391" s="29"/>
      <c r="AGE391" s="29"/>
      <c r="AGF391" s="29"/>
      <c r="AGG391" s="29"/>
      <c r="AGH391" s="29"/>
      <c r="AGI391" s="29"/>
      <c r="AGJ391" s="29"/>
      <c r="AGK391" s="29"/>
      <c r="AGL391" s="29"/>
      <c r="AGM391" s="29"/>
      <c r="AGN391" s="29"/>
      <c r="AGO391" s="29"/>
      <c r="AGP391" s="29"/>
      <c r="AGQ391" s="29"/>
      <c r="AGR391" s="29"/>
      <c r="AGS391" s="29"/>
      <c r="AGT391" s="29"/>
      <c r="AGU391" s="29"/>
      <c r="AGV391" s="29"/>
      <c r="AGW391" s="29"/>
      <c r="AGX391" s="29"/>
      <c r="AGY391" s="29"/>
      <c r="AGZ391" s="29"/>
      <c r="AHA391" s="29"/>
      <c r="AHB391" s="29"/>
      <c r="AHC391" s="29"/>
      <c r="AHD391" s="29"/>
      <c r="AHE391" s="29"/>
      <c r="AHF391" s="29"/>
      <c r="AHG391" s="29"/>
      <c r="AHH391" s="29"/>
      <c r="AHI391" s="29"/>
      <c r="AHJ391" s="29"/>
      <c r="AHK391" s="29"/>
      <c r="AHL391" s="29"/>
      <c r="AHM391" s="29"/>
      <c r="AHN391" s="29"/>
      <c r="AHO391" s="29"/>
      <c r="AHP391" s="29"/>
      <c r="AHQ391" s="29"/>
      <c r="AHR391" s="29"/>
      <c r="AHS391" s="29"/>
      <c r="AHT391" s="29"/>
      <c r="AHU391" s="29"/>
      <c r="AHV391" s="29"/>
      <c r="AHW391" s="29"/>
      <c r="AHX391" s="29"/>
      <c r="AHY391" s="29"/>
      <c r="AHZ391" s="29"/>
      <c r="AIA391" s="29"/>
      <c r="AIB391" s="29"/>
      <c r="AIC391" s="29"/>
      <c r="AID391" s="29"/>
      <c r="AIE391" s="29"/>
      <c r="AIF391" s="29"/>
      <c r="AIG391" s="29"/>
      <c r="AIH391" s="29"/>
      <c r="AII391" s="29"/>
      <c r="AIJ391" s="29"/>
      <c r="AIK391" s="29"/>
      <c r="AIL391" s="29"/>
      <c r="AIM391" s="29"/>
      <c r="AIN391" s="29"/>
      <c r="AIO391" s="29"/>
      <c r="AIP391" s="29"/>
      <c r="AIQ391" s="29"/>
      <c r="AIR391" s="29"/>
      <c r="AIS391" s="29"/>
      <c r="AIT391" s="29"/>
      <c r="AIU391" s="29"/>
      <c r="AIV391" s="29"/>
      <c r="AIW391" s="29"/>
      <c r="AIX391" s="29"/>
      <c r="AIY391" s="29"/>
      <c r="AIZ391" s="29"/>
      <c r="AJA391" s="29"/>
      <c r="AJB391" s="29"/>
      <c r="AJC391" s="29"/>
      <c r="AJD391" s="29"/>
      <c r="AJE391" s="29"/>
      <c r="AJF391" s="29"/>
      <c r="AJG391" s="29"/>
      <c r="AJH391" s="29"/>
      <c r="AJI391" s="29"/>
      <c r="AJJ391" s="29"/>
      <c r="AJK391" s="29"/>
      <c r="AJL391" s="29"/>
      <c r="AJM391" s="29"/>
      <c r="AJN391" s="29"/>
      <c r="AJO391" s="29"/>
      <c r="AJP391" s="29"/>
      <c r="AJQ391" s="29"/>
      <c r="AJR391" s="29"/>
      <c r="AJS391" s="29"/>
      <c r="AJT391" s="29"/>
      <c r="AJU391" s="29"/>
      <c r="AJV391" s="29"/>
      <c r="AJW391" s="29"/>
      <c r="AJX391" s="29"/>
      <c r="AJY391" s="29"/>
      <c r="AJZ391" s="29"/>
      <c r="AKA391" s="29"/>
      <c r="AKB391" s="29"/>
      <c r="AKC391" s="29"/>
      <c r="AKD391" s="29"/>
      <c r="AKE391" s="29"/>
      <c r="AKF391" s="29"/>
      <c r="AKG391" s="29"/>
      <c r="AKH391" s="29"/>
      <c r="AKI391" s="29"/>
      <c r="AKJ391" s="29"/>
      <c r="AKK391" s="29"/>
      <c r="AKL391" s="29"/>
      <c r="AKM391" s="29"/>
      <c r="AKN391" s="29"/>
      <c r="AKO391" s="29"/>
      <c r="AKP391" s="29"/>
      <c r="AKQ391" s="29"/>
      <c r="AKR391" s="29"/>
      <c r="AKS391" s="29"/>
      <c r="AKT391" s="29"/>
      <c r="AKU391" s="29"/>
      <c r="AKV391" s="29"/>
      <c r="AKW391" s="29"/>
      <c r="AKX391" s="29"/>
      <c r="AKY391" s="29"/>
      <c r="AKZ391" s="29"/>
      <c r="ALA391" s="29"/>
      <c r="ALB391" s="29"/>
      <c r="ALC391" s="29"/>
      <c r="ALD391" s="29"/>
      <c r="ALE391" s="29"/>
      <c r="ALF391" s="29"/>
      <c r="ALG391" s="29"/>
      <c r="ALH391" s="29"/>
      <c r="ALI391" s="29"/>
      <c r="ALJ391" s="29"/>
      <c r="ALK391" s="29"/>
      <c r="ALL391" s="29"/>
      <c r="ALM391" s="29"/>
      <c r="ALN391" s="29"/>
      <c r="ALO391" s="29"/>
      <c r="ALP391" s="29"/>
      <c r="ALQ391" s="29"/>
      <c r="ALR391" s="29"/>
      <c r="ALS391" s="29"/>
      <c r="ALT391" s="29"/>
      <c r="ALU391" s="29"/>
      <c r="ALV391" s="29"/>
      <c r="ALW391" s="29"/>
      <c r="ALX391" s="29"/>
      <c r="ALY391" s="29"/>
      <c r="ALZ391" s="29"/>
      <c r="AMA391" s="29"/>
      <c r="AMB391" s="29"/>
      <c r="AMC391" s="29"/>
      <c r="AMD391" s="29"/>
      <c r="AME391" s="29"/>
      <c r="AMF391" s="29"/>
      <c r="AMG391" s="29"/>
      <c r="AMH391" s="29"/>
      <c r="AMI391" s="29"/>
      <c r="AMJ391" s="29"/>
      <c r="AMK391" s="29"/>
      <c r="AML391" s="29"/>
      <c r="AMM391" s="29"/>
      <c r="AMN391" s="29"/>
      <c r="AMO391" s="29"/>
      <c r="AMP391" s="29"/>
      <c r="AMQ391" s="29"/>
      <c r="AMR391" s="29"/>
      <c r="AMS391" s="29"/>
      <c r="AMT391" s="29"/>
      <c r="AMU391" s="29"/>
      <c r="AMV391" s="29"/>
      <c r="AMW391" s="29"/>
      <c r="AMX391" s="29"/>
      <c r="AMY391" s="29"/>
      <c r="AMZ391" s="29"/>
      <c r="ANA391" s="29"/>
      <c r="ANB391" s="29"/>
      <c r="ANC391" s="29"/>
      <c r="AND391" s="29"/>
      <c r="ANE391" s="29"/>
      <c r="ANF391" s="29"/>
    </row>
    <row r="392" spans="1:1046" s="18" customFormat="1" x14ac:dyDescent="0.25">
      <c r="B392" t="s">
        <v>203</v>
      </c>
      <c r="O392" s="32"/>
      <c r="P392" s="59"/>
      <c r="Q392"/>
      <c r="R392" s="60"/>
      <c r="S392" s="68"/>
      <c r="T392" s="68"/>
      <c r="U392" s="21"/>
      <c r="V392" s="22"/>
      <c r="W392" s="30"/>
      <c r="X392" s="88"/>
      <c r="Y392" s="88"/>
      <c r="Z392" s="88"/>
      <c r="AA392" s="35"/>
      <c r="AB392" s="51"/>
      <c r="AC392" s="50"/>
      <c r="AD392" s="54"/>
      <c r="AE392" s="50"/>
      <c r="AF392"/>
      <c r="AG392"/>
      <c r="AH392" s="146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  <c r="DT392" s="29"/>
      <c r="DU392" s="29"/>
      <c r="DV392" s="29"/>
      <c r="DW392" s="29"/>
      <c r="DX392" s="29"/>
      <c r="DY392" s="29"/>
      <c r="DZ392" s="29"/>
      <c r="EA392" s="29"/>
      <c r="EB392" s="29"/>
      <c r="EC392" s="29"/>
      <c r="ED392" s="29"/>
      <c r="EE392" s="29"/>
      <c r="EF392" s="29"/>
      <c r="EG392" s="29"/>
      <c r="EH392" s="29"/>
      <c r="EI392" s="29"/>
      <c r="EJ392" s="29"/>
      <c r="EK392" s="29"/>
      <c r="EL392" s="29"/>
      <c r="EM392" s="29"/>
      <c r="EN392" s="29"/>
      <c r="EO392" s="29"/>
      <c r="EP392" s="29"/>
      <c r="EQ392" s="29"/>
      <c r="ER392" s="29"/>
      <c r="ES392" s="29"/>
      <c r="ET392" s="29"/>
      <c r="EU392" s="29"/>
      <c r="EV392" s="29"/>
      <c r="EW392" s="29"/>
      <c r="EX392" s="29"/>
      <c r="EY392" s="29"/>
      <c r="EZ392" s="29"/>
      <c r="FA392" s="29"/>
      <c r="FB392" s="29"/>
      <c r="FC392" s="29"/>
      <c r="FD392" s="29"/>
      <c r="FE392" s="29"/>
      <c r="FF392" s="29"/>
      <c r="FG392" s="29"/>
      <c r="FH392" s="29"/>
      <c r="FI392" s="29"/>
      <c r="FJ392" s="29"/>
      <c r="FK392" s="29"/>
      <c r="FL392" s="29"/>
      <c r="FM392" s="29"/>
      <c r="FN392" s="29"/>
      <c r="FO392" s="29"/>
      <c r="FP392" s="29"/>
      <c r="FQ392" s="29"/>
      <c r="FR392" s="29"/>
      <c r="FS392" s="29"/>
      <c r="FT392" s="29"/>
      <c r="FU392" s="29"/>
      <c r="FV392" s="29"/>
      <c r="FW392" s="29"/>
      <c r="FX392" s="29"/>
      <c r="FY392" s="29"/>
      <c r="FZ392" s="29"/>
      <c r="GA392" s="29"/>
      <c r="GB392" s="29"/>
      <c r="GC392" s="29"/>
      <c r="GD392" s="29"/>
      <c r="GE392" s="29"/>
      <c r="GF392" s="29"/>
      <c r="GG392" s="29"/>
      <c r="GH392" s="29"/>
      <c r="GI392" s="29"/>
      <c r="GJ392" s="29"/>
      <c r="GK392" s="29"/>
      <c r="GL392" s="29"/>
      <c r="GM392" s="29"/>
      <c r="GN392" s="29"/>
      <c r="GO392" s="29"/>
      <c r="GP392" s="29"/>
      <c r="GQ392" s="29"/>
      <c r="GR392" s="29"/>
      <c r="GS392" s="29"/>
      <c r="GT392" s="29"/>
      <c r="GU392" s="29"/>
      <c r="GV392" s="29"/>
      <c r="GW392" s="29"/>
      <c r="GX392" s="29"/>
      <c r="GY392" s="29"/>
      <c r="GZ392" s="29"/>
      <c r="HA392" s="29"/>
      <c r="HB392" s="29"/>
      <c r="HC392" s="29"/>
      <c r="HD392" s="29"/>
      <c r="HE392" s="29"/>
      <c r="HF392" s="29"/>
      <c r="HG392" s="29"/>
      <c r="HH392" s="29"/>
      <c r="HI392" s="29"/>
      <c r="HJ392" s="29"/>
      <c r="HK392" s="29"/>
      <c r="HL392" s="29"/>
      <c r="HM392" s="29"/>
      <c r="HN392" s="29"/>
      <c r="HO392" s="29"/>
      <c r="HP392" s="29"/>
      <c r="HQ392" s="29"/>
      <c r="HR392" s="29"/>
      <c r="HS392" s="29"/>
      <c r="HT392" s="29"/>
      <c r="HU392" s="29"/>
      <c r="HV392" s="29"/>
      <c r="HW392" s="29"/>
      <c r="HX392" s="29"/>
      <c r="HY392" s="29"/>
      <c r="HZ392" s="29"/>
      <c r="IA392" s="29"/>
      <c r="IB392" s="29"/>
      <c r="IC392" s="29"/>
      <c r="ID392" s="29"/>
      <c r="IE392" s="29"/>
      <c r="IF392" s="29"/>
      <c r="IG392" s="29"/>
      <c r="IH392" s="29"/>
      <c r="II392" s="29"/>
      <c r="IJ392" s="29"/>
      <c r="IK392" s="29"/>
      <c r="IL392" s="29"/>
      <c r="IM392" s="29"/>
      <c r="IN392" s="29"/>
      <c r="IO392" s="29"/>
      <c r="IP392" s="29"/>
      <c r="IQ392" s="29"/>
      <c r="IR392" s="29"/>
      <c r="IS392" s="29"/>
      <c r="IT392" s="29"/>
      <c r="IU392" s="29"/>
      <c r="IV392" s="29"/>
      <c r="IW392" s="29"/>
      <c r="IX392" s="29"/>
      <c r="IY392" s="29"/>
      <c r="IZ392" s="29"/>
      <c r="JA392" s="29"/>
      <c r="JB392" s="29"/>
      <c r="JC392" s="29"/>
      <c r="JD392" s="29"/>
      <c r="JE392" s="29"/>
      <c r="JF392" s="29"/>
      <c r="JG392" s="29"/>
      <c r="JH392" s="29"/>
      <c r="JI392" s="29"/>
      <c r="JJ392" s="29"/>
      <c r="JK392" s="29"/>
      <c r="JL392" s="29"/>
      <c r="JM392" s="29"/>
      <c r="JN392" s="29"/>
      <c r="JO392" s="29"/>
      <c r="JP392" s="29"/>
      <c r="JQ392" s="29"/>
      <c r="JR392" s="29"/>
      <c r="JS392" s="29"/>
      <c r="JT392" s="29"/>
      <c r="JU392" s="29"/>
      <c r="JV392" s="29"/>
      <c r="JW392" s="29"/>
      <c r="JX392" s="29"/>
      <c r="JY392" s="29"/>
      <c r="JZ392" s="29"/>
      <c r="KA392" s="29"/>
      <c r="KB392" s="29"/>
      <c r="KC392" s="29"/>
      <c r="KD392" s="29"/>
      <c r="KE392" s="29"/>
      <c r="KF392" s="29"/>
      <c r="KG392" s="29"/>
      <c r="KH392" s="29"/>
      <c r="KI392" s="29"/>
      <c r="KJ392" s="29"/>
      <c r="KK392" s="29"/>
      <c r="KL392" s="29"/>
      <c r="KM392" s="29"/>
      <c r="KN392" s="29"/>
      <c r="KO392" s="29"/>
      <c r="KP392" s="29"/>
      <c r="KQ392" s="29"/>
      <c r="KR392" s="29"/>
      <c r="KS392" s="29"/>
      <c r="KT392" s="29"/>
      <c r="KU392" s="29"/>
      <c r="KV392" s="29"/>
      <c r="KW392" s="29"/>
      <c r="KX392" s="29"/>
      <c r="KY392" s="29"/>
      <c r="KZ392" s="29"/>
      <c r="LA392" s="29"/>
      <c r="LB392" s="29"/>
      <c r="LC392" s="29"/>
      <c r="LD392" s="29"/>
      <c r="LE392" s="29"/>
      <c r="LF392" s="29"/>
      <c r="LG392" s="29"/>
      <c r="LH392" s="29"/>
      <c r="LI392" s="29"/>
      <c r="LJ392" s="29"/>
      <c r="LK392" s="29"/>
      <c r="LL392" s="29"/>
      <c r="LM392" s="29"/>
      <c r="LN392" s="29"/>
      <c r="LO392" s="29"/>
      <c r="LP392" s="29"/>
      <c r="LQ392" s="29"/>
      <c r="LR392" s="29"/>
      <c r="LS392" s="29"/>
      <c r="LT392" s="29"/>
      <c r="LU392" s="29"/>
      <c r="LV392" s="29"/>
      <c r="LW392" s="29"/>
      <c r="LX392" s="29"/>
      <c r="LY392" s="29"/>
      <c r="LZ392" s="29"/>
      <c r="MA392" s="29"/>
      <c r="MB392" s="29"/>
      <c r="MC392" s="29"/>
      <c r="MD392" s="29"/>
      <c r="ME392" s="29"/>
      <c r="MF392" s="29"/>
      <c r="MG392" s="29"/>
      <c r="MH392" s="29"/>
      <c r="MI392" s="29"/>
      <c r="MJ392" s="29"/>
      <c r="MK392" s="29"/>
      <c r="ML392" s="29"/>
      <c r="MM392" s="29"/>
      <c r="MN392" s="29"/>
      <c r="MO392" s="29"/>
      <c r="MP392" s="29"/>
      <c r="MQ392" s="29"/>
      <c r="MR392" s="29"/>
      <c r="MS392" s="29"/>
      <c r="MT392" s="29"/>
      <c r="MU392" s="29"/>
      <c r="MV392" s="29"/>
      <c r="MW392" s="29"/>
      <c r="MX392" s="29"/>
      <c r="MY392" s="29"/>
      <c r="MZ392" s="29"/>
      <c r="NA392" s="29"/>
      <c r="NB392" s="29"/>
      <c r="NC392" s="29"/>
      <c r="ND392" s="29"/>
      <c r="NE392" s="29"/>
      <c r="NF392" s="29"/>
      <c r="NG392" s="29"/>
      <c r="NH392" s="29"/>
      <c r="NI392" s="29"/>
      <c r="NJ392" s="29"/>
      <c r="NK392" s="29"/>
      <c r="NL392" s="29"/>
      <c r="NM392" s="29"/>
      <c r="NN392" s="29"/>
      <c r="NO392" s="29"/>
      <c r="NP392" s="29"/>
      <c r="NQ392" s="29"/>
      <c r="NR392" s="29"/>
      <c r="NS392" s="29"/>
      <c r="NT392" s="29"/>
      <c r="NU392" s="29"/>
      <c r="NV392" s="29"/>
      <c r="NW392" s="29"/>
      <c r="NX392" s="29"/>
      <c r="NY392" s="29"/>
      <c r="NZ392" s="29"/>
      <c r="OA392" s="29"/>
      <c r="OB392" s="29"/>
      <c r="OC392" s="29"/>
      <c r="OD392" s="29"/>
      <c r="OE392" s="29"/>
      <c r="OF392" s="29"/>
      <c r="OG392" s="29"/>
      <c r="OH392" s="29"/>
      <c r="OI392" s="29"/>
      <c r="OJ392" s="29"/>
      <c r="OK392" s="29"/>
      <c r="OL392" s="29"/>
      <c r="OM392" s="29"/>
      <c r="ON392" s="29"/>
      <c r="OO392" s="29"/>
      <c r="OP392" s="29"/>
      <c r="OQ392" s="29"/>
      <c r="OR392" s="29"/>
      <c r="OS392" s="29"/>
      <c r="OT392" s="29"/>
      <c r="OU392" s="29"/>
      <c r="OV392" s="29"/>
      <c r="OW392" s="29"/>
      <c r="OX392" s="29"/>
      <c r="OY392" s="29"/>
      <c r="OZ392" s="29"/>
      <c r="PA392" s="29"/>
      <c r="PB392" s="29"/>
      <c r="PC392" s="29"/>
      <c r="PD392" s="29"/>
      <c r="PE392" s="29"/>
      <c r="PF392" s="29"/>
      <c r="PG392" s="29"/>
      <c r="PH392" s="29"/>
      <c r="PI392" s="29"/>
      <c r="PJ392" s="29"/>
      <c r="PK392" s="29"/>
      <c r="PL392" s="29"/>
      <c r="PM392" s="29"/>
      <c r="PN392" s="29"/>
      <c r="PO392" s="29"/>
      <c r="PP392" s="29"/>
      <c r="PQ392" s="29"/>
      <c r="PR392" s="29"/>
      <c r="PS392" s="29"/>
      <c r="PT392" s="29"/>
      <c r="PU392" s="29"/>
      <c r="PV392" s="29"/>
      <c r="PW392" s="29"/>
      <c r="PX392" s="29"/>
      <c r="PY392" s="29"/>
      <c r="PZ392" s="29"/>
      <c r="QA392" s="29"/>
      <c r="QB392" s="29"/>
      <c r="QC392" s="29"/>
      <c r="QD392" s="29"/>
      <c r="QE392" s="29"/>
      <c r="QF392" s="29"/>
      <c r="QG392" s="29"/>
      <c r="QH392" s="29"/>
      <c r="QI392" s="29"/>
      <c r="QJ392" s="29"/>
      <c r="QK392" s="29"/>
      <c r="QL392" s="29"/>
      <c r="QM392" s="29"/>
      <c r="QN392" s="29"/>
      <c r="QO392" s="29"/>
      <c r="QP392" s="29"/>
      <c r="QQ392" s="29"/>
      <c r="QR392" s="29"/>
      <c r="QS392" s="29"/>
      <c r="QT392" s="29"/>
      <c r="QU392" s="29"/>
      <c r="QV392" s="29"/>
      <c r="QW392" s="29"/>
      <c r="QX392" s="29"/>
      <c r="QY392" s="29"/>
      <c r="QZ392" s="29"/>
      <c r="RA392" s="29"/>
      <c r="RB392" s="29"/>
      <c r="RC392" s="29"/>
      <c r="RD392" s="29"/>
      <c r="RE392" s="29"/>
      <c r="RF392" s="29"/>
      <c r="RG392" s="29"/>
      <c r="RH392" s="29"/>
      <c r="RI392" s="29"/>
      <c r="RJ392" s="29"/>
      <c r="RK392" s="29"/>
      <c r="RL392" s="29"/>
      <c r="RM392" s="29"/>
      <c r="RN392" s="29"/>
      <c r="RO392" s="29"/>
      <c r="RP392" s="29"/>
      <c r="RQ392" s="29"/>
      <c r="RR392" s="29"/>
      <c r="RS392" s="29"/>
      <c r="RT392" s="29"/>
      <c r="RU392" s="29"/>
      <c r="RV392" s="29"/>
      <c r="RW392" s="29"/>
      <c r="RX392" s="29"/>
      <c r="RY392" s="29"/>
      <c r="RZ392" s="29"/>
      <c r="SA392" s="29"/>
      <c r="SB392" s="29"/>
      <c r="SC392" s="29"/>
      <c r="SD392" s="29"/>
      <c r="SE392" s="29"/>
      <c r="SF392" s="29"/>
      <c r="SG392" s="29"/>
      <c r="SH392" s="29"/>
      <c r="SI392" s="29"/>
      <c r="SJ392" s="29"/>
      <c r="SK392" s="29"/>
      <c r="SL392" s="29"/>
      <c r="SM392" s="29"/>
      <c r="SN392" s="29"/>
      <c r="SO392" s="29"/>
      <c r="SP392" s="29"/>
      <c r="SQ392" s="29"/>
      <c r="SR392" s="29"/>
      <c r="SS392" s="29"/>
      <c r="ST392" s="29"/>
      <c r="SU392" s="29"/>
      <c r="SV392" s="29"/>
      <c r="SW392" s="29"/>
      <c r="SX392" s="29"/>
      <c r="SY392" s="29"/>
      <c r="SZ392" s="29"/>
      <c r="TA392" s="29"/>
      <c r="TB392" s="29"/>
      <c r="TC392" s="29"/>
      <c r="TD392" s="29"/>
      <c r="TE392" s="29"/>
      <c r="TF392" s="29"/>
      <c r="TG392" s="29"/>
      <c r="TH392" s="29"/>
      <c r="TI392" s="29"/>
      <c r="TJ392" s="29"/>
      <c r="TK392" s="29"/>
      <c r="TL392" s="29"/>
      <c r="TM392" s="29"/>
      <c r="TN392" s="29"/>
      <c r="TO392" s="29"/>
      <c r="TP392" s="29"/>
      <c r="TQ392" s="29"/>
      <c r="TR392" s="29"/>
      <c r="TS392" s="29"/>
      <c r="TT392" s="29"/>
      <c r="TU392" s="29"/>
      <c r="TV392" s="29"/>
      <c r="TW392" s="29"/>
      <c r="TX392" s="29"/>
      <c r="TY392" s="29"/>
      <c r="TZ392" s="29"/>
      <c r="UA392" s="29"/>
      <c r="UB392" s="29"/>
      <c r="UC392" s="29"/>
      <c r="UD392" s="29"/>
      <c r="UE392" s="29"/>
      <c r="UF392" s="29"/>
      <c r="UG392" s="29"/>
      <c r="UH392" s="29"/>
      <c r="UI392" s="29"/>
      <c r="UJ392" s="29"/>
      <c r="UK392" s="29"/>
      <c r="UL392" s="29"/>
      <c r="UM392" s="29"/>
      <c r="UN392" s="29"/>
      <c r="UO392" s="29"/>
      <c r="UP392" s="29"/>
      <c r="UQ392" s="29"/>
      <c r="UR392" s="29"/>
      <c r="US392" s="29"/>
      <c r="UT392" s="29"/>
      <c r="UU392" s="29"/>
      <c r="UV392" s="29"/>
      <c r="UW392" s="29"/>
      <c r="UX392" s="29"/>
      <c r="UY392" s="29"/>
      <c r="UZ392" s="29"/>
      <c r="VA392" s="29"/>
      <c r="VB392" s="29"/>
      <c r="VC392" s="29"/>
      <c r="VD392" s="29"/>
      <c r="VE392" s="29"/>
      <c r="VF392" s="29"/>
      <c r="VG392" s="29"/>
      <c r="VH392" s="29"/>
      <c r="VI392" s="29"/>
      <c r="VJ392" s="29"/>
      <c r="VK392" s="29"/>
      <c r="VL392" s="29"/>
      <c r="VM392" s="29"/>
      <c r="VN392" s="29"/>
      <c r="VO392" s="29"/>
      <c r="VP392" s="29"/>
      <c r="VQ392" s="29"/>
      <c r="VR392" s="29"/>
      <c r="VS392" s="29"/>
      <c r="VT392" s="29"/>
      <c r="VU392" s="29"/>
      <c r="VV392" s="29"/>
      <c r="VW392" s="29"/>
      <c r="VX392" s="29"/>
      <c r="VY392" s="29"/>
      <c r="VZ392" s="29"/>
      <c r="WA392" s="29"/>
      <c r="WB392" s="29"/>
      <c r="WC392" s="29"/>
      <c r="WD392" s="29"/>
      <c r="WE392" s="29"/>
      <c r="WF392" s="29"/>
      <c r="WG392" s="29"/>
      <c r="WH392" s="29"/>
      <c r="WI392" s="29"/>
      <c r="WJ392" s="29"/>
      <c r="WK392" s="29"/>
      <c r="WL392" s="29"/>
      <c r="WM392" s="29"/>
      <c r="WN392" s="29"/>
      <c r="WO392" s="29"/>
      <c r="WP392" s="29"/>
      <c r="WQ392" s="29"/>
      <c r="WR392" s="29"/>
      <c r="WS392" s="29"/>
      <c r="WT392" s="29"/>
      <c r="WU392" s="29"/>
      <c r="WV392" s="29"/>
      <c r="WW392" s="29"/>
      <c r="WX392" s="29"/>
      <c r="WY392" s="29"/>
      <c r="WZ392" s="29"/>
      <c r="XA392" s="29"/>
      <c r="XB392" s="29"/>
      <c r="XC392" s="29"/>
      <c r="XD392" s="29"/>
      <c r="XE392" s="29"/>
      <c r="XF392" s="29"/>
      <c r="XG392" s="29"/>
      <c r="XH392" s="29"/>
      <c r="XI392" s="29"/>
      <c r="XJ392" s="29"/>
      <c r="XK392" s="29"/>
      <c r="XL392" s="29"/>
      <c r="XM392" s="29"/>
      <c r="XN392" s="29"/>
      <c r="XO392" s="29"/>
      <c r="XP392" s="29"/>
      <c r="XQ392" s="29"/>
      <c r="XR392" s="29"/>
      <c r="XS392" s="29"/>
      <c r="XT392" s="29"/>
      <c r="XU392" s="29"/>
      <c r="XV392" s="29"/>
      <c r="XW392" s="29"/>
      <c r="XX392" s="29"/>
      <c r="XY392" s="29"/>
      <c r="XZ392" s="29"/>
      <c r="YA392" s="29"/>
      <c r="YB392" s="29"/>
      <c r="YC392" s="29"/>
      <c r="YD392" s="29"/>
      <c r="YE392" s="29"/>
      <c r="YF392" s="29"/>
      <c r="YG392" s="29"/>
      <c r="YH392" s="29"/>
      <c r="YI392" s="29"/>
      <c r="YJ392" s="29"/>
      <c r="YK392" s="29"/>
      <c r="YL392" s="29"/>
      <c r="YM392" s="29"/>
      <c r="YN392" s="29"/>
      <c r="YO392" s="29"/>
      <c r="YP392" s="29"/>
      <c r="YQ392" s="29"/>
      <c r="YR392" s="29"/>
      <c r="YS392" s="29"/>
      <c r="YT392" s="29"/>
      <c r="YU392" s="29"/>
      <c r="YV392" s="29"/>
      <c r="YW392" s="29"/>
      <c r="YX392" s="29"/>
      <c r="YY392" s="29"/>
      <c r="YZ392" s="29"/>
      <c r="ZA392" s="29"/>
      <c r="ZB392" s="29"/>
      <c r="ZC392" s="29"/>
      <c r="ZD392" s="29"/>
      <c r="ZE392" s="29"/>
      <c r="ZF392" s="29"/>
      <c r="ZG392" s="29"/>
      <c r="ZH392" s="29"/>
      <c r="ZI392" s="29"/>
      <c r="ZJ392" s="29"/>
      <c r="ZK392" s="29"/>
      <c r="ZL392" s="29"/>
      <c r="ZM392" s="29"/>
      <c r="ZN392" s="29"/>
      <c r="ZO392" s="29"/>
      <c r="ZP392" s="29"/>
      <c r="ZQ392" s="29"/>
      <c r="ZR392" s="29"/>
      <c r="ZS392" s="29"/>
      <c r="ZT392" s="29"/>
      <c r="ZU392" s="29"/>
      <c r="ZV392" s="29"/>
      <c r="ZW392" s="29"/>
      <c r="ZX392" s="29"/>
      <c r="ZY392" s="29"/>
      <c r="ZZ392" s="29"/>
      <c r="AAA392" s="29"/>
      <c r="AAB392" s="29"/>
      <c r="AAC392" s="29"/>
      <c r="AAD392" s="29"/>
      <c r="AAE392" s="29"/>
      <c r="AAF392" s="29"/>
      <c r="AAG392" s="29"/>
      <c r="AAH392" s="29"/>
      <c r="AAI392" s="29"/>
      <c r="AAJ392" s="29"/>
      <c r="AAK392" s="29"/>
      <c r="AAL392" s="29"/>
      <c r="AAM392" s="29"/>
      <c r="AAN392" s="29"/>
      <c r="AAO392" s="29"/>
      <c r="AAP392" s="29"/>
      <c r="AAQ392" s="29"/>
      <c r="AAR392" s="29"/>
      <c r="AAS392" s="29"/>
      <c r="AAT392" s="29"/>
      <c r="AAU392" s="29"/>
      <c r="AAV392" s="29"/>
      <c r="AAW392" s="29"/>
      <c r="AAX392" s="29"/>
      <c r="AAY392" s="29"/>
      <c r="AAZ392" s="29"/>
      <c r="ABA392" s="29"/>
      <c r="ABB392" s="29"/>
      <c r="ABC392" s="29"/>
      <c r="ABD392" s="29"/>
      <c r="ABE392" s="29"/>
      <c r="ABF392" s="29"/>
      <c r="ABG392" s="29"/>
      <c r="ABH392" s="29"/>
      <c r="ABI392" s="29"/>
      <c r="ABJ392" s="29"/>
      <c r="ABK392" s="29"/>
      <c r="ABL392" s="29"/>
      <c r="ABM392" s="29"/>
      <c r="ABN392" s="29"/>
      <c r="ABO392" s="29"/>
      <c r="ABP392" s="29"/>
      <c r="ABQ392" s="29"/>
      <c r="ABR392" s="29"/>
      <c r="ABS392" s="29"/>
      <c r="ABT392" s="29"/>
      <c r="ABU392" s="29"/>
      <c r="ABV392" s="29"/>
      <c r="ABW392" s="29"/>
      <c r="ABX392" s="29"/>
      <c r="ABY392" s="29"/>
      <c r="ABZ392" s="29"/>
      <c r="ACA392" s="29"/>
      <c r="ACB392" s="29"/>
      <c r="ACC392" s="29"/>
      <c r="ACD392" s="29"/>
      <c r="ACE392" s="29"/>
      <c r="ACF392" s="29"/>
      <c r="ACG392" s="29"/>
      <c r="ACH392" s="29"/>
      <c r="ACI392" s="29"/>
      <c r="ACJ392" s="29"/>
      <c r="ACK392" s="29"/>
      <c r="ACL392" s="29"/>
      <c r="ACM392" s="29"/>
      <c r="ACN392" s="29"/>
      <c r="ACO392" s="29"/>
      <c r="ACP392" s="29"/>
      <c r="ACQ392" s="29"/>
      <c r="ACR392" s="29"/>
      <c r="ACS392" s="29"/>
      <c r="ACT392" s="29"/>
      <c r="ACU392" s="29"/>
      <c r="ACV392" s="29"/>
      <c r="ACW392" s="29"/>
      <c r="ACX392" s="29"/>
      <c r="ACY392" s="29"/>
      <c r="ACZ392" s="29"/>
      <c r="ADA392" s="29"/>
      <c r="ADB392" s="29"/>
      <c r="ADC392" s="29"/>
      <c r="ADD392" s="29"/>
      <c r="ADE392" s="29"/>
      <c r="ADF392" s="29"/>
      <c r="ADG392" s="29"/>
      <c r="ADH392" s="29"/>
      <c r="ADI392" s="29"/>
      <c r="ADJ392" s="29"/>
      <c r="ADK392" s="29"/>
      <c r="ADL392" s="29"/>
      <c r="ADM392" s="29"/>
      <c r="ADN392" s="29"/>
      <c r="ADO392" s="29"/>
      <c r="ADP392" s="29"/>
      <c r="ADQ392" s="29"/>
      <c r="ADR392" s="29"/>
      <c r="ADS392" s="29"/>
      <c r="ADT392" s="29"/>
      <c r="ADU392" s="29"/>
      <c r="ADV392" s="29"/>
      <c r="ADW392" s="29"/>
      <c r="ADX392" s="29"/>
      <c r="ADY392" s="29"/>
      <c r="ADZ392" s="29"/>
      <c r="AEA392" s="29"/>
      <c r="AEB392" s="29"/>
      <c r="AEC392" s="29"/>
      <c r="AED392" s="29"/>
      <c r="AEE392" s="29"/>
      <c r="AEF392" s="29"/>
      <c r="AEG392" s="29"/>
      <c r="AEH392" s="29"/>
      <c r="AEI392" s="29"/>
      <c r="AEJ392" s="29"/>
      <c r="AEK392" s="29"/>
      <c r="AEL392" s="29"/>
      <c r="AEM392" s="29"/>
      <c r="AEN392" s="29"/>
      <c r="AEO392" s="29"/>
      <c r="AEP392" s="29"/>
      <c r="AEQ392" s="29"/>
      <c r="AER392" s="29"/>
      <c r="AES392" s="29"/>
      <c r="AET392" s="29"/>
      <c r="AEU392" s="29"/>
      <c r="AEV392" s="29"/>
      <c r="AEW392" s="29"/>
      <c r="AEX392" s="29"/>
      <c r="AEY392" s="29"/>
      <c r="AEZ392" s="29"/>
      <c r="AFA392" s="29"/>
      <c r="AFB392" s="29"/>
      <c r="AFC392" s="29"/>
      <c r="AFD392" s="29"/>
      <c r="AFE392" s="29"/>
      <c r="AFF392" s="29"/>
      <c r="AFG392" s="29"/>
      <c r="AFH392" s="29"/>
      <c r="AFI392" s="29"/>
      <c r="AFJ392" s="29"/>
      <c r="AFK392" s="29"/>
      <c r="AFL392" s="29"/>
      <c r="AFM392" s="29"/>
      <c r="AFN392" s="29"/>
      <c r="AFO392" s="29"/>
      <c r="AFP392" s="29"/>
      <c r="AFQ392" s="29"/>
      <c r="AFR392" s="29"/>
      <c r="AFS392" s="29"/>
      <c r="AFT392" s="29"/>
      <c r="AFU392" s="29"/>
      <c r="AFV392" s="29"/>
      <c r="AFW392" s="29"/>
      <c r="AFX392" s="29"/>
      <c r="AFY392" s="29"/>
      <c r="AFZ392" s="29"/>
      <c r="AGA392" s="29"/>
      <c r="AGB392" s="29"/>
      <c r="AGC392" s="29"/>
      <c r="AGD392" s="29"/>
      <c r="AGE392" s="29"/>
      <c r="AGF392" s="29"/>
      <c r="AGG392" s="29"/>
      <c r="AGH392" s="29"/>
      <c r="AGI392" s="29"/>
      <c r="AGJ392" s="29"/>
      <c r="AGK392" s="29"/>
      <c r="AGL392" s="29"/>
      <c r="AGM392" s="29"/>
      <c r="AGN392" s="29"/>
      <c r="AGO392" s="29"/>
      <c r="AGP392" s="29"/>
      <c r="AGQ392" s="29"/>
      <c r="AGR392" s="29"/>
      <c r="AGS392" s="29"/>
      <c r="AGT392" s="29"/>
      <c r="AGU392" s="29"/>
      <c r="AGV392" s="29"/>
      <c r="AGW392" s="29"/>
      <c r="AGX392" s="29"/>
      <c r="AGY392" s="29"/>
      <c r="AGZ392" s="29"/>
      <c r="AHA392" s="29"/>
      <c r="AHB392" s="29"/>
      <c r="AHC392" s="29"/>
      <c r="AHD392" s="29"/>
      <c r="AHE392" s="29"/>
      <c r="AHF392" s="29"/>
      <c r="AHG392" s="29"/>
      <c r="AHH392" s="29"/>
      <c r="AHI392" s="29"/>
      <c r="AHJ392" s="29"/>
      <c r="AHK392" s="29"/>
      <c r="AHL392" s="29"/>
      <c r="AHM392" s="29"/>
      <c r="AHN392" s="29"/>
      <c r="AHO392" s="29"/>
      <c r="AHP392" s="29"/>
      <c r="AHQ392" s="29"/>
      <c r="AHR392" s="29"/>
      <c r="AHS392" s="29"/>
      <c r="AHT392" s="29"/>
      <c r="AHU392" s="29"/>
      <c r="AHV392" s="29"/>
      <c r="AHW392" s="29"/>
      <c r="AHX392" s="29"/>
      <c r="AHY392" s="29"/>
      <c r="AHZ392" s="29"/>
      <c r="AIA392" s="29"/>
      <c r="AIB392" s="29"/>
      <c r="AIC392" s="29"/>
      <c r="AID392" s="29"/>
      <c r="AIE392" s="29"/>
      <c r="AIF392" s="29"/>
      <c r="AIG392" s="29"/>
      <c r="AIH392" s="29"/>
      <c r="AII392" s="29"/>
      <c r="AIJ392" s="29"/>
      <c r="AIK392" s="29"/>
      <c r="AIL392" s="29"/>
      <c r="AIM392" s="29"/>
      <c r="AIN392" s="29"/>
      <c r="AIO392" s="29"/>
      <c r="AIP392" s="29"/>
      <c r="AIQ392" s="29"/>
      <c r="AIR392" s="29"/>
      <c r="AIS392" s="29"/>
      <c r="AIT392" s="29"/>
      <c r="AIU392" s="29"/>
      <c r="AIV392" s="29"/>
      <c r="AIW392" s="29"/>
      <c r="AIX392" s="29"/>
      <c r="AIY392" s="29"/>
      <c r="AIZ392" s="29"/>
      <c r="AJA392" s="29"/>
      <c r="AJB392" s="29"/>
      <c r="AJC392" s="29"/>
      <c r="AJD392" s="29"/>
      <c r="AJE392" s="29"/>
      <c r="AJF392" s="29"/>
      <c r="AJG392" s="29"/>
      <c r="AJH392" s="29"/>
      <c r="AJI392" s="29"/>
      <c r="AJJ392" s="29"/>
      <c r="AJK392" s="29"/>
      <c r="AJL392" s="29"/>
      <c r="AJM392" s="29"/>
      <c r="AJN392" s="29"/>
      <c r="AJO392" s="29"/>
      <c r="AJP392" s="29"/>
      <c r="AJQ392" s="29"/>
      <c r="AJR392" s="29"/>
      <c r="AJS392" s="29"/>
      <c r="AJT392" s="29"/>
      <c r="AJU392" s="29"/>
      <c r="AJV392" s="29"/>
      <c r="AJW392" s="29"/>
      <c r="AJX392" s="29"/>
      <c r="AJY392" s="29"/>
      <c r="AJZ392" s="29"/>
      <c r="AKA392" s="29"/>
      <c r="AKB392" s="29"/>
      <c r="AKC392" s="29"/>
      <c r="AKD392" s="29"/>
      <c r="AKE392" s="29"/>
      <c r="AKF392" s="29"/>
      <c r="AKG392" s="29"/>
      <c r="AKH392" s="29"/>
      <c r="AKI392" s="29"/>
      <c r="AKJ392" s="29"/>
      <c r="AKK392" s="29"/>
      <c r="AKL392" s="29"/>
      <c r="AKM392" s="29"/>
      <c r="AKN392" s="29"/>
      <c r="AKO392" s="29"/>
      <c r="AKP392" s="29"/>
      <c r="AKQ392" s="29"/>
      <c r="AKR392" s="29"/>
      <c r="AKS392" s="29"/>
      <c r="AKT392" s="29"/>
      <c r="AKU392" s="29"/>
      <c r="AKV392" s="29"/>
      <c r="AKW392" s="29"/>
      <c r="AKX392" s="29"/>
      <c r="AKY392" s="29"/>
      <c r="AKZ392" s="29"/>
      <c r="ALA392" s="29"/>
      <c r="ALB392" s="29"/>
      <c r="ALC392" s="29"/>
      <c r="ALD392" s="29"/>
      <c r="ALE392" s="29"/>
      <c r="ALF392" s="29"/>
      <c r="ALG392" s="29"/>
      <c r="ALH392" s="29"/>
      <c r="ALI392" s="29"/>
      <c r="ALJ392" s="29"/>
      <c r="ALK392" s="29"/>
      <c r="ALL392" s="29"/>
      <c r="ALM392" s="29"/>
      <c r="ALN392" s="29"/>
      <c r="ALO392" s="29"/>
      <c r="ALP392" s="29"/>
      <c r="ALQ392" s="29"/>
      <c r="ALR392" s="29"/>
      <c r="ALS392" s="29"/>
      <c r="ALT392" s="29"/>
      <c r="ALU392" s="29"/>
      <c r="ALV392" s="29"/>
      <c r="ALW392" s="29"/>
      <c r="ALX392" s="29"/>
      <c r="ALY392" s="29"/>
      <c r="ALZ392" s="29"/>
      <c r="AMA392" s="29"/>
      <c r="AMB392" s="29"/>
      <c r="AMC392" s="29"/>
      <c r="AMD392" s="29"/>
      <c r="AME392" s="29"/>
      <c r="AMF392" s="29"/>
      <c r="AMG392" s="29"/>
      <c r="AMH392" s="29"/>
      <c r="AMI392" s="29"/>
      <c r="AMJ392" s="29"/>
      <c r="AMK392" s="29"/>
      <c r="AML392" s="29"/>
      <c r="AMM392" s="29"/>
      <c r="AMN392" s="29"/>
      <c r="AMO392" s="29"/>
      <c r="AMP392" s="29"/>
      <c r="AMQ392" s="29"/>
      <c r="AMR392" s="29"/>
      <c r="AMS392" s="29"/>
      <c r="AMT392" s="29"/>
      <c r="AMU392" s="29"/>
      <c r="AMV392" s="29"/>
      <c r="AMW392" s="29"/>
      <c r="AMX392" s="29"/>
      <c r="AMY392" s="29"/>
      <c r="AMZ392" s="29"/>
      <c r="ANA392" s="29"/>
      <c r="ANB392" s="29"/>
      <c r="ANC392" s="29"/>
      <c r="AND392" s="29"/>
      <c r="ANE392" s="29"/>
      <c r="ANF392" s="29"/>
    </row>
    <row r="393" spans="1:1046" x14ac:dyDescent="0.25">
      <c r="A393" t="s">
        <v>196</v>
      </c>
      <c r="O393" s="35"/>
      <c r="P393" s="60"/>
      <c r="Q393"/>
      <c r="R393" s="60"/>
      <c r="S393" s="68"/>
      <c r="T393" s="68"/>
      <c r="U393" s="21"/>
      <c r="V393" s="23"/>
      <c r="W393" s="30"/>
      <c r="X393" s="88"/>
      <c r="Y393" s="88"/>
      <c r="Z393" s="88"/>
      <c r="AA393" s="35"/>
      <c r="AB393" s="51"/>
      <c r="AC393" s="50"/>
      <c r="AD393" s="51"/>
      <c r="AE393" s="50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  <c r="IW393"/>
      <c r="IX393"/>
      <c r="IY393"/>
      <c r="IZ393"/>
      <c r="JA393"/>
      <c r="JB393"/>
      <c r="JC393"/>
      <c r="JD393"/>
      <c r="JE393"/>
      <c r="JF393"/>
      <c r="JG393"/>
      <c r="JH393"/>
      <c r="JI393"/>
      <c r="JJ393"/>
      <c r="JK393"/>
      <c r="JL393"/>
      <c r="JM393"/>
      <c r="JN393"/>
      <c r="JO393"/>
      <c r="JP393"/>
      <c r="JQ393"/>
      <c r="JR393"/>
      <c r="JS393"/>
      <c r="JT393"/>
      <c r="JU393"/>
      <c r="JV393"/>
      <c r="JW393"/>
      <c r="JX393"/>
      <c r="JY393"/>
      <c r="JZ393"/>
      <c r="KA393"/>
      <c r="KB393"/>
      <c r="KC393"/>
      <c r="KD393"/>
      <c r="KE393"/>
      <c r="KF393"/>
      <c r="KG393"/>
      <c r="KH393"/>
      <c r="KI393"/>
      <c r="KJ393"/>
      <c r="KK393"/>
      <c r="KL393"/>
      <c r="KM393"/>
      <c r="KN393"/>
      <c r="KO393"/>
      <c r="KP393"/>
      <c r="KQ393"/>
      <c r="KR393"/>
      <c r="KS393"/>
      <c r="KT393"/>
      <c r="KU393"/>
      <c r="KV393"/>
      <c r="KW393"/>
      <c r="KX393"/>
      <c r="KY393"/>
      <c r="KZ393"/>
      <c r="LA393"/>
      <c r="LB393"/>
      <c r="LC393"/>
      <c r="LD393"/>
      <c r="LE393"/>
      <c r="LF393"/>
      <c r="LG393"/>
      <c r="LH393"/>
      <c r="LI393"/>
      <c r="LJ393"/>
      <c r="LK393"/>
      <c r="LL393"/>
      <c r="LM393"/>
      <c r="LN393"/>
      <c r="LO393"/>
      <c r="LP393"/>
      <c r="LQ393"/>
      <c r="LR393"/>
      <c r="LS393"/>
      <c r="LT393"/>
      <c r="LU393"/>
      <c r="LV393"/>
      <c r="LW393"/>
      <c r="LX393"/>
      <c r="LY393"/>
      <c r="LZ393"/>
      <c r="MA393"/>
      <c r="MB393"/>
      <c r="MC393"/>
      <c r="MD393"/>
      <c r="ME393"/>
      <c r="MF393"/>
      <c r="MG393"/>
      <c r="MH393"/>
      <c r="MI393"/>
      <c r="MJ393"/>
      <c r="MK393"/>
      <c r="ML393"/>
      <c r="MM393"/>
      <c r="MN393"/>
      <c r="MO393"/>
      <c r="MP393"/>
      <c r="MQ393"/>
      <c r="MR393"/>
      <c r="MS393"/>
      <c r="MT393"/>
      <c r="MU393"/>
      <c r="MV393"/>
      <c r="MW393"/>
      <c r="MX393"/>
      <c r="MY393"/>
      <c r="MZ393"/>
      <c r="NA393"/>
      <c r="NB393"/>
      <c r="NC393"/>
      <c r="ND393"/>
      <c r="NE393"/>
      <c r="NF393"/>
      <c r="NG393"/>
      <c r="NH393"/>
      <c r="NI393"/>
      <c r="NJ393"/>
      <c r="NK393"/>
      <c r="NL393"/>
      <c r="NM393"/>
      <c r="NN393"/>
      <c r="NO393"/>
      <c r="NP393"/>
      <c r="NQ393"/>
      <c r="NR393"/>
      <c r="NS393"/>
      <c r="NT393"/>
      <c r="NU393"/>
      <c r="NV393"/>
      <c r="NW393"/>
      <c r="NX393"/>
      <c r="NY393"/>
      <c r="NZ393"/>
      <c r="OA393"/>
      <c r="OB393"/>
      <c r="OC393"/>
      <c r="OD393"/>
      <c r="OE393"/>
      <c r="OF393"/>
      <c r="OG393"/>
      <c r="OH393"/>
      <c r="OI393"/>
      <c r="OJ393"/>
      <c r="OK393"/>
      <c r="OL393"/>
      <c r="OM393"/>
      <c r="ON393"/>
      <c r="OO393"/>
      <c r="OP393"/>
      <c r="OQ393"/>
      <c r="OR393"/>
      <c r="OS393"/>
      <c r="OT393"/>
      <c r="OU393"/>
      <c r="OV393"/>
      <c r="OW393"/>
      <c r="OX393"/>
      <c r="OY393"/>
      <c r="OZ393"/>
      <c r="PA393"/>
      <c r="PB393"/>
      <c r="PC393"/>
      <c r="PD393"/>
      <c r="PE393"/>
      <c r="PF393"/>
      <c r="PG393"/>
      <c r="PH393"/>
      <c r="PI393"/>
      <c r="PJ393"/>
      <c r="PK393"/>
      <c r="PL393"/>
      <c r="PM393"/>
      <c r="PN393"/>
      <c r="PO393"/>
      <c r="PP393"/>
      <c r="PQ393"/>
      <c r="PR393"/>
      <c r="PS393"/>
      <c r="PT393"/>
      <c r="PU393"/>
      <c r="PV393"/>
      <c r="PW393"/>
      <c r="PX393"/>
      <c r="PY393"/>
      <c r="PZ393"/>
      <c r="QA393"/>
      <c r="QB393"/>
      <c r="QC393"/>
      <c r="QD393"/>
      <c r="QE393"/>
      <c r="QF393"/>
      <c r="QG393"/>
      <c r="QH393"/>
      <c r="QI393"/>
      <c r="QJ393"/>
      <c r="QK393"/>
      <c r="QL393"/>
      <c r="QM393"/>
      <c r="QN393"/>
      <c r="QO393"/>
      <c r="QP393"/>
      <c r="QQ393"/>
      <c r="QR393"/>
      <c r="QS393"/>
      <c r="QT393"/>
      <c r="QU393"/>
      <c r="QV393"/>
      <c r="QW393"/>
      <c r="QX393"/>
      <c r="QY393"/>
      <c r="QZ393"/>
      <c r="RA393"/>
      <c r="RB393"/>
      <c r="RC393"/>
      <c r="RD393"/>
      <c r="RE393"/>
      <c r="RF393"/>
      <c r="RG393"/>
      <c r="RH393"/>
      <c r="RI393"/>
      <c r="RJ393"/>
      <c r="RK393"/>
      <c r="RL393"/>
      <c r="RM393"/>
      <c r="RN393"/>
      <c r="RO393"/>
      <c r="RP393"/>
      <c r="RQ393"/>
      <c r="RR393"/>
      <c r="RS393"/>
      <c r="RT393"/>
      <c r="RU393"/>
      <c r="RV393"/>
      <c r="RW393"/>
      <c r="RX393"/>
      <c r="RY393"/>
      <c r="RZ393"/>
      <c r="SA393"/>
      <c r="SB393"/>
      <c r="SC393"/>
      <c r="SD393"/>
      <c r="SE393"/>
      <c r="SF393"/>
      <c r="SG393"/>
      <c r="SH393"/>
      <c r="SI393"/>
      <c r="SJ393"/>
      <c r="SK393"/>
      <c r="SL393"/>
      <c r="SM393"/>
      <c r="SN393"/>
      <c r="SO393"/>
      <c r="SP393"/>
      <c r="SQ393"/>
      <c r="SR393"/>
      <c r="SS393"/>
      <c r="ST393"/>
      <c r="SU393"/>
      <c r="SV393"/>
      <c r="SW393"/>
      <c r="SX393"/>
      <c r="SY393"/>
      <c r="SZ393"/>
      <c r="TA393"/>
      <c r="TB393"/>
      <c r="TC393"/>
      <c r="TD393"/>
      <c r="TE393"/>
      <c r="TF393"/>
      <c r="TG393"/>
      <c r="TH393"/>
      <c r="TI393"/>
      <c r="TJ393"/>
      <c r="TK393"/>
      <c r="TL393"/>
      <c r="TM393"/>
      <c r="TN393"/>
      <c r="TO393"/>
      <c r="TP393"/>
      <c r="TQ393"/>
      <c r="TR393"/>
      <c r="TS393"/>
      <c r="TT393"/>
      <c r="TU393"/>
      <c r="TV393"/>
      <c r="TW393"/>
      <c r="TX393"/>
      <c r="TY393"/>
      <c r="TZ393"/>
      <c r="UA393"/>
      <c r="UB393"/>
      <c r="UC393"/>
      <c r="UD393"/>
      <c r="UE393"/>
      <c r="UF393"/>
      <c r="UG393"/>
      <c r="UH393"/>
      <c r="UI393"/>
      <c r="UJ393"/>
      <c r="UK393"/>
      <c r="UL393"/>
      <c r="UM393"/>
      <c r="UN393"/>
      <c r="UO393"/>
      <c r="UP393"/>
      <c r="UQ393"/>
      <c r="UR393"/>
      <c r="US393"/>
      <c r="UT393"/>
      <c r="UU393"/>
      <c r="UV393"/>
      <c r="UW393"/>
      <c r="UX393"/>
      <c r="UY393"/>
      <c r="UZ393"/>
      <c r="VA393"/>
      <c r="VB393"/>
      <c r="VC393"/>
      <c r="VD393"/>
      <c r="VE393"/>
      <c r="VF393"/>
      <c r="VG393"/>
      <c r="VH393"/>
      <c r="VI393"/>
      <c r="VJ393"/>
      <c r="VK393"/>
      <c r="VL393"/>
      <c r="VM393"/>
      <c r="VN393"/>
      <c r="VO393"/>
      <c r="VP393"/>
      <c r="VQ393"/>
      <c r="VR393"/>
      <c r="VS393"/>
      <c r="VT393"/>
      <c r="VU393"/>
      <c r="VV393"/>
      <c r="VW393"/>
      <c r="VX393"/>
      <c r="VY393"/>
      <c r="VZ393"/>
      <c r="WA393"/>
      <c r="WB393"/>
      <c r="WC393"/>
      <c r="WD393"/>
      <c r="WE393"/>
      <c r="WF393"/>
      <c r="WG393"/>
      <c r="WH393"/>
      <c r="WI393"/>
      <c r="WJ393"/>
      <c r="WK393"/>
      <c r="WL393"/>
      <c r="WM393"/>
      <c r="WN393"/>
      <c r="WO393"/>
      <c r="WP393"/>
      <c r="WQ393"/>
      <c r="WR393"/>
      <c r="WS393"/>
      <c r="WT393"/>
      <c r="WU393"/>
      <c r="WV393"/>
      <c r="WW393"/>
      <c r="WX393"/>
      <c r="WY393"/>
      <c r="WZ393"/>
      <c r="XA393"/>
      <c r="XB393"/>
      <c r="XC393"/>
      <c r="XD393"/>
      <c r="XE393"/>
      <c r="XF393"/>
      <c r="XG393"/>
      <c r="XH393"/>
      <c r="XI393"/>
      <c r="XJ393"/>
      <c r="XK393"/>
      <c r="XL393"/>
      <c r="XM393"/>
      <c r="XN393"/>
      <c r="XO393"/>
      <c r="XP393"/>
      <c r="XQ393"/>
      <c r="XR393"/>
      <c r="XS393"/>
      <c r="XT393"/>
      <c r="XU393"/>
      <c r="XV393"/>
      <c r="XW393"/>
      <c r="XX393"/>
      <c r="XY393"/>
      <c r="XZ393"/>
      <c r="YA393"/>
      <c r="YB393"/>
      <c r="YC393"/>
      <c r="YD393"/>
      <c r="YE393"/>
      <c r="YF393"/>
      <c r="YG393"/>
      <c r="YH393"/>
      <c r="YI393"/>
      <c r="YJ393"/>
      <c r="YK393"/>
      <c r="YL393"/>
      <c r="YM393"/>
      <c r="YN393"/>
      <c r="YO393"/>
      <c r="YP393"/>
      <c r="YQ393"/>
      <c r="YR393"/>
      <c r="YS393"/>
      <c r="YT393"/>
      <c r="YU393"/>
      <c r="YV393"/>
      <c r="YW393"/>
      <c r="YX393"/>
      <c r="YY393"/>
      <c r="YZ393"/>
      <c r="ZA393"/>
      <c r="ZB393"/>
      <c r="ZC393"/>
      <c r="ZD393"/>
      <c r="ZE393"/>
      <c r="ZF393"/>
      <c r="ZG393"/>
      <c r="ZH393"/>
      <c r="ZI393"/>
      <c r="ZJ393"/>
      <c r="ZK393"/>
      <c r="ZL393"/>
      <c r="ZM393"/>
      <c r="ZN393"/>
      <c r="ZO393"/>
      <c r="ZP393"/>
      <c r="ZQ393"/>
      <c r="ZR393"/>
      <c r="ZS393"/>
      <c r="ZT393"/>
      <c r="ZU393"/>
      <c r="ZV393"/>
      <c r="ZW393"/>
      <c r="ZX393"/>
      <c r="ZY393"/>
      <c r="ZZ393"/>
      <c r="AAA393"/>
      <c r="AAB393"/>
      <c r="AAC393"/>
      <c r="AAD393"/>
      <c r="AAE393"/>
      <c r="AAF393"/>
      <c r="AAG393"/>
      <c r="AAH393"/>
      <c r="AAI393"/>
      <c r="AAJ393"/>
      <c r="AAK393"/>
      <c r="AAL393"/>
      <c r="AAM393"/>
      <c r="AAN393"/>
      <c r="AAO393"/>
      <c r="AAP393"/>
      <c r="AAQ393"/>
      <c r="AAR393"/>
      <c r="AAS393"/>
      <c r="AAT393"/>
      <c r="AAU393"/>
      <c r="AAV393"/>
      <c r="AAW393"/>
      <c r="AAX393"/>
      <c r="AAY393"/>
      <c r="AAZ393"/>
      <c r="ABA393"/>
      <c r="ABB393"/>
      <c r="ABC393"/>
      <c r="ABD393"/>
      <c r="ABE393"/>
      <c r="ABF393"/>
      <c r="ABG393"/>
      <c r="ABH393"/>
      <c r="ABI393"/>
      <c r="ABJ393"/>
      <c r="ABK393"/>
      <c r="ABL393"/>
      <c r="ABM393"/>
      <c r="ABN393"/>
      <c r="ABO393"/>
      <c r="ABP393"/>
      <c r="ABQ393"/>
      <c r="ABR393"/>
      <c r="ABS393"/>
      <c r="ABT393"/>
      <c r="ABU393"/>
      <c r="ABV393"/>
      <c r="ABW393"/>
      <c r="ABX393"/>
      <c r="ABY393"/>
      <c r="ABZ393"/>
      <c r="ACA393"/>
      <c r="ACB393"/>
      <c r="ACC393"/>
      <c r="ACD393"/>
      <c r="ACE393"/>
      <c r="ACF393"/>
      <c r="ACG393"/>
      <c r="ACH393"/>
      <c r="ACI393"/>
      <c r="ACJ393"/>
      <c r="ACK393"/>
      <c r="ACL393"/>
      <c r="ACM393"/>
      <c r="ACN393"/>
      <c r="ACO393"/>
      <c r="ACP393"/>
      <c r="ACQ393"/>
      <c r="ACR393"/>
      <c r="ACS393"/>
      <c r="ACT393"/>
      <c r="ACU393"/>
      <c r="ACV393"/>
      <c r="ACW393"/>
      <c r="ACX393"/>
      <c r="ACY393"/>
      <c r="ACZ393"/>
      <c r="ADA393"/>
      <c r="ADB393"/>
      <c r="ADC393"/>
      <c r="ADD393"/>
      <c r="ADE393"/>
      <c r="ADF393"/>
      <c r="ADG393"/>
      <c r="ADH393"/>
      <c r="ADI393"/>
      <c r="ADJ393"/>
      <c r="ADK393"/>
      <c r="ADL393"/>
      <c r="ADM393"/>
      <c r="ADN393"/>
      <c r="ADO393"/>
      <c r="ADP393"/>
      <c r="ADQ393"/>
      <c r="ADR393"/>
      <c r="ADS393"/>
      <c r="ADT393"/>
      <c r="ADU393"/>
      <c r="ADV393"/>
      <c r="ADW393"/>
      <c r="ADX393"/>
      <c r="ADY393"/>
      <c r="ADZ393"/>
      <c r="AEA393"/>
      <c r="AEB393"/>
      <c r="AEC393"/>
      <c r="AED393"/>
      <c r="AEE393"/>
      <c r="AEF393"/>
      <c r="AEG393"/>
      <c r="AEH393"/>
      <c r="AEI393"/>
      <c r="AEJ393"/>
      <c r="AEK393"/>
      <c r="AEL393"/>
      <c r="AEM393"/>
      <c r="AEN393"/>
      <c r="AEO393"/>
      <c r="AEP393"/>
      <c r="AEQ393"/>
      <c r="AER393"/>
      <c r="AES393"/>
      <c r="AET393"/>
      <c r="AEU393"/>
      <c r="AEV393"/>
      <c r="AEW393"/>
      <c r="AEX393"/>
      <c r="AEY393"/>
      <c r="AEZ393"/>
      <c r="AFA393"/>
      <c r="AFB393"/>
      <c r="AFC393"/>
      <c r="AFD393"/>
      <c r="AFE393"/>
      <c r="AFF393"/>
      <c r="AFG393"/>
      <c r="AFH393"/>
      <c r="AFI393"/>
      <c r="AFJ393"/>
      <c r="AFK393"/>
      <c r="AFL393"/>
      <c r="AFM393"/>
      <c r="AFN393"/>
      <c r="AFO393"/>
      <c r="AFP393"/>
      <c r="AFQ393"/>
      <c r="AFR393"/>
      <c r="AFS393"/>
      <c r="AFT393"/>
      <c r="AFU393"/>
      <c r="AFV393"/>
      <c r="AFW393"/>
      <c r="AFX393"/>
      <c r="AFY393"/>
      <c r="AFZ393"/>
      <c r="AGA393"/>
      <c r="AGB393"/>
      <c r="AGC393"/>
      <c r="AGD393"/>
      <c r="AGE393"/>
      <c r="AGF393"/>
      <c r="AGG393"/>
      <c r="AGH393"/>
      <c r="AGI393"/>
      <c r="AGJ393"/>
      <c r="AGK393"/>
      <c r="AGL393"/>
      <c r="AGM393"/>
      <c r="AGN393"/>
      <c r="AGO393"/>
      <c r="AGP393"/>
      <c r="AGQ393"/>
      <c r="AGR393"/>
      <c r="AGS393"/>
      <c r="AGT393"/>
      <c r="AGU393"/>
      <c r="AGV393"/>
      <c r="AGW393"/>
      <c r="AGX393"/>
      <c r="AGY393"/>
      <c r="AGZ393"/>
      <c r="AHA393"/>
      <c r="AHB393"/>
      <c r="AHC393"/>
      <c r="AHD393"/>
      <c r="AHE393"/>
      <c r="AHF393"/>
      <c r="AHG393"/>
      <c r="AHH393"/>
      <c r="AHI393"/>
      <c r="AHJ393"/>
      <c r="AHK393"/>
      <c r="AHL393"/>
      <c r="AHM393"/>
      <c r="AHN393"/>
      <c r="AHO393"/>
      <c r="AHP393"/>
      <c r="AHQ393"/>
      <c r="AHR393"/>
      <c r="AHS393"/>
      <c r="AHT393"/>
      <c r="AHU393"/>
      <c r="AHV393"/>
      <c r="AHW393"/>
      <c r="AHX393"/>
      <c r="AHY393"/>
      <c r="AHZ393"/>
      <c r="AIA393"/>
      <c r="AIB393"/>
      <c r="AIC393"/>
      <c r="AID393"/>
      <c r="AIE393"/>
      <c r="AIF393"/>
      <c r="AIG393"/>
      <c r="AIH393"/>
      <c r="AII393"/>
      <c r="AIJ393"/>
      <c r="AIK393"/>
      <c r="AIL393"/>
      <c r="AIM393"/>
      <c r="AIN393"/>
      <c r="AIO393"/>
      <c r="AIP393"/>
      <c r="AIQ393"/>
      <c r="AIR393"/>
      <c r="AIS393"/>
      <c r="AIT393"/>
      <c r="AIU393"/>
      <c r="AIV393"/>
      <c r="AIW393"/>
      <c r="AIX393"/>
      <c r="AIY393"/>
      <c r="AIZ393"/>
      <c r="AJA393"/>
      <c r="AJB393"/>
      <c r="AJC393"/>
      <c r="AJD393"/>
      <c r="AJE393"/>
      <c r="AJF393"/>
      <c r="AJG393"/>
      <c r="AJH393"/>
      <c r="AJI393"/>
      <c r="AJJ393"/>
      <c r="AJK393"/>
      <c r="AJL393"/>
      <c r="AJM393"/>
      <c r="AJN393"/>
      <c r="AJO393"/>
      <c r="AJP393"/>
      <c r="AJQ393"/>
      <c r="AJR393"/>
      <c r="AJS393"/>
      <c r="AJT393"/>
      <c r="AJU393"/>
      <c r="AJV393"/>
      <c r="AJW393"/>
      <c r="AJX393"/>
      <c r="AJY393"/>
      <c r="AJZ393"/>
      <c r="AKA393"/>
      <c r="AKB393"/>
      <c r="AKC393"/>
      <c r="AKD393"/>
      <c r="AKE393"/>
      <c r="AKF393"/>
      <c r="AKG393"/>
      <c r="AKH393"/>
      <c r="AKI393"/>
      <c r="AKJ393"/>
      <c r="AKK393"/>
      <c r="AKL393"/>
      <c r="AKM393"/>
      <c r="AKN393"/>
      <c r="AKO393"/>
      <c r="AKP393"/>
      <c r="AKQ393"/>
      <c r="AKR393"/>
      <c r="AKS393"/>
      <c r="AKT393"/>
      <c r="AKU393"/>
      <c r="AKV393"/>
      <c r="AKW393"/>
      <c r="AKX393"/>
      <c r="AKY393"/>
      <c r="AKZ393"/>
      <c r="ALA393"/>
      <c r="ALB393"/>
      <c r="ALC393"/>
      <c r="ALD393"/>
      <c r="ALE393"/>
      <c r="ALF393"/>
      <c r="ALG393"/>
      <c r="ALH393"/>
      <c r="ALI393"/>
      <c r="ALJ393"/>
      <c r="ALK393"/>
      <c r="ALL393"/>
      <c r="ALM393"/>
      <c r="ALN393"/>
      <c r="ALO393"/>
      <c r="ALP393"/>
      <c r="ALQ393"/>
      <c r="ALR393"/>
      <c r="ALS393"/>
      <c r="ALT393"/>
      <c r="ALU393"/>
      <c r="ALV393"/>
      <c r="ALW393"/>
      <c r="ALX393"/>
      <c r="ALY393"/>
      <c r="ALZ393"/>
      <c r="AMA393"/>
      <c r="AMB393"/>
      <c r="AMC393"/>
      <c r="AMD393"/>
      <c r="AME393"/>
      <c r="AMF393"/>
      <c r="AMG393"/>
      <c r="AMH393"/>
      <c r="AMI393"/>
      <c r="AMJ393"/>
      <c r="AMK393"/>
      <c r="AML393"/>
      <c r="AMM393"/>
      <c r="AMN393"/>
      <c r="AMO393"/>
      <c r="AMP393"/>
      <c r="AMQ393"/>
      <c r="AMR393"/>
      <c r="AMS393"/>
      <c r="AMT393"/>
      <c r="AMU393"/>
      <c r="AMV393"/>
      <c r="AMW393"/>
      <c r="AMX393"/>
      <c r="AMY393"/>
      <c r="AMZ393"/>
      <c r="ANA393"/>
      <c r="ANB393"/>
      <c r="ANC393"/>
      <c r="AND393"/>
      <c r="ANE393"/>
      <c r="ANF393"/>
    </row>
    <row r="394" spans="1:1046" x14ac:dyDescent="0.25">
      <c r="A394" t="s">
        <v>196</v>
      </c>
      <c r="O394" s="35"/>
      <c r="P394" s="60"/>
      <c r="Q394"/>
      <c r="R394" s="60"/>
      <c r="S394" s="68"/>
      <c r="T394" s="68"/>
      <c r="U394" s="21"/>
      <c r="V394" s="23"/>
      <c r="W394" s="30"/>
      <c r="X394" s="88"/>
      <c r="Y394" s="88"/>
      <c r="Z394" s="88"/>
      <c r="AA394" s="35"/>
      <c r="AB394" s="51"/>
      <c r="AC394" s="50"/>
      <c r="AD394" s="51"/>
      <c r="AE394" s="50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  <c r="IW394"/>
      <c r="IX394"/>
      <c r="IY394"/>
      <c r="IZ394"/>
      <c r="JA394"/>
      <c r="JB394"/>
      <c r="JC394"/>
      <c r="JD394"/>
      <c r="JE394"/>
      <c r="JF394"/>
      <c r="JG394"/>
      <c r="JH394"/>
      <c r="JI394"/>
      <c r="JJ394"/>
      <c r="JK394"/>
      <c r="JL394"/>
      <c r="JM394"/>
      <c r="JN394"/>
      <c r="JO394"/>
      <c r="JP394"/>
      <c r="JQ394"/>
      <c r="JR394"/>
      <c r="JS394"/>
      <c r="JT394"/>
      <c r="JU394"/>
      <c r="JV394"/>
      <c r="JW394"/>
      <c r="JX394"/>
      <c r="JY394"/>
      <c r="JZ394"/>
      <c r="KA394"/>
      <c r="KB394"/>
      <c r="KC394"/>
      <c r="KD394"/>
      <c r="KE394"/>
      <c r="KF394"/>
      <c r="KG394"/>
      <c r="KH394"/>
      <c r="KI394"/>
      <c r="KJ394"/>
      <c r="KK394"/>
      <c r="KL394"/>
      <c r="KM394"/>
      <c r="KN394"/>
      <c r="KO394"/>
      <c r="KP394"/>
      <c r="KQ394"/>
      <c r="KR394"/>
      <c r="KS394"/>
      <c r="KT394"/>
      <c r="KU394"/>
      <c r="KV394"/>
      <c r="KW394"/>
      <c r="KX394"/>
      <c r="KY394"/>
      <c r="KZ394"/>
      <c r="LA394"/>
      <c r="LB394"/>
      <c r="LC394"/>
      <c r="LD394"/>
      <c r="LE394"/>
      <c r="LF394"/>
      <c r="LG394"/>
      <c r="LH394"/>
      <c r="LI394"/>
      <c r="LJ394"/>
      <c r="LK394"/>
      <c r="LL394"/>
      <c r="LM394"/>
      <c r="LN394"/>
      <c r="LO394"/>
      <c r="LP394"/>
      <c r="LQ394"/>
      <c r="LR394"/>
      <c r="LS394"/>
      <c r="LT394"/>
      <c r="LU394"/>
      <c r="LV394"/>
      <c r="LW394"/>
      <c r="LX394"/>
      <c r="LY394"/>
      <c r="LZ394"/>
      <c r="MA394"/>
      <c r="MB394"/>
      <c r="MC394"/>
      <c r="MD394"/>
      <c r="ME394"/>
      <c r="MF394"/>
      <c r="MG394"/>
      <c r="MH394"/>
      <c r="MI394"/>
      <c r="MJ394"/>
      <c r="MK394"/>
      <c r="ML394"/>
      <c r="MM394"/>
      <c r="MN394"/>
      <c r="MO394"/>
      <c r="MP394"/>
      <c r="MQ394"/>
      <c r="MR394"/>
      <c r="MS394"/>
      <c r="MT394"/>
      <c r="MU394"/>
      <c r="MV394"/>
      <c r="MW394"/>
      <c r="MX394"/>
      <c r="MY394"/>
      <c r="MZ394"/>
      <c r="NA394"/>
      <c r="NB394"/>
      <c r="NC394"/>
      <c r="ND394"/>
      <c r="NE394"/>
      <c r="NF394"/>
      <c r="NG394"/>
      <c r="NH394"/>
      <c r="NI394"/>
      <c r="NJ394"/>
      <c r="NK394"/>
      <c r="NL394"/>
      <c r="NM394"/>
      <c r="NN394"/>
      <c r="NO394"/>
      <c r="NP394"/>
      <c r="NQ394"/>
      <c r="NR394"/>
      <c r="NS394"/>
      <c r="NT394"/>
      <c r="NU394"/>
      <c r="NV394"/>
      <c r="NW394"/>
      <c r="NX394"/>
      <c r="NY394"/>
      <c r="NZ394"/>
      <c r="OA394"/>
      <c r="OB394"/>
      <c r="OC394"/>
      <c r="OD394"/>
      <c r="OE394"/>
      <c r="OF394"/>
      <c r="OG394"/>
      <c r="OH394"/>
      <c r="OI394"/>
      <c r="OJ394"/>
      <c r="OK394"/>
      <c r="OL394"/>
      <c r="OM394"/>
      <c r="ON394"/>
      <c r="OO394"/>
      <c r="OP394"/>
      <c r="OQ394"/>
      <c r="OR394"/>
      <c r="OS394"/>
      <c r="OT394"/>
      <c r="OU394"/>
      <c r="OV394"/>
      <c r="OW394"/>
      <c r="OX394"/>
      <c r="OY394"/>
      <c r="OZ394"/>
      <c r="PA394"/>
      <c r="PB394"/>
      <c r="PC394"/>
      <c r="PD394"/>
      <c r="PE394"/>
      <c r="PF394"/>
      <c r="PG394"/>
      <c r="PH394"/>
      <c r="PI394"/>
      <c r="PJ394"/>
      <c r="PK394"/>
      <c r="PL394"/>
      <c r="PM394"/>
      <c r="PN394"/>
      <c r="PO394"/>
      <c r="PP394"/>
      <c r="PQ394"/>
      <c r="PR394"/>
      <c r="PS394"/>
      <c r="PT394"/>
      <c r="PU394"/>
      <c r="PV394"/>
      <c r="PW394"/>
      <c r="PX394"/>
      <c r="PY394"/>
      <c r="PZ394"/>
      <c r="QA394"/>
      <c r="QB394"/>
      <c r="QC394"/>
      <c r="QD394"/>
      <c r="QE394"/>
      <c r="QF394"/>
      <c r="QG394"/>
      <c r="QH394"/>
      <c r="QI394"/>
      <c r="QJ394"/>
      <c r="QK394"/>
      <c r="QL394"/>
      <c r="QM394"/>
      <c r="QN394"/>
      <c r="QO394"/>
      <c r="QP394"/>
      <c r="QQ394"/>
      <c r="QR394"/>
      <c r="QS394"/>
      <c r="QT394"/>
      <c r="QU394"/>
      <c r="QV394"/>
      <c r="QW394"/>
      <c r="QX394"/>
      <c r="QY394"/>
      <c r="QZ394"/>
      <c r="RA394"/>
      <c r="RB394"/>
      <c r="RC394"/>
      <c r="RD394"/>
      <c r="RE394"/>
      <c r="RF394"/>
      <c r="RG394"/>
      <c r="RH394"/>
      <c r="RI394"/>
      <c r="RJ394"/>
      <c r="RK394"/>
      <c r="RL394"/>
      <c r="RM394"/>
      <c r="RN394"/>
      <c r="RO394"/>
      <c r="RP394"/>
      <c r="RQ394"/>
      <c r="RR394"/>
      <c r="RS394"/>
      <c r="RT394"/>
      <c r="RU394"/>
      <c r="RV394"/>
      <c r="RW394"/>
      <c r="RX394"/>
      <c r="RY394"/>
      <c r="RZ394"/>
      <c r="SA394"/>
      <c r="SB394"/>
      <c r="SC394"/>
      <c r="SD394"/>
      <c r="SE394"/>
      <c r="SF394"/>
      <c r="SG394"/>
      <c r="SH394"/>
      <c r="SI394"/>
      <c r="SJ394"/>
      <c r="SK394"/>
      <c r="SL394"/>
      <c r="SM394"/>
      <c r="SN394"/>
      <c r="SO394"/>
      <c r="SP394"/>
      <c r="SQ394"/>
      <c r="SR394"/>
      <c r="SS394"/>
      <c r="ST394"/>
      <c r="SU394"/>
      <c r="SV394"/>
      <c r="SW394"/>
      <c r="SX394"/>
      <c r="SY394"/>
      <c r="SZ394"/>
      <c r="TA394"/>
      <c r="TB394"/>
      <c r="TC394"/>
      <c r="TD394"/>
      <c r="TE394"/>
      <c r="TF394"/>
      <c r="TG394"/>
      <c r="TH394"/>
      <c r="TI394"/>
      <c r="TJ394"/>
      <c r="TK394"/>
      <c r="TL394"/>
      <c r="TM394"/>
      <c r="TN394"/>
      <c r="TO394"/>
      <c r="TP394"/>
      <c r="TQ394"/>
      <c r="TR394"/>
      <c r="TS394"/>
      <c r="TT394"/>
      <c r="TU394"/>
      <c r="TV394"/>
      <c r="TW394"/>
      <c r="TX394"/>
      <c r="TY394"/>
      <c r="TZ394"/>
      <c r="UA394"/>
      <c r="UB394"/>
      <c r="UC394"/>
      <c r="UD394"/>
      <c r="UE394"/>
      <c r="UF394"/>
      <c r="UG394"/>
      <c r="UH394"/>
      <c r="UI394"/>
      <c r="UJ394"/>
      <c r="UK394"/>
      <c r="UL394"/>
      <c r="UM394"/>
      <c r="UN394"/>
      <c r="UO394"/>
      <c r="UP394"/>
      <c r="UQ394"/>
      <c r="UR394"/>
      <c r="US394"/>
      <c r="UT394"/>
      <c r="UU394"/>
      <c r="UV394"/>
      <c r="UW394"/>
      <c r="UX394"/>
      <c r="UY394"/>
      <c r="UZ394"/>
      <c r="VA394"/>
      <c r="VB394"/>
      <c r="VC394"/>
      <c r="VD394"/>
      <c r="VE394"/>
      <c r="VF394"/>
      <c r="VG394"/>
      <c r="VH394"/>
      <c r="VI394"/>
      <c r="VJ394"/>
      <c r="VK394"/>
      <c r="VL394"/>
      <c r="VM394"/>
      <c r="VN394"/>
      <c r="VO394"/>
      <c r="VP394"/>
      <c r="VQ394"/>
      <c r="VR394"/>
      <c r="VS394"/>
      <c r="VT394"/>
      <c r="VU394"/>
      <c r="VV394"/>
      <c r="VW394"/>
      <c r="VX394"/>
      <c r="VY394"/>
      <c r="VZ394"/>
      <c r="WA394"/>
      <c r="WB394"/>
      <c r="WC394"/>
      <c r="WD394"/>
      <c r="WE394"/>
      <c r="WF394"/>
      <c r="WG394"/>
      <c r="WH394"/>
      <c r="WI394"/>
      <c r="WJ394"/>
      <c r="WK394"/>
      <c r="WL394"/>
      <c r="WM394"/>
      <c r="WN394"/>
      <c r="WO394"/>
      <c r="WP394"/>
      <c r="WQ394"/>
      <c r="WR394"/>
      <c r="WS394"/>
      <c r="WT394"/>
      <c r="WU394"/>
      <c r="WV394"/>
      <c r="WW394"/>
      <c r="WX394"/>
      <c r="WY394"/>
      <c r="WZ394"/>
      <c r="XA394"/>
      <c r="XB394"/>
      <c r="XC394"/>
      <c r="XD394"/>
      <c r="XE394"/>
      <c r="XF394"/>
      <c r="XG394"/>
      <c r="XH394"/>
      <c r="XI394"/>
      <c r="XJ394"/>
      <c r="XK394"/>
      <c r="XL394"/>
      <c r="XM394"/>
      <c r="XN394"/>
      <c r="XO394"/>
      <c r="XP394"/>
      <c r="XQ394"/>
      <c r="XR394"/>
      <c r="XS394"/>
      <c r="XT394"/>
      <c r="XU394"/>
      <c r="XV394"/>
      <c r="XW394"/>
      <c r="XX394"/>
      <c r="XY394"/>
      <c r="XZ394"/>
      <c r="YA394"/>
      <c r="YB394"/>
      <c r="YC394"/>
      <c r="YD394"/>
      <c r="YE394"/>
      <c r="YF394"/>
      <c r="YG394"/>
      <c r="YH394"/>
      <c r="YI394"/>
      <c r="YJ394"/>
      <c r="YK394"/>
      <c r="YL394"/>
      <c r="YM394"/>
      <c r="YN394"/>
      <c r="YO394"/>
      <c r="YP394"/>
      <c r="YQ394"/>
      <c r="YR394"/>
      <c r="YS394"/>
      <c r="YT394"/>
      <c r="YU394"/>
      <c r="YV394"/>
      <c r="YW394"/>
      <c r="YX394"/>
      <c r="YY394"/>
      <c r="YZ394"/>
      <c r="ZA394"/>
      <c r="ZB394"/>
      <c r="ZC394"/>
      <c r="ZD394"/>
      <c r="ZE394"/>
      <c r="ZF394"/>
      <c r="ZG394"/>
      <c r="ZH394"/>
      <c r="ZI394"/>
      <c r="ZJ394"/>
      <c r="ZK394"/>
      <c r="ZL394"/>
      <c r="ZM394"/>
      <c r="ZN394"/>
      <c r="ZO394"/>
      <c r="ZP394"/>
      <c r="ZQ394"/>
      <c r="ZR394"/>
      <c r="ZS394"/>
      <c r="ZT394"/>
      <c r="ZU394"/>
      <c r="ZV394"/>
      <c r="ZW394"/>
      <c r="ZX394"/>
      <c r="ZY394"/>
      <c r="ZZ394"/>
      <c r="AAA394"/>
      <c r="AAB394"/>
      <c r="AAC394"/>
      <c r="AAD394"/>
      <c r="AAE394"/>
      <c r="AAF394"/>
      <c r="AAG394"/>
      <c r="AAH394"/>
      <c r="AAI394"/>
      <c r="AAJ394"/>
      <c r="AAK394"/>
      <c r="AAL394"/>
      <c r="AAM394"/>
      <c r="AAN394"/>
      <c r="AAO394"/>
      <c r="AAP394"/>
      <c r="AAQ394"/>
      <c r="AAR394"/>
      <c r="AAS394"/>
      <c r="AAT394"/>
      <c r="AAU394"/>
      <c r="AAV394"/>
      <c r="AAW394"/>
      <c r="AAX394"/>
      <c r="AAY394"/>
      <c r="AAZ394"/>
      <c r="ABA394"/>
      <c r="ABB394"/>
      <c r="ABC394"/>
      <c r="ABD394"/>
      <c r="ABE394"/>
      <c r="ABF394"/>
      <c r="ABG394"/>
      <c r="ABH394"/>
      <c r="ABI394"/>
      <c r="ABJ394"/>
      <c r="ABK394"/>
      <c r="ABL394"/>
      <c r="ABM394"/>
      <c r="ABN394"/>
      <c r="ABO394"/>
      <c r="ABP394"/>
      <c r="ABQ394"/>
      <c r="ABR394"/>
      <c r="ABS394"/>
      <c r="ABT394"/>
      <c r="ABU394"/>
      <c r="ABV394"/>
      <c r="ABW394"/>
      <c r="ABX394"/>
      <c r="ABY394"/>
      <c r="ABZ394"/>
      <c r="ACA394"/>
      <c r="ACB394"/>
      <c r="ACC394"/>
      <c r="ACD394"/>
      <c r="ACE394"/>
      <c r="ACF394"/>
      <c r="ACG394"/>
      <c r="ACH394"/>
      <c r="ACI394"/>
      <c r="ACJ394"/>
      <c r="ACK394"/>
      <c r="ACL394"/>
      <c r="ACM394"/>
      <c r="ACN394"/>
      <c r="ACO394"/>
      <c r="ACP394"/>
      <c r="ACQ394"/>
      <c r="ACR394"/>
      <c r="ACS394"/>
      <c r="ACT394"/>
      <c r="ACU394"/>
      <c r="ACV394"/>
      <c r="ACW394"/>
      <c r="ACX394"/>
      <c r="ACY394"/>
      <c r="ACZ394"/>
      <c r="ADA394"/>
      <c r="ADB394"/>
      <c r="ADC394"/>
      <c r="ADD394"/>
      <c r="ADE394"/>
      <c r="ADF394"/>
      <c r="ADG394"/>
      <c r="ADH394"/>
      <c r="ADI394"/>
      <c r="ADJ394"/>
      <c r="ADK394"/>
      <c r="ADL394"/>
      <c r="ADM394"/>
      <c r="ADN394"/>
      <c r="ADO394"/>
      <c r="ADP394"/>
      <c r="ADQ394"/>
      <c r="ADR394"/>
      <c r="ADS394"/>
      <c r="ADT394"/>
      <c r="ADU394"/>
      <c r="ADV394"/>
      <c r="ADW394"/>
      <c r="ADX394"/>
      <c r="ADY394"/>
      <c r="ADZ394"/>
      <c r="AEA394"/>
      <c r="AEB394"/>
      <c r="AEC394"/>
      <c r="AED394"/>
      <c r="AEE394"/>
      <c r="AEF394"/>
      <c r="AEG394"/>
      <c r="AEH394"/>
      <c r="AEI394"/>
      <c r="AEJ394"/>
      <c r="AEK394"/>
      <c r="AEL394"/>
      <c r="AEM394"/>
      <c r="AEN394"/>
      <c r="AEO394"/>
      <c r="AEP394"/>
      <c r="AEQ394"/>
      <c r="AER394"/>
      <c r="AES394"/>
      <c r="AET394"/>
      <c r="AEU394"/>
      <c r="AEV394"/>
      <c r="AEW394"/>
      <c r="AEX394"/>
      <c r="AEY394"/>
      <c r="AEZ394"/>
      <c r="AFA394"/>
      <c r="AFB394"/>
      <c r="AFC394"/>
      <c r="AFD394"/>
      <c r="AFE394"/>
      <c r="AFF394"/>
      <c r="AFG394"/>
      <c r="AFH394"/>
      <c r="AFI394"/>
      <c r="AFJ394"/>
      <c r="AFK394"/>
      <c r="AFL394"/>
      <c r="AFM394"/>
      <c r="AFN394"/>
      <c r="AFO394"/>
      <c r="AFP394"/>
      <c r="AFQ394"/>
      <c r="AFR394"/>
      <c r="AFS394"/>
      <c r="AFT394"/>
      <c r="AFU394"/>
      <c r="AFV394"/>
      <c r="AFW394"/>
      <c r="AFX394"/>
      <c r="AFY394"/>
      <c r="AFZ394"/>
      <c r="AGA394"/>
      <c r="AGB394"/>
      <c r="AGC394"/>
      <c r="AGD394"/>
      <c r="AGE394"/>
      <c r="AGF394"/>
      <c r="AGG394"/>
      <c r="AGH394"/>
      <c r="AGI394"/>
      <c r="AGJ394"/>
      <c r="AGK394"/>
      <c r="AGL394"/>
      <c r="AGM394"/>
      <c r="AGN394"/>
      <c r="AGO394"/>
      <c r="AGP394"/>
      <c r="AGQ394"/>
      <c r="AGR394"/>
      <c r="AGS394"/>
      <c r="AGT394"/>
      <c r="AGU394"/>
      <c r="AGV394"/>
      <c r="AGW394"/>
      <c r="AGX394"/>
      <c r="AGY394"/>
      <c r="AGZ394"/>
      <c r="AHA394"/>
      <c r="AHB394"/>
      <c r="AHC394"/>
      <c r="AHD394"/>
      <c r="AHE394"/>
      <c r="AHF394"/>
      <c r="AHG394"/>
      <c r="AHH394"/>
      <c r="AHI394"/>
      <c r="AHJ394"/>
      <c r="AHK394"/>
      <c r="AHL394"/>
      <c r="AHM394"/>
      <c r="AHN394"/>
      <c r="AHO394"/>
      <c r="AHP394"/>
      <c r="AHQ394"/>
      <c r="AHR394"/>
      <c r="AHS394"/>
      <c r="AHT394"/>
      <c r="AHU394"/>
      <c r="AHV394"/>
      <c r="AHW394"/>
      <c r="AHX394"/>
      <c r="AHY394"/>
      <c r="AHZ394"/>
      <c r="AIA394"/>
      <c r="AIB394"/>
      <c r="AIC394"/>
      <c r="AID394"/>
      <c r="AIE394"/>
      <c r="AIF394"/>
      <c r="AIG394"/>
      <c r="AIH394"/>
      <c r="AII394"/>
      <c r="AIJ394"/>
      <c r="AIK394"/>
      <c r="AIL394"/>
      <c r="AIM394"/>
      <c r="AIN394"/>
      <c r="AIO394"/>
      <c r="AIP394"/>
      <c r="AIQ394"/>
      <c r="AIR394"/>
      <c r="AIS394"/>
      <c r="AIT394"/>
      <c r="AIU394"/>
      <c r="AIV394"/>
      <c r="AIW394"/>
      <c r="AIX394"/>
      <c r="AIY394"/>
      <c r="AIZ394"/>
      <c r="AJA394"/>
      <c r="AJB394"/>
      <c r="AJC394"/>
      <c r="AJD394"/>
      <c r="AJE394"/>
      <c r="AJF394"/>
      <c r="AJG394"/>
      <c r="AJH394"/>
      <c r="AJI394"/>
      <c r="AJJ394"/>
      <c r="AJK394"/>
      <c r="AJL394"/>
      <c r="AJM394"/>
      <c r="AJN394"/>
      <c r="AJO394"/>
      <c r="AJP394"/>
      <c r="AJQ394"/>
      <c r="AJR394"/>
      <c r="AJS394"/>
      <c r="AJT394"/>
      <c r="AJU394"/>
      <c r="AJV394"/>
      <c r="AJW394"/>
      <c r="AJX394"/>
      <c r="AJY394"/>
      <c r="AJZ394"/>
      <c r="AKA394"/>
      <c r="AKB394"/>
      <c r="AKC394"/>
      <c r="AKD394"/>
      <c r="AKE394"/>
      <c r="AKF394"/>
      <c r="AKG394"/>
      <c r="AKH394"/>
      <c r="AKI394"/>
      <c r="AKJ394"/>
      <c r="AKK394"/>
      <c r="AKL394"/>
      <c r="AKM394"/>
      <c r="AKN394"/>
      <c r="AKO394"/>
      <c r="AKP394"/>
      <c r="AKQ394"/>
      <c r="AKR394"/>
      <c r="AKS394"/>
      <c r="AKT394"/>
      <c r="AKU394"/>
      <c r="AKV394"/>
      <c r="AKW394"/>
      <c r="AKX394"/>
      <c r="AKY394"/>
      <c r="AKZ394"/>
      <c r="ALA394"/>
      <c r="ALB394"/>
      <c r="ALC394"/>
      <c r="ALD394"/>
      <c r="ALE394"/>
      <c r="ALF394"/>
      <c r="ALG394"/>
      <c r="ALH394"/>
      <c r="ALI394"/>
      <c r="ALJ394"/>
      <c r="ALK394"/>
      <c r="ALL394"/>
      <c r="ALM394"/>
      <c r="ALN394"/>
      <c r="ALO394"/>
      <c r="ALP394"/>
      <c r="ALQ394"/>
      <c r="ALR394"/>
      <c r="ALS394"/>
      <c r="ALT394"/>
      <c r="ALU394"/>
      <c r="ALV394"/>
      <c r="ALW394"/>
      <c r="ALX394"/>
      <c r="ALY394"/>
      <c r="ALZ394"/>
      <c r="AMA394"/>
      <c r="AMB394"/>
      <c r="AMC394"/>
      <c r="AMD394"/>
      <c r="AME394"/>
      <c r="AMF394"/>
      <c r="AMG394"/>
      <c r="AMH394"/>
      <c r="AMI394"/>
      <c r="AMJ394"/>
      <c r="AMK394"/>
      <c r="AML394"/>
      <c r="AMM394"/>
      <c r="AMN394"/>
      <c r="AMO394"/>
      <c r="AMP394"/>
      <c r="AMQ394"/>
      <c r="AMR394"/>
      <c r="AMS394"/>
      <c r="AMT394"/>
      <c r="AMU394"/>
      <c r="AMV394"/>
      <c r="AMW394"/>
      <c r="AMX394"/>
      <c r="AMY394"/>
      <c r="AMZ394"/>
      <c r="ANA394"/>
      <c r="ANB394"/>
      <c r="ANC394"/>
      <c r="AND394"/>
      <c r="ANE394"/>
      <c r="ANF394"/>
    </row>
    <row r="395" spans="1:1046" x14ac:dyDescent="0.25">
      <c r="O395" s="35"/>
      <c r="P395" s="60"/>
      <c r="Q395"/>
      <c r="R395" s="60"/>
      <c r="S395" s="68"/>
      <c r="T395" s="68"/>
      <c r="U395" s="21"/>
      <c r="V395" s="23"/>
      <c r="W395" s="30"/>
      <c r="X395" s="88"/>
      <c r="Y395" s="88"/>
      <c r="Z395" s="88"/>
      <c r="AA395" s="35"/>
      <c r="AB395" s="51"/>
      <c r="AC395" s="50"/>
      <c r="AD395" s="51"/>
      <c r="AE395" s="50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  <c r="IW395"/>
      <c r="IX395"/>
      <c r="IY395"/>
      <c r="IZ395"/>
      <c r="JA395"/>
      <c r="JB395"/>
      <c r="JC395"/>
      <c r="JD395"/>
      <c r="JE395"/>
      <c r="JF395"/>
      <c r="JG395"/>
      <c r="JH395"/>
      <c r="JI395"/>
      <c r="JJ395"/>
      <c r="JK395"/>
      <c r="JL395"/>
      <c r="JM395"/>
      <c r="JN395"/>
      <c r="JO395"/>
      <c r="JP395"/>
      <c r="JQ395"/>
      <c r="JR395"/>
      <c r="JS395"/>
      <c r="JT395"/>
      <c r="JU395"/>
      <c r="JV395"/>
      <c r="JW395"/>
      <c r="JX395"/>
      <c r="JY395"/>
      <c r="JZ395"/>
      <c r="KA395"/>
      <c r="KB395"/>
      <c r="KC395"/>
      <c r="KD395"/>
      <c r="KE395"/>
      <c r="KF395"/>
      <c r="KG395"/>
      <c r="KH395"/>
      <c r="KI395"/>
      <c r="KJ395"/>
      <c r="KK395"/>
      <c r="KL395"/>
      <c r="KM395"/>
      <c r="KN395"/>
      <c r="KO395"/>
      <c r="KP395"/>
      <c r="KQ395"/>
      <c r="KR395"/>
      <c r="KS395"/>
      <c r="KT395"/>
      <c r="KU395"/>
      <c r="KV395"/>
      <c r="KW395"/>
      <c r="KX395"/>
      <c r="KY395"/>
      <c r="KZ395"/>
      <c r="LA395"/>
      <c r="LB395"/>
      <c r="LC395"/>
      <c r="LD395"/>
      <c r="LE395"/>
      <c r="LF395"/>
      <c r="LG395"/>
      <c r="LH395"/>
      <c r="LI395"/>
      <c r="LJ395"/>
      <c r="LK395"/>
      <c r="LL395"/>
      <c r="LM395"/>
      <c r="LN395"/>
      <c r="LO395"/>
      <c r="LP395"/>
      <c r="LQ395"/>
      <c r="LR395"/>
      <c r="LS395"/>
      <c r="LT395"/>
      <c r="LU395"/>
      <c r="LV395"/>
      <c r="LW395"/>
      <c r="LX395"/>
      <c r="LY395"/>
      <c r="LZ395"/>
      <c r="MA395"/>
      <c r="MB395"/>
      <c r="MC395"/>
      <c r="MD395"/>
      <c r="ME395"/>
      <c r="MF395"/>
      <c r="MG395"/>
      <c r="MH395"/>
      <c r="MI395"/>
      <c r="MJ395"/>
      <c r="MK395"/>
      <c r="ML395"/>
      <c r="MM395"/>
      <c r="MN395"/>
      <c r="MO395"/>
      <c r="MP395"/>
      <c r="MQ395"/>
      <c r="MR395"/>
      <c r="MS395"/>
      <c r="MT395"/>
      <c r="MU395"/>
      <c r="MV395"/>
      <c r="MW395"/>
      <c r="MX395"/>
      <c r="MY395"/>
      <c r="MZ395"/>
      <c r="NA395"/>
      <c r="NB395"/>
      <c r="NC395"/>
      <c r="ND395"/>
      <c r="NE395"/>
      <c r="NF395"/>
      <c r="NG395"/>
      <c r="NH395"/>
      <c r="NI395"/>
      <c r="NJ395"/>
      <c r="NK395"/>
      <c r="NL395"/>
      <c r="NM395"/>
      <c r="NN395"/>
      <c r="NO395"/>
      <c r="NP395"/>
      <c r="NQ395"/>
      <c r="NR395"/>
      <c r="NS395"/>
      <c r="NT395"/>
      <c r="NU395"/>
      <c r="NV395"/>
      <c r="NW395"/>
      <c r="NX395"/>
      <c r="NY395"/>
      <c r="NZ395"/>
      <c r="OA395"/>
      <c r="OB395"/>
      <c r="OC395"/>
      <c r="OD395"/>
      <c r="OE395"/>
      <c r="OF395"/>
      <c r="OG395"/>
      <c r="OH395"/>
      <c r="OI395"/>
      <c r="OJ395"/>
      <c r="OK395"/>
      <c r="OL395"/>
      <c r="OM395"/>
      <c r="ON395"/>
      <c r="OO395"/>
      <c r="OP395"/>
      <c r="OQ395"/>
      <c r="OR395"/>
      <c r="OS395"/>
      <c r="OT395"/>
      <c r="OU395"/>
      <c r="OV395"/>
      <c r="OW395"/>
      <c r="OX395"/>
      <c r="OY395"/>
      <c r="OZ395"/>
      <c r="PA395"/>
      <c r="PB395"/>
      <c r="PC395"/>
      <c r="PD395"/>
      <c r="PE395"/>
      <c r="PF395"/>
      <c r="PG395"/>
      <c r="PH395"/>
      <c r="PI395"/>
      <c r="PJ395"/>
      <c r="PK395"/>
      <c r="PL395"/>
      <c r="PM395"/>
      <c r="PN395"/>
      <c r="PO395"/>
      <c r="PP395"/>
      <c r="PQ395"/>
      <c r="PR395"/>
      <c r="PS395"/>
      <c r="PT395"/>
      <c r="PU395"/>
      <c r="PV395"/>
      <c r="PW395"/>
      <c r="PX395"/>
      <c r="PY395"/>
      <c r="PZ395"/>
      <c r="QA395"/>
      <c r="QB395"/>
      <c r="QC395"/>
      <c r="QD395"/>
      <c r="QE395"/>
      <c r="QF395"/>
      <c r="QG395"/>
      <c r="QH395"/>
      <c r="QI395"/>
      <c r="QJ395"/>
      <c r="QK395"/>
      <c r="QL395"/>
      <c r="QM395"/>
      <c r="QN395"/>
      <c r="QO395"/>
      <c r="QP395"/>
      <c r="QQ395"/>
      <c r="QR395"/>
      <c r="QS395"/>
      <c r="QT395"/>
      <c r="QU395"/>
      <c r="QV395"/>
      <c r="QW395"/>
      <c r="QX395"/>
      <c r="QY395"/>
      <c r="QZ395"/>
      <c r="RA395"/>
      <c r="RB395"/>
      <c r="RC395"/>
      <c r="RD395"/>
      <c r="RE395"/>
      <c r="RF395"/>
      <c r="RG395"/>
      <c r="RH395"/>
      <c r="RI395"/>
      <c r="RJ395"/>
      <c r="RK395"/>
      <c r="RL395"/>
      <c r="RM395"/>
      <c r="RN395"/>
      <c r="RO395"/>
      <c r="RP395"/>
      <c r="RQ395"/>
      <c r="RR395"/>
      <c r="RS395"/>
      <c r="RT395"/>
      <c r="RU395"/>
      <c r="RV395"/>
      <c r="RW395"/>
      <c r="RX395"/>
      <c r="RY395"/>
      <c r="RZ395"/>
      <c r="SA395"/>
      <c r="SB395"/>
      <c r="SC395"/>
      <c r="SD395"/>
      <c r="SE395"/>
      <c r="SF395"/>
      <c r="SG395"/>
      <c r="SH395"/>
      <c r="SI395"/>
      <c r="SJ395"/>
      <c r="SK395"/>
      <c r="SL395"/>
      <c r="SM395"/>
      <c r="SN395"/>
      <c r="SO395"/>
      <c r="SP395"/>
      <c r="SQ395"/>
      <c r="SR395"/>
      <c r="SS395"/>
      <c r="ST395"/>
      <c r="SU395"/>
      <c r="SV395"/>
      <c r="SW395"/>
      <c r="SX395"/>
      <c r="SY395"/>
      <c r="SZ395"/>
      <c r="TA395"/>
      <c r="TB395"/>
      <c r="TC395"/>
      <c r="TD395"/>
      <c r="TE395"/>
      <c r="TF395"/>
      <c r="TG395"/>
      <c r="TH395"/>
      <c r="TI395"/>
      <c r="TJ395"/>
      <c r="TK395"/>
      <c r="TL395"/>
      <c r="TM395"/>
      <c r="TN395"/>
      <c r="TO395"/>
      <c r="TP395"/>
      <c r="TQ395"/>
      <c r="TR395"/>
      <c r="TS395"/>
      <c r="TT395"/>
      <c r="TU395"/>
      <c r="TV395"/>
      <c r="TW395"/>
      <c r="TX395"/>
      <c r="TY395"/>
      <c r="TZ395"/>
      <c r="UA395"/>
      <c r="UB395"/>
      <c r="UC395"/>
      <c r="UD395"/>
      <c r="UE395"/>
      <c r="UF395"/>
      <c r="UG395"/>
      <c r="UH395"/>
      <c r="UI395"/>
      <c r="UJ395"/>
      <c r="UK395"/>
      <c r="UL395"/>
      <c r="UM395"/>
      <c r="UN395"/>
      <c r="UO395"/>
      <c r="UP395"/>
      <c r="UQ395"/>
      <c r="UR395"/>
      <c r="US395"/>
      <c r="UT395"/>
      <c r="UU395"/>
      <c r="UV395"/>
      <c r="UW395"/>
      <c r="UX395"/>
      <c r="UY395"/>
      <c r="UZ395"/>
      <c r="VA395"/>
      <c r="VB395"/>
      <c r="VC395"/>
      <c r="VD395"/>
      <c r="VE395"/>
      <c r="VF395"/>
      <c r="VG395"/>
      <c r="VH395"/>
      <c r="VI395"/>
      <c r="VJ395"/>
      <c r="VK395"/>
      <c r="VL395"/>
      <c r="VM395"/>
      <c r="VN395"/>
      <c r="VO395"/>
      <c r="VP395"/>
      <c r="VQ395"/>
      <c r="VR395"/>
      <c r="VS395"/>
      <c r="VT395"/>
      <c r="VU395"/>
      <c r="VV395"/>
      <c r="VW395"/>
      <c r="VX395"/>
      <c r="VY395"/>
      <c r="VZ395"/>
      <c r="WA395"/>
      <c r="WB395"/>
      <c r="WC395"/>
      <c r="WD395"/>
      <c r="WE395"/>
      <c r="WF395"/>
      <c r="WG395"/>
      <c r="WH395"/>
      <c r="WI395"/>
      <c r="WJ395"/>
      <c r="WK395"/>
      <c r="WL395"/>
      <c r="WM395"/>
      <c r="WN395"/>
      <c r="WO395"/>
      <c r="WP395"/>
      <c r="WQ395"/>
      <c r="WR395"/>
      <c r="WS395"/>
      <c r="WT395"/>
      <c r="WU395"/>
      <c r="WV395"/>
      <c r="WW395"/>
      <c r="WX395"/>
      <c r="WY395"/>
      <c r="WZ395"/>
      <c r="XA395"/>
      <c r="XB395"/>
      <c r="XC395"/>
      <c r="XD395"/>
      <c r="XE395"/>
      <c r="XF395"/>
      <c r="XG395"/>
      <c r="XH395"/>
      <c r="XI395"/>
      <c r="XJ395"/>
      <c r="XK395"/>
      <c r="XL395"/>
      <c r="XM395"/>
      <c r="XN395"/>
      <c r="XO395"/>
      <c r="XP395"/>
      <c r="XQ395"/>
      <c r="XR395"/>
      <c r="XS395"/>
      <c r="XT395"/>
      <c r="XU395"/>
      <c r="XV395"/>
      <c r="XW395"/>
      <c r="XX395"/>
      <c r="XY395"/>
      <c r="XZ395"/>
      <c r="YA395"/>
      <c r="YB395"/>
      <c r="YC395"/>
      <c r="YD395"/>
      <c r="YE395"/>
      <c r="YF395"/>
      <c r="YG395"/>
      <c r="YH395"/>
      <c r="YI395"/>
      <c r="YJ395"/>
      <c r="YK395"/>
      <c r="YL395"/>
      <c r="YM395"/>
      <c r="YN395"/>
      <c r="YO395"/>
      <c r="YP395"/>
      <c r="YQ395"/>
      <c r="YR395"/>
      <c r="YS395"/>
      <c r="YT395"/>
      <c r="YU395"/>
      <c r="YV395"/>
      <c r="YW395"/>
      <c r="YX395"/>
      <c r="YY395"/>
      <c r="YZ395"/>
      <c r="ZA395"/>
      <c r="ZB395"/>
      <c r="ZC395"/>
      <c r="ZD395"/>
      <c r="ZE395"/>
      <c r="ZF395"/>
      <c r="ZG395"/>
      <c r="ZH395"/>
      <c r="ZI395"/>
      <c r="ZJ395"/>
      <c r="ZK395"/>
      <c r="ZL395"/>
      <c r="ZM395"/>
      <c r="ZN395"/>
      <c r="ZO395"/>
      <c r="ZP395"/>
      <c r="ZQ395"/>
      <c r="ZR395"/>
      <c r="ZS395"/>
      <c r="ZT395"/>
      <c r="ZU395"/>
      <c r="ZV395"/>
      <c r="ZW395"/>
      <c r="ZX395"/>
      <c r="ZY395"/>
      <c r="ZZ395"/>
      <c r="AAA395"/>
      <c r="AAB395"/>
      <c r="AAC395"/>
      <c r="AAD395"/>
      <c r="AAE395"/>
      <c r="AAF395"/>
      <c r="AAG395"/>
      <c r="AAH395"/>
      <c r="AAI395"/>
      <c r="AAJ395"/>
      <c r="AAK395"/>
      <c r="AAL395"/>
      <c r="AAM395"/>
      <c r="AAN395"/>
      <c r="AAO395"/>
      <c r="AAP395"/>
      <c r="AAQ395"/>
      <c r="AAR395"/>
      <c r="AAS395"/>
      <c r="AAT395"/>
      <c r="AAU395"/>
      <c r="AAV395"/>
      <c r="AAW395"/>
      <c r="AAX395"/>
      <c r="AAY395"/>
      <c r="AAZ395"/>
      <c r="ABA395"/>
      <c r="ABB395"/>
      <c r="ABC395"/>
      <c r="ABD395"/>
      <c r="ABE395"/>
      <c r="ABF395"/>
      <c r="ABG395"/>
      <c r="ABH395"/>
      <c r="ABI395"/>
      <c r="ABJ395"/>
      <c r="ABK395"/>
      <c r="ABL395"/>
      <c r="ABM395"/>
      <c r="ABN395"/>
      <c r="ABO395"/>
      <c r="ABP395"/>
      <c r="ABQ395"/>
      <c r="ABR395"/>
      <c r="ABS395"/>
      <c r="ABT395"/>
      <c r="ABU395"/>
      <c r="ABV395"/>
      <c r="ABW395"/>
      <c r="ABX395"/>
      <c r="ABY395"/>
      <c r="ABZ395"/>
      <c r="ACA395"/>
      <c r="ACB395"/>
      <c r="ACC395"/>
      <c r="ACD395"/>
      <c r="ACE395"/>
      <c r="ACF395"/>
      <c r="ACG395"/>
      <c r="ACH395"/>
      <c r="ACI395"/>
      <c r="ACJ395"/>
      <c r="ACK395"/>
      <c r="ACL395"/>
      <c r="ACM395"/>
      <c r="ACN395"/>
      <c r="ACO395"/>
      <c r="ACP395"/>
      <c r="ACQ395"/>
      <c r="ACR395"/>
      <c r="ACS395"/>
      <c r="ACT395"/>
      <c r="ACU395"/>
      <c r="ACV395"/>
      <c r="ACW395"/>
      <c r="ACX395"/>
      <c r="ACY395"/>
      <c r="ACZ395"/>
      <c r="ADA395"/>
      <c r="ADB395"/>
      <c r="ADC395"/>
      <c r="ADD395"/>
      <c r="ADE395"/>
      <c r="ADF395"/>
      <c r="ADG395"/>
      <c r="ADH395"/>
      <c r="ADI395"/>
      <c r="ADJ395"/>
      <c r="ADK395"/>
      <c r="ADL395"/>
      <c r="ADM395"/>
      <c r="ADN395"/>
      <c r="ADO395"/>
      <c r="ADP395"/>
      <c r="ADQ395"/>
      <c r="ADR395"/>
      <c r="ADS395"/>
      <c r="ADT395"/>
      <c r="ADU395"/>
      <c r="ADV395"/>
      <c r="ADW395"/>
      <c r="ADX395"/>
      <c r="ADY395"/>
      <c r="ADZ395"/>
      <c r="AEA395"/>
      <c r="AEB395"/>
      <c r="AEC395"/>
      <c r="AED395"/>
      <c r="AEE395"/>
      <c r="AEF395"/>
      <c r="AEG395"/>
      <c r="AEH395"/>
      <c r="AEI395"/>
      <c r="AEJ395"/>
      <c r="AEK395"/>
      <c r="AEL395"/>
      <c r="AEM395"/>
      <c r="AEN395"/>
      <c r="AEO395"/>
      <c r="AEP395"/>
      <c r="AEQ395"/>
      <c r="AER395"/>
      <c r="AES395"/>
      <c r="AET395"/>
      <c r="AEU395"/>
      <c r="AEV395"/>
      <c r="AEW395"/>
      <c r="AEX395"/>
      <c r="AEY395"/>
      <c r="AEZ395"/>
      <c r="AFA395"/>
      <c r="AFB395"/>
      <c r="AFC395"/>
      <c r="AFD395"/>
      <c r="AFE395"/>
      <c r="AFF395"/>
      <c r="AFG395"/>
      <c r="AFH395"/>
      <c r="AFI395"/>
      <c r="AFJ395"/>
      <c r="AFK395"/>
      <c r="AFL395"/>
      <c r="AFM395"/>
      <c r="AFN395"/>
      <c r="AFO395"/>
      <c r="AFP395"/>
      <c r="AFQ395"/>
      <c r="AFR395"/>
      <c r="AFS395"/>
      <c r="AFT395"/>
      <c r="AFU395"/>
      <c r="AFV395"/>
      <c r="AFW395"/>
      <c r="AFX395"/>
      <c r="AFY395"/>
      <c r="AFZ395"/>
      <c r="AGA395"/>
      <c r="AGB395"/>
      <c r="AGC395"/>
      <c r="AGD395"/>
      <c r="AGE395"/>
      <c r="AGF395"/>
      <c r="AGG395"/>
      <c r="AGH395"/>
      <c r="AGI395"/>
      <c r="AGJ395"/>
      <c r="AGK395"/>
      <c r="AGL395"/>
      <c r="AGM395"/>
      <c r="AGN395"/>
      <c r="AGO395"/>
      <c r="AGP395"/>
      <c r="AGQ395"/>
      <c r="AGR395"/>
      <c r="AGS395"/>
      <c r="AGT395"/>
      <c r="AGU395"/>
      <c r="AGV395"/>
      <c r="AGW395"/>
      <c r="AGX395"/>
      <c r="AGY395"/>
      <c r="AGZ395"/>
      <c r="AHA395"/>
      <c r="AHB395"/>
      <c r="AHC395"/>
      <c r="AHD395"/>
      <c r="AHE395"/>
      <c r="AHF395"/>
      <c r="AHG395"/>
      <c r="AHH395"/>
      <c r="AHI395"/>
      <c r="AHJ395"/>
      <c r="AHK395"/>
      <c r="AHL395"/>
      <c r="AHM395"/>
      <c r="AHN395"/>
      <c r="AHO395"/>
      <c r="AHP395"/>
      <c r="AHQ395"/>
      <c r="AHR395"/>
      <c r="AHS395"/>
      <c r="AHT395"/>
      <c r="AHU395"/>
      <c r="AHV395"/>
      <c r="AHW395"/>
      <c r="AHX395"/>
      <c r="AHY395"/>
      <c r="AHZ395"/>
      <c r="AIA395"/>
      <c r="AIB395"/>
      <c r="AIC395"/>
      <c r="AID395"/>
      <c r="AIE395"/>
      <c r="AIF395"/>
      <c r="AIG395"/>
      <c r="AIH395"/>
      <c r="AII395"/>
      <c r="AIJ395"/>
      <c r="AIK395"/>
      <c r="AIL395"/>
      <c r="AIM395"/>
      <c r="AIN395"/>
      <c r="AIO395"/>
      <c r="AIP395"/>
      <c r="AIQ395"/>
      <c r="AIR395"/>
      <c r="AIS395"/>
      <c r="AIT395"/>
      <c r="AIU395"/>
      <c r="AIV395"/>
      <c r="AIW395"/>
      <c r="AIX395"/>
      <c r="AIY395"/>
      <c r="AIZ395"/>
      <c r="AJA395"/>
      <c r="AJB395"/>
      <c r="AJC395"/>
      <c r="AJD395"/>
      <c r="AJE395"/>
      <c r="AJF395"/>
      <c r="AJG395"/>
      <c r="AJH395"/>
      <c r="AJI395"/>
      <c r="AJJ395"/>
      <c r="AJK395"/>
      <c r="AJL395"/>
      <c r="AJM395"/>
      <c r="AJN395"/>
      <c r="AJO395"/>
      <c r="AJP395"/>
      <c r="AJQ395"/>
      <c r="AJR395"/>
      <c r="AJS395"/>
      <c r="AJT395"/>
      <c r="AJU395"/>
      <c r="AJV395"/>
      <c r="AJW395"/>
      <c r="AJX395"/>
      <c r="AJY395"/>
      <c r="AJZ395"/>
      <c r="AKA395"/>
      <c r="AKB395"/>
      <c r="AKC395"/>
      <c r="AKD395"/>
      <c r="AKE395"/>
      <c r="AKF395"/>
      <c r="AKG395"/>
      <c r="AKH395"/>
      <c r="AKI395"/>
      <c r="AKJ395"/>
      <c r="AKK395"/>
      <c r="AKL395"/>
      <c r="AKM395"/>
      <c r="AKN395"/>
      <c r="AKO395"/>
      <c r="AKP395"/>
      <c r="AKQ395"/>
      <c r="AKR395"/>
      <c r="AKS395"/>
      <c r="AKT395"/>
      <c r="AKU395"/>
      <c r="AKV395"/>
      <c r="AKW395"/>
      <c r="AKX395"/>
      <c r="AKY395"/>
      <c r="AKZ395"/>
      <c r="ALA395"/>
      <c r="ALB395"/>
      <c r="ALC395"/>
      <c r="ALD395"/>
      <c r="ALE395"/>
      <c r="ALF395"/>
      <c r="ALG395"/>
      <c r="ALH395"/>
      <c r="ALI395"/>
      <c r="ALJ395"/>
      <c r="ALK395"/>
      <c r="ALL395"/>
      <c r="ALM395"/>
      <c r="ALN395"/>
      <c r="ALO395"/>
      <c r="ALP395"/>
      <c r="ALQ395"/>
      <c r="ALR395"/>
      <c r="ALS395"/>
      <c r="ALT395"/>
      <c r="ALU395"/>
      <c r="ALV395"/>
      <c r="ALW395"/>
      <c r="ALX395"/>
      <c r="ALY395"/>
      <c r="ALZ395"/>
      <c r="AMA395"/>
      <c r="AMB395"/>
      <c r="AMC395"/>
      <c r="AMD395"/>
      <c r="AME395"/>
      <c r="AMF395"/>
      <c r="AMG395"/>
      <c r="AMH395"/>
      <c r="AMI395"/>
      <c r="AMJ395"/>
      <c r="AMK395"/>
      <c r="AML395"/>
      <c r="AMM395"/>
      <c r="AMN395"/>
      <c r="AMO395"/>
      <c r="AMP395"/>
      <c r="AMQ395"/>
      <c r="AMR395"/>
      <c r="AMS395"/>
      <c r="AMT395"/>
      <c r="AMU395"/>
      <c r="AMV395"/>
      <c r="AMW395"/>
      <c r="AMX395"/>
      <c r="AMY395"/>
      <c r="AMZ395"/>
      <c r="ANA395"/>
      <c r="ANB395"/>
      <c r="ANC395"/>
      <c r="AND395"/>
      <c r="ANE395"/>
      <c r="ANF395"/>
    </row>
    <row r="396" spans="1:1046" x14ac:dyDescent="0.25">
      <c r="O396" s="35"/>
      <c r="P396" s="60"/>
      <c r="Q396"/>
      <c r="R396" s="60"/>
      <c r="S396" s="68"/>
      <c r="T396" s="68"/>
      <c r="U396" s="21"/>
      <c r="V396" s="23"/>
      <c r="W396" s="30"/>
      <c r="X396" s="88"/>
      <c r="Y396" s="88"/>
      <c r="Z396" s="88"/>
      <c r="AA396" s="35"/>
      <c r="AB396" s="51"/>
      <c r="AC396" s="50"/>
      <c r="AD396" s="51"/>
      <c r="AE396" s="50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  <c r="IW396"/>
      <c r="IX396"/>
      <c r="IY396"/>
      <c r="IZ396"/>
      <c r="JA396"/>
      <c r="JB396"/>
      <c r="JC396"/>
      <c r="JD396"/>
      <c r="JE396"/>
      <c r="JF396"/>
      <c r="JG396"/>
      <c r="JH396"/>
      <c r="JI396"/>
      <c r="JJ396"/>
      <c r="JK396"/>
      <c r="JL396"/>
      <c r="JM396"/>
      <c r="JN396"/>
      <c r="JO396"/>
      <c r="JP396"/>
      <c r="JQ396"/>
      <c r="JR396"/>
      <c r="JS396"/>
      <c r="JT396"/>
      <c r="JU396"/>
      <c r="JV396"/>
      <c r="JW396"/>
      <c r="JX396"/>
      <c r="JY396"/>
      <c r="JZ396"/>
      <c r="KA396"/>
      <c r="KB396"/>
      <c r="KC396"/>
      <c r="KD396"/>
      <c r="KE396"/>
      <c r="KF396"/>
      <c r="KG396"/>
      <c r="KH396"/>
      <c r="KI396"/>
      <c r="KJ396"/>
      <c r="KK396"/>
      <c r="KL396"/>
      <c r="KM396"/>
      <c r="KN396"/>
      <c r="KO396"/>
      <c r="KP396"/>
      <c r="KQ396"/>
      <c r="KR396"/>
      <c r="KS396"/>
      <c r="KT396"/>
      <c r="KU396"/>
      <c r="KV396"/>
      <c r="KW396"/>
      <c r="KX396"/>
      <c r="KY396"/>
      <c r="KZ396"/>
      <c r="LA396"/>
      <c r="LB396"/>
      <c r="LC396"/>
      <c r="LD396"/>
      <c r="LE396"/>
      <c r="LF396"/>
      <c r="LG396"/>
      <c r="LH396"/>
      <c r="LI396"/>
      <c r="LJ396"/>
      <c r="LK396"/>
      <c r="LL396"/>
      <c r="LM396"/>
      <c r="LN396"/>
      <c r="LO396"/>
      <c r="LP396"/>
      <c r="LQ396"/>
      <c r="LR396"/>
      <c r="LS396"/>
      <c r="LT396"/>
      <c r="LU396"/>
      <c r="LV396"/>
      <c r="LW396"/>
      <c r="LX396"/>
      <c r="LY396"/>
      <c r="LZ396"/>
      <c r="MA396"/>
      <c r="MB396"/>
      <c r="MC396"/>
      <c r="MD396"/>
      <c r="ME396"/>
      <c r="MF396"/>
      <c r="MG396"/>
      <c r="MH396"/>
      <c r="MI396"/>
      <c r="MJ396"/>
      <c r="MK396"/>
      <c r="ML396"/>
      <c r="MM396"/>
      <c r="MN396"/>
      <c r="MO396"/>
      <c r="MP396"/>
      <c r="MQ396"/>
      <c r="MR396"/>
      <c r="MS396"/>
      <c r="MT396"/>
      <c r="MU396"/>
      <c r="MV396"/>
      <c r="MW396"/>
      <c r="MX396"/>
      <c r="MY396"/>
      <c r="MZ396"/>
      <c r="NA396"/>
      <c r="NB396"/>
      <c r="NC396"/>
      <c r="ND396"/>
      <c r="NE396"/>
      <c r="NF396"/>
      <c r="NG396"/>
      <c r="NH396"/>
      <c r="NI396"/>
      <c r="NJ396"/>
      <c r="NK396"/>
      <c r="NL396"/>
      <c r="NM396"/>
      <c r="NN396"/>
      <c r="NO396"/>
      <c r="NP396"/>
      <c r="NQ396"/>
      <c r="NR396"/>
      <c r="NS396"/>
      <c r="NT396"/>
      <c r="NU396"/>
      <c r="NV396"/>
      <c r="NW396"/>
      <c r="NX396"/>
      <c r="NY396"/>
      <c r="NZ396"/>
      <c r="OA396"/>
      <c r="OB396"/>
      <c r="OC396"/>
      <c r="OD396"/>
      <c r="OE396"/>
      <c r="OF396"/>
      <c r="OG396"/>
      <c r="OH396"/>
      <c r="OI396"/>
      <c r="OJ396"/>
      <c r="OK396"/>
      <c r="OL396"/>
      <c r="OM396"/>
      <c r="ON396"/>
      <c r="OO396"/>
      <c r="OP396"/>
      <c r="OQ396"/>
      <c r="OR396"/>
      <c r="OS396"/>
      <c r="OT396"/>
      <c r="OU396"/>
      <c r="OV396"/>
      <c r="OW396"/>
      <c r="OX396"/>
      <c r="OY396"/>
      <c r="OZ396"/>
      <c r="PA396"/>
      <c r="PB396"/>
      <c r="PC396"/>
      <c r="PD396"/>
      <c r="PE396"/>
      <c r="PF396"/>
      <c r="PG396"/>
      <c r="PH396"/>
      <c r="PI396"/>
      <c r="PJ396"/>
      <c r="PK396"/>
      <c r="PL396"/>
      <c r="PM396"/>
      <c r="PN396"/>
      <c r="PO396"/>
      <c r="PP396"/>
      <c r="PQ396"/>
      <c r="PR396"/>
      <c r="PS396"/>
      <c r="PT396"/>
      <c r="PU396"/>
      <c r="PV396"/>
      <c r="PW396"/>
      <c r="PX396"/>
      <c r="PY396"/>
      <c r="PZ396"/>
      <c r="QA396"/>
      <c r="QB396"/>
      <c r="QC396"/>
      <c r="QD396"/>
      <c r="QE396"/>
      <c r="QF396"/>
      <c r="QG396"/>
      <c r="QH396"/>
      <c r="QI396"/>
      <c r="QJ396"/>
      <c r="QK396"/>
      <c r="QL396"/>
      <c r="QM396"/>
      <c r="QN396"/>
      <c r="QO396"/>
      <c r="QP396"/>
      <c r="QQ396"/>
      <c r="QR396"/>
      <c r="QS396"/>
      <c r="QT396"/>
      <c r="QU396"/>
      <c r="QV396"/>
      <c r="QW396"/>
      <c r="QX396"/>
      <c r="QY396"/>
      <c r="QZ396"/>
      <c r="RA396"/>
      <c r="RB396"/>
      <c r="RC396"/>
      <c r="RD396"/>
      <c r="RE396"/>
      <c r="RF396"/>
      <c r="RG396"/>
      <c r="RH396"/>
      <c r="RI396"/>
      <c r="RJ396"/>
      <c r="RK396"/>
      <c r="RL396"/>
      <c r="RM396"/>
      <c r="RN396"/>
      <c r="RO396"/>
      <c r="RP396"/>
      <c r="RQ396"/>
      <c r="RR396"/>
      <c r="RS396"/>
      <c r="RT396"/>
      <c r="RU396"/>
      <c r="RV396"/>
      <c r="RW396"/>
      <c r="RX396"/>
      <c r="RY396"/>
      <c r="RZ396"/>
      <c r="SA396"/>
      <c r="SB396"/>
      <c r="SC396"/>
      <c r="SD396"/>
      <c r="SE396"/>
      <c r="SF396"/>
      <c r="SG396"/>
      <c r="SH396"/>
      <c r="SI396"/>
      <c r="SJ396"/>
      <c r="SK396"/>
      <c r="SL396"/>
      <c r="SM396"/>
      <c r="SN396"/>
      <c r="SO396"/>
      <c r="SP396"/>
      <c r="SQ396"/>
      <c r="SR396"/>
      <c r="SS396"/>
      <c r="ST396"/>
      <c r="SU396"/>
      <c r="SV396"/>
      <c r="SW396"/>
      <c r="SX396"/>
      <c r="SY396"/>
      <c r="SZ396"/>
      <c r="TA396"/>
      <c r="TB396"/>
      <c r="TC396"/>
      <c r="TD396"/>
      <c r="TE396"/>
      <c r="TF396"/>
      <c r="TG396"/>
      <c r="TH396"/>
      <c r="TI396"/>
      <c r="TJ396"/>
      <c r="TK396"/>
      <c r="TL396"/>
      <c r="TM396"/>
      <c r="TN396"/>
      <c r="TO396"/>
      <c r="TP396"/>
      <c r="TQ396"/>
      <c r="TR396"/>
      <c r="TS396"/>
      <c r="TT396"/>
      <c r="TU396"/>
      <c r="TV396"/>
      <c r="TW396"/>
      <c r="TX396"/>
      <c r="TY396"/>
      <c r="TZ396"/>
      <c r="UA396"/>
      <c r="UB396"/>
      <c r="UC396"/>
      <c r="UD396"/>
      <c r="UE396"/>
      <c r="UF396"/>
      <c r="UG396"/>
      <c r="UH396"/>
      <c r="UI396"/>
      <c r="UJ396"/>
      <c r="UK396"/>
      <c r="UL396"/>
      <c r="UM396"/>
      <c r="UN396"/>
      <c r="UO396"/>
      <c r="UP396"/>
      <c r="UQ396"/>
      <c r="UR396"/>
      <c r="US396"/>
      <c r="UT396"/>
      <c r="UU396"/>
      <c r="UV396"/>
      <c r="UW396"/>
      <c r="UX396"/>
      <c r="UY396"/>
      <c r="UZ396"/>
      <c r="VA396"/>
      <c r="VB396"/>
      <c r="VC396"/>
      <c r="VD396"/>
      <c r="VE396"/>
      <c r="VF396"/>
      <c r="VG396"/>
      <c r="VH396"/>
      <c r="VI396"/>
      <c r="VJ396"/>
      <c r="VK396"/>
      <c r="VL396"/>
      <c r="VM396"/>
      <c r="VN396"/>
      <c r="VO396"/>
      <c r="VP396"/>
      <c r="VQ396"/>
      <c r="VR396"/>
      <c r="VS396"/>
      <c r="VT396"/>
      <c r="VU396"/>
      <c r="VV396"/>
      <c r="VW396"/>
      <c r="VX396"/>
      <c r="VY396"/>
      <c r="VZ396"/>
      <c r="WA396"/>
      <c r="WB396"/>
      <c r="WC396"/>
      <c r="WD396"/>
      <c r="WE396"/>
      <c r="WF396"/>
      <c r="WG396"/>
      <c r="WH396"/>
      <c r="WI396"/>
      <c r="WJ396"/>
      <c r="WK396"/>
      <c r="WL396"/>
      <c r="WM396"/>
      <c r="WN396"/>
      <c r="WO396"/>
      <c r="WP396"/>
      <c r="WQ396"/>
      <c r="WR396"/>
      <c r="WS396"/>
      <c r="WT396"/>
      <c r="WU396"/>
      <c r="WV396"/>
      <c r="WW396"/>
      <c r="WX396"/>
      <c r="WY396"/>
      <c r="WZ396"/>
      <c r="XA396"/>
      <c r="XB396"/>
      <c r="XC396"/>
      <c r="XD396"/>
      <c r="XE396"/>
      <c r="XF396"/>
      <c r="XG396"/>
      <c r="XH396"/>
      <c r="XI396"/>
      <c r="XJ396"/>
      <c r="XK396"/>
      <c r="XL396"/>
      <c r="XM396"/>
      <c r="XN396"/>
      <c r="XO396"/>
      <c r="XP396"/>
      <c r="XQ396"/>
      <c r="XR396"/>
      <c r="XS396"/>
      <c r="XT396"/>
      <c r="XU396"/>
      <c r="XV396"/>
      <c r="XW396"/>
      <c r="XX396"/>
      <c r="XY396"/>
      <c r="XZ396"/>
      <c r="YA396"/>
      <c r="YB396"/>
      <c r="YC396"/>
      <c r="YD396"/>
      <c r="YE396"/>
      <c r="YF396"/>
      <c r="YG396"/>
      <c r="YH396"/>
      <c r="YI396"/>
      <c r="YJ396"/>
      <c r="YK396"/>
      <c r="YL396"/>
      <c r="YM396"/>
      <c r="YN396"/>
      <c r="YO396"/>
      <c r="YP396"/>
      <c r="YQ396"/>
      <c r="YR396"/>
      <c r="YS396"/>
      <c r="YT396"/>
      <c r="YU396"/>
      <c r="YV396"/>
      <c r="YW396"/>
      <c r="YX396"/>
      <c r="YY396"/>
      <c r="YZ396"/>
      <c r="ZA396"/>
      <c r="ZB396"/>
      <c r="ZC396"/>
      <c r="ZD396"/>
      <c r="ZE396"/>
      <c r="ZF396"/>
      <c r="ZG396"/>
      <c r="ZH396"/>
      <c r="ZI396"/>
      <c r="ZJ396"/>
      <c r="ZK396"/>
      <c r="ZL396"/>
      <c r="ZM396"/>
      <c r="ZN396"/>
      <c r="ZO396"/>
      <c r="ZP396"/>
      <c r="ZQ396"/>
      <c r="ZR396"/>
      <c r="ZS396"/>
      <c r="ZT396"/>
      <c r="ZU396"/>
      <c r="ZV396"/>
      <c r="ZW396"/>
      <c r="ZX396"/>
      <c r="ZY396"/>
      <c r="ZZ396"/>
      <c r="AAA396"/>
      <c r="AAB396"/>
      <c r="AAC396"/>
      <c r="AAD396"/>
      <c r="AAE396"/>
      <c r="AAF396"/>
      <c r="AAG396"/>
      <c r="AAH396"/>
      <c r="AAI396"/>
      <c r="AAJ396"/>
      <c r="AAK396"/>
      <c r="AAL396"/>
      <c r="AAM396"/>
      <c r="AAN396"/>
      <c r="AAO396"/>
      <c r="AAP396"/>
      <c r="AAQ396"/>
      <c r="AAR396"/>
      <c r="AAS396"/>
      <c r="AAT396"/>
      <c r="AAU396"/>
      <c r="AAV396"/>
      <c r="AAW396"/>
      <c r="AAX396"/>
      <c r="AAY396"/>
      <c r="AAZ396"/>
      <c r="ABA396"/>
      <c r="ABB396"/>
      <c r="ABC396"/>
      <c r="ABD396"/>
      <c r="ABE396"/>
      <c r="ABF396"/>
      <c r="ABG396"/>
      <c r="ABH396"/>
      <c r="ABI396"/>
      <c r="ABJ396"/>
      <c r="ABK396"/>
      <c r="ABL396"/>
      <c r="ABM396"/>
      <c r="ABN396"/>
      <c r="ABO396"/>
      <c r="ABP396"/>
      <c r="ABQ396"/>
      <c r="ABR396"/>
      <c r="ABS396"/>
      <c r="ABT396"/>
      <c r="ABU396"/>
      <c r="ABV396"/>
      <c r="ABW396"/>
      <c r="ABX396"/>
      <c r="ABY396"/>
      <c r="ABZ396"/>
      <c r="ACA396"/>
      <c r="ACB396"/>
      <c r="ACC396"/>
      <c r="ACD396"/>
      <c r="ACE396"/>
      <c r="ACF396"/>
      <c r="ACG396"/>
      <c r="ACH396"/>
      <c r="ACI396"/>
      <c r="ACJ396"/>
      <c r="ACK396"/>
      <c r="ACL396"/>
      <c r="ACM396"/>
      <c r="ACN396"/>
      <c r="ACO396"/>
      <c r="ACP396"/>
      <c r="ACQ396"/>
      <c r="ACR396"/>
      <c r="ACS396"/>
      <c r="ACT396"/>
      <c r="ACU396"/>
      <c r="ACV396"/>
      <c r="ACW396"/>
      <c r="ACX396"/>
      <c r="ACY396"/>
      <c r="ACZ396"/>
      <c r="ADA396"/>
      <c r="ADB396"/>
      <c r="ADC396"/>
      <c r="ADD396"/>
      <c r="ADE396"/>
      <c r="ADF396"/>
      <c r="ADG396"/>
      <c r="ADH396"/>
      <c r="ADI396"/>
      <c r="ADJ396"/>
      <c r="ADK396"/>
      <c r="ADL396"/>
      <c r="ADM396"/>
      <c r="ADN396"/>
      <c r="ADO396"/>
      <c r="ADP396"/>
      <c r="ADQ396"/>
      <c r="ADR396"/>
      <c r="ADS396"/>
      <c r="ADT396"/>
      <c r="ADU396"/>
      <c r="ADV396"/>
      <c r="ADW396"/>
      <c r="ADX396"/>
      <c r="ADY396"/>
      <c r="ADZ396"/>
      <c r="AEA396"/>
      <c r="AEB396"/>
      <c r="AEC396"/>
      <c r="AED396"/>
      <c r="AEE396"/>
      <c r="AEF396"/>
      <c r="AEG396"/>
      <c r="AEH396"/>
      <c r="AEI396"/>
      <c r="AEJ396"/>
      <c r="AEK396"/>
      <c r="AEL396"/>
      <c r="AEM396"/>
      <c r="AEN396"/>
      <c r="AEO396"/>
      <c r="AEP396"/>
      <c r="AEQ396"/>
      <c r="AER396"/>
      <c r="AES396"/>
      <c r="AET396"/>
      <c r="AEU396"/>
      <c r="AEV396"/>
      <c r="AEW396"/>
      <c r="AEX396"/>
      <c r="AEY396"/>
      <c r="AEZ396"/>
      <c r="AFA396"/>
      <c r="AFB396"/>
      <c r="AFC396"/>
      <c r="AFD396"/>
      <c r="AFE396"/>
      <c r="AFF396"/>
      <c r="AFG396"/>
      <c r="AFH396"/>
      <c r="AFI396"/>
      <c r="AFJ396"/>
      <c r="AFK396"/>
      <c r="AFL396"/>
      <c r="AFM396"/>
      <c r="AFN396"/>
      <c r="AFO396"/>
      <c r="AFP396"/>
      <c r="AFQ396"/>
      <c r="AFR396"/>
      <c r="AFS396"/>
      <c r="AFT396"/>
      <c r="AFU396"/>
      <c r="AFV396"/>
      <c r="AFW396"/>
      <c r="AFX396"/>
      <c r="AFY396"/>
      <c r="AFZ396"/>
      <c r="AGA396"/>
      <c r="AGB396"/>
      <c r="AGC396"/>
      <c r="AGD396"/>
      <c r="AGE396"/>
      <c r="AGF396"/>
      <c r="AGG396"/>
      <c r="AGH396"/>
      <c r="AGI396"/>
      <c r="AGJ396"/>
      <c r="AGK396"/>
      <c r="AGL396"/>
      <c r="AGM396"/>
      <c r="AGN396"/>
      <c r="AGO396"/>
      <c r="AGP396"/>
      <c r="AGQ396"/>
      <c r="AGR396"/>
      <c r="AGS396"/>
      <c r="AGT396"/>
      <c r="AGU396"/>
      <c r="AGV396"/>
      <c r="AGW396"/>
      <c r="AGX396"/>
      <c r="AGY396"/>
      <c r="AGZ396"/>
      <c r="AHA396"/>
      <c r="AHB396"/>
      <c r="AHC396"/>
      <c r="AHD396"/>
      <c r="AHE396"/>
      <c r="AHF396"/>
      <c r="AHG396"/>
      <c r="AHH396"/>
      <c r="AHI396"/>
      <c r="AHJ396"/>
      <c r="AHK396"/>
      <c r="AHL396"/>
      <c r="AHM396"/>
      <c r="AHN396"/>
      <c r="AHO396"/>
      <c r="AHP396"/>
      <c r="AHQ396"/>
      <c r="AHR396"/>
      <c r="AHS396"/>
      <c r="AHT396"/>
      <c r="AHU396"/>
      <c r="AHV396"/>
      <c r="AHW396"/>
      <c r="AHX396"/>
      <c r="AHY396"/>
      <c r="AHZ396"/>
      <c r="AIA396"/>
      <c r="AIB396"/>
      <c r="AIC396"/>
      <c r="AID396"/>
      <c r="AIE396"/>
      <c r="AIF396"/>
      <c r="AIG396"/>
      <c r="AIH396"/>
      <c r="AII396"/>
      <c r="AIJ396"/>
      <c r="AIK396"/>
      <c r="AIL396"/>
      <c r="AIM396"/>
      <c r="AIN396"/>
      <c r="AIO396"/>
      <c r="AIP396"/>
      <c r="AIQ396"/>
      <c r="AIR396"/>
      <c r="AIS396"/>
      <c r="AIT396"/>
      <c r="AIU396"/>
      <c r="AIV396"/>
      <c r="AIW396"/>
      <c r="AIX396"/>
      <c r="AIY396"/>
      <c r="AIZ396"/>
      <c r="AJA396"/>
      <c r="AJB396"/>
      <c r="AJC396"/>
      <c r="AJD396"/>
      <c r="AJE396"/>
      <c r="AJF396"/>
      <c r="AJG396"/>
      <c r="AJH396"/>
      <c r="AJI396"/>
      <c r="AJJ396"/>
      <c r="AJK396"/>
      <c r="AJL396"/>
      <c r="AJM396"/>
      <c r="AJN396"/>
      <c r="AJO396"/>
      <c r="AJP396"/>
      <c r="AJQ396"/>
      <c r="AJR396"/>
      <c r="AJS396"/>
      <c r="AJT396"/>
      <c r="AJU396"/>
      <c r="AJV396"/>
      <c r="AJW396"/>
      <c r="AJX396"/>
      <c r="AJY396"/>
      <c r="AJZ396"/>
      <c r="AKA396"/>
      <c r="AKB396"/>
      <c r="AKC396"/>
      <c r="AKD396"/>
      <c r="AKE396"/>
      <c r="AKF396"/>
      <c r="AKG396"/>
      <c r="AKH396"/>
      <c r="AKI396"/>
      <c r="AKJ396"/>
      <c r="AKK396"/>
      <c r="AKL396"/>
      <c r="AKM396"/>
      <c r="AKN396"/>
      <c r="AKO396"/>
      <c r="AKP396"/>
      <c r="AKQ396"/>
      <c r="AKR396"/>
      <c r="AKS396"/>
      <c r="AKT396"/>
      <c r="AKU396"/>
      <c r="AKV396"/>
      <c r="AKW396"/>
      <c r="AKX396"/>
      <c r="AKY396"/>
      <c r="AKZ396"/>
      <c r="ALA396"/>
      <c r="ALB396"/>
      <c r="ALC396"/>
      <c r="ALD396"/>
      <c r="ALE396"/>
      <c r="ALF396"/>
      <c r="ALG396"/>
      <c r="ALH396"/>
      <c r="ALI396"/>
      <c r="ALJ396"/>
      <c r="ALK396"/>
      <c r="ALL396"/>
      <c r="ALM396"/>
      <c r="ALN396"/>
      <c r="ALO396"/>
      <c r="ALP396"/>
      <c r="ALQ396"/>
      <c r="ALR396"/>
      <c r="ALS396"/>
      <c r="ALT396"/>
      <c r="ALU396"/>
      <c r="ALV396"/>
      <c r="ALW396"/>
      <c r="ALX396"/>
      <c r="ALY396"/>
      <c r="ALZ396"/>
      <c r="AMA396"/>
      <c r="AMB396"/>
      <c r="AMC396"/>
      <c r="AMD396"/>
      <c r="AME396"/>
      <c r="AMF396"/>
      <c r="AMG396"/>
      <c r="AMH396"/>
      <c r="AMI396"/>
      <c r="AMJ396"/>
      <c r="AMK396"/>
      <c r="AML396"/>
      <c r="AMM396"/>
      <c r="AMN396"/>
      <c r="AMO396"/>
      <c r="AMP396"/>
      <c r="AMQ396"/>
      <c r="AMR396"/>
      <c r="AMS396"/>
      <c r="AMT396"/>
      <c r="AMU396"/>
      <c r="AMV396"/>
      <c r="AMW396"/>
      <c r="AMX396"/>
      <c r="AMY396"/>
      <c r="AMZ396"/>
      <c r="ANA396"/>
      <c r="ANB396"/>
      <c r="ANC396"/>
      <c r="AND396"/>
      <c r="ANE396"/>
      <c r="ANF396"/>
    </row>
    <row r="397" spans="1:1046" x14ac:dyDescent="0.25">
      <c r="O397" s="35"/>
      <c r="P397" s="60"/>
      <c r="Q397"/>
      <c r="R397" s="60"/>
      <c r="S397" s="68"/>
      <c r="T397" s="68"/>
      <c r="U397" s="21"/>
      <c r="V397" s="23"/>
      <c r="W397" s="30"/>
      <c r="X397" s="88"/>
      <c r="Y397" s="88"/>
      <c r="Z397" s="88"/>
      <c r="AA397" s="35"/>
      <c r="AB397" s="51"/>
      <c r="AC397" s="50"/>
      <c r="AD397" s="51"/>
      <c r="AE397" s="50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  <c r="IW397"/>
      <c r="IX397"/>
      <c r="IY397"/>
      <c r="IZ397"/>
      <c r="JA397"/>
      <c r="JB397"/>
      <c r="JC397"/>
      <c r="JD397"/>
      <c r="JE397"/>
      <c r="JF397"/>
      <c r="JG397"/>
      <c r="JH397"/>
      <c r="JI397"/>
      <c r="JJ397"/>
      <c r="JK397"/>
      <c r="JL397"/>
      <c r="JM397"/>
      <c r="JN397"/>
      <c r="JO397"/>
      <c r="JP397"/>
      <c r="JQ397"/>
      <c r="JR397"/>
      <c r="JS397"/>
      <c r="JT397"/>
      <c r="JU397"/>
      <c r="JV397"/>
      <c r="JW397"/>
      <c r="JX397"/>
      <c r="JY397"/>
      <c r="JZ397"/>
      <c r="KA397"/>
      <c r="KB397"/>
      <c r="KC397"/>
      <c r="KD397"/>
      <c r="KE397"/>
      <c r="KF397"/>
      <c r="KG397"/>
      <c r="KH397"/>
      <c r="KI397"/>
      <c r="KJ397"/>
      <c r="KK397"/>
      <c r="KL397"/>
      <c r="KM397"/>
      <c r="KN397"/>
      <c r="KO397"/>
      <c r="KP397"/>
      <c r="KQ397"/>
      <c r="KR397"/>
      <c r="KS397"/>
      <c r="KT397"/>
      <c r="KU397"/>
      <c r="KV397"/>
      <c r="KW397"/>
      <c r="KX397"/>
      <c r="KY397"/>
      <c r="KZ397"/>
      <c r="LA397"/>
      <c r="LB397"/>
      <c r="LC397"/>
      <c r="LD397"/>
      <c r="LE397"/>
      <c r="LF397"/>
      <c r="LG397"/>
      <c r="LH397"/>
      <c r="LI397"/>
      <c r="LJ397"/>
      <c r="LK397"/>
      <c r="LL397"/>
      <c r="LM397"/>
      <c r="LN397"/>
      <c r="LO397"/>
      <c r="LP397"/>
      <c r="LQ397"/>
      <c r="LR397"/>
      <c r="LS397"/>
      <c r="LT397"/>
      <c r="LU397"/>
      <c r="LV397"/>
      <c r="LW397"/>
      <c r="LX397"/>
      <c r="LY397"/>
      <c r="LZ397"/>
      <c r="MA397"/>
      <c r="MB397"/>
      <c r="MC397"/>
      <c r="MD397"/>
      <c r="ME397"/>
      <c r="MF397"/>
      <c r="MG397"/>
      <c r="MH397"/>
      <c r="MI397"/>
      <c r="MJ397"/>
      <c r="MK397"/>
      <c r="ML397"/>
      <c r="MM397"/>
      <c r="MN397"/>
      <c r="MO397"/>
      <c r="MP397"/>
      <c r="MQ397"/>
      <c r="MR397"/>
      <c r="MS397"/>
      <c r="MT397"/>
      <c r="MU397"/>
      <c r="MV397"/>
      <c r="MW397"/>
      <c r="MX397"/>
      <c r="MY397"/>
      <c r="MZ397"/>
      <c r="NA397"/>
      <c r="NB397"/>
      <c r="NC397"/>
      <c r="ND397"/>
      <c r="NE397"/>
      <c r="NF397"/>
      <c r="NG397"/>
      <c r="NH397"/>
      <c r="NI397"/>
      <c r="NJ397"/>
      <c r="NK397"/>
      <c r="NL397"/>
      <c r="NM397"/>
      <c r="NN397"/>
      <c r="NO397"/>
      <c r="NP397"/>
      <c r="NQ397"/>
      <c r="NR397"/>
      <c r="NS397"/>
      <c r="NT397"/>
      <c r="NU397"/>
      <c r="NV397"/>
      <c r="NW397"/>
      <c r="NX397"/>
      <c r="NY397"/>
      <c r="NZ397"/>
      <c r="OA397"/>
      <c r="OB397"/>
      <c r="OC397"/>
      <c r="OD397"/>
      <c r="OE397"/>
      <c r="OF397"/>
      <c r="OG397"/>
      <c r="OH397"/>
      <c r="OI397"/>
      <c r="OJ397"/>
      <c r="OK397"/>
      <c r="OL397"/>
      <c r="OM397"/>
      <c r="ON397"/>
      <c r="OO397"/>
      <c r="OP397"/>
      <c r="OQ397"/>
      <c r="OR397"/>
      <c r="OS397"/>
      <c r="OT397"/>
      <c r="OU397"/>
      <c r="OV397"/>
      <c r="OW397"/>
      <c r="OX397"/>
      <c r="OY397"/>
      <c r="OZ397"/>
      <c r="PA397"/>
      <c r="PB397"/>
      <c r="PC397"/>
      <c r="PD397"/>
      <c r="PE397"/>
      <c r="PF397"/>
      <c r="PG397"/>
      <c r="PH397"/>
      <c r="PI397"/>
      <c r="PJ397"/>
      <c r="PK397"/>
      <c r="PL397"/>
      <c r="PM397"/>
      <c r="PN397"/>
      <c r="PO397"/>
      <c r="PP397"/>
      <c r="PQ397"/>
      <c r="PR397"/>
      <c r="PS397"/>
      <c r="PT397"/>
      <c r="PU397"/>
      <c r="PV397"/>
      <c r="PW397"/>
      <c r="PX397"/>
      <c r="PY397"/>
      <c r="PZ397"/>
      <c r="QA397"/>
      <c r="QB397"/>
      <c r="QC397"/>
      <c r="QD397"/>
      <c r="QE397"/>
      <c r="QF397"/>
      <c r="QG397"/>
      <c r="QH397"/>
      <c r="QI397"/>
      <c r="QJ397"/>
      <c r="QK397"/>
      <c r="QL397"/>
      <c r="QM397"/>
      <c r="QN397"/>
      <c r="QO397"/>
      <c r="QP397"/>
      <c r="QQ397"/>
      <c r="QR397"/>
      <c r="QS397"/>
      <c r="QT397"/>
      <c r="QU397"/>
      <c r="QV397"/>
      <c r="QW397"/>
      <c r="QX397"/>
      <c r="QY397"/>
      <c r="QZ397"/>
      <c r="RA397"/>
      <c r="RB397"/>
      <c r="RC397"/>
      <c r="RD397"/>
      <c r="RE397"/>
      <c r="RF397"/>
      <c r="RG397"/>
      <c r="RH397"/>
      <c r="RI397"/>
      <c r="RJ397"/>
      <c r="RK397"/>
      <c r="RL397"/>
      <c r="RM397"/>
      <c r="RN397"/>
      <c r="RO397"/>
      <c r="RP397"/>
      <c r="RQ397"/>
      <c r="RR397"/>
      <c r="RS397"/>
      <c r="RT397"/>
      <c r="RU397"/>
      <c r="RV397"/>
      <c r="RW397"/>
      <c r="RX397"/>
      <c r="RY397"/>
      <c r="RZ397"/>
      <c r="SA397"/>
      <c r="SB397"/>
      <c r="SC397"/>
      <c r="SD397"/>
      <c r="SE397"/>
      <c r="SF397"/>
      <c r="SG397"/>
      <c r="SH397"/>
      <c r="SI397"/>
      <c r="SJ397"/>
      <c r="SK397"/>
      <c r="SL397"/>
      <c r="SM397"/>
      <c r="SN397"/>
      <c r="SO397"/>
      <c r="SP397"/>
      <c r="SQ397"/>
      <c r="SR397"/>
      <c r="SS397"/>
      <c r="ST397"/>
      <c r="SU397"/>
      <c r="SV397"/>
      <c r="SW397"/>
      <c r="SX397"/>
      <c r="SY397"/>
      <c r="SZ397"/>
      <c r="TA397"/>
      <c r="TB397"/>
      <c r="TC397"/>
      <c r="TD397"/>
      <c r="TE397"/>
      <c r="TF397"/>
      <c r="TG397"/>
      <c r="TH397"/>
      <c r="TI397"/>
      <c r="TJ397"/>
      <c r="TK397"/>
      <c r="TL397"/>
      <c r="TM397"/>
      <c r="TN397"/>
      <c r="TO397"/>
      <c r="TP397"/>
      <c r="TQ397"/>
      <c r="TR397"/>
      <c r="TS397"/>
      <c r="TT397"/>
      <c r="TU397"/>
      <c r="TV397"/>
      <c r="TW397"/>
      <c r="TX397"/>
      <c r="TY397"/>
      <c r="TZ397"/>
      <c r="UA397"/>
      <c r="UB397"/>
      <c r="UC397"/>
      <c r="UD397"/>
      <c r="UE397"/>
      <c r="UF397"/>
      <c r="UG397"/>
      <c r="UH397"/>
      <c r="UI397"/>
      <c r="UJ397"/>
      <c r="UK397"/>
      <c r="UL397"/>
      <c r="UM397"/>
      <c r="UN397"/>
      <c r="UO397"/>
      <c r="UP397"/>
      <c r="UQ397"/>
      <c r="UR397"/>
      <c r="US397"/>
      <c r="UT397"/>
      <c r="UU397"/>
      <c r="UV397"/>
      <c r="UW397"/>
      <c r="UX397"/>
      <c r="UY397"/>
      <c r="UZ397"/>
      <c r="VA397"/>
      <c r="VB397"/>
      <c r="VC397"/>
      <c r="VD397"/>
      <c r="VE397"/>
      <c r="VF397"/>
      <c r="VG397"/>
      <c r="VH397"/>
      <c r="VI397"/>
      <c r="VJ397"/>
      <c r="VK397"/>
      <c r="VL397"/>
      <c r="VM397"/>
      <c r="VN397"/>
      <c r="VO397"/>
      <c r="VP397"/>
      <c r="VQ397"/>
      <c r="VR397"/>
      <c r="VS397"/>
      <c r="VT397"/>
      <c r="VU397"/>
      <c r="VV397"/>
      <c r="VW397"/>
      <c r="VX397"/>
      <c r="VY397"/>
      <c r="VZ397"/>
      <c r="WA397"/>
      <c r="WB397"/>
      <c r="WC397"/>
      <c r="WD397"/>
      <c r="WE397"/>
      <c r="WF397"/>
      <c r="WG397"/>
      <c r="WH397"/>
      <c r="WI397"/>
      <c r="WJ397"/>
      <c r="WK397"/>
      <c r="WL397"/>
      <c r="WM397"/>
      <c r="WN397"/>
      <c r="WO397"/>
      <c r="WP397"/>
      <c r="WQ397"/>
      <c r="WR397"/>
      <c r="WS397"/>
      <c r="WT397"/>
      <c r="WU397"/>
      <c r="WV397"/>
      <c r="WW397"/>
      <c r="WX397"/>
      <c r="WY397"/>
      <c r="WZ397"/>
      <c r="XA397"/>
      <c r="XB397"/>
      <c r="XC397"/>
      <c r="XD397"/>
      <c r="XE397"/>
      <c r="XF397"/>
      <c r="XG397"/>
      <c r="XH397"/>
      <c r="XI397"/>
      <c r="XJ397"/>
      <c r="XK397"/>
      <c r="XL397"/>
      <c r="XM397"/>
      <c r="XN397"/>
      <c r="XO397"/>
      <c r="XP397"/>
      <c r="XQ397"/>
      <c r="XR397"/>
      <c r="XS397"/>
      <c r="XT397"/>
      <c r="XU397"/>
      <c r="XV397"/>
      <c r="XW397"/>
      <c r="XX397"/>
      <c r="XY397"/>
      <c r="XZ397"/>
      <c r="YA397"/>
      <c r="YB397"/>
      <c r="YC397"/>
      <c r="YD397"/>
      <c r="YE397"/>
      <c r="YF397"/>
      <c r="YG397"/>
      <c r="YH397"/>
      <c r="YI397"/>
      <c r="YJ397"/>
      <c r="YK397"/>
      <c r="YL397"/>
      <c r="YM397"/>
      <c r="YN397"/>
      <c r="YO397"/>
      <c r="YP397"/>
      <c r="YQ397"/>
      <c r="YR397"/>
      <c r="YS397"/>
      <c r="YT397"/>
      <c r="YU397"/>
      <c r="YV397"/>
      <c r="YW397"/>
      <c r="YX397"/>
      <c r="YY397"/>
      <c r="YZ397"/>
      <c r="ZA397"/>
      <c r="ZB397"/>
      <c r="ZC397"/>
      <c r="ZD397"/>
      <c r="ZE397"/>
      <c r="ZF397"/>
      <c r="ZG397"/>
      <c r="ZH397"/>
      <c r="ZI397"/>
      <c r="ZJ397"/>
      <c r="ZK397"/>
      <c r="ZL397"/>
      <c r="ZM397"/>
      <c r="ZN397"/>
      <c r="ZO397"/>
      <c r="ZP397"/>
      <c r="ZQ397"/>
      <c r="ZR397"/>
      <c r="ZS397"/>
      <c r="ZT397"/>
      <c r="ZU397"/>
      <c r="ZV397"/>
      <c r="ZW397"/>
      <c r="ZX397"/>
      <c r="ZY397"/>
      <c r="ZZ397"/>
      <c r="AAA397"/>
      <c r="AAB397"/>
      <c r="AAC397"/>
      <c r="AAD397"/>
      <c r="AAE397"/>
      <c r="AAF397"/>
      <c r="AAG397"/>
      <c r="AAH397"/>
      <c r="AAI397"/>
      <c r="AAJ397"/>
      <c r="AAK397"/>
      <c r="AAL397"/>
      <c r="AAM397"/>
      <c r="AAN397"/>
      <c r="AAO397"/>
      <c r="AAP397"/>
      <c r="AAQ397"/>
      <c r="AAR397"/>
      <c r="AAS397"/>
      <c r="AAT397"/>
      <c r="AAU397"/>
      <c r="AAV397"/>
      <c r="AAW397"/>
      <c r="AAX397"/>
      <c r="AAY397"/>
      <c r="AAZ397"/>
      <c r="ABA397"/>
      <c r="ABB397"/>
      <c r="ABC397"/>
      <c r="ABD397"/>
      <c r="ABE397"/>
      <c r="ABF397"/>
      <c r="ABG397"/>
      <c r="ABH397"/>
      <c r="ABI397"/>
      <c r="ABJ397"/>
      <c r="ABK397"/>
      <c r="ABL397"/>
      <c r="ABM397"/>
      <c r="ABN397"/>
      <c r="ABO397"/>
      <c r="ABP397"/>
      <c r="ABQ397"/>
      <c r="ABR397"/>
      <c r="ABS397"/>
      <c r="ABT397"/>
      <c r="ABU397"/>
      <c r="ABV397"/>
      <c r="ABW397"/>
      <c r="ABX397"/>
      <c r="ABY397"/>
      <c r="ABZ397"/>
      <c r="ACA397"/>
      <c r="ACB397"/>
      <c r="ACC397"/>
      <c r="ACD397"/>
      <c r="ACE397"/>
      <c r="ACF397"/>
      <c r="ACG397"/>
      <c r="ACH397"/>
      <c r="ACI397"/>
      <c r="ACJ397"/>
      <c r="ACK397"/>
      <c r="ACL397"/>
      <c r="ACM397"/>
      <c r="ACN397"/>
      <c r="ACO397"/>
      <c r="ACP397"/>
      <c r="ACQ397"/>
      <c r="ACR397"/>
      <c r="ACS397"/>
      <c r="ACT397"/>
      <c r="ACU397"/>
      <c r="ACV397"/>
      <c r="ACW397"/>
      <c r="ACX397"/>
      <c r="ACY397"/>
      <c r="ACZ397"/>
      <c r="ADA397"/>
      <c r="ADB397"/>
      <c r="ADC397"/>
      <c r="ADD397"/>
      <c r="ADE397"/>
      <c r="ADF397"/>
      <c r="ADG397"/>
      <c r="ADH397"/>
      <c r="ADI397"/>
      <c r="ADJ397"/>
      <c r="ADK397"/>
      <c r="ADL397"/>
      <c r="ADM397"/>
      <c r="ADN397"/>
      <c r="ADO397"/>
      <c r="ADP397"/>
      <c r="ADQ397"/>
      <c r="ADR397"/>
      <c r="ADS397"/>
      <c r="ADT397"/>
      <c r="ADU397"/>
      <c r="ADV397"/>
      <c r="ADW397"/>
      <c r="ADX397"/>
      <c r="ADY397"/>
      <c r="ADZ397"/>
      <c r="AEA397"/>
      <c r="AEB397"/>
      <c r="AEC397"/>
      <c r="AED397"/>
      <c r="AEE397"/>
      <c r="AEF397"/>
      <c r="AEG397"/>
      <c r="AEH397"/>
      <c r="AEI397"/>
      <c r="AEJ397"/>
      <c r="AEK397"/>
      <c r="AEL397"/>
      <c r="AEM397"/>
      <c r="AEN397"/>
      <c r="AEO397"/>
      <c r="AEP397"/>
      <c r="AEQ397"/>
      <c r="AER397"/>
      <c r="AES397"/>
      <c r="AET397"/>
      <c r="AEU397"/>
      <c r="AEV397"/>
      <c r="AEW397"/>
      <c r="AEX397"/>
      <c r="AEY397"/>
      <c r="AEZ397"/>
      <c r="AFA397"/>
      <c r="AFB397"/>
      <c r="AFC397"/>
      <c r="AFD397"/>
      <c r="AFE397"/>
      <c r="AFF397"/>
      <c r="AFG397"/>
      <c r="AFH397"/>
      <c r="AFI397"/>
      <c r="AFJ397"/>
      <c r="AFK397"/>
      <c r="AFL397"/>
      <c r="AFM397"/>
      <c r="AFN397"/>
      <c r="AFO397"/>
      <c r="AFP397"/>
      <c r="AFQ397"/>
      <c r="AFR397"/>
      <c r="AFS397"/>
      <c r="AFT397"/>
      <c r="AFU397"/>
      <c r="AFV397"/>
      <c r="AFW397"/>
      <c r="AFX397"/>
      <c r="AFY397"/>
      <c r="AFZ397"/>
      <c r="AGA397"/>
      <c r="AGB397"/>
      <c r="AGC397"/>
      <c r="AGD397"/>
      <c r="AGE397"/>
      <c r="AGF397"/>
      <c r="AGG397"/>
      <c r="AGH397"/>
      <c r="AGI397"/>
      <c r="AGJ397"/>
      <c r="AGK397"/>
      <c r="AGL397"/>
      <c r="AGM397"/>
      <c r="AGN397"/>
      <c r="AGO397"/>
      <c r="AGP397"/>
      <c r="AGQ397"/>
      <c r="AGR397"/>
      <c r="AGS397"/>
      <c r="AGT397"/>
      <c r="AGU397"/>
      <c r="AGV397"/>
      <c r="AGW397"/>
      <c r="AGX397"/>
      <c r="AGY397"/>
      <c r="AGZ397"/>
      <c r="AHA397"/>
      <c r="AHB397"/>
      <c r="AHC397"/>
      <c r="AHD397"/>
      <c r="AHE397"/>
      <c r="AHF397"/>
      <c r="AHG397"/>
      <c r="AHH397"/>
      <c r="AHI397"/>
      <c r="AHJ397"/>
      <c r="AHK397"/>
      <c r="AHL397"/>
      <c r="AHM397"/>
      <c r="AHN397"/>
      <c r="AHO397"/>
      <c r="AHP397"/>
      <c r="AHQ397"/>
      <c r="AHR397"/>
      <c r="AHS397"/>
      <c r="AHT397"/>
      <c r="AHU397"/>
      <c r="AHV397"/>
      <c r="AHW397"/>
      <c r="AHX397"/>
      <c r="AHY397"/>
      <c r="AHZ397"/>
      <c r="AIA397"/>
      <c r="AIB397"/>
      <c r="AIC397"/>
      <c r="AID397"/>
      <c r="AIE397"/>
      <c r="AIF397"/>
      <c r="AIG397"/>
      <c r="AIH397"/>
      <c r="AII397"/>
      <c r="AIJ397"/>
      <c r="AIK397"/>
      <c r="AIL397"/>
      <c r="AIM397"/>
      <c r="AIN397"/>
      <c r="AIO397"/>
      <c r="AIP397"/>
      <c r="AIQ397"/>
      <c r="AIR397"/>
      <c r="AIS397"/>
      <c r="AIT397"/>
      <c r="AIU397"/>
      <c r="AIV397"/>
      <c r="AIW397"/>
      <c r="AIX397"/>
      <c r="AIY397"/>
      <c r="AIZ397"/>
      <c r="AJA397"/>
      <c r="AJB397"/>
      <c r="AJC397"/>
      <c r="AJD397"/>
      <c r="AJE397"/>
      <c r="AJF397"/>
      <c r="AJG397"/>
      <c r="AJH397"/>
      <c r="AJI397"/>
      <c r="AJJ397"/>
      <c r="AJK397"/>
      <c r="AJL397"/>
      <c r="AJM397"/>
      <c r="AJN397"/>
      <c r="AJO397"/>
      <c r="AJP397"/>
      <c r="AJQ397"/>
      <c r="AJR397"/>
      <c r="AJS397"/>
      <c r="AJT397"/>
      <c r="AJU397"/>
      <c r="AJV397"/>
      <c r="AJW397"/>
      <c r="AJX397"/>
      <c r="AJY397"/>
      <c r="AJZ397"/>
      <c r="AKA397"/>
      <c r="AKB397"/>
      <c r="AKC397"/>
      <c r="AKD397"/>
      <c r="AKE397"/>
      <c r="AKF397"/>
      <c r="AKG397"/>
      <c r="AKH397"/>
      <c r="AKI397"/>
      <c r="AKJ397"/>
      <c r="AKK397"/>
      <c r="AKL397"/>
      <c r="AKM397"/>
      <c r="AKN397"/>
      <c r="AKO397"/>
      <c r="AKP397"/>
      <c r="AKQ397"/>
      <c r="AKR397"/>
      <c r="AKS397"/>
      <c r="AKT397"/>
      <c r="AKU397"/>
      <c r="AKV397"/>
      <c r="AKW397"/>
      <c r="AKX397"/>
      <c r="AKY397"/>
      <c r="AKZ397"/>
      <c r="ALA397"/>
      <c r="ALB397"/>
      <c r="ALC397"/>
      <c r="ALD397"/>
      <c r="ALE397"/>
      <c r="ALF397"/>
      <c r="ALG397"/>
      <c r="ALH397"/>
      <c r="ALI397"/>
      <c r="ALJ397"/>
      <c r="ALK397"/>
      <c r="ALL397"/>
      <c r="ALM397"/>
      <c r="ALN397"/>
      <c r="ALO397"/>
      <c r="ALP397"/>
      <c r="ALQ397"/>
      <c r="ALR397"/>
      <c r="ALS397"/>
      <c r="ALT397"/>
      <c r="ALU397"/>
      <c r="ALV397"/>
      <c r="ALW397"/>
      <c r="ALX397"/>
      <c r="ALY397"/>
      <c r="ALZ397"/>
      <c r="AMA397"/>
      <c r="AMB397"/>
      <c r="AMC397"/>
      <c r="AMD397"/>
      <c r="AME397"/>
      <c r="AMF397"/>
      <c r="AMG397"/>
      <c r="AMH397"/>
      <c r="AMI397"/>
      <c r="AMJ397"/>
      <c r="AMK397"/>
      <c r="AML397"/>
      <c r="AMM397"/>
      <c r="AMN397"/>
      <c r="AMO397"/>
      <c r="AMP397"/>
      <c r="AMQ397"/>
      <c r="AMR397"/>
      <c r="AMS397"/>
      <c r="AMT397"/>
      <c r="AMU397"/>
      <c r="AMV397"/>
      <c r="AMW397"/>
      <c r="AMX397"/>
      <c r="AMY397"/>
      <c r="AMZ397"/>
      <c r="ANA397"/>
      <c r="ANB397"/>
      <c r="ANC397"/>
      <c r="AND397"/>
      <c r="ANE397"/>
      <c r="ANF397"/>
    </row>
    <row r="398" spans="1:1046" x14ac:dyDescent="0.25">
      <c r="O398" s="35"/>
      <c r="P398" s="60"/>
      <c r="Q398"/>
      <c r="R398" s="60"/>
      <c r="S398" s="68"/>
      <c r="T398" s="68"/>
      <c r="U398" s="21"/>
      <c r="V398" s="23"/>
      <c r="W398" s="30"/>
      <c r="X398" s="88"/>
      <c r="Y398" s="88"/>
      <c r="Z398" s="88"/>
      <c r="AA398" s="35"/>
      <c r="AB398" s="51"/>
      <c r="AC398" s="50"/>
      <c r="AD398" s="51"/>
      <c r="AE398" s="50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  <c r="IW398"/>
      <c r="IX398"/>
      <c r="IY398"/>
      <c r="IZ398"/>
      <c r="JA398"/>
      <c r="JB398"/>
      <c r="JC398"/>
      <c r="JD398"/>
      <c r="JE398"/>
      <c r="JF398"/>
      <c r="JG398"/>
      <c r="JH398"/>
      <c r="JI398"/>
      <c r="JJ398"/>
      <c r="JK398"/>
      <c r="JL398"/>
      <c r="JM398"/>
      <c r="JN398"/>
      <c r="JO398"/>
      <c r="JP398"/>
      <c r="JQ398"/>
      <c r="JR398"/>
      <c r="JS398"/>
      <c r="JT398"/>
      <c r="JU398"/>
      <c r="JV398"/>
      <c r="JW398"/>
      <c r="JX398"/>
      <c r="JY398"/>
      <c r="JZ398"/>
      <c r="KA398"/>
      <c r="KB398"/>
      <c r="KC398"/>
      <c r="KD398"/>
      <c r="KE398"/>
      <c r="KF398"/>
      <c r="KG398"/>
      <c r="KH398"/>
      <c r="KI398"/>
      <c r="KJ398"/>
      <c r="KK398"/>
      <c r="KL398"/>
      <c r="KM398"/>
      <c r="KN398"/>
      <c r="KO398"/>
      <c r="KP398"/>
      <c r="KQ398"/>
      <c r="KR398"/>
      <c r="KS398"/>
      <c r="KT398"/>
      <c r="KU398"/>
      <c r="KV398"/>
      <c r="KW398"/>
      <c r="KX398"/>
      <c r="KY398"/>
      <c r="KZ398"/>
      <c r="LA398"/>
      <c r="LB398"/>
      <c r="LC398"/>
      <c r="LD398"/>
      <c r="LE398"/>
      <c r="LF398"/>
      <c r="LG398"/>
      <c r="LH398"/>
      <c r="LI398"/>
      <c r="LJ398"/>
      <c r="LK398"/>
      <c r="LL398"/>
      <c r="LM398"/>
      <c r="LN398"/>
      <c r="LO398"/>
      <c r="LP398"/>
      <c r="LQ398"/>
      <c r="LR398"/>
      <c r="LS398"/>
      <c r="LT398"/>
      <c r="LU398"/>
      <c r="LV398"/>
      <c r="LW398"/>
      <c r="LX398"/>
      <c r="LY398"/>
      <c r="LZ398"/>
      <c r="MA398"/>
      <c r="MB398"/>
      <c r="MC398"/>
      <c r="MD398"/>
      <c r="ME398"/>
      <c r="MF398"/>
      <c r="MG398"/>
      <c r="MH398"/>
      <c r="MI398"/>
      <c r="MJ398"/>
      <c r="MK398"/>
      <c r="ML398"/>
      <c r="MM398"/>
      <c r="MN398"/>
      <c r="MO398"/>
      <c r="MP398"/>
      <c r="MQ398"/>
      <c r="MR398"/>
      <c r="MS398"/>
      <c r="MT398"/>
      <c r="MU398"/>
      <c r="MV398"/>
      <c r="MW398"/>
      <c r="MX398"/>
      <c r="MY398"/>
      <c r="MZ398"/>
      <c r="NA398"/>
      <c r="NB398"/>
      <c r="NC398"/>
      <c r="ND398"/>
      <c r="NE398"/>
      <c r="NF398"/>
      <c r="NG398"/>
      <c r="NH398"/>
      <c r="NI398"/>
      <c r="NJ398"/>
      <c r="NK398"/>
      <c r="NL398"/>
      <c r="NM398"/>
      <c r="NN398"/>
      <c r="NO398"/>
      <c r="NP398"/>
      <c r="NQ398"/>
      <c r="NR398"/>
      <c r="NS398"/>
      <c r="NT398"/>
      <c r="NU398"/>
      <c r="NV398"/>
      <c r="NW398"/>
      <c r="NX398"/>
      <c r="NY398"/>
      <c r="NZ398"/>
      <c r="OA398"/>
      <c r="OB398"/>
      <c r="OC398"/>
      <c r="OD398"/>
      <c r="OE398"/>
      <c r="OF398"/>
      <c r="OG398"/>
      <c r="OH398"/>
      <c r="OI398"/>
      <c r="OJ398"/>
      <c r="OK398"/>
      <c r="OL398"/>
      <c r="OM398"/>
      <c r="ON398"/>
      <c r="OO398"/>
      <c r="OP398"/>
      <c r="OQ398"/>
      <c r="OR398"/>
      <c r="OS398"/>
      <c r="OT398"/>
      <c r="OU398"/>
      <c r="OV398"/>
      <c r="OW398"/>
      <c r="OX398"/>
      <c r="OY398"/>
      <c r="OZ398"/>
      <c r="PA398"/>
      <c r="PB398"/>
      <c r="PC398"/>
      <c r="PD398"/>
      <c r="PE398"/>
      <c r="PF398"/>
      <c r="PG398"/>
      <c r="PH398"/>
      <c r="PI398"/>
      <c r="PJ398"/>
      <c r="PK398"/>
      <c r="PL398"/>
      <c r="PM398"/>
      <c r="PN398"/>
      <c r="PO398"/>
      <c r="PP398"/>
      <c r="PQ398"/>
      <c r="PR398"/>
      <c r="PS398"/>
      <c r="PT398"/>
      <c r="PU398"/>
      <c r="PV398"/>
      <c r="PW398"/>
      <c r="PX398"/>
      <c r="PY398"/>
      <c r="PZ398"/>
      <c r="QA398"/>
      <c r="QB398"/>
      <c r="QC398"/>
      <c r="QD398"/>
      <c r="QE398"/>
      <c r="QF398"/>
      <c r="QG398"/>
      <c r="QH398"/>
      <c r="QI398"/>
      <c r="QJ398"/>
      <c r="QK398"/>
      <c r="QL398"/>
      <c r="QM398"/>
      <c r="QN398"/>
      <c r="QO398"/>
      <c r="QP398"/>
      <c r="QQ398"/>
      <c r="QR398"/>
      <c r="QS398"/>
      <c r="QT398"/>
      <c r="QU398"/>
      <c r="QV398"/>
      <c r="QW398"/>
      <c r="QX398"/>
      <c r="QY398"/>
      <c r="QZ398"/>
      <c r="RA398"/>
      <c r="RB398"/>
      <c r="RC398"/>
      <c r="RD398"/>
      <c r="RE398"/>
      <c r="RF398"/>
      <c r="RG398"/>
      <c r="RH398"/>
      <c r="RI398"/>
      <c r="RJ398"/>
      <c r="RK398"/>
      <c r="RL398"/>
      <c r="RM398"/>
      <c r="RN398"/>
      <c r="RO398"/>
      <c r="RP398"/>
      <c r="RQ398"/>
      <c r="RR398"/>
      <c r="RS398"/>
      <c r="RT398"/>
      <c r="RU398"/>
      <c r="RV398"/>
      <c r="RW398"/>
      <c r="RX398"/>
      <c r="RY398"/>
      <c r="RZ398"/>
      <c r="SA398"/>
      <c r="SB398"/>
      <c r="SC398"/>
      <c r="SD398"/>
      <c r="SE398"/>
      <c r="SF398"/>
      <c r="SG398"/>
      <c r="SH398"/>
      <c r="SI398"/>
      <c r="SJ398"/>
      <c r="SK398"/>
      <c r="SL398"/>
      <c r="SM398"/>
      <c r="SN398"/>
      <c r="SO398"/>
      <c r="SP398"/>
      <c r="SQ398"/>
      <c r="SR398"/>
      <c r="SS398"/>
      <c r="ST398"/>
      <c r="SU398"/>
      <c r="SV398"/>
      <c r="SW398"/>
      <c r="SX398"/>
      <c r="SY398"/>
      <c r="SZ398"/>
      <c r="TA398"/>
      <c r="TB398"/>
      <c r="TC398"/>
      <c r="TD398"/>
      <c r="TE398"/>
      <c r="TF398"/>
      <c r="TG398"/>
      <c r="TH398"/>
      <c r="TI398"/>
      <c r="TJ398"/>
      <c r="TK398"/>
      <c r="TL398"/>
      <c r="TM398"/>
      <c r="TN398"/>
      <c r="TO398"/>
      <c r="TP398"/>
      <c r="TQ398"/>
      <c r="TR398"/>
      <c r="TS398"/>
      <c r="TT398"/>
      <c r="TU398"/>
      <c r="TV398"/>
      <c r="TW398"/>
      <c r="TX398"/>
      <c r="TY398"/>
      <c r="TZ398"/>
      <c r="UA398"/>
      <c r="UB398"/>
      <c r="UC398"/>
      <c r="UD398"/>
      <c r="UE398"/>
      <c r="UF398"/>
      <c r="UG398"/>
      <c r="UH398"/>
      <c r="UI398"/>
      <c r="UJ398"/>
      <c r="UK398"/>
      <c r="UL398"/>
      <c r="UM398"/>
      <c r="UN398"/>
      <c r="UO398"/>
      <c r="UP398"/>
      <c r="UQ398"/>
      <c r="UR398"/>
      <c r="US398"/>
      <c r="UT398"/>
      <c r="UU398"/>
      <c r="UV398"/>
      <c r="UW398"/>
      <c r="UX398"/>
      <c r="UY398"/>
      <c r="UZ398"/>
      <c r="VA398"/>
      <c r="VB398"/>
      <c r="VC398"/>
      <c r="VD398"/>
      <c r="VE398"/>
      <c r="VF398"/>
      <c r="VG398"/>
      <c r="VH398"/>
      <c r="VI398"/>
      <c r="VJ398"/>
      <c r="VK398"/>
      <c r="VL398"/>
      <c r="VM398"/>
      <c r="VN398"/>
      <c r="VO398"/>
      <c r="VP398"/>
      <c r="VQ398"/>
      <c r="VR398"/>
      <c r="VS398"/>
      <c r="VT398"/>
      <c r="VU398"/>
      <c r="VV398"/>
      <c r="VW398"/>
      <c r="VX398"/>
      <c r="VY398"/>
      <c r="VZ398"/>
      <c r="WA398"/>
      <c r="WB398"/>
      <c r="WC398"/>
      <c r="WD398"/>
      <c r="WE398"/>
      <c r="WF398"/>
      <c r="WG398"/>
      <c r="WH398"/>
      <c r="WI398"/>
      <c r="WJ398"/>
      <c r="WK398"/>
      <c r="WL398"/>
      <c r="WM398"/>
      <c r="WN398"/>
      <c r="WO398"/>
      <c r="WP398"/>
      <c r="WQ398"/>
      <c r="WR398"/>
      <c r="WS398"/>
      <c r="WT398"/>
      <c r="WU398"/>
      <c r="WV398"/>
      <c r="WW398"/>
      <c r="WX398"/>
      <c r="WY398"/>
      <c r="WZ398"/>
      <c r="XA398"/>
      <c r="XB398"/>
      <c r="XC398"/>
      <c r="XD398"/>
      <c r="XE398"/>
      <c r="XF398"/>
      <c r="XG398"/>
      <c r="XH398"/>
      <c r="XI398"/>
      <c r="XJ398"/>
      <c r="XK398"/>
      <c r="XL398"/>
      <c r="XM398"/>
      <c r="XN398"/>
      <c r="XO398"/>
      <c r="XP398"/>
      <c r="XQ398"/>
      <c r="XR398"/>
      <c r="XS398"/>
      <c r="XT398"/>
      <c r="XU398"/>
      <c r="XV398"/>
      <c r="XW398"/>
      <c r="XX398"/>
      <c r="XY398"/>
      <c r="XZ398"/>
      <c r="YA398"/>
      <c r="YB398"/>
      <c r="YC398"/>
      <c r="YD398"/>
      <c r="YE398"/>
      <c r="YF398"/>
      <c r="YG398"/>
      <c r="YH398"/>
      <c r="YI398"/>
      <c r="YJ398"/>
      <c r="YK398"/>
      <c r="YL398"/>
      <c r="YM398"/>
      <c r="YN398"/>
      <c r="YO398"/>
      <c r="YP398"/>
      <c r="YQ398"/>
      <c r="YR398"/>
      <c r="YS398"/>
      <c r="YT398"/>
      <c r="YU398"/>
      <c r="YV398"/>
      <c r="YW398"/>
      <c r="YX398"/>
      <c r="YY398"/>
      <c r="YZ398"/>
      <c r="ZA398"/>
      <c r="ZB398"/>
      <c r="ZC398"/>
      <c r="ZD398"/>
      <c r="ZE398"/>
      <c r="ZF398"/>
      <c r="ZG398"/>
      <c r="ZH398"/>
      <c r="ZI398"/>
      <c r="ZJ398"/>
      <c r="ZK398"/>
      <c r="ZL398"/>
      <c r="ZM398"/>
      <c r="ZN398"/>
      <c r="ZO398"/>
      <c r="ZP398"/>
      <c r="ZQ398"/>
      <c r="ZR398"/>
      <c r="ZS398"/>
      <c r="ZT398"/>
      <c r="ZU398"/>
      <c r="ZV398"/>
      <c r="ZW398"/>
      <c r="ZX398"/>
      <c r="ZY398"/>
      <c r="ZZ398"/>
      <c r="AAA398"/>
      <c r="AAB398"/>
      <c r="AAC398"/>
      <c r="AAD398"/>
      <c r="AAE398"/>
      <c r="AAF398"/>
      <c r="AAG398"/>
      <c r="AAH398"/>
      <c r="AAI398"/>
      <c r="AAJ398"/>
      <c r="AAK398"/>
      <c r="AAL398"/>
      <c r="AAM398"/>
      <c r="AAN398"/>
      <c r="AAO398"/>
      <c r="AAP398"/>
      <c r="AAQ398"/>
      <c r="AAR398"/>
      <c r="AAS398"/>
      <c r="AAT398"/>
      <c r="AAU398"/>
      <c r="AAV398"/>
      <c r="AAW398"/>
      <c r="AAX398"/>
      <c r="AAY398"/>
      <c r="AAZ398"/>
      <c r="ABA398"/>
      <c r="ABB398"/>
      <c r="ABC398"/>
      <c r="ABD398"/>
      <c r="ABE398"/>
      <c r="ABF398"/>
      <c r="ABG398"/>
      <c r="ABH398"/>
      <c r="ABI398"/>
      <c r="ABJ398"/>
      <c r="ABK398"/>
      <c r="ABL398"/>
      <c r="ABM398"/>
      <c r="ABN398"/>
      <c r="ABO398"/>
      <c r="ABP398"/>
      <c r="ABQ398"/>
      <c r="ABR398"/>
      <c r="ABS398"/>
      <c r="ABT398"/>
      <c r="ABU398"/>
      <c r="ABV398"/>
      <c r="ABW398"/>
      <c r="ABX398"/>
      <c r="ABY398"/>
      <c r="ABZ398"/>
      <c r="ACA398"/>
      <c r="ACB398"/>
      <c r="ACC398"/>
      <c r="ACD398"/>
      <c r="ACE398"/>
      <c r="ACF398"/>
      <c r="ACG398"/>
      <c r="ACH398"/>
      <c r="ACI398"/>
      <c r="ACJ398"/>
      <c r="ACK398"/>
      <c r="ACL398"/>
      <c r="ACM398"/>
      <c r="ACN398"/>
      <c r="ACO398"/>
      <c r="ACP398"/>
      <c r="ACQ398"/>
      <c r="ACR398"/>
      <c r="ACS398"/>
      <c r="ACT398"/>
      <c r="ACU398"/>
      <c r="ACV398"/>
      <c r="ACW398"/>
      <c r="ACX398"/>
      <c r="ACY398"/>
      <c r="ACZ398"/>
      <c r="ADA398"/>
      <c r="ADB398"/>
      <c r="ADC398"/>
      <c r="ADD398"/>
      <c r="ADE398"/>
      <c r="ADF398"/>
      <c r="ADG398"/>
      <c r="ADH398"/>
      <c r="ADI398"/>
      <c r="ADJ398"/>
      <c r="ADK398"/>
      <c r="ADL398"/>
      <c r="ADM398"/>
      <c r="ADN398"/>
      <c r="ADO398"/>
      <c r="ADP398"/>
      <c r="ADQ398"/>
      <c r="ADR398"/>
      <c r="ADS398"/>
      <c r="ADT398"/>
      <c r="ADU398"/>
      <c r="ADV398"/>
      <c r="ADW398"/>
      <c r="ADX398"/>
      <c r="ADY398"/>
      <c r="ADZ398"/>
      <c r="AEA398"/>
      <c r="AEB398"/>
      <c r="AEC398"/>
      <c r="AED398"/>
      <c r="AEE398"/>
      <c r="AEF398"/>
      <c r="AEG398"/>
      <c r="AEH398"/>
      <c r="AEI398"/>
      <c r="AEJ398"/>
      <c r="AEK398"/>
      <c r="AEL398"/>
      <c r="AEM398"/>
      <c r="AEN398"/>
      <c r="AEO398"/>
      <c r="AEP398"/>
      <c r="AEQ398"/>
      <c r="AER398"/>
      <c r="AES398"/>
      <c r="AET398"/>
      <c r="AEU398"/>
      <c r="AEV398"/>
      <c r="AEW398"/>
      <c r="AEX398"/>
      <c r="AEY398"/>
      <c r="AEZ398"/>
      <c r="AFA398"/>
      <c r="AFB398"/>
      <c r="AFC398"/>
      <c r="AFD398"/>
      <c r="AFE398"/>
      <c r="AFF398"/>
      <c r="AFG398"/>
      <c r="AFH398"/>
      <c r="AFI398"/>
      <c r="AFJ398"/>
      <c r="AFK398"/>
      <c r="AFL398"/>
      <c r="AFM398"/>
      <c r="AFN398"/>
      <c r="AFO398"/>
      <c r="AFP398"/>
      <c r="AFQ398"/>
      <c r="AFR398"/>
      <c r="AFS398"/>
      <c r="AFT398"/>
      <c r="AFU398"/>
      <c r="AFV398"/>
      <c r="AFW398"/>
      <c r="AFX398"/>
      <c r="AFY398"/>
      <c r="AFZ398"/>
      <c r="AGA398"/>
      <c r="AGB398"/>
      <c r="AGC398"/>
      <c r="AGD398"/>
      <c r="AGE398"/>
      <c r="AGF398"/>
      <c r="AGG398"/>
      <c r="AGH398"/>
      <c r="AGI398"/>
      <c r="AGJ398"/>
      <c r="AGK398"/>
      <c r="AGL398"/>
      <c r="AGM398"/>
      <c r="AGN398"/>
      <c r="AGO398"/>
      <c r="AGP398"/>
      <c r="AGQ398"/>
      <c r="AGR398"/>
      <c r="AGS398"/>
      <c r="AGT398"/>
      <c r="AGU398"/>
      <c r="AGV398"/>
      <c r="AGW398"/>
      <c r="AGX398"/>
      <c r="AGY398"/>
      <c r="AGZ398"/>
      <c r="AHA398"/>
      <c r="AHB398"/>
      <c r="AHC398"/>
      <c r="AHD398"/>
      <c r="AHE398"/>
      <c r="AHF398"/>
      <c r="AHG398"/>
      <c r="AHH398"/>
      <c r="AHI398"/>
      <c r="AHJ398"/>
      <c r="AHK398"/>
      <c r="AHL398"/>
      <c r="AHM398"/>
      <c r="AHN398"/>
      <c r="AHO398"/>
      <c r="AHP398"/>
      <c r="AHQ398"/>
      <c r="AHR398"/>
      <c r="AHS398"/>
      <c r="AHT398"/>
      <c r="AHU398"/>
      <c r="AHV398"/>
      <c r="AHW398"/>
      <c r="AHX398"/>
      <c r="AHY398"/>
      <c r="AHZ398"/>
      <c r="AIA398"/>
      <c r="AIB398"/>
      <c r="AIC398"/>
      <c r="AID398"/>
      <c r="AIE398"/>
      <c r="AIF398"/>
      <c r="AIG398"/>
      <c r="AIH398"/>
      <c r="AII398"/>
      <c r="AIJ398"/>
      <c r="AIK398"/>
      <c r="AIL398"/>
      <c r="AIM398"/>
      <c r="AIN398"/>
      <c r="AIO398"/>
      <c r="AIP398"/>
      <c r="AIQ398"/>
      <c r="AIR398"/>
      <c r="AIS398"/>
      <c r="AIT398"/>
      <c r="AIU398"/>
      <c r="AIV398"/>
      <c r="AIW398"/>
      <c r="AIX398"/>
      <c r="AIY398"/>
      <c r="AIZ398"/>
      <c r="AJA398"/>
      <c r="AJB398"/>
      <c r="AJC398"/>
      <c r="AJD398"/>
      <c r="AJE398"/>
      <c r="AJF398"/>
      <c r="AJG398"/>
      <c r="AJH398"/>
      <c r="AJI398"/>
      <c r="AJJ398"/>
      <c r="AJK398"/>
      <c r="AJL398"/>
      <c r="AJM398"/>
      <c r="AJN398"/>
      <c r="AJO398"/>
      <c r="AJP398"/>
      <c r="AJQ398"/>
      <c r="AJR398"/>
      <c r="AJS398"/>
      <c r="AJT398"/>
      <c r="AJU398"/>
      <c r="AJV398"/>
      <c r="AJW398"/>
      <c r="AJX398"/>
      <c r="AJY398"/>
      <c r="AJZ398"/>
      <c r="AKA398"/>
      <c r="AKB398"/>
      <c r="AKC398"/>
      <c r="AKD398"/>
      <c r="AKE398"/>
      <c r="AKF398"/>
      <c r="AKG398"/>
      <c r="AKH398"/>
      <c r="AKI398"/>
      <c r="AKJ398"/>
      <c r="AKK398"/>
      <c r="AKL398"/>
      <c r="AKM398"/>
      <c r="AKN398"/>
      <c r="AKO398"/>
      <c r="AKP398"/>
      <c r="AKQ398"/>
      <c r="AKR398"/>
      <c r="AKS398"/>
      <c r="AKT398"/>
      <c r="AKU398"/>
      <c r="AKV398"/>
      <c r="AKW398"/>
      <c r="AKX398"/>
      <c r="AKY398"/>
      <c r="AKZ398"/>
      <c r="ALA398"/>
      <c r="ALB398"/>
      <c r="ALC398"/>
      <c r="ALD398"/>
      <c r="ALE398"/>
      <c r="ALF398"/>
      <c r="ALG398"/>
      <c r="ALH398"/>
      <c r="ALI398"/>
      <c r="ALJ398"/>
      <c r="ALK398"/>
      <c r="ALL398"/>
      <c r="ALM398"/>
      <c r="ALN398"/>
      <c r="ALO398"/>
      <c r="ALP398"/>
      <c r="ALQ398"/>
      <c r="ALR398"/>
      <c r="ALS398"/>
      <c r="ALT398"/>
      <c r="ALU398"/>
      <c r="ALV398"/>
      <c r="ALW398"/>
      <c r="ALX398"/>
      <c r="ALY398"/>
      <c r="ALZ398"/>
      <c r="AMA398"/>
      <c r="AMB398"/>
      <c r="AMC398"/>
      <c r="AMD398"/>
      <c r="AME398"/>
      <c r="AMF398"/>
      <c r="AMG398"/>
      <c r="AMH398"/>
      <c r="AMI398"/>
      <c r="AMJ398"/>
      <c r="AMK398"/>
      <c r="AML398"/>
      <c r="AMM398"/>
      <c r="AMN398"/>
      <c r="AMO398"/>
      <c r="AMP398"/>
      <c r="AMQ398"/>
      <c r="AMR398"/>
      <c r="AMS398"/>
      <c r="AMT398"/>
      <c r="AMU398"/>
      <c r="AMV398"/>
      <c r="AMW398"/>
      <c r="AMX398"/>
      <c r="AMY398"/>
      <c r="AMZ398"/>
      <c r="ANA398"/>
      <c r="ANB398"/>
      <c r="ANC398"/>
      <c r="AND398"/>
      <c r="ANE398"/>
      <c r="ANF398"/>
    </row>
    <row r="399" spans="1:1046" x14ac:dyDescent="0.25">
      <c r="O399" s="35"/>
      <c r="P399" s="60"/>
      <c r="Q399"/>
      <c r="R399" s="60"/>
      <c r="S399" s="68"/>
      <c r="T399" s="68"/>
      <c r="U399" s="21"/>
      <c r="V399" s="23"/>
      <c r="W399" s="30"/>
      <c r="X399" s="88"/>
      <c r="Y399" s="88"/>
      <c r="Z399" s="88"/>
      <c r="AA399" s="35"/>
      <c r="AB399" s="51"/>
      <c r="AC399" s="50"/>
      <c r="AD399" s="51"/>
      <c r="AE399" s="50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  <c r="IW399"/>
      <c r="IX399"/>
      <c r="IY399"/>
      <c r="IZ399"/>
      <c r="JA399"/>
      <c r="JB399"/>
      <c r="JC399"/>
      <c r="JD399"/>
      <c r="JE399"/>
      <c r="JF399"/>
      <c r="JG399"/>
      <c r="JH399"/>
      <c r="JI399"/>
      <c r="JJ399"/>
      <c r="JK399"/>
      <c r="JL399"/>
      <c r="JM399"/>
      <c r="JN399"/>
      <c r="JO399"/>
      <c r="JP399"/>
      <c r="JQ399"/>
      <c r="JR399"/>
      <c r="JS399"/>
      <c r="JT399"/>
      <c r="JU399"/>
      <c r="JV399"/>
      <c r="JW399"/>
      <c r="JX399"/>
      <c r="JY399"/>
      <c r="JZ399"/>
      <c r="KA399"/>
      <c r="KB399"/>
      <c r="KC399"/>
      <c r="KD399"/>
      <c r="KE399"/>
      <c r="KF399"/>
      <c r="KG399"/>
      <c r="KH399"/>
      <c r="KI399"/>
      <c r="KJ399"/>
      <c r="KK399"/>
      <c r="KL399"/>
      <c r="KM399"/>
      <c r="KN399"/>
      <c r="KO399"/>
      <c r="KP399"/>
      <c r="KQ399"/>
      <c r="KR399"/>
      <c r="KS399"/>
      <c r="KT399"/>
      <c r="KU399"/>
      <c r="KV399"/>
      <c r="KW399"/>
      <c r="KX399"/>
      <c r="KY399"/>
      <c r="KZ399"/>
      <c r="LA399"/>
      <c r="LB399"/>
      <c r="LC399"/>
      <c r="LD399"/>
      <c r="LE399"/>
      <c r="LF399"/>
      <c r="LG399"/>
      <c r="LH399"/>
      <c r="LI399"/>
      <c r="LJ399"/>
      <c r="LK399"/>
      <c r="LL399"/>
      <c r="LM399"/>
      <c r="LN399"/>
      <c r="LO399"/>
      <c r="LP399"/>
      <c r="LQ399"/>
      <c r="LR399"/>
      <c r="LS399"/>
      <c r="LT399"/>
      <c r="LU399"/>
      <c r="LV399"/>
      <c r="LW399"/>
      <c r="LX399"/>
      <c r="LY399"/>
      <c r="LZ399"/>
      <c r="MA399"/>
      <c r="MB399"/>
      <c r="MC399"/>
      <c r="MD399"/>
      <c r="ME399"/>
      <c r="MF399"/>
      <c r="MG399"/>
      <c r="MH399"/>
      <c r="MI399"/>
      <c r="MJ399"/>
      <c r="MK399"/>
      <c r="ML399"/>
      <c r="MM399"/>
      <c r="MN399"/>
      <c r="MO399"/>
      <c r="MP399"/>
      <c r="MQ399"/>
      <c r="MR399"/>
      <c r="MS399"/>
      <c r="MT399"/>
      <c r="MU399"/>
      <c r="MV399"/>
      <c r="MW399"/>
      <c r="MX399"/>
      <c r="MY399"/>
      <c r="MZ399"/>
      <c r="NA399"/>
      <c r="NB399"/>
      <c r="NC399"/>
      <c r="ND399"/>
      <c r="NE399"/>
      <c r="NF399"/>
      <c r="NG399"/>
      <c r="NH399"/>
      <c r="NI399"/>
      <c r="NJ399"/>
      <c r="NK399"/>
      <c r="NL399"/>
      <c r="NM399"/>
      <c r="NN399"/>
      <c r="NO399"/>
      <c r="NP399"/>
      <c r="NQ399"/>
      <c r="NR399"/>
      <c r="NS399"/>
      <c r="NT399"/>
      <c r="NU399"/>
      <c r="NV399"/>
      <c r="NW399"/>
      <c r="NX399"/>
      <c r="NY399"/>
      <c r="NZ399"/>
      <c r="OA399"/>
      <c r="OB399"/>
      <c r="OC399"/>
      <c r="OD399"/>
      <c r="OE399"/>
      <c r="OF399"/>
      <c r="OG399"/>
      <c r="OH399"/>
      <c r="OI399"/>
      <c r="OJ399"/>
      <c r="OK399"/>
      <c r="OL399"/>
      <c r="OM399"/>
      <c r="ON399"/>
      <c r="OO399"/>
      <c r="OP399"/>
      <c r="OQ399"/>
      <c r="OR399"/>
      <c r="OS399"/>
      <c r="OT399"/>
      <c r="OU399"/>
      <c r="OV399"/>
      <c r="OW399"/>
      <c r="OX399"/>
      <c r="OY399"/>
      <c r="OZ399"/>
      <c r="PA399"/>
      <c r="PB399"/>
      <c r="PC399"/>
      <c r="PD399"/>
      <c r="PE399"/>
      <c r="PF399"/>
      <c r="PG399"/>
      <c r="PH399"/>
      <c r="PI399"/>
      <c r="PJ399"/>
      <c r="PK399"/>
      <c r="PL399"/>
      <c r="PM399"/>
      <c r="PN399"/>
      <c r="PO399"/>
      <c r="PP399"/>
      <c r="PQ399"/>
      <c r="PR399"/>
      <c r="PS399"/>
      <c r="PT399"/>
      <c r="PU399"/>
      <c r="PV399"/>
      <c r="PW399"/>
      <c r="PX399"/>
      <c r="PY399"/>
      <c r="PZ399"/>
      <c r="QA399"/>
      <c r="QB399"/>
      <c r="QC399"/>
      <c r="QD399"/>
      <c r="QE399"/>
      <c r="QF399"/>
      <c r="QG399"/>
      <c r="QH399"/>
      <c r="QI399"/>
      <c r="QJ399"/>
      <c r="QK399"/>
      <c r="QL399"/>
      <c r="QM399"/>
      <c r="QN399"/>
      <c r="QO399"/>
      <c r="QP399"/>
      <c r="QQ399"/>
      <c r="QR399"/>
      <c r="QS399"/>
      <c r="QT399"/>
      <c r="QU399"/>
      <c r="QV399"/>
      <c r="QW399"/>
      <c r="QX399"/>
      <c r="QY399"/>
      <c r="QZ399"/>
      <c r="RA399"/>
      <c r="RB399"/>
      <c r="RC399"/>
      <c r="RD399"/>
      <c r="RE399"/>
      <c r="RF399"/>
      <c r="RG399"/>
      <c r="RH399"/>
      <c r="RI399"/>
      <c r="RJ399"/>
      <c r="RK399"/>
      <c r="RL399"/>
      <c r="RM399"/>
      <c r="RN399"/>
      <c r="RO399"/>
      <c r="RP399"/>
      <c r="RQ399"/>
      <c r="RR399"/>
      <c r="RS399"/>
      <c r="RT399"/>
      <c r="RU399"/>
      <c r="RV399"/>
      <c r="RW399"/>
      <c r="RX399"/>
      <c r="RY399"/>
      <c r="RZ399"/>
      <c r="SA399"/>
      <c r="SB399"/>
      <c r="SC399"/>
      <c r="SD399"/>
      <c r="SE399"/>
      <c r="SF399"/>
      <c r="SG399"/>
      <c r="SH399"/>
      <c r="SI399"/>
      <c r="SJ399"/>
      <c r="SK399"/>
      <c r="SL399"/>
      <c r="SM399"/>
      <c r="SN399"/>
      <c r="SO399"/>
      <c r="SP399"/>
      <c r="SQ399"/>
      <c r="SR399"/>
      <c r="SS399"/>
      <c r="ST399"/>
      <c r="SU399"/>
      <c r="SV399"/>
      <c r="SW399"/>
      <c r="SX399"/>
      <c r="SY399"/>
      <c r="SZ399"/>
      <c r="TA399"/>
      <c r="TB399"/>
      <c r="TC399"/>
      <c r="TD399"/>
      <c r="TE399"/>
      <c r="TF399"/>
      <c r="TG399"/>
      <c r="TH399"/>
      <c r="TI399"/>
      <c r="TJ399"/>
      <c r="TK399"/>
      <c r="TL399"/>
      <c r="TM399"/>
      <c r="TN399"/>
      <c r="TO399"/>
      <c r="TP399"/>
      <c r="TQ399"/>
      <c r="TR399"/>
      <c r="TS399"/>
      <c r="TT399"/>
      <c r="TU399"/>
      <c r="TV399"/>
      <c r="TW399"/>
      <c r="TX399"/>
      <c r="TY399"/>
      <c r="TZ399"/>
      <c r="UA399"/>
      <c r="UB399"/>
      <c r="UC399"/>
      <c r="UD399"/>
      <c r="UE399"/>
      <c r="UF399"/>
      <c r="UG399"/>
      <c r="UH399"/>
      <c r="UI399"/>
      <c r="UJ399"/>
      <c r="UK399"/>
      <c r="UL399"/>
      <c r="UM399"/>
      <c r="UN399"/>
      <c r="UO399"/>
      <c r="UP399"/>
      <c r="UQ399"/>
      <c r="UR399"/>
      <c r="US399"/>
      <c r="UT399"/>
      <c r="UU399"/>
      <c r="UV399"/>
      <c r="UW399"/>
      <c r="UX399"/>
      <c r="UY399"/>
      <c r="UZ399"/>
      <c r="VA399"/>
      <c r="VB399"/>
      <c r="VC399"/>
      <c r="VD399"/>
      <c r="VE399"/>
      <c r="VF399"/>
      <c r="VG399"/>
      <c r="VH399"/>
      <c r="VI399"/>
      <c r="VJ399"/>
      <c r="VK399"/>
      <c r="VL399"/>
      <c r="VM399"/>
      <c r="VN399"/>
      <c r="VO399"/>
      <c r="VP399"/>
      <c r="VQ399"/>
      <c r="VR399"/>
      <c r="VS399"/>
      <c r="VT399"/>
      <c r="VU399"/>
      <c r="VV399"/>
      <c r="VW399"/>
      <c r="VX399"/>
      <c r="VY399"/>
      <c r="VZ399"/>
      <c r="WA399"/>
      <c r="WB399"/>
      <c r="WC399"/>
      <c r="WD399"/>
      <c r="WE399"/>
      <c r="WF399"/>
      <c r="WG399"/>
      <c r="WH399"/>
      <c r="WI399"/>
      <c r="WJ399"/>
      <c r="WK399"/>
      <c r="WL399"/>
      <c r="WM399"/>
      <c r="WN399"/>
      <c r="WO399"/>
      <c r="WP399"/>
      <c r="WQ399"/>
      <c r="WR399"/>
      <c r="WS399"/>
      <c r="WT399"/>
      <c r="WU399"/>
      <c r="WV399"/>
      <c r="WW399"/>
      <c r="WX399"/>
      <c r="WY399"/>
      <c r="WZ399"/>
      <c r="XA399"/>
      <c r="XB399"/>
      <c r="XC399"/>
      <c r="XD399"/>
      <c r="XE399"/>
      <c r="XF399"/>
      <c r="XG399"/>
      <c r="XH399"/>
      <c r="XI399"/>
      <c r="XJ399"/>
      <c r="XK399"/>
      <c r="XL399"/>
      <c r="XM399"/>
      <c r="XN399"/>
      <c r="XO399"/>
      <c r="XP399"/>
      <c r="XQ399"/>
      <c r="XR399"/>
      <c r="XS399"/>
      <c r="XT399"/>
      <c r="XU399"/>
      <c r="XV399"/>
      <c r="XW399"/>
      <c r="XX399"/>
      <c r="XY399"/>
      <c r="XZ399"/>
      <c r="YA399"/>
      <c r="YB399"/>
      <c r="YC399"/>
      <c r="YD399"/>
      <c r="YE399"/>
      <c r="YF399"/>
      <c r="YG399"/>
      <c r="YH399"/>
      <c r="YI399"/>
      <c r="YJ399"/>
      <c r="YK399"/>
      <c r="YL399"/>
      <c r="YM399"/>
      <c r="YN399"/>
      <c r="YO399"/>
      <c r="YP399"/>
      <c r="YQ399"/>
      <c r="YR399"/>
      <c r="YS399"/>
      <c r="YT399"/>
      <c r="YU399"/>
      <c r="YV399"/>
      <c r="YW399"/>
      <c r="YX399"/>
      <c r="YY399"/>
      <c r="YZ399"/>
      <c r="ZA399"/>
      <c r="ZB399"/>
      <c r="ZC399"/>
      <c r="ZD399"/>
      <c r="ZE399"/>
      <c r="ZF399"/>
      <c r="ZG399"/>
      <c r="ZH399"/>
      <c r="ZI399"/>
      <c r="ZJ399"/>
      <c r="ZK399"/>
      <c r="ZL399"/>
      <c r="ZM399"/>
      <c r="ZN399"/>
      <c r="ZO399"/>
      <c r="ZP399"/>
      <c r="ZQ399"/>
      <c r="ZR399"/>
      <c r="ZS399"/>
      <c r="ZT399"/>
      <c r="ZU399"/>
      <c r="ZV399"/>
      <c r="ZW399"/>
      <c r="ZX399"/>
      <c r="ZY399"/>
      <c r="ZZ399"/>
      <c r="AAA399"/>
      <c r="AAB399"/>
      <c r="AAC399"/>
      <c r="AAD399"/>
      <c r="AAE399"/>
      <c r="AAF399"/>
      <c r="AAG399"/>
      <c r="AAH399"/>
      <c r="AAI399"/>
      <c r="AAJ399"/>
      <c r="AAK399"/>
      <c r="AAL399"/>
      <c r="AAM399"/>
      <c r="AAN399"/>
      <c r="AAO399"/>
      <c r="AAP399"/>
      <c r="AAQ399"/>
      <c r="AAR399"/>
      <c r="AAS399"/>
      <c r="AAT399"/>
      <c r="AAU399"/>
      <c r="AAV399"/>
      <c r="AAW399"/>
      <c r="AAX399"/>
      <c r="AAY399"/>
      <c r="AAZ399"/>
      <c r="ABA399"/>
      <c r="ABB399"/>
      <c r="ABC399"/>
      <c r="ABD399"/>
      <c r="ABE399"/>
      <c r="ABF399"/>
      <c r="ABG399"/>
      <c r="ABH399"/>
      <c r="ABI399"/>
      <c r="ABJ399"/>
      <c r="ABK399"/>
      <c r="ABL399"/>
      <c r="ABM399"/>
      <c r="ABN399"/>
      <c r="ABO399"/>
      <c r="ABP399"/>
      <c r="ABQ399"/>
      <c r="ABR399"/>
      <c r="ABS399"/>
      <c r="ABT399"/>
      <c r="ABU399"/>
      <c r="ABV399"/>
      <c r="ABW399"/>
      <c r="ABX399"/>
      <c r="ABY399"/>
      <c r="ABZ399"/>
      <c r="ACA399"/>
      <c r="ACB399"/>
      <c r="ACC399"/>
      <c r="ACD399"/>
      <c r="ACE399"/>
      <c r="ACF399"/>
      <c r="ACG399"/>
      <c r="ACH399"/>
      <c r="ACI399"/>
      <c r="ACJ399"/>
      <c r="ACK399"/>
      <c r="ACL399"/>
      <c r="ACM399"/>
      <c r="ACN399"/>
      <c r="ACO399"/>
      <c r="ACP399"/>
      <c r="ACQ399"/>
      <c r="ACR399"/>
      <c r="ACS399"/>
      <c r="ACT399"/>
      <c r="ACU399"/>
      <c r="ACV399"/>
      <c r="ACW399"/>
      <c r="ACX399"/>
      <c r="ACY399"/>
      <c r="ACZ399"/>
      <c r="ADA399"/>
      <c r="ADB399"/>
      <c r="ADC399"/>
      <c r="ADD399"/>
      <c r="ADE399"/>
      <c r="ADF399"/>
      <c r="ADG399"/>
      <c r="ADH399"/>
      <c r="ADI399"/>
      <c r="ADJ399"/>
      <c r="ADK399"/>
      <c r="ADL399"/>
      <c r="ADM399"/>
      <c r="ADN399"/>
      <c r="ADO399"/>
      <c r="ADP399"/>
      <c r="ADQ399"/>
      <c r="ADR399"/>
      <c r="ADS399"/>
      <c r="ADT399"/>
      <c r="ADU399"/>
      <c r="ADV399"/>
      <c r="ADW399"/>
      <c r="ADX399"/>
      <c r="ADY399"/>
      <c r="ADZ399"/>
      <c r="AEA399"/>
      <c r="AEB399"/>
      <c r="AEC399"/>
      <c r="AED399"/>
      <c r="AEE399"/>
      <c r="AEF399"/>
      <c r="AEG399"/>
      <c r="AEH399"/>
      <c r="AEI399"/>
      <c r="AEJ399"/>
      <c r="AEK399"/>
      <c r="AEL399"/>
      <c r="AEM399"/>
      <c r="AEN399"/>
      <c r="AEO399"/>
      <c r="AEP399"/>
      <c r="AEQ399"/>
      <c r="AER399"/>
      <c r="AES399"/>
      <c r="AET399"/>
      <c r="AEU399"/>
      <c r="AEV399"/>
      <c r="AEW399"/>
      <c r="AEX399"/>
      <c r="AEY399"/>
      <c r="AEZ399"/>
      <c r="AFA399"/>
      <c r="AFB399"/>
      <c r="AFC399"/>
      <c r="AFD399"/>
      <c r="AFE399"/>
      <c r="AFF399"/>
      <c r="AFG399"/>
      <c r="AFH399"/>
      <c r="AFI399"/>
      <c r="AFJ399"/>
      <c r="AFK399"/>
      <c r="AFL399"/>
      <c r="AFM399"/>
      <c r="AFN399"/>
      <c r="AFO399"/>
      <c r="AFP399"/>
      <c r="AFQ399"/>
      <c r="AFR399"/>
      <c r="AFS399"/>
      <c r="AFT399"/>
      <c r="AFU399"/>
      <c r="AFV399"/>
      <c r="AFW399"/>
      <c r="AFX399"/>
      <c r="AFY399"/>
      <c r="AFZ399"/>
      <c r="AGA399"/>
      <c r="AGB399"/>
      <c r="AGC399"/>
      <c r="AGD399"/>
      <c r="AGE399"/>
      <c r="AGF399"/>
      <c r="AGG399"/>
      <c r="AGH399"/>
      <c r="AGI399"/>
      <c r="AGJ399"/>
      <c r="AGK399"/>
      <c r="AGL399"/>
      <c r="AGM399"/>
      <c r="AGN399"/>
      <c r="AGO399"/>
      <c r="AGP399"/>
      <c r="AGQ399"/>
      <c r="AGR399"/>
      <c r="AGS399"/>
      <c r="AGT399"/>
      <c r="AGU399"/>
      <c r="AGV399"/>
      <c r="AGW399"/>
      <c r="AGX399"/>
      <c r="AGY399"/>
      <c r="AGZ399"/>
      <c r="AHA399"/>
      <c r="AHB399"/>
      <c r="AHC399"/>
      <c r="AHD399"/>
      <c r="AHE399"/>
      <c r="AHF399"/>
      <c r="AHG399"/>
      <c r="AHH399"/>
      <c r="AHI399"/>
      <c r="AHJ399"/>
      <c r="AHK399"/>
      <c r="AHL399"/>
      <c r="AHM399"/>
      <c r="AHN399"/>
      <c r="AHO399"/>
      <c r="AHP399"/>
      <c r="AHQ399"/>
      <c r="AHR399"/>
      <c r="AHS399"/>
      <c r="AHT399"/>
      <c r="AHU399"/>
      <c r="AHV399"/>
      <c r="AHW399"/>
      <c r="AHX399"/>
      <c r="AHY399"/>
      <c r="AHZ399"/>
      <c r="AIA399"/>
      <c r="AIB399"/>
      <c r="AIC399"/>
      <c r="AID399"/>
      <c r="AIE399"/>
      <c r="AIF399"/>
      <c r="AIG399"/>
      <c r="AIH399"/>
      <c r="AII399"/>
      <c r="AIJ399"/>
      <c r="AIK399"/>
      <c r="AIL399"/>
      <c r="AIM399"/>
      <c r="AIN399"/>
      <c r="AIO399"/>
      <c r="AIP399"/>
      <c r="AIQ399"/>
      <c r="AIR399"/>
      <c r="AIS399"/>
      <c r="AIT399"/>
      <c r="AIU399"/>
      <c r="AIV399"/>
      <c r="AIW399"/>
      <c r="AIX399"/>
      <c r="AIY399"/>
      <c r="AIZ399"/>
      <c r="AJA399"/>
      <c r="AJB399"/>
      <c r="AJC399"/>
      <c r="AJD399"/>
      <c r="AJE399"/>
      <c r="AJF399"/>
      <c r="AJG399"/>
      <c r="AJH399"/>
      <c r="AJI399"/>
      <c r="AJJ399"/>
      <c r="AJK399"/>
      <c r="AJL399"/>
      <c r="AJM399"/>
      <c r="AJN399"/>
      <c r="AJO399"/>
      <c r="AJP399"/>
      <c r="AJQ399"/>
      <c r="AJR399"/>
      <c r="AJS399"/>
      <c r="AJT399"/>
      <c r="AJU399"/>
      <c r="AJV399"/>
      <c r="AJW399"/>
      <c r="AJX399"/>
      <c r="AJY399"/>
      <c r="AJZ399"/>
      <c r="AKA399"/>
      <c r="AKB399"/>
      <c r="AKC399"/>
      <c r="AKD399"/>
      <c r="AKE399"/>
      <c r="AKF399"/>
      <c r="AKG399"/>
      <c r="AKH399"/>
      <c r="AKI399"/>
      <c r="AKJ399"/>
      <c r="AKK399"/>
      <c r="AKL399"/>
      <c r="AKM399"/>
      <c r="AKN399"/>
      <c r="AKO399"/>
      <c r="AKP399"/>
      <c r="AKQ399"/>
      <c r="AKR399"/>
      <c r="AKS399"/>
      <c r="AKT399"/>
      <c r="AKU399"/>
      <c r="AKV399"/>
      <c r="AKW399"/>
      <c r="AKX399"/>
      <c r="AKY399"/>
      <c r="AKZ399"/>
      <c r="ALA399"/>
      <c r="ALB399"/>
      <c r="ALC399"/>
      <c r="ALD399"/>
      <c r="ALE399"/>
      <c r="ALF399"/>
      <c r="ALG399"/>
      <c r="ALH399"/>
      <c r="ALI399"/>
      <c r="ALJ399"/>
      <c r="ALK399"/>
      <c r="ALL399"/>
      <c r="ALM399"/>
      <c r="ALN399"/>
      <c r="ALO399"/>
      <c r="ALP399"/>
      <c r="ALQ399"/>
      <c r="ALR399"/>
      <c r="ALS399"/>
      <c r="ALT399"/>
      <c r="ALU399"/>
      <c r="ALV399"/>
      <c r="ALW399"/>
      <c r="ALX399"/>
      <c r="ALY399"/>
      <c r="ALZ399"/>
      <c r="AMA399"/>
      <c r="AMB399"/>
      <c r="AMC399"/>
      <c r="AMD399"/>
      <c r="AME399"/>
      <c r="AMF399"/>
      <c r="AMG399"/>
      <c r="AMH399"/>
      <c r="AMI399"/>
      <c r="AMJ399"/>
      <c r="AMK399"/>
      <c r="AML399"/>
      <c r="AMM399"/>
      <c r="AMN399"/>
      <c r="AMO399"/>
      <c r="AMP399"/>
      <c r="AMQ399"/>
      <c r="AMR399"/>
      <c r="AMS399"/>
      <c r="AMT399"/>
      <c r="AMU399"/>
      <c r="AMV399"/>
      <c r="AMW399"/>
      <c r="AMX399"/>
      <c r="AMY399"/>
      <c r="AMZ399"/>
      <c r="ANA399"/>
      <c r="ANB399"/>
      <c r="ANC399"/>
      <c r="AND399"/>
      <c r="ANE399"/>
      <c r="ANF399"/>
    </row>
  </sheetData>
  <sortState xmlns:xlrd2="http://schemas.microsoft.com/office/spreadsheetml/2017/richdata2" ref="O3:AND292">
    <sortCondition ref="Q3:Q292"/>
    <sortCondition ref="U3:U292"/>
  </sortState>
  <dataValidations count="4">
    <dataValidation type="list" allowBlank="1" showErrorMessage="1" sqref="Q370" xr:uid="{00000000-0002-0000-0000-000000000000}">
      <formula1>Brand</formula1>
    </dataValidation>
    <dataValidation type="list" allowBlank="1" showInputMessage="1" showErrorMessage="1" sqref="V370 V372:V386 V392" xr:uid="{00000000-0002-0000-0000-000001000000}">
      <formula1>Gallons</formula1>
    </dataValidation>
    <dataValidation type="list" allowBlank="1" showInputMessage="1" showErrorMessage="1" sqref="AE370 Q392:T392 Q371:Q385" xr:uid="{00000000-0002-0000-0000-000002000000}">
      <formula1>Brand</formula1>
    </dataValidation>
    <dataValidation type="list" allowBlank="1" showInputMessage="1" showErrorMessage="1" sqref="W392:Z392 W371:X381" xr:uid="{00000000-0002-0000-0000-000003000000}">
      <formula1>Type</formula1>
    </dataValidation>
  </dataValidations>
  <printOptions gridLines="1"/>
  <pageMargins left="1" right="1" top="1" bottom="1" header="0.5" footer="0.5"/>
  <pageSetup scale="26" fitToHeight="0" orientation="portrait" r:id="rId1"/>
  <headerFooter>
    <oddHeader>&amp;F</oddHeader>
    <oddFooter>Page &amp;P of &amp;N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4000000}">
          <x14:formula1>
            <xm:f>Sheet1!$C$2:$C$10</xm:f>
          </x14:formula1>
          <xm:sqref>W370:X370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17C3-1510-4F0C-A0A0-21D1DC900E9D}">
  <dimension ref="A38:A334"/>
  <sheetViews>
    <sheetView topLeftCell="A312" workbookViewId="0">
      <selection activeCell="D334" sqref="D334"/>
    </sheetView>
  </sheetViews>
  <sheetFormatPr defaultRowHeight="15" x14ac:dyDescent="0.25"/>
  <sheetData>
    <row r="38" spans="1:1" x14ac:dyDescent="0.25">
      <c r="A38" s="140" t="str">
        <f>"2,     "&amp;'2017 03 15'!C56&amp;",   """&amp;'2017 03 15'!T56&amp;""""</f>
        <v>2,     A. O. Smith,   "FPTU 50 120  (50 gal)"</v>
      </c>
    </row>
    <row r="39" spans="1:1" x14ac:dyDescent="0.25">
      <c r="A39" s="140" t="str">
        <f>"2,     "&amp;'2017 03 15'!C57&amp;",   """&amp;'2017 03 15'!T57&amp;""""</f>
        <v>2,     A. O. Smith,   "FPTU 66 120  (66 gal)"</v>
      </c>
    </row>
    <row r="40" spans="1:1" x14ac:dyDescent="0.25">
      <c r="A40" s="140" t="str">
        <f>"2,     "&amp;'2017 03 15'!C58&amp;",   """&amp;'2017 03 15'!T58&amp;""""</f>
        <v>2,     A. O. Smith,   "FPTU 80 120  (80 gal)"</v>
      </c>
    </row>
    <row r="41" spans="1:1" x14ac:dyDescent="0.25">
      <c r="A41" s="140" t="str">
        <f>"2,     "&amp;'2017 03 15'!C59&amp;",   """&amp;'2017 03 15'!T59&amp;""""</f>
        <v>2,     A. O. Smith,   "HHPT 80 102  (80 gal)"</v>
      </c>
    </row>
    <row r="42" spans="1:1" x14ac:dyDescent="0.25">
      <c r="A42" s="140" t="str">
        <f>"2,     "&amp;'2017 03 15'!C60&amp;",   """&amp;'2017 03 15'!T60&amp;""""</f>
        <v>2,     A. O. Smith,   "HP10-50H45DV  (50 gal)"</v>
      </c>
    </row>
    <row r="43" spans="1:1" x14ac:dyDescent="0.25">
      <c r="A43" s="140" t="str">
        <f>"2,     "&amp;'2017 03 15'!C61&amp;",   """&amp;'2017 03 15'!T61&amp;""""</f>
        <v>2,     A. O. Smith,   "HP10-80H45DV  (80 gal)"</v>
      </c>
    </row>
    <row r="44" spans="1:1" x14ac:dyDescent="0.25">
      <c r="A44" s="140" t="str">
        <f>"2,     "&amp;'2017 03 15'!C62&amp;",   """&amp;'2017 03 15'!T62&amp;""""</f>
        <v>2,     A. O. Smith,   "HP1050H45DVDR 130  (50 gal, JA13)"</v>
      </c>
    </row>
    <row r="45" spans="1:1" x14ac:dyDescent="0.25">
      <c r="A45" s="140" t="str">
        <f>"2,     "&amp;'2017 03 15'!C63&amp;",   """&amp;'2017 03 15'!T63&amp;""""</f>
        <v>2,     A. O. Smith,   "HP1080H45DVDR 130  (80 gal, JA13)"</v>
      </c>
    </row>
    <row r="46" spans="1:1" x14ac:dyDescent="0.25">
      <c r="A46" s="140" t="str">
        <f>"2,     "&amp;'2017 03 15'!C64&amp;",   """&amp;'2017 03 15'!T64&amp;""""</f>
        <v>2,     A. O. Smith,   "HPTU 50 120  (50 gal)"</v>
      </c>
    </row>
    <row r="47" spans="1:1" x14ac:dyDescent="0.25">
      <c r="A47" s="140" t="str">
        <f>"2,     "&amp;'2017 03 15'!C65&amp;",   """&amp;'2017 03 15'!T65&amp;""""</f>
        <v>2,     A. O. Smith,   "HPTU 50N 120  (50 gal)"</v>
      </c>
    </row>
    <row r="48" spans="1:1" x14ac:dyDescent="0.25">
      <c r="A48" s="140" t="str">
        <f>"2,     "&amp;'2017 03 15'!C66&amp;",   """&amp;'2017 03 15'!T66&amp;""""</f>
        <v>2,     A. O. Smith,   "HPTU-50DR 130  (50 gal, JA13)"</v>
      </c>
    </row>
    <row r="49" spans="1:1" x14ac:dyDescent="0.25">
      <c r="A49" s="140" t="str">
        <f>"2,     "&amp;'2017 03 15'!C67&amp;",   """&amp;'2017 03 15'!T67&amp;""""</f>
        <v>2,     A. O. Smith,   "HPTU 66 120  (66 gal)"</v>
      </c>
    </row>
    <row r="50" spans="1:1" x14ac:dyDescent="0.25">
      <c r="A50" s="140" t="str">
        <f>"2,     "&amp;'2017 03 15'!C68&amp;",   """&amp;'2017 03 15'!T68&amp;""""</f>
        <v>2,     A. O. Smith,   "HPTU 66N 120  (66 gal)"</v>
      </c>
    </row>
    <row r="51" spans="1:1" x14ac:dyDescent="0.25">
      <c r="A51" s="140" t="str">
        <f>"2,     "&amp;'2017 03 15'!C69&amp;",   """&amp;'2017 03 15'!T69&amp;""""</f>
        <v>2,     A. O. Smith,   "HPTU-66DR 130  (66 gal, JA13)"</v>
      </c>
    </row>
    <row r="52" spans="1:1" x14ac:dyDescent="0.25">
      <c r="A52" s="140" t="str">
        <f>"2,     "&amp;'2017 03 15'!C70&amp;",   """&amp;'2017 03 15'!T70&amp;""""</f>
        <v>2,     A. O. Smith,   "HPTU 80 120  (80 gal)"</v>
      </c>
    </row>
    <row r="53" spans="1:1" x14ac:dyDescent="0.25">
      <c r="A53" s="140" t="str">
        <f>"2,     "&amp;'2017 03 15'!C71&amp;",   """&amp;'2017 03 15'!T71&amp;""""</f>
        <v>2,     A. O. Smith,   "HPTU 80N 120  (80 gal)"</v>
      </c>
    </row>
    <row r="54" spans="1:1" x14ac:dyDescent="0.25">
      <c r="A54" s="140" t="str">
        <f>"2,     "&amp;'2017 03 15'!C72&amp;",   """&amp;'2017 03 15'!T72&amp;""""</f>
        <v>2,     A. O. Smith,   "HPTU-80DR 130  (80 gal, JA13)"</v>
      </c>
    </row>
    <row r="55" spans="1:1" x14ac:dyDescent="0.25">
      <c r="A55" s="140" t="str">
        <f>"2,     "&amp;'2017 03 15'!C73&amp;",   """&amp;'2017 03 15'!T73&amp;""""</f>
        <v>2,     A. O. Smith,   "PHPT 60  (60 gal)"</v>
      </c>
    </row>
    <row r="56" spans="1:1" x14ac:dyDescent="0.25">
      <c r="A56" s="140" t="str">
        <f>"2,     "&amp;'2017 03 15'!C74&amp;",   """&amp;'2017 03 15'!T74&amp;""""</f>
        <v>2,     A. O. Smith,   "PHPT 80  (80 gal)"</v>
      </c>
    </row>
    <row r="57" spans="1:1" x14ac:dyDescent="0.25">
      <c r="A57" s="141" t="str">
        <f>"2,     "&amp;'2017 03 15'!C75&amp;",   """&amp;'2017 03 15'!T75&amp;""""</f>
        <v>2,     American,   "HPE10260H045DV  (60 gal)"</v>
      </c>
    </row>
    <row r="58" spans="1:1" x14ac:dyDescent="0.25">
      <c r="A58" s="140" t="str">
        <f>"2,     "&amp;'2017 03 15'!C76&amp;",   """&amp;'2017 03 15'!T76&amp;""""</f>
        <v>2,     American,   "HPE10280H045DV  (80 gal)"</v>
      </c>
    </row>
    <row r="59" spans="1:1" x14ac:dyDescent="0.25">
      <c r="A59" s="140" t="str">
        <f>"2,     "&amp;'2017 03 15'!C77&amp;",   """&amp;'2017 03 15'!T77&amp;""""</f>
        <v>2,     American,   "HPE6280H045DV 102  (80 gal)"</v>
      </c>
    </row>
    <row r="60" spans="1:1" x14ac:dyDescent="0.25">
      <c r="A60" s="140" t="str">
        <f>"2,     "&amp;'2017 03 15'!C78&amp;",   """&amp;'2017 03 15'!T78&amp;""""</f>
        <v>2,     American,   "HPHE10250H045DV 120  (50 gal)"</v>
      </c>
    </row>
    <row r="61" spans="1:1" x14ac:dyDescent="0.25">
      <c r="A61" s="140" t="str">
        <f>"2,     "&amp;'2017 03 15'!C79&amp;",   """&amp;'2017 03 15'!T79&amp;""""</f>
        <v>2,     American,   "HPHE10250H045DVN 120  (50 gal)"</v>
      </c>
    </row>
    <row r="62" spans="1:1" x14ac:dyDescent="0.25">
      <c r="A62" s="140" t="str">
        <f>"2,     "&amp;'2017 03 15'!C80&amp;",   """&amp;'2017 03 15'!T80&amp;""""</f>
        <v>2,     American,   "HPHE10250H045DVDR 130  (50 gal, JA13)"</v>
      </c>
    </row>
    <row r="63" spans="1:1" x14ac:dyDescent="0.25">
      <c r="A63" s="140" t="str">
        <f>"2,     "&amp;'2017 03 15'!C81&amp;",   """&amp;'2017 03 15'!T81&amp;""""</f>
        <v>2,     American,   "HPHE10266H045DV 120  (66 gal)"</v>
      </c>
    </row>
    <row r="64" spans="1:1" x14ac:dyDescent="0.25">
      <c r="A64" s="140" t="str">
        <f>"2,     "&amp;'2017 03 15'!C82&amp;",   """&amp;'2017 03 15'!T82&amp;""""</f>
        <v>2,     American,   "HPHE10266H045DVN 120  (66 gal)"</v>
      </c>
    </row>
    <row r="65" spans="1:1" x14ac:dyDescent="0.25">
      <c r="A65" s="140" t="str">
        <f>"2,     "&amp;'2017 03 15'!C83&amp;",   """&amp;'2017 03 15'!T83&amp;""""</f>
        <v>2,     American,   "HPHE10266H045DVDR 130  (66 gal, JA13)"</v>
      </c>
    </row>
    <row r="66" spans="1:1" x14ac:dyDescent="0.25">
      <c r="A66" s="140" t="str">
        <f>"2,     "&amp;'2017 03 15'!C84&amp;",   """&amp;'2017 03 15'!T84&amp;""""</f>
        <v>2,     American,   "HPHE10280H045DV 120  (80 gal)"</v>
      </c>
    </row>
    <row r="67" spans="1:1" x14ac:dyDescent="0.25">
      <c r="A67" s="140" t="str">
        <f>"2,     "&amp;'2017 03 15'!C85&amp;",   """&amp;'2017 03 15'!T85&amp;""""</f>
        <v>2,     American,   "HPHE10280H045DVN 120  (80 gal)"</v>
      </c>
    </row>
    <row r="68" spans="1:1" x14ac:dyDescent="0.25">
      <c r="A68" s="140" t="str">
        <f>"2,     "&amp;'2017 03 15'!C86&amp;",   """&amp;'2017 03 15'!T86&amp;""""</f>
        <v>2,     American,   "HPHE10280H045DVDR 130  (80 gal, JA13)"</v>
      </c>
    </row>
    <row r="69" spans="1:1" x14ac:dyDescent="0.25">
      <c r="A69" s="140" t="str">
        <f>"2,     "&amp;'2017 03 15'!C87&amp;",   """&amp;'2017 03 15'!T87&amp;""""</f>
        <v>2,     American,   "HPHE6250H045DV  (50 gal)"</v>
      </c>
    </row>
    <row r="70" spans="1:1" x14ac:dyDescent="0.25">
      <c r="A70" s="140" t="str">
        <f>"2,     "&amp;'2017 03 15'!C88&amp;",   """&amp;'2017 03 15'!T88&amp;""""</f>
        <v>2,     American,   "HPHE6266H045DV 120  (66 gal)"</v>
      </c>
    </row>
    <row r="71" spans="1:1" x14ac:dyDescent="0.25">
      <c r="A71" s="140" t="str">
        <f>"2,     "&amp;'2017 03 15'!C89&amp;",   """&amp;'2017 03 15'!T89&amp;""""</f>
        <v>2,     American,   "HPHE6280H045DV 120  (80 gal)"</v>
      </c>
    </row>
    <row r="72" spans="1:1" x14ac:dyDescent="0.25">
      <c r="A72" s="140" t="str">
        <f>"2,     "&amp;'2017 03 15'!C90&amp;",   """&amp;'2017 03 15'!T90&amp;""""</f>
        <v>2,     American,   "HPHE650H045DV 120  (50 gal)"</v>
      </c>
    </row>
    <row r="73" spans="1:1" x14ac:dyDescent="0.25">
      <c r="A73" s="141" t="str">
        <f>"2,     "&amp;'2017 03 15'!C91&amp;",   """&amp;'2017 03 15'!T91&amp;""""</f>
        <v>2,     Bradford White,   "RE2H50R10B-1NCWT  (50 gal)"</v>
      </c>
    </row>
    <row r="74" spans="1:1" x14ac:dyDescent="0.25">
      <c r="A74" s="140" t="str">
        <f>"2,     "&amp;'2017 03 15'!C92&amp;",   """&amp;'2017 03 15'!T92&amp;""""</f>
        <v>2,     Bradford White,   "RE2H65T10-1NCWT  (65 gal)"</v>
      </c>
    </row>
    <row r="75" spans="1:1" x14ac:dyDescent="0.25">
      <c r="A75" s="140" t="str">
        <f>"2,     "&amp;'2017 03 15'!C93&amp;",   """&amp;'2017 03 15'!T93&amp;""""</f>
        <v>2,     Bradford White,   "RE2H80R10B-1NCWT  (80 gal)"</v>
      </c>
    </row>
    <row r="76" spans="1:1" x14ac:dyDescent="0.25">
      <c r="A76" s="140" t="str">
        <f>"2,     "&amp;'2017 03 15'!C94&amp;",   """&amp;'2017 03 15'!T94&amp;""""</f>
        <v>2,     Bradford White,   "RE2H50S6-1NCWT  (50 gal)"</v>
      </c>
    </row>
    <row r="77" spans="1:1" x14ac:dyDescent="0.25">
      <c r="A77" s="140" t="str">
        <f>"2,     "&amp;'2017 03 15'!C95&amp;",   """&amp;'2017 03 15'!T95&amp;""""</f>
        <v>2,     Bradford White,   "RE2H65T6-1NCWT  (65 gal)"</v>
      </c>
    </row>
    <row r="78" spans="1:1" x14ac:dyDescent="0.25">
      <c r="A78" s="140" t="str">
        <f>"2,     "&amp;'2017 03 15'!C96&amp;",   """&amp;'2017 03 15'!T96&amp;""""</f>
        <v>2,     Bradford White,   "RE2H80T6-1NCWT  (80 gal)"</v>
      </c>
    </row>
    <row r="79" spans="1:1" x14ac:dyDescent="0.25">
      <c r="A79" s="141" t="str">
        <f>"2,     "&amp;'2017 03 15'!C97&amp;",   """&amp;'2017 03 15'!T97&amp;""""</f>
        <v>2,     Direct Energy,   "ECEPH40 T2 RH375-15  (40 gal)"</v>
      </c>
    </row>
    <row r="80" spans="1:1" x14ac:dyDescent="0.25">
      <c r="A80" s="140" t="str">
        <f>"2,     "&amp;'2017 03 15'!C98&amp;",   """&amp;'2017 03 15'!T98&amp;""""</f>
        <v>2,     Direct Energy,   "ECEPH50 T2 RH375-15  (50 gal)"</v>
      </c>
    </row>
    <row r="81" spans="1:1" x14ac:dyDescent="0.25">
      <c r="A81" s="140" t="str">
        <f>"2,     "&amp;'2017 03 15'!C99&amp;",   """&amp;'2017 03 15'!T99&amp;""""</f>
        <v>2,     Direct Energy,   "ECEPH65 T2 RH375-15  (65 gal)"</v>
      </c>
    </row>
    <row r="82" spans="1:1" x14ac:dyDescent="0.25">
      <c r="A82" s="140" t="str">
        <f>"2,     "&amp;'2017 03 15'!C100&amp;",   """&amp;'2017 03 15'!T100&amp;""""</f>
        <v>2,     Direct Energy,   "ECEPH80 T2 RH375-15  (80 gal)"</v>
      </c>
    </row>
    <row r="83" spans="1:1" x14ac:dyDescent="0.25">
      <c r="A83" s="140" t="str">
        <f>"2,     "&amp;'2017 03 15'!C101&amp;",   """&amp;'2017 03 15'!T101&amp;""""</f>
        <v>2,     Direct Energy,   "ECEPH40 T2 RH375-30  (40 gal)"</v>
      </c>
    </row>
    <row r="84" spans="1:1" x14ac:dyDescent="0.25">
      <c r="A84" s="140" t="str">
        <f>"2,     "&amp;'2017 03 15'!C102&amp;",   """&amp;'2017 03 15'!T102&amp;""""</f>
        <v>2,     Direct Energy,   "ECEPH50 T2 RH375-30  (50 gal)"</v>
      </c>
    </row>
    <row r="85" spans="1:1" x14ac:dyDescent="0.25">
      <c r="A85" s="140" t="str">
        <f>"2,     "&amp;'2017 03 15'!C103&amp;",   """&amp;'2017 03 15'!T103&amp;""""</f>
        <v>2,     Direct Energy,   "ECEPH65 T2 RH375-30  (65 gal)"</v>
      </c>
    </row>
    <row r="86" spans="1:1" x14ac:dyDescent="0.25">
      <c r="A86" s="140" t="str">
        <f>"2,     "&amp;'2017 03 15'!C104&amp;",   """&amp;'2017 03 15'!T104&amp;""""</f>
        <v>2,     Direct Energy,   "ECEPH80 T2 RH375-30  (80 gal)"</v>
      </c>
    </row>
    <row r="87" spans="1:1" x14ac:dyDescent="0.25">
      <c r="A87" s="140" t="str">
        <f>"2,     "&amp;'2017 03 15'!C105&amp;",   """&amp;'2017 03 15'!T105&amp;""""</f>
        <v>2,     Direct Energy,   "ECEPH40 T2 RH375-SO  (40 gal)"</v>
      </c>
    </row>
    <row r="88" spans="1:1" x14ac:dyDescent="0.25">
      <c r="A88" s="140" t="str">
        <f>"2,     "&amp;'2017 03 15'!C106&amp;",   """&amp;'2017 03 15'!T106&amp;""""</f>
        <v>2,     Direct Energy,   "ECEPH50 T2 RH375-SO  (50 gal)"</v>
      </c>
    </row>
    <row r="89" spans="1:1" x14ac:dyDescent="0.25">
      <c r="A89" s="140" t="str">
        <f>"2,     "&amp;'2017 03 15'!C107&amp;",   """&amp;'2017 03 15'!T107&amp;""""</f>
        <v>2,     Direct Energy,   "ECEPH65 T2 RH375-SO  (65 gal)"</v>
      </c>
    </row>
    <row r="90" spans="1:1" x14ac:dyDescent="0.25">
      <c r="A90" s="140" t="str">
        <f>"2,     "&amp;'2017 03 15'!C108&amp;",   """&amp;'2017 03 15'!T108&amp;""""</f>
        <v>2,     Direct Energy,   "ECEPH80 T2 RH375-SO  (80 gal)"</v>
      </c>
    </row>
    <row r="91" spans="1:1" x14ac:dyDescent="0.25">
      <c r="A91" s="140" t="str">
        <f>"2,     "&amp;'2017 03 15'!C109&amp;",   """&amp;'2017 03 15'!T109&amp;""""</f>
        <v>2,     Direct Energy,   "ECE H40 T2 RH310BM  (40 gal)"</v>
      </c>
    </row>
    <row r="92" spans="1:1" x14ac:dyDescent="0.25">
      <c r="A92" s="140" t="str">
        <f>"2,     "&amp;'2017 03 15'!C110&amp;",   """&amp;'2017 03 15'!T110&amp;""""</f>
        <v>2,     Direct Energy,   "ECE H50 T2 RH310BM  (50 gal)"</v>
      </c>
    </row>
    <row r="93" spans="1:1" x14ac:dyDescent="0.25">
      <c r="A93" s="140" t="str">
        <f>"2,     "&amp;'2017 03 15'!C111&amp;",   """&amp;'2017 03 15'!T111&amp;""""</f>
        <v>2,     Direct Energy,   "ECE H65 T2 RH310BM  (65 gal)"</v>
      </c>
    </row>
    <row r="94" spans="1:1" x14ac:dyDescent="0.25">
      <c r="A94" s="140" t="str">
        <f>"2,     "&amp;'2017 03 15'!C112&amp;",   """&amp;'2017 03 15'!T112&amp;""""</f>
        <v>2,     Direct Energy,   "ECE H80 T2 RH310BM  (80 gal)"</v>
      </c>
    </row>
    <row r="95" spans="1:1" x14ac:dyDescent="0.25">
      <c r="A95" s="141" t="str">
        <f>"2,     "&amp;'2017 03 15'!C113&amp;",   """&amp;'2017 03 15'!T113&amp;""""</f>
        <v>2,     EcoSense,   "HB50ES  (50 gal)"</v>
      </c>
    </row>
    <row r="96" spans="1:1" x14ac:dyDescent="0.25">
      <c r="A96" s="141" t="str">
        <f>"2,     "&amp;'2017 03 15'!C114&amp;",   """&amp;'2017 03 15'!T114&amp;""""</f>
        <v>2,     GE,   "BEH50DCEJSB  (50 gal)"</v>
      </c>
    </row>
    <row r="97" spans="1:1" x14ac:dyDescent="0.25">
      <c r="A97" s="140" t="str">
        <f>"2,     "&amp;'2017 03 15'!C115&amp;",   """&amp;'2017 03 15'!T115&amp;""""</f>
        <v>2,     GE,   "BEH80DCEJSB  (80 gal)"</v>
      </c>
    </row>
    <row r="98" spans="1:1" x14ac:dyDescent="0.25">
      <c r="A98" s="140" t="str">
        <f>"2,     "&amp;'2017 03 15'!C116&amp;",   """&amp;'2017 03 15'!T116&amp;""""</f>
        <v>2,     GE,   "GEH50DEEJSC  (50 gal)"</v>
      </c>
    </row>
    <row r="99" spans="1:1" x14ac:dyDescent="0.25">
      <c r="A99" s="140" t="str">
        <f>"2,     "&amp;'2017 03 15'!C117&amp;",   """&amp;'2017 03 15'!T117&amp;""""</f>
        <v>2,     GE,   "GEH50DEEJXXX  (50 gal)"</v>
      </c>
    </row>
    <row r="100" spans="1:1" x14ac:dyDescent="0.25">
      <c r="A100" s="140" t="str">
        <f>"2,     "&amp;'2017 03 15'!C118&amp;",   """&amp;'2017 03 15'!T118&amp;""""</f>
        <v>2,     GE,   "GEH50DFEJSR  (50 gal)"</v>
      </c>
    </row>
    <row r="101" spans="1:1" x14ac:dyDescent="0.25">
      <c r="A101" s="140" t="str">
        <f>"2,     "&amp;'2017 03 15'!C119&amp;",   """&amp;'2017 03 15'!T119&amp;""""</f>
        <v>2,     GE,   "GEH50DHEKSC  (50 gal)"</v>
      </c>
    </row>
    <row r="102" spans="1:1" x14ac:dyDescent="0.25">
      <c r="A102" s="140" t="str">
        <f>"2,     "&amp;'2017 03 15'!C120&amp;",   """&amp;'2017 03 15'!T120&amp;""""</f>
        <v>2,     GE,   "GEH80DEEJSC  (80 gal)"</v>
      </c>
    </row>
    <row r="103" spans="1:1" x14ac:dyDescent="0.25">
      <c r="A103" s="140" t="str">
        <f>"2,     "&amp;'2017 03 15'!C121&amp;",   """&amp;'2017 03 15'!T121&amp;""""</f>
        <v>2,     GE,   "GEH80DFEJSR  (80 gal)"</v>
      </c>
    </row>
    <row r="104" spans="1:1" x14ac:dyDescent="0.25">
      <c r="A104" s="140" t="str">
        <f>"2,     "&amp;'2017 03 15'!C122&amp;",   """&amp;'2017 03 15'!T122&amp;""""</f>
        <v>2,     GE,   "GEH80DHEKSC  (80 gal)"</v>
      </c>
    </row>
    <row r="105" spans="1:1" x14ac:dyDescent="0.25">
      <c r="A105" s="141" t="str">
        <f>"2,     "&amp;'2017 03 15'!C123&amp;",   """&amp;'2017 03 15'!T123&amp;""""</f>
        <v>2,     Kenmore,   "153.32116  (60 gal)"</v>
      </c>
    </row>
    <row r="106" spans="1:1" x14ac:dyDescent="0.25">
      <c r="A106" s="140" t="str">
        <f>"2,     "&amp;'2017 03 15'!C124&amp;",   """&amp;'2017 03 15'!T124&amp;""""</f>
        <v>2,     Kenmore,   "153.32118  (80 gal)"</v>
      </c>
    </row>
    <row r="107" spans="1:1" x14ac:dyDescent="0.25">
      <c r="A107" s="140" t="str">
        <f>"2,     "&amp;'2017 03 15'!C125&amp;",   """&amp;'2017 03 15'!T125&amp;""""</f>
        <v>2,     Kenmore,   "153.5925  (50 gal)"</v>
      </c>
    </row>
    <row r="108" spans="1:1" x14ac:dyDescent="0.25">
      <c r="A108" s="140" t="str">
        <f>"2,     "&amp;'2017 03 15'!C126&amp;",   """&amp;'2017 03 15'!T126&amp;""""</f>
        <v>2,     Kenmore,   "153.5926  (66 gal)"</v>
      </c>
    </row>
    <row r="109" spans="1:1" x14ac:dyDescent="0.25">
      <c r="A109" s="140" t="str">
        <f>"2,     "&amp;'2017 03 15'!C127&amp;",   """&amp;'2017 03 15'!T127&amp;""""</f>
        <v>2,     Kenmore,   "153.5928  (80 gal)"</v>
      </c>
    </row>
    <row r="110" spans="1:1" x14ac:dyDescent="0.25">
      <c r="A110" s="141" t="str">
        <f>"2,     "&amp;'2017 03 15'!C128&amp;",   """&amp;'2017 03 15'!T128&amp;""""</f>
        <v>2,     Lochinvar,   "HPA051KD 120  (50 gal)"</v>
      </c>
    </row>
    <row r="111" spans="1:1" x14ac:dyDescent="0.25">
      <c r="A111" s="140" t="str">
        <f>"2,     "&amp;'2017 03 15'!C129&amp;",   """&amp;'2017 03 15'!T129&amp;""""</f>
        <v>2,     Lochinvar,   "HPA052KD 120  (50 gal)"</v>
      </c>
    </row>
    <row r="112" spans="1:1" x14ac:dyDescent="0.25">
      <c r="A112" s="140" t="str">
        <f>"2,     "&amp;'2017 03 15'!C130&amp;",   """&amp;'2017 03 15'!T130&amp;""""</f>
        <v>2,     Lochinvar,   "HPA067KD 120  (66 gal)"</v>
      </c>
    </row>
    <row r="113" spans="1:1" x14ac:dyDescent="0.25">
      <c r="A113" s="140" t="str">
        <f>"2,     "&amp;'2017 03 15'!C131&amp;",   """&amp;'2017 03 15'!T131&amp;""""</f>
        <v>2,     Lochinvar,   "HPA068KD 120  (66 gal)"</v>
      </c>
    </row>
    <row r="114" spans="1:1" x14ac:dyDescent="0.25">
      <c r="A114" s="140" t="str">
        <f>"2,     "&amp;'2017 03 15'!C132&amp;",   """&amp;'2017 03 15'!T132&amp;""""</f>
        <v>2,     Lochinvar,   "HPA081KD 120  (80 gal)"</v>
      </c>
    </row>
    <row r="115" spans="1:1" x14ac:dyDescent="0.25">
      <c r="A115" s="140" t="str">
        <f>"2,     "&amp;'2017 03 15'!C133&amp;",   """&amp;'2017 03 15'!T133&amp;""""</f>
        <v>2,     Lochinvar,   "HPA082KD 120  (80 gal)"</v>
      </c>
    </row>
    <row r="116" spans="1:1" x14ac:dyDescent="0.25">
      <c r="A116" s="141" t="str">
        <f>"2,     "&amp;'2017 03 15'!C134&amp;",   """&amp;'2017 03 15'!T134&amp;""""</f>
        <v>2,     Reliance,   "10 50 DHPHT 120  (50 gal)"</v>
      </c>
    </row>
    <row r="117" spans="1:1" x14ac:dyDescent="0.25">
      <c r="A117" s="140" t="str">
        <f>"2,     "&amp;'2017 03 15'!C135&amp;",   """&amp;'2017 03 15'!T135&amp;""""</f>
        <v>2,     Reliance,   "10 50 DHPHTNE 120  (50 gal)"</v>
      </c>
    </row>
    <row r="118" spans="1:1" x14ac:dyDescent="0.25">
      <c r="A118" s="140" t="str">
        <f>"2,     "&amp;'2017 03 15'!C136&amp;",   """&amp;'2017 03 15'!T136&amp;""""</f>
        <v>2,     Reliance,   "10-50-DHPHTDR 130  (50 gal, JA13)"</v>
      </c>
    </row>
    <row r="119" spans="1:1" x14ac:dyDescent="0.25">
      <c r="A119" s="140" t="str">
        <f>"2,     "&amp;'2017 03 15'!C137&amp;",   """&amp;'2017 03 15'!T137&amp;""""</f>
        <v>2,     Reliance,   "10 60 DHPT  (60 gal)"</v>
      </c>
    </row>
    <row r="120" spans="1:1" x14ac:dyDescent="0.25">
      <c r="A120" s="140" t="str">
        <f>"2,     "&amp;'2017 03 15'!C138&amp;",   """&amp;'2017 03 15'!T138&amp;""""</f>
        <v>2,     Reliance,   "10 66 DHPHT 120  (66 gal)"</v>
      </c>
    </row>
    <row r="121" spans="1:1" x14ac:dyDescent="0.25">
      <c r="A121" s="140" t="str">
        <f>"2,     "&amp;'2017 03 15'!C139&amp;",   """&amp;'2017 03 15'!T139&amp;""""</f>
        <v>2,     Reliance,   "10 66 DHPHTN 120  (66 gal)"</v>
      </c>
    </row>
    <row r="122" spans="1:1" x14ac:dyDescent="0.25">
      <c r="A122" s="140" t="str">
        <f>"2,     "&amp;'2017 03 15'!C140&amp;",   """&amp;'2017 03 15'!T140&amp;""""</f>
        <v>2,     Reliance,   "10-66-DHPHTDR 130  (66 gal, JA13)"</v>
      </c>
    </row>
    <row r="123" spans="1:1" x14ac:dyDescent="0.25">
      <c r="A123" s="140" t="str">
        <f>"2,     "&amp;'2017 03 15'!C141&amp;",   """&amp;'2017 03 15'!T141&amp;""""</f>
        <v>2,     Reliance,   "10 80 DHPHT 120  (80 gal)"</v>
      </c>
    </row>
    <row r="124" spans="1:1" x14ac:dyDescent="0.25">
      <c r="A124" s="140" t="str">
        <f>"2,     "&amp;'2017 03 15'!C142&amp;",   """&amp;'2017 03 15'!T142&amp;""""</f>
        <v>2,     Reliance,   "10 80 DHPHTNE 120  (80 gal)"</v>
      </c>
    </row>
    <row r="125" spans="1:1" x14ac:dyDescent="0.25">
      <c r="A125" s="140" t="str">
        <f>"2,     "&amp;'2017 03 15'!C143&amp;",   """&amp;'2017 03 15'!T143&amp;""""</f>
        <v>2,     Reliance,   "10-80-DHPHTDR 130  (80 gal, JA13)"</v>
      </c>
    </row>
    <row r="126" spans="1:1" x14ac:dyDescent="0.25">
      <c r="A126" s="140" t="str">
        <f>"2,     "&amp;'2017 03 15'!C144&amp;",   """&amp;'2017 03 15'!T144&amp;""""</f>
        <v>2,     Reliance,   "10 80 DHPT  (80 gal)"</v>
      </c>
    </row>
    <row r="127" spans="1:1" x14ac:dyDescent="0.25">
      <c r="A127" s="140" t="str">
        <f>"2,     "&amp;'2017 03 15'!C145&amp;",   """&amp;'2017 03 15'!T145&amp;""""</f>
        <v>2,     Reliance,   "6 50 DHPHT 120  (50 gal)"</v>
      </c>
    </row>
    <row r="128" spans="1:1" x14ac:dyDescent="0.25">
      <c r="A128" s="140" t="str">
        <f>"2,     "&amp;'2017 03 15'!C146&amp;",   """&amp;'2017 03 15'!T146&amp;""""</f>
        <v>2,     Reliance,   "6 66 DHPHT 120  (66 gal)"</v>
      </c>
    </row>
    <row r="129" spans="1:1" x14ac:dyDescent="0.25">
      <c r="A129" s="140" t="str">
        <f>"2,     "&amp;'2017 03 15'!C147&amp;",   """&amp;'2017 03 15'!T147&amp;""""</f>
        <v>2,     Reliance,   "6 80 DHPHT 120  (80 gal)"</v>
      </c>
    </row>
    <row r="130" spans="1:1" x14ac:dyDescent="0.25">
      <c r="A130" s="140" t="str">
        <f>"2,     "&amp;'2017 03 15'!C148&amp;",   """&amp;'2017 03 15'!T148&amp;""""</f>
        <v>2,     Reliance,   "6 80 DHPT 102  (80 gal)"</v>
      </c>
    </row>
    <row r="131" spans="1:1" x14ac:dyDescent="0.25">
      <c r="A131" s="141" t="str">
        <f>"2,     "&amp;'2017 03 15'!C149&amp;",   """&amp;'2017 03 15'!T149&amp;""""</f>
        <v>2,     Rheem,   "HPLD40-1RH  (40 gal)"</v>
      </c>
    </row>
    <row r="132" spans="1:1" x14ac:dyDescent="0.25">
      <c r="A132" s="140" t="str">
        <f>"2,     "&amp;'2017 03 15'!C150&amp;",   """&amp;'2017 03 15'!T150&amp;""""</f>
        <v>2,     Rheem,   "HPLD50-1RH  (50 gal)"</v>
      </c>
    </row>
    <row r="133" spans="1:1" x14ac:dyDescent="0.25">
      <c r="A133" s="140" t="str">
        <f>"2,     "&amp;'2017 03 15'!C151&amp;",   """&amp;'2017 03 15'!T151&amp;""""</f>
        <v>2,     Rheem,   "HPLD65-1RH  (65 gal)"</v>
      </c>
    </row>
    <row r="134" spans="1:1" x14ac:dyDescent="0.25">
      <c r="A134" s="140" t="str">
        <f>"2,     "&amp;'2017 03 15'!C152&amp;",   """&amp;'2017 03 15'!T152&amp;""""</f>
        <v>2,     Rheem,   "HPLD80-1RH  (80 gal)"</v>
      </c>
    </row>
    <row r="135" spans="1:1" x14ac:dyDescent="0.25">
      <c r="A135" s="140" t="str">
        <f>"2,     "&amp;'2017 03 15'!C153&amp;",   """&amp;'2017 03 15'!T153&amp;""""</f>
        <v>2,     Rheem,   "PROPH40 T2 RH375-15  (40 gal, JA13)"</v>
      </c>
    </row>
    <row r="136" spans="1:1" x14ac:dyDescent="0.25">
      <c r="A136" s="140" t="str">
        <f>"2,     "&amp;'2017 03 15'!C154&amp;",   """&amp;'2017 03 15'!T154&amp;""""</f>
        <v>2,     Rheem,   "PROPH50 T2 RH375-15  (50 gal, JA13)"</v>
      </c>
    </row>
    <row r="137" spans="1:1" x14ac:dyDescent="0.25">
      <c r="A137" s="140" t="str">
        <f>"2,     "&amp;'2017 03 15'!C155&amp;",   """&amp;'2017 03 15'!T155&amp;""""</f>
        <v>2,     Rheem,   "PROPH65 T2 RH375-15  (65 gal, JA13)"</v>
      </c>
    </row>
    <row r="138" spans="1:1" x14ac:dyDescent="0.25">
      <c r="A138" s="140" t="str">
        <f>"2,     "&amp;'2017 03 15'!C156&amp;",   """&amp;'2017 03 15'!T156&amp;""""</f>
        <v>2,     Rheem,   "PROPH80 T2 RH375-15  (80 gal, JA13)"</v>
      </c>
    </row>
    <row r="139" spans="1:1" x14ac:dyDescent="0.25">
      <c r="A139" s="140" t="str">
        <f>"2,     "&amp;'2017 03 15'!C157&amp;",   """&amp;'2017 03 15'!T157&amp;""""</f>
        <v>2,     Rheem,   "PROPH40 T2 RH375-30  (40 gal, JA13)"</v>
      </c>
    </row>
    <row r="140" spans="1:1" x14ac:dyDescent="0.25">
      <c r="A140" s="140" t="str">
        <f>"2,     "&amp;'2017 03 15'!C158&amp;",   """&amp;'2017 03 15'!T158&amp;""""</f>
        <v>2,     Rheem,   "PROPH50 T2 RH375-30  (50 gal, JA13)"</v>
      </c>
    </row>
    <row r="141" spans="1:1" x14ac:dyDescent="0.25">
      <c r="A141" s="140" t="str">
        <f>"2,     "&amp;'2017 03 15'!C159&amp;",   """&amp;'2017 03 15'!T159&amp;""""</f>
        <v>2,     Rheem,   "PROPH65 T2 RH375-30  (65 gal, JA13)"</v>
      </c>
    </row>
    <row r="142" spans="1:1" x14ac:dyDescent="0.25">
      <c r="A142" s="140" t="str">
        <f>"2,     "&amp;'2017 03 15'!C160&amp;",   """&amp;'2017 03 15'!T160&amp;""""</f>
        <v>2,     Rheem,   "PROPH80 T2 RH375-30  (80 gal, JA13)"</v>
      </c>
    </row>
    <row r="143" spans="1:1" x14ac:dyDescent="0.25">
      <c r="A143" s="140" t="str">
        <f>"2,     "&amp;'2017 03 15'!C161&amp;",   """&amp;'2017 03 15'!T161&amp;""""</f>
        <v>2,     Rheem,   "PROPH40 T2 RH375-SO  (40 gal, JA13)"</v>
      </c>
    </row>
    <row r="144" spans="1:1" x14ac:dyDescent="0.25">
      <c r="A144" s="140" t="str">
        <f>"2,     "&amp;'2017 03 15'!C162&amp;",   """&amp;'2017 03 15'!T162&amp;""""</f>
        <v>2,     Rheem,   "PROPH50 T2 RH375-SO  (50 gal, JA13)"</v>
      </c>
    </row>
    <row r="145" spans="1:1" x14ac:dyDescent="0.25">
      <c r="A145" s="140" t="str">
        <f>"2,     "&amp;'2017 03 15'!C163&amp;",   """&amp;'2017 03 15'!T163&amp;""""</f>
        <v>2,     Rheem,   "PROPH65 T2 RH375-SO  (65 gal, JA13)"</v>
      </c>
    </row>
    <row r="146" spans="1:1" x14ac:dyDescent="0.25">
      <c r="A146" s="140" t="str">
        <f>"2,     "&amp;'2017 03 15'!C164&amp;",   """&amp;'2017 03 15'!T164&amp;""""</f>
        <v>2,     Rheem,   "PROPH80 T2 RH375-SO  (80 gal, JA13)"</v>
      </c>
    </row>
    <row r="147" spans="1:1" x14ac:dyDescent="0.25">
      <c r="A147" s="140" t="str">
        <f>"2,     "&amp;'2017 03 15'!C165&amp;",   """&amp;'2017 03 15'!T165&amp;""""</f>
        <v>2,     Rheem,   "XE40T10H22U0  (40 gal, JA13)"</v>
      </c>
    </row>
    <row r="148" spans="1:1" x14ac:dyDescent="0.25">
      <c r="A148" s="140" t="str">
        <f>"2,     "&amp;'2017 03 15'!C166&amp;",   """&amp;'2017 03 15'!T166&amp;""""</f>
        <v>2,     Rheem,   "XE50T10H22U0  (50 gal, JA13)"</v>
      </c>
    </row>
    <row r="149" spans="1:1" x14ac:dyDescent="0.25">
      <c r="A149" s="140" t="str">
        <f>"2,     "&amp;'2017 03 15'!C167&amp;",   """&amp;'2017 03 15'!T167&amp;""""</f>
        <v>2,     Rheem,   "XE65T10H22U0  (65 gal, JA13)"</v>
      </c>
    </row>
    <row r="150" spans="1:1" x14ac:dyDescent="0.25">
      <c r="A150" s="140" t="str">
        <f>"2,     "&amp;'2017 03 15'!C168&amp;",   """&amp;'2017 03 15'!T168&amp;""""</f>
        <v>2,     Rheem,   "XE80T10H22U0  (80 gal, JA13)"</v>
      </c>
    </row>
    <row r="151" spans="1:1" x14ac:dyDescent="0.25">
      <c r="A151" s="140" t="str">
        <f>"2,     "&amp;'2017 03 15'!C169&amp;",   """&amp;'2017 03 15'!T169&amp;""""</f>
        <v>2,     Rheem,   "XE40T10H45U0  (40 gal, JA13)"</v>
      </c>
    </row>
    <row r="152" spans="1:1" x14ac:dyDescent="0.25">
      <c r="A152" s="140" t="str">
        <f>"2,     "&amp;'2017 03 15'!C170&amp;",   """&amp;'2017 03 15'!T170&amp;""""</f>
        <v>2,     Rheem,   "XE50T10H45U0  (50 gal, JA13)"</v>
      </c>
    </row>
    <row r="153" spans="1:1" x14ac:dyDescent="0.25">
      <c r="A153" s="140" t="str">
        <f>"2,     "&amp;'2017 03 15'!C171&amp;",   """&amp;'2017 03 15'!T171&amp;""""</f>
        <v>2,     Rheem,   "XE65T10H45U0  (65 gal, JA13)"</v>
      </c>
    </row>
    <row r="154" spans="1:1" x14ac:dyDescent="0.25">
      <c r="A154" s="140" t="str">
        <f>"2,     "&amp;'2017 03 15'!C172&amp;",   """&amp;'2017 03 15'!T172&amp;""""</f>
        <v>2,     Rheem,   "XE80T10H45U0  (80 gal, JA13)"</v>
      </c>
    </row>
    <row r="155" spans="1:1" x14ac:dyDescent="0.25">
      <c r="A155" s="140" t="str">
        <f>"2,     "&amp;'2017 03 15'!C173&amp;",   """&amp;'2017 03 15'!T173&amp;""""</f>
        <v>2,     Rheem,   "XE40T10HS45U0  (40 gal, JA13)"</v>
      </c>
    </row>
    <row r="156" spans="1:1" x14ac:dyDescent="0.25">
      <c r="A156" s="140" t="str">
        <f>"2,     "&amp;'2017 03 15'!C174&amp;",   """&amp;'2017 03 15'!T174&amp;""""</f>
        <v>2,     Rheem,   "XE50T10HS45U0  (50 gal, JA13)"</v>
      </c>
    </row>
    <row r="157" spans="1:1" x14ac:dyDescent="0.25">
      <c r="A157" s="140" t="str">
        <f>"2,     "&amp;'2017 03 15'!C175&amp;",   """&amp;'2017 03 15'!T175&amp;""""</f>
        <v>2,     Rheem,   "XE65T10HS45U0  (65 gal, JA13)"</v>
      </c>
    </row>
    <row r="158" spans="1:1" x14ac:dyDescent="0.25">
      <c r="A158" s="140" t="str">
        <f>"2,     "&amp;'2017 03 15'!C176&amp;",   """&amp;'2017 03 15'!T176&amp;""""</f>
        <v>2,     Rheem,   "XE80T10HS45U0  (80 gal, JA13)"</v>
      </c>
    </row>
    <row r="159" spans="1:1" x14ac:dyDescent="0.25">
      <c r="A159" s="140" t="str">
        <f>"2,     "&amp;'2017 03 15'!C177&amp;",   """&amp;'2017 03 15'!T177&amp;""""</f>
        <v>2,     Rheem,   "PRO H40 T2 RH310BM  (40 gal, JA13)"</v>
      </c>
    </row>
    <row r="160" spans="1:1" x14ac:dyDescent="0.25">
      <c r="A160" s="140" t="str">
        <f>"2,     "&amp;'2017 03 15'!C178&amp;",   """&amp;'2017 03 15'!T178&amp;""""</f>
        <v>2,     Rheem,   "PRO H50 T2 RH310BM  (50 gal, JA13)"</v>
      </c>
    </row>
    <row r="161" spans="1:1" x14ac:dyDescent="0.25">
      <c r="A161" s="140" t="str">
        <f>"2,     "&amp;'2017 03 15'!C179&amp;",   """&amp;'2017 03 15'!T179&amp;""""</f>
        <v>2,     Rheem,   "PRO H65 T2 RH310BM  (65 gal, JA13)"</v>
      </c>
    </row>
    <row r="162" spans="1:1" x14ac:dyDescent="0.25">
      <c r="A162" s="140" t="str">
        <f>"2,     "&amp;'2017 03 15'!C180&amp;",   """&amp;'2017 03 15'!T180&amp;""""</f>
        <v>2,     Rheem,   "PRO H80 T2 RH310BM  (80 gal, JA13)"</v>
      </c>
    </row>
    <row r="163" spans="1:1" x14ac:dyDescent="0.25">
      <c r="A163" s="140" t="str">
        <f>"2,     "&amp;'2017 03 15'!C181&amp;",   """&amp;'2017 03 15'!T181&amp;""""</f>
        <v>2,     Rheem,   "PRO H40 T2 RH310UM  (40 gal)"</v>
      </c>
    </row>
    <row r="164" spans="1:1" x14ac:dyDescent="0.25">
      <c r="A164" s="140" t="str">
        <f>"2,     "&amp;'2017 03 15'!C182&amp;",   """&amp;'2017 03 15'!T182&amp;""""</f>
        <v>2,     Rheem,   "PRO H50 T2 RH310UM  (50 gal)"</v>
      </c>
    </row>
    <row r="165" spans="1:1" x14ac:dyDescent="0.25">
      <c r="A165" s="140" t="str">
        <f>"2,     "&amp;'2017 03 15'!C183&amp;",   """&amp;'2017 03 15'!T183&amp;""""</f>
        <v>2,     Rheem,   "PRO H65 T2 RH310UM  (65 gal)"</v>
      </c>
    </row>
    <row r="166" spans="1:1" x14ac:dyDescent="0.25">
      <c r="A166" s="140" t="str">
        <f>"2,     "&amp;'2017 03 15'!C184&amp;",   """&amp;'2017 03 15'!T184&amp;""""</f>
        <v>2,     Rheem,   "PRO H80 T2 RH310UM  (80 gal)"</v>
      </c>
    </row>
    <row r="167" spans="1:1" x14ac:dyDescent="0.25">
      <c r="A167" s="140" t="str">
        <f>"2,     "&amp;'2017 03 15'!C185&amp;",   """&amp;'2017 03 15'!T185&amp;""""</f>
        <v>2,     Rheem,   "HB50RH  (50 gal)"</v>
      </c>
    </row>
    <row r="168" spans="1:1" x14ac:dyDescent="0.25">
      <c r="A168" s="140" t="str">
        <f>"2,     "&amp;'2017 03 15'!C186&amp;",   """&amp;'2017 03 15'!T186&amp;""""</f>
        <v>2,     Rheem,   "PROPH50 T2 RH245  (50 gal)"</v>
      </c>
    </row>
    <row r="169" spans="1:1" x14ac:dyDescent="0.25">
      <c r="A169" s="140" t="str">
        <f>"2,     "&amp;'2017 03 15'!C187&amp;",   """&amp;'2017 03 15'!T187&amp;""""</f>
        <v>2,     Rheem,   "PROPH50 T2 RH350 D  (50 gal)"</v>
      </c>
    </row>
    <row r="170" spans="1:1" x14ac:dyDescent="0.25">
      <c r="A170" s="140" t="str">
        <f>"2,     "&amp;'2017 03 15'!C188&amp;",   """&amp;'2017 03 15'!T188&amp;""""</f>
        <v>2,     Rheem,   "PROPH65 T2 RH350 D  (65 gal)"</v>
      </c>
    </row>
    <row r="171" spans="1:1" x14ac:dyDescent="0.25">
      <c r="A171" s="140" t="str">
        <f>"2,     "&amp;'2017 03 15'!C189&amp;",   """&amp;'2017 03 15'!T189&amp;""""</f>
        <v>2,     Rheem,   "PROPH80 T2 RH245  (80 gal)"</v>
      </c>
    </row>
    <row r="172" spans="1:1" x14ac:dyDescent="0.25">
      <c r="A172" s="140" t="str">
        <f>"2,     "&amp;'2017 03 15'!C190&amp;",   """&amp;'2017 03 15'!T190&amp;""""</f>
        <v>2,     Rheem,   "PROPH80 T2 RH350 D  (80 gal)"</v>
      </c>
    </row>
    <row r="173" spans="1:1" x14ac:dyDescent="0.25">
      <c r="A173" s="140" t="str">
        <f>"2,     "&amp;'2017 03 15'!C191&amp;",   """&amp;'2017 03 15'!T191&amp;""""</f>
        <v>2,     Rheem,   "XE50T10HD50U0  (50 gal)"</v>
      </c>
    </row>
    <row r="174" spans="1:1" x14ac:dyDescent="0.25">
      <c r="A174" s="140" t="str">
        <f>"2,     "&amp;'2017 03 15'!C192&amp;",   """&amp;'2017 03 15'!T192&amp;""""</f>
        <v>2,     Rheem,   "XE50T12EH45U0  (50 gal)"</v>
      </c>
    </row>
    <row r="175" spans="1:1" x14ac:dyDescent="0.25">
      <c r="A175" s="140" t="str">
        <f>"2,     "&amp;'2017 03 15'!C193&amp;",   """&amp;'2017 03 15'!T193&amp;""""</f>
        <v>2,     Rheem,   "XE50T12EH45U0W  (50 gal)"</v>
      </c>
    </row>
    <row r="176" spans="1:1" x14ac:dyDescent="0.25">
      <c r="A176" s="140" t="str">
        <f>"2,     "&amp;'2017 03 15'!C194&amp;",   """&amp;'2017 03 15'!T194&amp;""""</f>
        <v>2,     Rheem,   "XE65T10HD50U0  (65 gal)"</v>
      </c>
    </row>
    <row r="177" spans="1:1" x14ac:dyDescent="0.25">
      <c r="A177" s="140" t="str">
        <f>"2,     "&amp;'2017 03 15'!C195&amp;",   """&amp;'2017 03 15'!T195&amp;""""</f>
        <v>2,     Rheem,   "XE80T10HD50U0  (80 gal)"</v>
      </c>
    </row>
    <row r="178" spans="1:1" x14ac:dyDescent="0.25">
      <c r="A178" s="140" t="str">
        <f>"2,     "&amp;'2017 03 15'!C196&amp;",   """&amp;'2017 03 15'!T196&amp;""""</f>
        <v>2,     Rheem,   "XE80T12EH45U0  (80 gal)"</v>
      </c>
    </row>
    <row r="179" spans="1:1" x14ac:dyDescent="0.25">
      <c r="A179" s="140" t="str">
        <f>"2,     "&amp;'2017 03 15'!C197&amp;",   """&amp;'2017 03 15'!T197&amp;""""</f>
        <v>2,     Rheem,   "XE80T12EH45U0W  (80 gal)"</v>
      </c>
    </row>
    <row r="180" spans="1:1" x14ac:dyDescent="0.25">
      <c r="A180" s="140" t="str">
        <f>"2,     "&amp;'2017 03 15'!C198&amp;",   """&amp;'2017 03 15'!T198&amp;""""</f>
        <v>2,     Rheem,   "PROPH50 T2 RH350 DC  (50 gal)"</v>
      </c>
    </row>
    <row r="181" spans="1:1" x14ac:dyDescent="0.25">
      <c r="A181" s="140" t="str">
        <f>"2,     "&amp;'2017 03 15'!C199&amp;",   """&amp;'2017 03 15'!T199&amp;""""</f>
        <v>2,     Rheem,   "PROPH65 T2 RH350 DC  (65 gal)"</v>
      </c>
    </row>
    <row r="182" spans="1:1" x14ac:dyDescent="0.25">
      <c r="A182" s="140" t="str">
        <f>"2,     "&amp;'2017 03 15'!C200&amp;",   """&amp;'2017 03 15'!T200&amp;""""</f>
        <v>2,     Rheem,   "PROPH80 T2 RH350 DC  (80 gal)"</v>
      </c>
    </row>
    <row r="183" spans="1:1" x14ac:dyDescent="0.25">
      <c r="A183" s="140" t="str">
        <f>"2,     "&amp;'2017 03 15'!C201&amp;",   """&amp;'2017 03 15'!T201&amp;""""</f>
        <v>2,     Rheem,   "HPLD50  (50 gal)"</v>
      </c>
    </row>
    <row r="184" spans="1:1" x14ac:dyDescent="0.25">
      <c r="A184" s="140" t="str">
        <f>"2,     "&amp;'2017 03 15'!C202&amp;",   """&amp;'2017 03 15'!T202&amp;""""</f>
        <v>2,     Rheem,   "HPLD65  (65 gal)"</v>
      </c>
    </row>
    <row r="185" spans="1:1" x14ac:dyDescent="0.25">
      <c r="A185" s="140" t="str">
        <f>"2,     "&amp;'2017 03 15'!C203&amp;",   """&amp;'2017 03 15'!T203&amp;""""</f>
        <v>2,     Rheem,   "HPLD80  (80 gal)"</v>
      </c>
    </row>
    <row r="186" spans="1:1" x14ac:dyDescent="0.25">
      <c r="A186" s="140" t="str">
        <f>"2,     "&amp;'2017 03 15'!C204&amp;",   """&amp;'2017 03 15'!T204&amp;""""</f>
        <v>2,     Rheem,   "XE50T10HD22U0  (50 gal)"</v>
      </c>
    </row>
    <row r="187" spans="1:1" x14ac:dyDescent="0.25">
      <c r="A187" s="140" t="str">
        <f>"2,     "&amp;'2017 03 15'!C205&amp;",   """&amp;'2017 03 15'!T205&amp;""""</f>
        <v>2,     Rheem,   "XE50T10HD50U1  (50 gal)"</v>
      </c>
    </row>
    <row r="188" spans="1:1" x14ac:dyDescent="0.25">
      <c r="A188" s="140" t="str">
        <f>"2,     "&amp;'2017 03 15'!C206&amp;",   """&amp;'2017 03 15'!T206&amp;""""</f>
        <v>2,     Rheem,   "XE65T10HD22U0  (65 gal)"</v>
      </c>
    </row>
    <row r="189" spans="1:1" x14ac:dyDescent="0.25">
      <c r="A189" s="140" t="str">
        <f>"2,     "&amp;'2017 03 15'!C207&amp;",   """&amp;'2017 03 15'!T207&amp;""""</f>
        <v>2,     Rheem,   "XE65T10HD50U1  (65 gal)"</v>
      </c>
    </row>
    <row r="190" spans="1:1" x14ac:dyDescent="0.25">
      <c r="A190" s="140" t="str">
        <f>"2,     "&amp;'2017 03 15'!C208&amp;",   """&amp;'2017 03 15'!T208&amp;""""</f>
        <v>2,     Rheem,   "XE80T10HD22U0  (80 gal)"</v>
      </c>
    </row>
    <row r="191" spans="1:1" x14ac:dyDescent="0.25">
      <c r="A191" s="140" t="str">
        <f>"2,     "&amp;'2017 03 15'!C209&amp;",   """&amp;'2017 03 15'!T209&amp;""""</f>
        <v>2,     Rheem,   "XE80T10HD50U1  (80 gal)"</v>
      </c>
    </row>
    <row r="192" spans="1:1" x14ac:dyDescent="0.25">
      <c r="A192" s="140" t="str">
        <f>"2,     "&amp;'2017 03 15'!C210&amp;",   """&amp;'2017 03 15'!T210&amp;""""</f>
        <v>2,     Rheem,   "PROPH50 T2 RH350 D15  (50 gal)"</v>
      </c>
    </row>
    <row r="193" spans="1:1" x14ac:dyDescent="0.25">
      <c r="A193" s="140" t="str">
        <f>"2,     "&amp;'2017 03 15'!C211&amp;",   """&amp;'2017 03 15'!T211&amp;""""</f>
        <v>2,     Rheem,   "PROPH50 T2 RH350 DCB  (50 gal)"</v>
      </c>
    </row>
    <row r="194" spans="1:1" x14ac:dyDescent="0.25">
      <c r="A194" s="140" t="str">
        <f>"2,     "&amp;'2017 03 15'!C212&amp;",   """&amp;'2017 03 15'!T212&amp;""""</f>
        <v>2,     Rheem,   "PROPH65 T2 RH350 D15  (65 gal)"</v>
      </c>
    </row>
    <row r="195" spans="1:1" x14ac:dyDescent="0.25">
      <c r="A195" s="140" t="str">
        <f>"2,     "&amp;'2017 03 15'!C213&amp;",   """&amp;'2017 03 15'!T213&amp;""""</f>
        <v>2,     Rheem,   "PROPH65 T2 RH350 DCB  (65 gal)"</v>
      </c>
    </row>
    <row r="196" spans="1:1" x14ac:dyDescent="0.25">
      <c r="A196" s="140" t="str">
        <f>"2,     "&amp;'2017 03 15'!C214&amp;",   """&amp;'2017 03 15'!T214&amp;""""</f>
        <v>2,     Rheem,   "PROPH80 T2 RH350 D15  (80 gal)"</v>
      </c>
    </row>
    <row r="197" spans="1:1" x14ac:dyDescent="0.25">
      <c r="A197" s="140" t="str">
        <f>"2,     "&amp;'2017 03 15'!C215&amp;",   """&amp;'2017 03 15'!T215&amp;""""</f>
        <v>2,     Rheem,   "PROPH80 T2 RH350 DCB  (80 gal)"</v>
      </c>
    </row>
    <row r="198" spans="1:1" x14ac:dyDescent="0.25">
      <c r="A198" s="141" t="str">
        <f>"2,     "&amp;'2017 03 15'!C236&amp;",   """&amp;'2017 03 15'!T236&amp;""""</f>
        <v>2,     Rheem Canada,   "CPROPH40 T2 RH375-15  (40 gal)"</v>
      </c>
    </row>
    <row r="199" spans="1:1" x14ac:dyDescent="0.25">
      <c r="A199" s="140" t="str">
        <f>"2,     "&amp;'2017 03 15'!C237&amp;",   """&amp;'2017 03 15'!T237&amp;""""</f>
        <v>2,     Rheem Canada,   "CPROPH50 T2 RH375-15  (50 gal)"</v>
      </c>
    </row>
    <row r="200" spans="1:1" x14ac:dyDescent="0.25">
      <c r="A200" s="140" t="str">
        <f>"2,     "&amp;'2017 03 15'!C238&amp;",   """&amp;'2017 03 15'!T238&amp;""""</f>
        <v>2,     Rheem Canada,   "CPROPH65 T2 RH375-15  (65 gal)"</v>
      </c>
    </row>
    <row r="201" spans="1:1" x14ac:dyDescent="0.25">
      <c r="A201" s="140" t="str">
        <f>"2,     "&amp;'2017 03 15'!C239&amp;",   """&amp;'2017 03 15'!T239&amp;""""</f>
        <v>2,     Rheem Canada,   "CPROPH80 T2 RH375-15  (80 gal)"</v>
      </c>
    </row>
    <row r="202" spans="1:1" x14ac:dyDescent="0.25">
      <c r="A202" s="140" t="str">
        <f>"2,     "&amp;'2017 03 15'!C240&amp;",   """&amp;'2017 03 15'!T240&amp;""""</f>
        <v>2,     Rheem Canada,   "CPROPH40 T2 RH375-30  (40 gal)"</v>
      </c>
    </row>
    <row r="203" spans="1:1" x14ac:dyDescent="0.25">
      <c r="A203" s="140" t="str">
        <f>"2,     "&amp;'2017 03 15'!C241&amp;",   """&amp;'2017 03 15'!T241&amp;""""</f>
        <v>2,     Rheem Canada,   "CPROPH50 T2 RH375-30  (50 gal)"</v>
      </c>
    </row>
    <row r="204" spans="1:1" x14ac:dyDescent="0.25">
      <c r="A204" s="140" t="str">
        <f>"2,     "&amp;'2017 03 15'!C242&amp;",   """&amp;'2017 03 15'!T242&amp;""""</f>
        <v>2,     Rheem Canada,   "CPROPH65 T2 RH375-30  (65 gal)"</v>
      </c>
    </row>
    <row r="205" spans="1:1" x14ac:dyDescent="0.25">
      <c r="A205" s="140" t="str">
        <f>"2,     "&amp;'2017 03 15'!C243&amp;",   """&amp;'2017 03 15'!T243&amp;""""</f>
        <v>2,     Rheem Canada,   "CPROPH80 T2 RH375-30  (80 gal)"</v>
      </c>
    </row>
    <row r="206" spans="1:1" x14ac:dyDescent="0.25">
      <c r="A206" s="140" t="str">
        <f>"2,     "&amp;'2017 03 15'!C244&amp;",   """&amp;'2017 03 15'!T244&amp;""""</f>
        <v>2,     Rheem Canada,   "CPROPH40 T2 RH375-SO  (40 gal)"</v>
      </c>
    </row>
    <row r="207" spans="1:1" x14ac:dyDescent="0.25">
      <c r="A207" s="140" t="str">
        <f>"2,     "&amp;'2017 03 15'!C245&amp;",   """&amp;'2017 03 15'!T245&amp;""""</f>
        <v>2,     Rheem Canada,   "CPROPH50 T2 RH375-SO  (50 gal)"</v>
      </c>
    </row>
    <row r="208" spans="1:1" x14ac:dyDescent="0.25">
      <c r="A208" s="140" t="str">
        <f>"2,     "&amp;'2017 03 15'!C246&amp;",   """&amp;'2017 03 15'!T246&amp;""""</f>
        <v>2,     Rheem Canada,   "CPROPH65 T2 RH375-SO  (65 gal)"</v>
      </c>
    </row>
    <row r="209" spans="1:1" x14ac:dyDescent="0.25">
      <c r="A209" s="140" t="str">
        <f>"2,     "&amp;'2017 03 15'!C247&amp;",   """&amp;'2017 03 15'!T247&amp;""""</f>
        <v>2,     Rheem Canada,   "CPROPH80 T2 RH375-SO  (80 gal)"</v>
      </c>
    </row>
    <row r="210" spans="1:1" x14ac:dyDescent="0.25">
      <c r="A210" s="140" t="str">
        <f>"2,     "&amp;'2017 03 15'!C248&amp;",   """&amp;'2017 03 15'!T248&amp;""""</f>
        <v>2,     Rheem Canada,   "CXE40T10H22UO  (40 gal)"</v>
      </c>
    </row>
    <row r="211" spans="1:1" x14ac:dyDescent="0.25">
      <c r="A211" s="140" t="str">
        <f>"2,     "&amp;'2017 03 15'!C249&amp;",   """&amp;'2017 03 15'!T249&amp;""""</f>
        <v>2,     Rheem Canada,   "CXE50T10H22UO  (50 gal)"</v>
      </c>
    </row>
    <row r="212" spans="1:1" x14ac:dyDescent="0.25">
      <c r="A212" s="140" t="str">
        <f>"2,     "&amp;'2017 03 15'!C250&amp;",   """&amp;'2017 03 15'!T250&amp;""""</f>
        <v>2,     Rheem Canada,   "CXE65T10H22UO  (65 gal)"</v>
      </c>
    </row>
    <row r="213" spans="1:1" x14ac:dyDescent="0.25">
      <c r="A213" s="140" t="str">
        <f>"2,     "&amp;'2017 03 15'!C251&amp;",   """&amp;'2017 03 15'!T251&amp;""""</f>
        <v>2,     Rheem Canada,   "CXE80T10H22UO  (80 gal)"</v>
      </c>
    </row>
    <row r="214" spans="1:1" x14ac:dyDescent="0.25">
      <c r="A214" s="140" t="str">
        <f>"2,     "&amp;'2017 03 15'!C252&amp;",   """&amp;'2017 03 15'!T252&amp;""""</f>
        <v>2,     Rheem Canada,   "CXE40T10H45UO  (40 gal)"</v>
      </c>
    </row>
    <row r="215" spans="1:1" x14ac:dyDescent="0.25">
      <c r="A215" s="140" t="str">
        <f>"2,     "&amp;'2017 03 15'!C253&amp;",   """&amp;'2017 03 15'!T253&amp;""""</f>
        <v>2,     Rheem Canada,   "CXE50T10H45UO  (50 gal)"</v>
      </c>
    </row>
    <row r="216" spans="1:1" x14ac:dyDescent="0.25">
      <c r="A216" s="140" t="str">
        <f>"2,     "&amp;'2017 03 15'!C254&amp;",   """&amp;'2017 03 15'!T254&amp;""""</f>
        <v>2,     Rheem Canada,   "CXE65T10H45UO  (65 gal)"</v>
      </c>
    </row>
    <row r="217" spans="1:1" x14ac:dyDescent="0.25">
      <c r="A217" s="140" t="str">
        <f>"2,     "&amp;'2017 03 15'!C255&amp;",   """&amp;'2017 03 15'!T255&amp;""""</f>
        <v>2,     Rheem Canada,   "CXE80T10H45UO  (80 gal)"</v>
      </c>
    </row>
    <row r="218" spans="1:1" x14ac:dyDescent="0.25">
      <c r="A218" s="140" t="str">
        <f>"2,     "&amp;'2017 03 15'!C256&amp;",   """&amp;'2017 03 15'!T256&amp;""""</f>
        <v>2,     Rheem Canada,   "CXE40T10HS45UO  (40 gal)"</v>
      </c>
    </row>
    <row r="219" spans="1:1" x14ac:dyDescent="0.25">
      <c r="A219" s="140" t="str">
        <f>"2,     "&amp;'2017 03 15'!C257&amp;",   """&amp;'2017 03 15'!T257&amp;""""</f>
        <v>2,     Rheem Canada,   "CXE50T10HS45UO  (50 gal)"</v>
      </c>
    </row>
    <row r="220" spans="1:1" x14ac:dyDescent="0.25">
      <c r="A220" s="140" t="str">
        <f>"2,     "&amp;'2017 03 15'!C258&amp;",   """&amp;'2017 03 15'!T258&amp;""""</f>
        <v>2,     Rheem Canada,   "CXE65T10HS45UO  (65 gal)"</v>
      </c>
    </row>
    <row r="221" spans="1:1" x14ac:dyDescent="0.25">
      <c r="A221" s="140" t="str">
        <f>"2,     "&amp;'2017 03 15'!C259&amp;",   """&amp;'2017 03 15'!T259&amp;""""</f>
        <v>2,     Rheem Canada,   "CXE80T10HS45UO  (80 gal)"</v>
      </c>
    </row>
    <row r="222" spans="1:1" x14ac:dyDescent="0.25">
      <c r="A222" s="140" t="str">
        <f>"2,     "&amp;'2017 03 15'!C260&amp;",   """&amp;'2017 03 15'!T260&amp;""""</f>
        <v>2,     Rheem Canada,   "CPRO H40 T2 RH310BM  (40 gal)"</v>
      </c>
    </row>
    <row r="223" spans="1:1" x14ac:dyDescent="0.25">
      <c r="A223" s="140" t="str">
        <f>"2,     "&amp;'2017 03 15'!C261&amp;",   """&amp;'2017 03 15'!T261&amp;""""</f>
        <v>2,     Rheem Canada,   "CPRO H50 T2 RH310BM  (50 gal)"</v>
      </c>
    </row>
    <row r="224" spans="1:1" x14ac:dyDescent="0.25">
      <c r="A224" s="140" t="str">
        <f>"2,     "&amp;'2017 03 15'!C262&amp;",   """&amp;'2017 03 15'!T262&amp;""""</f>
        <v>2,     Rheem Canada,   "CPRO H65 T2 RH310BM  (65 gal)"</v>
      </c>
    </row>
    <row r="225" spans="1:1" x14ac:dyDescent="0.25">
      <c r="A225" s="140" t="str">
        <f>"2,     "&amp;'2017 03 15'!C263&amp;",   """&amp;'2017 03 15'!T263&amp;""""</f>
        <v>2,     Rheem Canada,   "CPRO H80 T2 RH310BM  (80 gal)"</v>
      </c>
    </row>
    <row r="226" spans="1:1" x14ac:dyDescent="0.25">
      <c r="A226" s="141" t="str">
        <f>"2,     "&amp;'2017 03 15'!C274&amp;",   """&amp;'2017 03 15'!T274&amp;""""</f>
        <v>2,     Richmond,   "10E40-HP515  (40 gal, JA13)"</v>
      </c>
    </row>
    <row r="227" spans="1:1" x14ac:dyDescent="0.25">
      <c r="A227" s="140" t="str">
        <f>"2,     "&amp;'2017 03 15'!C275&amp;",   """&amp;'2017 03 15'!T275&amp;""""</f>
        <v>2,     Richmond,   "10E50-HP515  (50 gal, JA13)"</v>
      </c>
    </row>
    <row r="228" spans="1:1" x14ac:dyDescent="0.25">
      <c r="A228" s="140" t="str">
        <f>"2,     "&amp;'2017 03 15'!C276&amp;",   """&amp;'2017 03 15'!T276&amp;""""</f>
        <v>2,     Richmond,   "10E65-HP515  (65 gal, JA13)"</v>
      </c>
    </row>
    <row r="229" spans="1:1" x14ac:dyDescent="0.25">
      <c r="A229" s="140" t="str">
        <f>"2,     "&amp;'2017 03 15'!C277&amp;",   """&amp;'2017 03 15'!T277&amp;""""</f>
        <v>2,     Richmond,   "10E80-HP515  (80 gal, JA13)"</v>
      </c>
    </row>
    <row r="230" spans="1:1" x14ac:dyDescent="0.25">
      <c r="A230" s="140" t="str">
        <f>"2,     "&amp;'2017 03 15'!C278&amp;",   """&amp;'2017 03 15'!T278&amp;""""</f>
        <v>2,     Richmond,   "10E40-HP530  (40 gal, JA13)"</v>
      </c>
    </row>
    <row r="231" spans="1:1" x14ac:dyDescent="0.25">
      <c r="A231" s="140" t="str">
        <f>"2,     "&amp;'2017 03 15'!C279&amp;",   """&amp;'2017 03 15'!T279&amp;""""</f>
        <v>2,     Richmond,   "10E50-HP530  (50 gal, JA13)"</v>
      </c>
    </row>
    <row r="232" spans="1:1" x14ac:dyDescent="0.25">
      <c r="A232" s="140" t="str">
        <f>"2,     "&amp;'2017 03 15'!C280&amp;",   """&amp;'2017 03 15'!T280&amp;""""</f>
        <v>2,     Richmond,   "10E65-HP530  (65 gal, JA13)"</v>
      </c>
    </row>
    <row r="233" spans="1:1" x14ac:dyDescent="0.25">
      <c r="A233" s="140" t="str">
        <f>"2,     "&amp;'2017 03 15'!C281&amp;",   """&amp;'2017 03 15'!T281&amp;""""</f>
        <v>2,     Richmond,   "10E80-HP530  (80 gal, JA13)"</v>
      </c>
    </row>
    <row r="234" spans="1:1" x14ac:dyDescent="0.25">
      <c r="A234" s="140" t="str">
        <f>"2,     "&amp;'2017 03 15'!C282&amp;",   """&amp;'2017 03 15'!T282&amp;""""</f>
        <v>2,     Richmond,   "10E40-HP5S30  (40 gal, JA13)"</v>
      </c>
    </row>
    <row r="235" spans="1:1" x14ac:dyDescent="0.25">
      <c r="A235" s="140" t="str">
        <f>"2,     "&amp;'2017 03 15'!C283&amp;",   """&amp;'2017 03 15'!T283&amp;""""</f>
        <v>2,     Richmond,   "10E50-HP5S30  (50 gal, JA13)"</v>
      </c>
    </row>
    <row r="236" spans="1:1" x14ac:dyDescent="0.25">
      <c r="A236" s="140" t="str">
        <f>"2,     "&amp;'2017 03 15'!C284&amp;",   """&amp;'2017 03 15'!T284&amp;""""</f>
        <v>2,     Richmond,   "10E65-HP5S30  (65 gal, JA13)"</v>
      </c>
    </row>
    <row r="237" spans="1:1" x14ac:dyDescent="0.25">
      <c r="A237" s="140" t="str">
        <f>"2,     "&amp;'2017 03 15'!C285&amp;",   """&amp;'2017 03 15'!T285&amp;""""</f>
        <v>2,     Richmond,   "10E80-HP5S30  (80 gal, JA13)"</v>
      </c>
    </row>
    <row r="238" spans="1:1" x14ac:dyDescent="0.25">
      <c r="A238" s="140" t="str">
        <f>"2,     "&amp;'2017 03 15'!C286&amp;",   """&amp;'2017 03 15'!T286&amp;""""</f>
        <v>2,     Richmond,   "10E50-HP4D  (50 gal)"</v>
      </c>
    </row>
    <row r="239" spans="1:1" x14ac:dyDescent="0.25">
      <c r="A239" s="140" t="str">
        <f>"2,     "&amp;'2017 03 15'!C287&amp;",   """&amp;'2017 03 15'!T287&amp;""""</f>
        <v>2,     Richmond,   "10E65-HP4D  (65 gal)"</v>
      </c>
    </row>
    <row r="240" spans="1:1" x14ac:dyDescent="0.25">
      <c r="A240" s="140" t="str">
        <f>"2,     "&amp;'2017 03 15'!C288&amp;",   """&amp;'2017 03 15'!T288&amp;""""</f>
        <v>2,     Richmond,   "10E80-HP4D  (80 gal)"</v>
      </c>
    </row>
    <row r="241" spans="1:1" x14ac:dyDescent="0.25">
      <c r="A241" s="140" t="str">
        <f>"2,     "&amp;'2017 03 15'!C289&amp;",   """&amp;'2017 03 15'!T289&amp;""""</f>
        <v>2,     Richmond,   "12E50-HP  (50 gal)"</v>
      </c>
    </row>
    <row r="242" spans="1:1" x14ac:dyDescent="0.25">
      <c r="A242" s="140" t="str">
        <f>"2,     "&amp;'2017 03 15'!C290&amp;",   """&amp;'2017 03 15'!T290&amp;""""</f>
        <v>2,     Richmond,   "12E80-HP  (80 gal)"</v>
      </c>
    </row>
    <row r="243" spans="1:1" x14ac:dyDescent="0.25">
      <c r="A243" s="140" t="str">
        <f>"2,     "&amp;'2017 03 15'!C291&amp;",   """&amp;'2017 03 15'!T291&amp;""""</f>
        <v>2,     Richmond,   "HB50RM  (50 gal)"</v>
      </c>
    </row>
    <row r="244" spans="1:1" x14ac:dyDescent="0.25">
      <c r="A244" s="140" t="str">
        <f>"2,     "&amp;'2017 03 15'!C292&amp;",   """&amp;'2017 03 15'!T292&amp;""""</f>
        <v>2,     Richmond,   "10E50-HP4D15  (50 gal)"</v>
      </c>
    </row>
    <row r="245" spans="1:1" x14ac:dyDescent="0.25">
      <c r="A245" s="140" t="str">
        <f>"2,     "&amp;'2017 03 15'!C293&amp;",   """&amp;'2017 03 15'!T293&amp;""""</f>
        <v>2,     Richmond,   "10E65-HP4D15  (65 gal)"</v>
      </c>
    </row>
    <row r="246" spans="1:1" x14ac:dyDescent="0.25">
      <c r="A246" s="140" t="str">
        <f>"2,     "&amp;'2017 03 15'!C294&amp;",   """&amp;'2017 03 15'!T294&amp;""""</f>
        <v>2,     Richmond,   "10E80-HP4D15  (80 gal)"</v>
      </c>
    </row>
    <row r="247" spans="1:1" x14ac:dyDescent="0.25">
      <c r="A247" s="141" t="str">
        <f>"2,     "&amp;'2017 03 15'!C295&amp;",   """&amp;'2017 03 15'!T295&amp;""""</f>
        <v>2,     Ruud,   "HPLD40-1RU  (40 gal)"</v>
      </c>
    </row>
    <row r="248" spans="1:1" x14ac:dyDescent="0.25">
      <c r="A248" s="140" t="str">
        <f>"2,     "&amp;'2017 03 15'!C296&amp;",   """&amp;'2017 03 15'!T296&amp;""""</f>
        <v>2,     Ruud,   "HPLD50-1RU  (50 gal)"</v>
      </c>
    </row>
    <row r="249" spans="1:1" x14ac:dyDescent="0.25">
      <c r="A249" s="140" t="str">
        <f>"2,     "&amp;'2017 03 15'!C297&amp;",   """&amp;'2017 03 15'!T297&amp;""""</f>
        <v>2,     Ruud,   "HPLD65-1RU  (65 gal)"</v>
      </c>
    </row>
    <row r="250" spans="1:1" x14ac:dyDescent="0.25">
      <c r="A250" s="140" t="str">
        <f>"2,     "&amp;'2017 03 15'!C298&amp;",   """&amp;'2017 03 15'!T298&amp;""""</f>
        <v>2,     Ruud,   "HPLD80-1RU  (80 gal)"</v>
      </c>
    </row>
    <row r="251" spans="1:1" x14ac:dyDescent="0.25">
      <c r="A251" s="140" t="str">
        <f>"2,     "&amp;'2017 03 15'!C299&amp;",   """&amp;'2017 03 15'!T299&amp;""""</f>
        <v>2,     Ruud,   "PROUH40 T2 RU375-15  (40 gal, JA13)"</v>
      </c>
    </row>
    <row r="252" spans="1:1" x14ac:dyDescent="0.25">
      <c r="A252" s="140" t="str">
        <f>"2,     "&amp;'2017 03 15'!C300&amp;",   """&amp;'2017 03 15'!T300&amp;""""</f>
        <v>2,     Ruud,   "PROUH50 T2 RU375-15  (50 gal, JA13)"</v>
      </c>
    </row>
    <row r="253" spans="1:1" x14ac:dyDescent="0.25">
      <c r="A253" s="140" t="str">
        <f>"2,     "&amp;'2017 03 15'!C301&amp;",   """&amp;'2017 03 15'!T301&amp;""""</f>
        <v>2,     Ruud,   "PROUH65 T2 RU375-15  (65 gal, JA13)"</v>
      </c>
    </row>
    <row r="254" spans="1:1" x14ac:dyDescent="0.25">
      <c r="A254" s="140" t="str">
        <f>"2,     "&amp;'2017 03 15'!C302&amp;",   """&amp;'2017 03 15'!T302&amp;""""</f>
        <v>2,     Ruud,   "PROUH80 T2 RU375-15  (80 gal, JA13)"</v>
      </c>
    </row>
    <row r="255" spans="1:1" x14ac:dyDescent="0.25">
      <c r="A255" s="140" t="str">
        <f>"2,     "&amp;'2017 03 15'!C303&amp;",   """&amp;'2017 03 15'!T303&amp;""""</f>
        <v>2,     Ruud,   "PROUH40 T2 RU375-30  (40 gal, JA13)"</v>
      </c>
    </row>
    <row r="256" spans="1:1" x14ac:dyDescent="0.25">
      <c r="A256" s="140" t="str">
        <f>"2,     "&amp;'2017 03 15'!C304&amp;",   """&amp;'2017 03 15'!T304&amp;""""</f>
        <v>2,     Ruud,   "PROUH50 T2 RU375-30  (50 gal, JA13)"</v>
      </c>
    </row>
    <row r="257" spans="1:1" x14ac:dyDescent="0.25">
      <c r="A257" s="140" t="str">
        <f>"2,     "&amp;'2017 03 15'!C305&amp;",   """&amp;'2017 03 15'!T305&amp;""""</f>
        <v>2,     Ruud,   "PROUH65 T2 RU375-30  (65 gal, JA13)"</v>
      </c>
    </row>
    <row r="258" spans="1:1" x14ac:dyDescent="0.25">
      <c r="A258" s="140" t="str">
        <f>"2,     "&amp;'2017 03 15'!C306&amp;",   """&amp;'2017 03 15'!T306&amp;""""</f>
        <v>2,     Ruud,   "PROUH80 T2 RU375-30  (80 gal, JA13)"</v>
      </c>
    </row>
    <row r="259" spans="1:1" x14ac:dyDescent="0.25">
      <c r="A259" s="140" t="str">
        <f>"2,     "&amp;'2017 03 15'!C307&amp;",   """&amp;'2017 03 15'!T307&amp;""""</f>
        <v>2,     Ruud,   "PROUH40 T2 RU375-SO  (40 gal, JA13)"</v>
      </c>
    </row>
    <row r="260" spans="1:1" x14ac:dyDescent="0.25">
      <c r="A260" s="140" t="str">
        <f>"2,     "&amp;'2017 03 15'!C308&amp;",   """&amp;'2017 03 15'!T308&amp;""""</f>
        <v>2,     Ruud,   "PROUH50 T2 RU375-SO  (50 gal, JA13)"</v>
      </c>
    </row>
    <row r="261" spans="1:1" x14ac:dyDescent="0.25">
      <c r="A261" s="140" t="str">
        <f>"2,     "&amp;'2017 03 15'!C309&amp;",   """&amp;'2017 03 15'!T309&amp;""""</f>
        <v>2,     Ruud,   "PROUH65 T2 RU375-SO  (65 gal, JA13)"</v>
      </c>
    </row>
    <row r="262" spans="1:1" x14ac:dyDescent="0.25">
      <c r="A262" s="140" t="str">
        <f>"2,     "&amp;'2017 03 15'!C310&amp;",   """&amp;'2017 03 15'!T310&amp;""""</f>
        <v>2,     Ruud,   "PROUH80 T2 RU375-SO  (80 gal, JA13)"</v>
      </c>
    </row>
    <row r="263" spans="1:1" x14ac:dyDescent="0.25">
      <c r="A263" s="140" t="str">
        <f>"2,     "&amp;'2017 03 15'!C311&amp;",   """&amp;'2017 03 15'!T311&amp;""""</f>
        <v>2,     Ruud,   "PRO H40 T2 RU310BM  (40 gal, JA13)"</v>
      </c>
    </row>
    <row r="264" spans="1:1" x14ac:dyDescent="0.25">
      <c r="A264" s="140" t="str">
        <f>"2,     "&amp;'2017 03 15'!C312&amp;",   """&amp;'2017 03 15'!T312&amp;""""</f>
        <v>2,     Ruud,   "PRO H50 T2 RU310BM  (50 gal, JA13)"</v>
      </c>
    </row>
    <row r="265" spans="1:1" x14ac:dyDescent="0.25">
      <c r="A265" s="140" t="str">
        <f>"2,     "&amp;'2017 03 15'!C313&amp;",   """&amp;'2017 03 15'!T313&amp;""""</f>
        <v>2,     Ruud,   "PRO H65 T2 RU310BM  (65 gal, JA13)"</v>
      </c>
    </row>
    <row r="266" spans="1:1" x14ac:dyDescent="0.25">
      <c r="A266" s="140" t="str">
        <f>"2,     "&amp;'2017 03 15'!C314&amp;",   """&amp;'2017 03 15'!T314&amp;""""</f>
        <v>2,     Ruud,   "PRO H80 T2 RU310BM  (80 gal, JA13)"</v>
      </c>
    </row>
    <row r="267" spans="1:1" x14ac:dyDescent="0.25">
      <c r="A267" s="140" t="str">
        <f>"2,     "&amp;'2017 03 15'!C315&amp;",   """&amp;'2017 03 15'!T315&amp;""""</f>
        <v>2,     Ruud,   "PRO H40 T2 RU310UM  (40 gal)"</v>
      </c>
    </row>
    <row r="268" spans="1:1" x14ac:dyDescent="0.25">
      <c r="A268" s="140" t="str">
        <f>"2,     "&amp;'2017 03 15'!C316&amp;",   """&amp;'2017 03 15'!T316&amp;""""</f>
        <v>2,     Ruud,   "PRO H50 T2 RU310UM  (50 gal)"</v>
      </c>
    </row>
    <row r="269" spans="1:1" x14ac:dyDescent="0.25">
      <c r="A269" s="140" t="str">
        <f>"2,     "&amp;'2017 03 15'!C317&amp;",   """&amp;'2017 03 15'!T317&amp;""""</f>
        <v>2,     Ruud,   "PRO H65 T2 RU310UM  (65 gal)"</v>
      </c>
    </row>
    <row r="270" spans="1:1" x14ac:dyDescent="0.25">
      <c r="A270" s="140" t="str">
        <f>"2,     "&amp;'2017 03 15'!C318&amp;",   """&amp;'2017 03 15'!T318&amp;""""</f>
        <v>2,     Ruud,   "PRO H80 T2 RU310UM  (80 gal)"</v>
      </c>
    </row>
    <row r="271" spans="1:1" x14ac:dyDescent="0.25">
      <c r="A271" s="140" t="str">
        <f>"2,     "&amp;'2017 03 15'!C329&amp;",   """&amp;'2017 03 15'!T329&amp;""""</f>
        <v>2,     Ruud,   "HB50RU  (50 gal)"</v>
      </c>
    </row>
    <row r="272" spans="1:1" x14ac:dyDescent="0.25">
      <c r="A272" s="140" t="str">
        <f>"2,     "&amp;'2017 03 15'!C330&amp;",   """&amp;'2017 03 15'!T330&amp;""""</f>
        <v>2,     Ruud,   "PROUH50 T2 RU245  (50 gal)"</v>
      </c>
    </row>
    <row r="273" spans="1:1" x14ac:dyDescent="0.25">
      <c r="A273" s="140" t="str">
        <f>"2,     "&amp;'2017 03 15'!C331&amp;",   """&amp;'2017 03 15'!T331&amp;""""</f>
        <v>2,     Ruud,   "PROUH50 T2 RU350 D  (50 gal)"</v>
      </c>
    </row>
    <row r="274" spans="1:1" x14ac:dyDescent="0.25">
      <c r="A274" s="140" t="str">
        <f>"2,     "&amp;'2017 03 15'!C332&amp;",   """&amp;'2017 03 15'!T332&amp;""""</f>
        <v>2,     Ruud,   "PROUH65 T2 RU350 D  (65 gal)"</v>
      </c>
    </row>
    <row r="275" spans="1:1" x14ac:dyDescent="0.25">
      <c r="A275" s="140" t="str">
        <f>"2,     "&amp;'2017 03 15'!C333&amp;",   """&amp;'2017 03 15'!T333&amp;""""</f>
        <v>2,     Ruud,   "PROUH80 T2 RU245  (80 gal)"</v>
      </c>
    </row>
    <row r="276" spans="1:1" x14ac:dyDescent="0.25">
      <c r="A276" s="140" t="str">
        <f>"2,     "&amp;'2017 03 15'!C334&amp;",   """&amp;'2017 03 15'!T334&amp;""""</f>
        <v>2,     Ruud,   "PROUH80 T2 RU350 D  (80 gal)"</v>
      </c>
    </row>
    <row r="277" spans="1:1" x14ac:dyDescent="0.25">
      <c r="A277" s="140" t="str">
        <f>"2,     "&amp;'2017 03 15'!C335&amp;",   """&amp;'2017 03 15'!T335&amp;""""</f>
        <v>2,     Ruud,   "PROUH50 T2 RU350 D15  (50 gal)"</v>
      </c>
    </row>
    <row r="278" spans="1:1" x14ac:dyDescent="0.25">
      <c r="A278" s="140" t="str">
        <f>"2,     "&amp;'2017 03 15'!C336&amp;",   """&amp;'2017 03 15'!T336&amp;""""</f>
        <v>2,     Ruud,   "PROUH50 T2 RU350 DCB  (50 gal)"</v>
      </c>
    </row>
    <row r="279" spans="1:1" x14ac:dyDescent="0.25">
      <c r="A279" s="140" t="str">
        <f>"2,     "&amp;'2017 03 15'!C337&amp;",   """&amp;'2017 03 15'!T337&amp;""""</f>
        <v>2,     Ruud,   "PROUH65 T2 RU350 D15  (65 gal)"</v>
      </c>
    </row>
    <row r="280" spans="1:1" x14ac:dyDescent="0.25">
      <c r="A280" s="140" t="str">
        <f>"2,     "&amp;'2017 03 15'!C338&amp;",   """&amp;'2017 03 15'!T338&amp;""""</f>
        <v>2,     Ruud,   "PROUH65 T2 RU350 DCB  (65 gal)"</v>
      </c>
    </row>
    <row r="281" spans="1:1" x14ac:dyDescent="0.25">
      <c r="A281" s="140" t="str">
        <f>"2,     "&amp;'2017 03 15'!C339&amp;",   """&amp;'2017 03 15'!T339&amp;""""</f>
        <v>2,     Ruud,   "PROUH80 T2 RU350 D15  (80 gal)"</v>
      </c>
    </row>
    <row r="282" spans="1:1" x14ac:dyDescent="0.25">
      <c r="A282" s="140" t="str">
        <f>"2,     "&amp;'2017 03 15'!C340&amp;",   """&amp;'2017 03 15'!T340&amp;""""</f>
        <v>2,     Ruud,   "PROUH80 T2 RU350 DCB  (80 gal)"</v>
      </c>
    </row>
    <row r="283" spans="1:1" x14ac:dyDescent="0.25">
      <c r="A283" s="141" t="str">
        <f>"2,     "&amp;'2017 03 15'!C341&amp;",   """&amp;'2017 03 15'!T341&amp;""""</f>
        <v>2,     Sanden,   "GS3-45HPA-US &amp; SAN-43SSAQA  (43 gal)"</v>
      </c>
    </row>
    <row r="284" spans="1:1" x14ac:dyDescent="0.25">
      <c r="A284" s="140" t="str">
        <f>"2,     "&amp;'2017 03 15'!C342&amp;",   """&amp;'2017 03 15'!T342&amp;""""</f>
        <v>2,     Sanden,   "GS3-45HPA-US &amp; GAUS-160QTA  (43 gal)"</v>
      </c>
    </row>
    <row r="285" spans="1:1" x14ac:dyDescent="0.25">
      <c r="A285" s="140" t="str">
        <f>"2,     "&amp;'2017 03 15'!C343&amp;",   """&amp;'2017 03 15'!T343&amp;""""</f>
        <v>2,     Sanden,   "GS3-45HPA-US &amp; SAN-83SSAQA  (83 gal)"</v>
      </c>
    </row>
    <row r="286" spans="1:1" x14ac:dyDescent="0.25">
      <c r="A286" s="140" t="str">
        <f>"2,     "&amp;'2017 03 15'!C344&amp;",   """&amp;'2017 03 15'!T344&amp;""""</f>
        <v>2,     Sanden,   "GS3-45HPA-US &amp; GAUS-315EQTD  (83 gal)"</v>
      </c>
    </row>
    <row r="287" spans="1:1" x14ac:dyDescent="0.25">
      <c r="A287" s="140" t="str">
        <f>"2,     "&amp;'2017 03 15'!C345&amp;",   """&amp;'2017 03 15'!T345&amp;""""</f>
        <v>2,     Sanden,   "GUS-45HPA-US &amp; SAN-83SSAQA  (83 gal)"</v>
      </c>
    </row>
    <row r="288" spans="1:1" x14ac:dyDescent="0.25">
      <c r="A288" s="140" t="str">
        <f>"2,     "&amp;'2017 03 15'!C346&amp;",   """&amp;'2017 03 15'!T346&amp;""""</f>
        <v>2,     Sanden,   "GUS-45HPA-US &amp; GAUS-315EQTD  (83 gal)"</v>
      </c>
    </row>
    <row r="289" spans="1:1" x14ac:dyDescent="0.25">
      <c r="A289" s="141" t="str">
        <f>"2,     "&amp;'2017 03 15'!C347&amp;",   """&amp;'2017 03 15'!T347&amp;""""</f>
        <v>2,     State,   "EP6 80 DHPT 102  (80 gal)"</v>
      </c>
    </row>
    <row r="290" spans="1:1" x14ac:dyDescent="0.25">
      <c r="A290" s="140" t="str">
        <f>"2,     "&amp;'2017 03 15'!C348&amp;",   """&amp;'2017 03 15'!T348&amp;""""</f>
        <v>2,     State,   "EPX 60 DHPT  (60 gal)"</v>
      </c>
    </row>
    <row r="291" spans="1:1" x14ac:dyDescent="0.25">
      <c r="A291" s="140" t="str">
        <f>"2,     "&amp;'2017 03 15'!C349&amp;",   """&amp;'2017 03 15'!T349&amp;""""</f>
        <v>2,     State,   "EPX 80 DHPT  (80 gal)"</v>
      </c>
    </row>
    <row r="292" spans="1:1" x14ac:dyDescent="0.25">
      <c r="A292" s="140" t="str">
        <f>"2,     "&amp;'2017 03 15'!C350&amp;",   """&amp;'2017 03 15'!T350&amp;""""</f>
        <v>2,     State,   "HP6 50 DHPT 120  (50 gal)"</v>
      </c>
    </row>
    <row r="293" spans="1:1" x14ac:dyDescent="0.25">
      <c r="A293" s="140" t="str">
        <f>"2,     "&amp;'2017 03 15'!C351&amp;",   """&amp;'2017 03 15'!T351&amp;""""</f>
        <v>2,     State,   "HP6 66 DHPT 120  (66 gal)"</v>
      </c>
    </row>
    <row r="294" spans="1:1" x14ac:dyDescent="0.25">
      <c r="A294" s="140" t="str">
        <f>"2,     "&amp;'2017 03 15'!C352&amp;",   """&amp;'2017 03 15'!T352&amp;""""</f>
        <v>2,     State,   "HP6 80 DHPT 120  (80 gal)"</v>
      </c>
    </row>
    <row r="295" spans="1:1" x14ac:dyDescent="0.25">
      <c r="A295" s="140" t="str">
        <f>"2,     "&amp;'2017 03 15'!C353&amp;",   """&amp;'2017 03 15'!T353&amp;""""</f>
        <v>2,     State,   "HPX 50 DHPT 120  (50 gal)"</v>
      </c>
    </row>
    <row r="296" spans="1:1" x14ac:dyDescent="0.25">
      <c r="A296" s="140" t="str">
        <f>"2,     "&amp;'2017 03 15'!C354&amp;",   """&amp;'2017 03 15'!T354&amp;""""</f>
        <v>2,     State,   "HPX 50 DHPTNE 120  (50 gal)"</v>
      </c>
    </row>
    <row r="297" spans="1:1" x14ac:dyDescent="0.25">
      <c r="A297" s="140" t="str">
        <f>"2,     "&amp;'2017 03 15'!C355&amp;",   """&amp;'2017 03 15'!T355&amp;""""</f>
        <v>2,     State,   "HPX-50-DHPTDR 130  (50 gal, JA13)"</v>
      </c>
    </row>
    <row r="298" spans="1:1" x14ac:dyDescent="0.25">
      <c r="A298" s="140" t="str">
        <f>"2,     "&amp;'2017 03 15'!C356&amp;",   """&amp;'2017 03 15'!T356&amp;""""</f>
        <v>2,     State,   "HPX 66 DHPT 120  (66 gal)"</v>
      </c>
    </row>
    <row r="299" spans="1:1" x14ac:dyDescent="0.25">
      <c r="A299" s="140" t="str">
        <f>"2,     "&amp;'2017 03 15'!C357&amp;",   """&amp;'2017 03 15'!T357&amp;""""</f>
        <v>2,     State,   "HPX 66 DHPTNE 120  (66 gal)"</v>
      </c>
    </row>
    <row r="300" spans="1:1" x14ac:dyDescent="0.25">
      <c r="A300" s="140" t="str">
        <f>"2,     "&amp;'2017 03 15'!C358&amp;",   """&amp;'2017 03 15'!T358&amp;""""</f>
        <v>2,     State,   "HPX-66-DHPTDR 130  (66 gal, JA13)"</v>
      </c>
    </row>
    <row r="301" spans="1:1" x14ac:dyDescent="0.25">
      <c r="A301" s="140" t="str">
        <f>"2,     "&amp;'2017 03 15'!C359&amp;",   """&amp;'2017 03 15'!T359&amp;""""</f>
        <v>2,     State,   "HPX 80 DHPT 120  (80 gal)"</v>
      </c>
    </row>
    <row r="302" spans="1:1" x14ac:dyDescent="0.25">
      <c r="A302" s="140" t="str">
        <f>"2,     "&amp;'2017 03 15'!C360&amp;",   """&amp;'2017 03 15'!T360&amp;""""</f>
        <v>2,     State,   "HPX 80 DHPTNE 120  (80 gal)"</v>
      </c>
    </row>
    <row r="303" spans="1:1" x14ac:dyDescent="0.25">
      <c r="A303" s="140" t="str">
        <f>"2,     "&amp;'2017 03 15'!C361&amp;",   """&amp;'2017 03 15'!T361&amp;""""</f>
        <v>2,     State,   "HPX-80-DHPTDR 130  (80 gal, JA13)"</v>
      </c>
    </row>
    <row r="304" spans="1:1" x14ac:dyDescent="0.25">
      <c r="A304" s="141" t="str">
        <f>"2,     "&amp;'2017 03 15'!C362&amp;",   """&amp;'2017 03 15'!T362&amp;""""</f>
        <v>2,     Stiebel Eltron,   "Accelera 220 E  (58 gal)"</v>
      </c>
    </row>
    <row r="305" spans="1:1" x14ac:dyDescent="0.25">
      <c r="A305" s="140" t="str">
        <f>"2,     "&amp;'2017 03 15'!C363&amp;",   """&amp;'2017 03 15'!T363&amp;""""</f>
        <v>2,     Stiebel Eltron,   "Accelera 300/WHP 300  (80 gal)"</v>
      </c>
    </row>
    <row r="306" spans="1:1" x14ac:dyDescent="0.25">
      <c r="A306" s="141" t="str">
        <f>"2,     "&amp;'2017 03 15'!C364&amp;",   """&amp;'2017 03 15'!T364&amp;""""</f>
        <v>2,     US Craftmaster,   "HPE2F80HD045VU 102  (80 gal)"</v>
      </c>
    </row>
    <row r="307" spans="1:1" x14ac:dyDescent="0.25">
      <c r="A307" s="140" t="str">
        <f>"2,     "&amp;'2017 03 15'!C365&amp;",   """&amp;'2017 03 15'!T365&amp;""""</f>
        <v>2,     US Craftmaster,   "HPE2K60HD045V  (60 gal)"</v>
      </c>
    </row>
    <row r="308" spans="1:1" x14ac:dyDescent="0.25">
      <c r="A308" s="140" t="str">
        <f>"2,     "&amp;'2017 03 15'!C366&amp;",   """&amp;'2017 03 15'!T366&amp;""""</f>
        <v>2,     US Craftmaster,   "HPE2K80HD045V  (80 gal)"</v>
      </c>
    </row>
    <row r="309" spans="1:1" x14ac:dyDescent="0.25">
      <c r="A309" s="140" t="str">
        <f>"2,     "&amp;'2017 03 15'!C367&amp;",   """&amp;'2017 03 15'!T367&amp;""""</f>
        <v>2,     US Craftmaster,   "HPHE2F50HD045VU 120  (50 gal)"</v>
      </c>
    </row>
    <row r="310" spans="1:1" x14ac:dyDescent="0.25">
      <c r="A310" s="140" t="str">
        <f>"2,     "&amp;'2017 03 15'!C368&amp;",   """&amp;'2017 03 15'!T368&amp;""""</f>
        <v>2,     US Craftmaster,   "HPHE2F66HD045VU 120  (66 gal)"</v>
      </c>
    </row>
    <row r="311" spans="1:1" x14ac:dyDescent="0.25">
      <c r="A311" s="140" t="str">
        <f>"2,     "&amp;'2017 03 15'!C369&amp;",   """&amp;'2017 03 15'!T369&amp;""""</f>
        <v>2,     US Craftmaster,   "HPHE2F80HD045VU 120  (80 gal)"</v>
      </c>
    </row>
    <row r="312" spans="1:1" x14ac:dyDescent="0.25">
      <c r="A312" s="140" t="str">
        <f>"2,     "&amp;'2017 03 15'!C370&amp;",   """&amp;'2017 03 15'!T370&amp;""""</f>
        <v>2,     US Craftmaster,   "HPHE2K50HD045VUN 120  (50 gal)"</v>
      </c>
    </row>
    <row r="313" spans="1:1" x14ac:dyDescent="0.25">
      <c r="A313" s="140" t="str">
        <f>"2,     "&amp;'2017 03 15'!C371&amp;",   """&amp;'2017 03 15'!T371&amp;""""</f>
        <v>2,     US Craftmaster,   "HPHE2K66HD045VUN 120  (66 gal)"</v>
      </c>
    </row>
    <row r="314" spans="1:1" x14ac:dyDescent="0.25">
      <c r="A314" s="140" t="str">
        <f>"2,     "&amp;'2017 03 15'!C372&amp;",   """&amp;'2017 03 15'!T372&amp;""""</f>
        <v>2,     US Craftmaster,   "HPHE2K80HD045VUN 120  (80 gal)"</v>
      </c>
    </row>
    <row r="315" spans="1:1" x14ac:dyDescent="0.25">
      <c r="A315" s="141" t="str">
        <f>"2,     "&amp;'2017 03 15'!C373&amp;",   """&amp;'2017 03 15'!T373&amp;""""</f>
        <v>2,     Whirlpool,   "HPE2K60HD045V  (60 gal)"</v>
      </c>
    </row>
    <row r="316" spans="1:1" x14ac:dyDescent="0.25">
      <c r="A316" s="140" t="str">
        <f>"2,     "&amp;'2017 03 15'!C374&amp;",   """&amp;'2017 03 15'!T374&amp;""""</f>
        <v>2,     Whirlpool,   "HPE2K80HD045V  (80 gal)"</v>
      </c>
    </row>
    <row r="317" spans="1:1" x14ac:dyDescent="0.25">
      <c r="A317" s="140" t="str">
        <f>"2,     "&amp;'2017 03 15'!C375&amp;",   """&amp;'2017 03 15'!T375&amp;""""</f>
        <v>2,     Whirlpool,   "HPHE2K50HD045V 120  (50 gal)"</v>
      </c>
    </row>
    <row r="318" spans="1:1" x14ac:dyDescent="0.25">
      <c r="A318" s="140" t="str">
        <f>"2,     "&amp;'2017 03 15'!C376&amp;",   """&amp;'2017 03 15'!T376&amp;""""</f>
        <v>2,     Whirlpool,   "HPHE2K50HD045VC 120  (50 gal)"</v>
      </c>
    </row>
    <row r="319" spans="1:1" x14ac:dyDescent="0.25">
      <c r="A319" s="140" t="str">
        <f>"2,     "&amp;'2017 03 15'!C377&amp;",   """&amp;'2017 03 15'!T377&amp;""""</f>
        <v>2,     Whirlpool,   "HPHE2K50HD045VN 120  (50 gal)"</v>
      </c>
    </row>
    <row r="320" spans="1:1" x14ac:dyDescent="0.25">
      <c r="A320" s="140" t="str">
        <f>"2,     "&amp;'2017 03 15'!C378&amp;",   """&amp;'2017 03 15'!T378&amp;""""</f>
        <v>2,     Whirlpool,   "HPHE2K66HD045V 120  (66 gal)"</v>
      </c>
    </row>
    <row r="321" spans="1:1" x14ac:dyDescent="0.25">
      <c r="A321" s="140" t="str">
        <f>"2,     "&amp;'2017 03 15'!C379&amp;",   """&amp;'2017 03 15'!T379&amp;""""</f>
        <v>2,     Whirlpool,   "HPHE2K66HD045VC 120  (66 gal)"</v>
      </c>
    </row>
    <row r="322" spans="1:1" x14ac:dyDescent="0.25">
      <c r="A322" s="140" t="str">
        <f>"2,     "&amp;'2017 03 15'!C380&amp;",   """&amp;'2017 03 15'!T380&amp;""""</f>
        <v>2,     Whirlpool,   "HPHE2K80HD045V 120  (80 gal)"</v>
      </c>
    </row>
    <row r="323" spans="1:1" x14ac:dyDescent="0.25">
      <c r="A323" s="140" t="str">
        <f>"2,     "&amp;'2017 03 15'!C381&amp;",   """&amp;'2017 03 15'!T381&amp;""""</f>
        <v>2,     Whirlpool,   "HPHE2K80HD045VC 120  (80 gal)"</v>
      </c>
    </row>
    <row r="324" spans="1:1" x14ac:dyDescent="0.25">
      <c r="A324" s="140" t="str">
        <f>"2,     "&amp;'2017 03 15'!C382&amp;",   """&amp;'2017 03 15'!T382&amp;""""</f>
        <v>2,     Whirlpool,   "HPSE2K50HD045V 100 (WP)  (50 gal)"</v>
      </c>
    </row>
    <row r="325" spans="1:1" x14ac:dyDescent="0.25">
      <c r="A325" s="140" t="str">
        <f>"2,     "&amp;'2017 03 15'!C383&amp;",   """&amp;'2017 03 15'!T383&amp;""""</f>
        <v>2,     Whirlpool,   "HPSE2K50HD045VC 100 (WP)  (50 gal)"</v>
      </c>
    </row>
    <row r="326" spans="1:1" x14ac:dyDescent="0.25">
      <c r="A326" s="140" t="str">
        <f>"2,     "&amp;'2017 03 15'!C384&amp;",   """&amp;'2017 03 15'!T384&amp;""""</f>
        <v>2,     Whirlpool,   "HPSE2K80HD045V  (80 gal)"</v>
      </c>
    </row>
    <row r="327" spans="1:1" x14ac:dyDescent="0.25">
      <c r="A327" s="140" t="str">
        <f>"2,     "&amp;'2017 03 15'!C385&amp;",   """&amp;'2017 03 15'!T385&amp;""""</f>
        <v>2,     Whirlpool,   "HPSE2K80HD045VC  (80 gal)"</v>
      </c>
    </row>
    <row r="328" spans="1:1" x14ac:dyDescent="0.25">
      <c r="A328" s="141" t="str">
        <f>"2,     "&amp;'2017 03 15'!C386&amp;",   """&amp;'2017 03 15'!T386&amp;""""</f>
        <v>2,     (generic),   "UEF 2  (50 gal)"</v>
      </c>
    </row>
    <row r="329" spans="1:1" x14ac:dyDescent="0.25">
      <c r="A329" s="140" t="str">
        <f>"2,     "&amp;'2017 03 15'!C387&amp;",   """&amp;'2017 03 15'!T387&amp;""""</f>
        <v>2,     (generic),   "tier 3  (40+ gal)"</v>
      </c>
    </row>
    <row r="330" spans="1:1" x14ac:dyDescent="0.25">
      <c r="A330" s="140" t="str">
        <f>"2,     "&amp;'2017 03 15'!C388&amp;",   """&amp;'2017 03 15'!T388&amp;""""</f>
        <v>2,     (generic),   "tier 3  (50+ gal)"</v>
      </c>
    </row>
    <row r="331" spans="1:1" x14ac:dyDescent="0.25">
      <c r="A331" s="140" t="str">
        <f>"2,     "&amp;'2017 03 15'!C389&amp;",   """&amp;'2017 03 15'!T389&amp;""""</f>
        <v>2,     (generic),   "tier 3  (65+ gal)"</v>
      </c>
    </row>
    <row r="332" spans="1:1" x14ac:dyDescent="0.25">
      <c r="A332" s="140" t="str">
        <f>"2,     "&amp;'2017 03 15'!C390&amp;",   """&amp;'2017 03 15'!T390&amp;""""</f>
        <v>2,     (generic),   "tier 3  (80+ gal)"</v>
      </c>
    </row>
    <row r="333" spans="1:1" x14ac:dyDescent="0.25">
      <c r="A333" s="140" t="str">
        <f>"2,     "&amp;'2017 03 15'!C392&amp;",   """&amp;'2017 03 15'!T392&amp;""""</f>
        <v>2,     ,   ""</v>
      </c>
    </row>
    <row r="334" spans="1:1" x14ac:dyDescent="0.25">
      <c r="A334" s="140" t="str">
        <f>"2,     "&amp;'2017 03 15'!C393&amp;",   """&amp;'2017 03 15'!T393&amp;""""</f>
        <v>2,     ,   ""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"/>
  <sheetViews>
    <sheetView workbookViewId="0">
      <selection activeCell="A19" sqref="A19"/>
    </sheetView>
  </sheetViews>
  <sheetFormatPr defaultRowHeight="15" x14ac:dyDescent="0.25"/>
  <cols>
    <col min="1" max="1" width="18.140625" style="5" customWidth="1"/>
    <col min="3" max="3" width="17" bestFit="1" customWidth="1"/>
  </cols>
  <sheetData>
    <row r="1" spans="1:3" x14ac:dyDescent="0.25">
      <c r="A1" s="5" t="s">
        <v>102</v>
      </c>
      <c r="B1" t="s">
        <v>103</v>
      </c>
      <c r="C1" t="s">
        <v>104</v>
      </c>
    </row>
    <row r="2" spans="1:3" x14ac:dyDescent="0.25">
      <c r="A2" s="1" t="s">
        <v>7</v>
      </c>
      <c r="B2">
        <v>43</v>
      </c>
      <c r="C2" t="s">
        <v>109</v>
      </c>
    </row>
    <row r="3" spans="1:3" x14ac:dyDescent="0.25">
      <c r="A3" s="1" t="s">
        <v>19</v>
      </c>
      <c r="B3">
        <v>50</v>
      </c>
      <c r="C3" t="s">
        <v>105</v>
      </c>
    </row>
    <row r="4" spans="1:3" x14ac:dyDescent="0.25">
      <c r="A4" s="2" t="s">
        <v>96</v>
      </c>
      <c r="B4">
        <v>60</v>
      </c>
      <c r="C4" t="s">
        <v>106</v>
      </c>
    </row>
    <row r="5" spans="1:3" x14ac:dyDescent="0.25">
      <c r="A5" s="2" t="s">
        <v>101</v>
      </c>
      <c r="B5">
        <v>66</v>
      </c>
      <c r="C5" t="s">
        <v>107</v>
      </c>
    </row>
    <row r="6" spans="1:3" x14ac:dyDescent="0.25">
      <c r="A6" s="2" t="s">
        <v>97</v>
      </c>
      <c r="B6">
        <v>80</v>
      </c>
      <c r="C6" t="s">
        <v>108</v>
      </c>
    </row>
    <row r="7" spans="1:3" x14ac:dyDescent="0.25">
      <c r="A7" s="1" t="s">
        <v>26</v>
      </c>
      <c r="C7" t="s">
        <v>88</v>
      </c>
    </row>
    <row r="8" spans="1:3" ht="14.25" customHeight="1" x14ac:dyDescent="0.25">
      <c r="A8" s="1" t="s">
        <v>27</v>
      </c>
      <c r="C8" t="s">
        <v>89</v>
      </c>
    </row>
    <row r="9" spans="1:3" x14ac:dyDescent="0.25">
      <c r="A9" s="1" t="s">
        <v>34</v>
      </c>
      <c r="C9" t="s">
        <v>94</v>
      </c>
    </row>
    <row r="10" spans="1:3" x14ac:dyDescent="0.25">
      <c r="A10" s="2" t="s">
        <v>91</v>
      </c>
      <c r="C10" t="s">
        <v>93</v>
      </c>
    </row>
    <row r="11" spans="1:3" x14ac:dyDescent="0.25">
      <c r="A11" s="2" t="s">
        <v>98</v>
      </c>
      <c r="C11" t="s">
        <v>223</v>
      </c>
    </row>
    <row r="12" spans="1:3" x14ac:dyDescent="0.25">
      <c r="A12" s="2" t="s">
        <v>99</v>
      </c>
    </row>
    <row r="13" spans="1:3" x14ac:dyDescent="0.25">
      <c r="A13" s="2" t="s">
        <v>100</v>
      </c>
    </row>
    <row r="14" spans="1:3" x14ac:dyDescent="0.25">
      <c r="A14" s="1" t="s">
        <v>42</v>
      </c>
    </row>
    <row r="15" spans="1:3" x14ac:dyDescent="0.25">
      <c r="A15" s="2" t="s">
        <v>92</v>
      </c>
    </row>
    <row r="16" spans="1:3" x14ac:dyDescent="0.25">
      <c r="A16" s="1" t="s">
        <v>49</v>
      </c>
    </row>
    <row r="17" spans="1:1" x14ac:dyDescent="0.25">
      <c r="A17" s="1" t="s">
        <v>53</v>
      </c>
    </row>
    <row r="18" spans="1:1" x14ac:dyDescent="0.25">
      <c r="A18" s="1" t="s">
        <v>222</v>
      </c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/>
    </row>
    <row r="65" spans="1:1" x14ac:dyDescent="0.25">
      <c r="A65" s="3"/>
    </row>
    <row r="66" spans="1:1" x14ac:dyDescent="0.25">
      <c r="A66"/>
    </row>
  </sheetData>
  <sortState xmlns:xlrd2="http://schemas.microsoft.com/office/spreadsheetml/2017/richdata2" ref="A4:A21">
    <sortCondition ref="A4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2017 03 15</vt:lpstr>
      <vt:lpstr>Enum List</vt:lpstr>
      <vt:lpstr>Sheet1</vt:lpstr>
      <vt:lpstr>Brand</vt:lpstr>
      <vt:lpstr>Gallons</vt:lpstr>
      <vt:lpstr>'2017 03 15'!Print_Area</vt:lpstr>
      <vt:lpstr>'2017 03 15'!Print_Titles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Larson</dc:creator>
  <cp:lastModifiedBy>Scott Criswell</cp:lastModifiedBy>
  <cp:lastPrinted>2017-03-25T00:00:47Z</cp:lastPrinted>
  <dcterms:created xsi:type="dcterms:W3CDTF">2017-03-21T21:55:34Z</dcterms:created>
  <dcterms:modified xsi:type="dcterms:W3CDTF">2022-12-27T06:30:38Z</dcterms:modified>
</cp:coreProperties>
</file>