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6735" activeTab="1"/>
  </bookViews>
  <sheets>
    <sheet name="phylumex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54" i="1"/>
  <c r="D54"/>
  <c r="E54"/>
  <c r="B54"/>
  <c r="C31" i="2"/>
  <c r="H3" s="1"/>
  <c r="D31"/>
  <c r="I3" s="1"/>
  <c r="E31"/>
  <c r="J3" s="1"/>
  <c r="B31"/>
  <c r="G3" s="1"/>
  <c r="F3" i="1"/>
  <c r="F4"/>
  <c r="F53"/>
  <c r="F52"/>
  <c r="F5"/>
  <c r="F6"/>
  <c r="F51"/>
  <c r="F7"/>
  <c r="F50"/>
  <c r="F8"/>
  <c r="F9"/>
  <c r="F10"/>
  <c r="F11"/>
  <c r="F12"/>
  <c r="F13"/>
  <c r="F14"/>
  <c r="F15"/>
  <c r="F49"/>
  <c r="F48"/>
  <c r="F16"/>
  <c r="F17"/>
  <c r="F47"/>
  <c r="F46"/>
  <c r="F45"/>
  <c r="F18"/>
  <c r="F44"/>
  <c r="F43"/>
  <c r="F19"/>
  <c r="F42"/>
  <c r="F41"/>
  <c r="F40"/>
  <c r="F39"/>
  <c r="F38"/>
  <c r="F37"/>
  <c r="F20"/>
  <c r="F21"/>
  <c r="F22"/>
  <c r="F36"/>
  <c r="F23"/>
  <c r="F24"/>
  <c r="F35"/>
  <c r="F34"/>
  <c r="F25"/>
  <c r="F26"/>
  <c r="F27"/>
  <c r="F33"/>
  <c r="F32"/>
  <c r="F31"/>
  <c r="F30"/>
  <c r="F29"/>
  <c r="F28"/>
  <c r="F2"/>
  <c r="G2" i="2" l="1"/>
  <c r="J2"/>
  <c r="I2"/>
  <c r="H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J18"/>
  <c r="I18"/>
  <c r="H18"/>
  <c r="G18"/>
  <c r="J17"/>
  <c r="I17"/>
  <c r="H17"/>
  <c r="G17"/>
  <c r="J16"/>
  <c r="I16"/>
  <c r="H16"/>
  <c r="G16"/>
  <c r="J15"/>
  <c r="I15"/>
  <c r="H15"/>
  <c r="G15"/>
  <c r="J14"/>
  <c r="I14"/>
  <c r="H14"/>
  <c r="G14"/>
  <c r="J13"/>
  <c r="I13"/>
  <c r="H13"/>
  <c r="G13"/>
  <c r="J12"/>
  <c r="I12"/>
  <c r="H12"/>
  <c r="G12"/>
  <c r="J11"/>
  <c r="I11"/>
  <c r="H11"/>
  <c r="G11"/>
  <c r="J10"/>
  <c r="I10"/>
  <c r="H10"/>
  <c r="G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</calcChain>
</file>

<file path=xl/sharedStrings.xml><?xml version="1.0" encoding="utf-8"?>
<sst xmlns="http://schemas.openxmlformats.org/spreadsheetml/2006/main" count="161" uniqueCount="69">
  <si>
    <t>taxon</t>
  </si>
  <si>
    <t>soils1_1</t>
  </si>
  <si>
    <t>soils2_1</t>
  </si>
  <si>
    <t>soils3_1</t>
  </si>
  <si>
    <t>soils4_1</t>
  </si>
  <si>
    <t>Crenarchaeota</t>
  </si>
  <si>
    <t>Euryarchaeota</t>
  </si>
  <si>
    <t>[Parvarchaeota]</t>
  </si>
  <si>
    <t>AC1</t>
  </si>
  <si>
    <t>AD3</t>
  </si>
  <si>
    <t>Acidobacteria</t>
  </si>
  <si>
    <t>Actinobacteria</t>
  </si>
  <si>
    <t>AncK6</t>
  </si>
  <si>
    <t>Armatimonadetes</t>
  </si>
  <si>
    <t>BRC1</t>
  </si>
  <si>
    <t>Bacteroidetes</t>
  </si>
  <si>
    <t>Caldithrix</t>
  </si>
  <si>
    <t>Chlamydiae</t>
  </si>
  <si>
    <t>Chlorobi</t>
  </si>
  <si>
    <t>Chloroflexi</t>
  </si>
  <si>
    <t>Cyanobacteria</t>
  </si>
  <si>
    <t>Deferribacteres</t>
  </si>
  <si>
    <t>Elusimicrobia</t>
  </si>
  <si>
    <t>FBP</t>
  </si>
  <si>
    <t>FCPU426</t>
  </si>
  <si>
    <t>Fibrobacteres</t>
  </si>
  <si>
    <t>Firmicutes</t>
  </si>
  <si>
    <t>GAL15</t>
  </si>
  <si>
    <t>GN02</t>
  </si>
  <si>
    <t>GN04</t>
  </si>
  <si>
    <t>Gemmatimonadetes</t>
  </si>
  <si>
    <t>NC10</t>
  </si>
  <si>
    <t>NKB19</t>
  </si>
  <si>
    <t>Nitrospirae</t>
  </si>
  <si>
    <t>OD1</t>
  </si>
  <si>
    <t>OP1</t>
  </si>
  <si>
    <t>OP11</t>
  </si>
  <si>
    <t>OP3</t>
  </si>
  <si>
    <t>OP8</t>
  </si>
  <si>
    <t>PAUC34f</t>
  </si>
  <si>
    <t>Planctomycetes</t>
  </si>
  <si>
    <t>Proteobacteria</t>
  </si>
  <si>
    <t>SAR406</t>
  </si>
  <si>
    <t>SBR1093</t>
  </si>
  <si>
    <t>Spirochaetes</t>
  </si>
  <si>
    <t>Synergistetes</t>
  </si>
  <si>
    <t>TM6</t>
  </si>
  <si>
    <t>TM7</t>
  </si>
  <si>
    <t>Tenericutes</t>
  </si>
  <si>
    <t>Thermotogae</t>
  </si>
  <si>
    <t>Verrucomicrobia</t>
  </si>
  <si>
    <t>WPS-2</t>
  </si>
  <si>
    <t>WS1</t>
  </si>
  <si>
    <t>WS2</t>
  </si>
  <si>
    <t>WS3</t>
  </si>
  <si>
    <t>WS4</t>
  </si>
  <si>
    <t>[Thermi]</t>
  </si>
  <si>
    <t>ZB3</t>
  </si>
  <si>
    <t>WWE1</t>
  </si>
  <si>
    <t>WS5</t>
  </si>
  <si>
    <t>SR1</t>
  </si>
  <si>
    <t>SC4</t>
  </si>
  <si>
    <t>OP9</t>
  </si>
  <si>
    <t>MVS-104</t>
  </si>
  <si>
    <t>MVP-21</t>
  </si>
  <si>
    <t>GOUTA4</t>
  </si>
  <si>
    <t>BHI80-139</t>
  </si>
  <si>
    <t>dd</t>
  </si>
  <si>
    <t>other phylum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</si>
</sst>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40" workbookViewId="0">
      <selection activeCell="B54" sqref="B54:E54"/>
    </sheetView>
  </sheetViews>
  <sheetFormatPr defaultRowHeight="15"/>
  <cols>
    <col min="1" max="1" width="19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</v>
      </c>
      <c r="J1" t="s">
        <v>57</v>
      </c>
    </row>
    <row r="2" spans="1:10">
      <c r="A2" t="s">
        <v>5</v>
      </c>
      <c r="B2">
        <v>51</v>
      </c>
      <c r="C2">
        <v>22</v>
      </c>
      <c r="D2">
        <v>494</v>
      </c>
      <c r="E2">
        <v>257</v>
      </c>
      <c r="F2" t="e">
        <f>VLOOKUP(A2,J:K,1,0)</f>
        <v>#N/A</v>
      </c>
      <c r="J2" t="s">
        <v>58</v>
      </c>
    </row>
    <row r="3" spans="1:10">
      <c r="A3" t="s">
        <v>6</v>
      </c>
      <c r="B3">
        <v>128</v>
      </c>
      <c r="C3">
        <v>16</v>
      </c>
      <c r="D3">
        <v>4684</v>
      </c>
      <c r="E3">
        <v>38</v>
      </c>
      <c r="F3" t="e">
        <f>VLOOKUP(A3,J:K,1,0)</f>
        <v>#N/A</v>
      </c>
      <c r="J3" t="s">
        <v>59</v>
      </c>
    </row>
    <row r="4" spans="1:10">
      <c r="A4" t="s">
        <v>7</v>
      </c>
      <c r="B4">
        <v>2</v>
      </c>
      <c r="C4">
        <v>2</v>
      </c>
      <c r="D4">
        <v>53</v>
      </c>
      <c r="E4">
        <v>27</v>
      </c>
      <c r="F4" t="e">
        <f>VLOOKUP(A4,J:K,1,0)</f>
        <v>#N/A</v>
      </c>
      <c r="J4" t="s">
        <v>55</v>
      </c>
    </row>
    <row r="5" spans="1:10">
      <c r="A5" t="s">
        <v>10</v>
      </c>
      <c r="B5">
        <v>3088</v>
      </c>
      <c r="C5">
        <v>2325</v>
      </c>
      <c r="D5">
        <v>72</v>
      </c>
      <c r="E5">
        <v>2214</v>
      </c>
      <c r="F5" t="e">
        <f>VLOOKUP(A5,J:K,1,0)</f>
        <v>#N/A</v>
      </c>
      <c r="J5" t="s">
        <v>54</v>
      </c>
    </row>
    <row r="6" spans="1:10">
      <c r="A6" t="s">
        <v>11</v>
      </c>
      <c r="B6">
        <v>907</v>
      </c>
      <c r="C6">
        <v>935</v>
      </c>
      <c r="D6">
        <v>56</v>
      </c>
      <c r="E6">
        <v>699</v>
      </c>
      <c r="F6" t="e">
        <f>VLOOKUP(A6,J:K,1,0)</f>
        <v>#N/A</v>
      </c>
      <c r="J6" t="s">
        <v>53</v>
      </c>
    </row>
    <row r="7" spans="1:10">
      <c r="A7" t="s">
        <v>13</v>
      </c>
      <c r="B7">
        <v>22</v>
      </c>
      <c r="C7">
        <v>28</v>
      </c>
      <c r="D7">
        <v>1</v>
      </c>
      <c r="E7">
        <v>26</v>
      </c>
      <c r="F7" t="e">
        <f>VLOOKUP(A7,J:K,1,0)</f>
        <v>#N/A</v>
      </c>
      <c r="J7" t="s">
        <v>52</v>
      </c>
    </row>
    <row r="8" spans="1:10">
      <c r="A8" t="s">
        <v>15</v>
      </c>
      <c r="B8">
        <v>216</v>
      </c>
      <c r="C8">
        <v>171</v>
      </c>
      <c r="D8">
        <v>1013</v>
      </c>
      <c r="E8">
        <v>441</v>
      </c>
      <c r="F8" t="e">
        <f>VLOOKUP(A8,J:K,1,0)</f>
        <v>#N/A</v>
      </c>
      <c r="J8" t="s">
        <v>51</v>
      </c>
    </row>
    <row r="9" spans="1:10">
      <c r="A9" t="s">
        <v>16</v>
      </c>
      <c r="B9">
        <v>0</v>
      </c>
      <c r="C9">
        <v>0</v>
      </c>
      <c r="D9">
        <v>6</v>
      </c>
      <c r="E9">
        <v>0</v>
      </c>
      <c r="F9" t="e">
        <f>VLOOKUP(A9,J:K,1,0)</f>
        <v>#N/A</v>
      </c>
      <c r="J9" t="s">
        <v>47</v>
      </c>
    </row>
    <row r="10" spans="1:10">
      <c r="A10" t="s">
        <v>17</v>
      </c>
      <c r="B10">
        <v>10</v>
      </c>
      <c r="C10">
        <v>6</v>
      </c>
      <c r="D10">
        <v>2</v>
      </c>
      <c r="E10">
        <v>23</v>
      </c>
      <c r="F10" t="e">
        <f>VLOOKUP(A10,J:K,1,0)</f>
        <v>#N/A</v>
      </c>
      <c r="J10" t="s">
        <v>46</v>
      </c>
    </row>
    <row r="11" spans="1:10">
      <c r="A11" t="s">
        <v>18</v>
      </c>
      <c r="B11">
        <v>4</v>
      </c>
      <c r="C11">
        <v>10</v>
      </c>
      <c r="D11">
        <v>7</v>
      </c>
      <c r="E11">
        <v>57</v>
      </c>
      <c r="F11" t="e">
        <f>VLOOKUP(A11,J:K,1,0)</f>
        <v>#N/A</v>
      </c>
      <c r="J11" t="s">
        <v>60</v>
      </c>
    </row>
    <row r="12" spans="1:10">
      <c r="A12" t="s">
        <v>19</v>
      </c>
      <c r="B12">
        <v>728</v>
      </c>
      <c r="C12">
        <v>685</v>
      </c>
      <c r="D12">
        <v>459</v>
      </c>
      <c r="E12">
        <v>420</v>
      </c>
      <c r="F12" t="e">
        <f>VLOOKUP(A12,J:K,1,0)</f>
        <v>#N/A</v>
      </c>
      <c r="J12" t="s">
        <v>61</v>
      </c>
    </row>
    <row r="13" spans="1:10">
      <c r="A13" t="s">
        <v>20</v>
      </c>
      <c r="B13">
        <v>8</v>
      </c>
      <c r="C13">
        <v>28</v>
      </c>
      <c r="D13">
        <v>8</v>
      </c>
      <c r="E13">
        <v>39</v>
      </c>
      <c r="F13" t="e">
        <f>VLOOKUP(A13,J:K,1,0)</f>
        <v>#N/A</v>
      </c>
      <c r="J13" t="s">
        <v>43</v>
      </c>
    </row>
    <row r="14" spans="1:10">
      <c r="A14" t="s">
        <v>21</v>
      </c>
      <c r="B14">
        <v>1</v>
      </c>
      <c r="C14">
        <v>0</v>
      </c>
      <c r="D14">
        <v>21</v>
      </c>
      <c r="E14">
        <v>0</v>
      </c>
      <c r="F14" t="e">
        <f>VLOOKUP(A14,J:K,1,0)</f>
        <v>#N/A</v>
      </c>
      <c r="J14" t="s">
        <v>39</v>
      </c>
    </row>
    <row r="15" spans="1:10">
      <c r="A15" t="s">
        <v>22</v>
      </c>
      <c r="B15">
        <v>48</v>
      </c>
      <c r="C15">
        <v>35</v>
      </c>
      <c r="D15">
        <v>0</v>
      </c>
      <c r="E15">
        <v>39</v>
      </c>
      <c r="F15" t="e">
        <f>VLOOKUP(A15,J:K,1,0)</f>
        <v>#N/A</v>
      </c>
      <c r="J15" t="s">
        <v>62</v>
      </c>
    </row>
    <row r="16" spans="1:10">
      <c r="A16" t="s">
        <v>25</v>
      </c>
      <c r="B16">
        <v>0</v>
      </c>
      <c r="C16">
        <v>1</v>
      </c>
      <c r="D16">
        <v>6</v>
      </c>
      <c r="E16">
        <v>5</v>
      </c>
      <c r="F16" t="e">
        <f>VLOOKUP(A16,J:K,1,0)</f>
        <v>#N/A</v>
      </c>
      <c r="J16" t="s">
        <v>38</v>
      </c>
    </row>
    <row r="17" spans="1:10">
      <c r="A17" t="s">
        <v>26</v>
      </c>
      <c r="B17">
        <v>107</v>
      </c>
      <c r="C17">
        <v>111</v>
      </c>
      <c r="D17">
        <v>262</v>
      </c>
      <c r="E17">
        <v>108</v>
      </c>
      <c r="F17" t="e">
        <f>VLOOKUP(A17,J:K,1,0)</f>
        <v>#N/A</v>
      </c>
      <c r="J17" t="s">
        <v>37</v>
      </c>
    </row>
    <row r="18" spans="1:10">
      <c r="A18" t="s">
        <v>30</v>
      </c>
      <c r="B18">
        <v>271</v>
      </c>
      <c r="C18">
        <v>399</v>
      </c>
      <c r="D18">
        <v>817</v>
      </c>
      <c r="E18">
        <v>227</v>
      </c>
      <c r="F18" t="e">
        <f>VLOOKUP(A18,J:K,1,0)</f>
        <v>#N/A</v>
      </c>
      <c r="J18" t="s">
        <v>36</v>
      </c>
    </row>
    <row r="19" spans="1:10">
      <c r="A19" t="s">
        <v>33</v>
      </c>
      <c r="B19">
        <v>210</v>
      </c>
      <c r="C19">
        <v>255</v>
      </c>
      <c r="D19">
        <v>3</v>
      </c>
      <c r="E19">
        <v>71</v>
      </c>
      <c r="F19" t="e">
        <f>VLOOKUP(A19,J:K,1,0)</f>
        <v>#N/A</v>
      </c>
      <c r="J19" t="s">
        <v>35</v>
      </c>
    </row>
    <row r="20" spans="1:10">
      <c r="A20" t="s">
        <v>40</v>
      </c>
      <c r="B20">
        <v>376</v>
      </c>
      <c r="C20">
        <v>356</v>
      </c>
      <c r="D20">
        <v>74</v>
      </c>
      <c r="E20">
        <v>248</v>
      </c>
      <c r="F20" t="e">
        <f>VLOOKUP(A20,J:K,1,0)</f>
        <v>#N/A</v>
      </c>
      <c r="J20" t="s">
        <v>34</v>
      </c>
    </row>
    <row r="21" spans="1:10">
      <c r="A21" t="s">
        <v>41</v>
      </c>
      <c r="B21">
        <v>4376</v>
      </c>
      <c r="C21">
        <v>3749</v>
      </c>
      <c r="D21">
        <v>1874</v>
      </c>
      <c r="E21">
        <v>5457</v>
      </c>
      <c r="F21" t="e">
        <f>VLOOKUP(A21,J:K,1,0)</f>
        <v>#N/A</v>
      </c>
      <c r="J21" t="s">
        <v>32</v>
      </c>
    </row>
    <row r="22" spans="1:10">
      <c r="A22" t="s">
        <v>42</v>
      </c>
      <c r="B22">
        <v>4</v>
      </c>
      <c r="C22">
        <v>0</v>
      </c>
      <c r="D22">
        <v>60</v>
      </c>
      <c r="E22">
        <v>0</v>
      </c>
      <c r="F22" t="e">
        <f>VLOOKUP(A22,J:K,1,0)</f>
        <v>#N/A</v>
      </c>
      <c r="J22" t="s">
        <v>31</v>
      </c>
    </row>
    <row r="23" spans="1:10">
      <c r="A23" t="s">
        <v>44</v>
      </c>
      <c r="B23">
        <v>7</v>
      </c>
      <c r="C23">
        <v>7</v>
      </c>
      <c r="D23">
        <v>205</v>
      </c>
      <c r="E23">
        <v>15</v>
      </c>
      <c r="F23" t="e">
        <f>VLOOKUP(A23,J:K,1,0)</f>
        <v>#N/A</v>
      </c>
      <c r="J23" t="s">
        <v>63</v>
      </c>
    </row>
    <row r="24" spans="1:10">
      <c r="A24" t="s">
        <v>45</v>
      </c>
      <c r="B24">
        <v>0</v>
      </c>
      <c r="C24">
        <v>0</v>
      </c>
      <c r="D24">
        <v>1</v>
      </c>
      <c r="E24">
        <v>0</v>
      </c>
      <c r="F24" t="e">
        <f>VLOOKUP(A24,J:K,1,0)</f>
        <v>#N/A</v>
      </c>
      <c r="J24" t="s">
        <v>64</v>
      </c>
    </row>
    <row r="25" spans="1:10">
      <c r="A25" t="s">
        <v>48</v>
      </c>
      <c r="B25">
        <v>0</v>
      </c>
      <c r="C25">
        <v>1</v>
      </c>
      <c r="D25">
        <v>0</v>
      </c>
      <c r="E25">
        <v>2</v>
      </c>
      <c r="F25" t="e">
        <f>VLOOKUP(A25,J:K,1,0)</f>
        <v>#N/A</v>
      </c>
      <c r="J25" t="s">
        <v>65</v>
      </c>
    </row>
    <row r="26" spans="1:10">
      <c r="A26" t="s">
        <v>49</v>
      </c>
      <c r="B26">
        <v>1</v>
      </c>
      <c r="C26">
        <v>0</v>
      </c>
      <c r="D26">
        <v>0</v>
      </c>
      <c r="E26">
        <v>0</v>
      </c>
      <c r="F26" t="e">
        <f>VLOOKUP(A26,J:K,1,0)</f>
        <v>#N/A</v>
      </c>
      <c r="J26" t="s">
        <v>29</v>
      </c>
    </row>
    <row r="27" spans="1:10">
      <c r="A27" t="s">
        <v>50</v>
      </c>
      <c r="B27">
        <v>1430</v>
      </c>
      <c r="C27">
        <v>1405</v>
      </c>
      <c r="D27">
        <v>16</v>
      </c>
      <c r="E27">
        <v>800</v>
      </c>
      <c r="F27" t="e">
        <f>VLOOKUP(A27,J:K,1,0)</f>
        <v>#N/A</v>
      </c>
      <c r="J27" t="s">
        <v>28</v>
      </c>
    </row>
    <row r="28" spans="1:10">
      <c r="A28" t="s">
        <v>56</v>
      </c>
      <c r="B28">
        <v>3</v>
      </c>
      <c r="C28">
        <v>0</v>
      </c>
      <c r="D28">
        <v>22</v>
      </c>
      <c r="E28">
        <v>1</v>
      </c>
      <c r="F28" t="e">
        <f>VLOOKUP(A28,J:K,1,0)</f>
        <v>#N/A</v>
      </c>
      <c r="J28" t="s">
        <v>27</v>
      </c>
    </row>
    <row r="29" spans="1:10">
      <c r="A29" t="s">
        <v>55</v>
      </c>
      <c r="B29">
        <v>0</v>
      </c>
      <c r="C29">
        <v>2</v>
      </c>
      <c r="D29">
        <v>1</v>
      </c>
      <c r="E29">
        <v>1</v>
      </c>
      <c r="F29" t="str">
        <f>VLOOKUP(A29,J:K,1,0)</f>
        <v>WS4</v>
      </c>
      <c r="J29" t="s">
        <v>24</v>
      </c>
    </row>
    <row r="30" spans="1:10">
      <c r="A30" t="s">
        <v>54</v>
      </c>
      <c r="B30">
        <v>44</v>
      </c>
      <c r="C30">
        <v>68</v>
      </c>
      <c r="D30">
        <v>1</v>
      </c>
      <c r="E30">
        <v>59</v>
      </c>
      <c r="F30" t="str">
        <f>VLOOKUP(A30,J:K,1,0)</f>
        <v>WS3</v>
      </c>
      <c r="J30" t="s">
        <v>23</v>
      </c>
    </row>
    <row r="31" spans="1:10">
      <c r="A31" t="s">
        <v>53</v>
      </c>
      <c r="B31">
        <v>0</v>
      </c>
      <c r="C31">
        <v>0</v>
      </c>
      <c r="D31">
        <v>0</v>
      </c>
      <c r="E31">
        <v>3</v>
      </c>
      <c r="F31" t="str">
        <f>VLOOKUP(A31,J:K,1,0)</f>
        <v>WS2</v>
      </c>
      <c r="J31" t="s">
        <v>14</v>
      </c>
    </row>
    <row r="32" spans="1:10">
      <c r="A32" t="s">
        <v>52</v>
      </c>
      <c r="B32">
        <v>1</v>
      </c>
      <c r="C32">
        <v>0</v>
      </c>
      <c r="D32">
        <v>3</v>
      </c>
      <c r="E32">
        <v>0</v>
      </c>
      <c r="F32" t="str">
        <f>VLOOKUP(A32,J:K,1,0)</f>
        <v>WS1</v>
      </c>
      <c r="J32" t="s">
        <v>66</v>
      </c>
    </row>
    <row r="33" spans="1:10">
      <c r="A33" t="s">
        <v>51</v>
      </c>
      <c r="B33">
        <v>13</v>
      </c>
      <c r="C33">
        <v>0</v>
      </c>
      <c r="D33">
        <v>0</v>
      </c>
      <c r="E33">
        <v>3</v>
      </c>
      <c r="F33" t="str">
        <f>VLOOKUP(A33,J:K,1,0)</f>
        <v>WPS-2</v>
      </c>
      <c r="J33" t="s">
        <v>9</v>
      </c>
    </row>
    <row r="34" spans="1:10">
      <c r="A34" t="s">
        <v>47</v>
      </c>
      <c r="B34">
        <v>10</v>
      </c>
      <c r="C34">
        <v>4</v>
      </c>
      <c r="D34">
        <v>1</v>
      </c>
      <c r="E34">
        <v>3</v>
      </c>
      <c r="F34" t="str">
        <f>VLOOKUP(A34,J:K,1,0)</f>
        <v>TM7</v>
      </c>
      <c r="J34" t="s">
        <v>8</v>
      </c>
    </row>
    <row r="35" spans="1:10">
      <c r="A35" t="s">
        <v>46</v>
      </c>
      <c r="B35">
        <v>12</v>
      </c>
      <c r="C35">
        <v>3</v>
      </c>
      <c r="D35">
        <v>0</v>
      </c>
      <c r="E35">
        <v>10</v>
      </c>
      <c r="F35" t="str">
        <f>VLOOKUP(A35,J:K,1,0)</f>
        <v>TM6</v>
      </c>
      <c r="J35" t="s">
        <v>12</v>
      </c>
    </row>
    <row r="36" spans="1:10">
      <c r="A36" t="s">
        <v>43</v>
      </c>
      <c r="B36">
        <v>2</v>
      </c>
      <c r="C36">
        <v>0</v>
      </c>
      <c r="D36">
        <v>20</v>
      </c>
      <c r="E36">
        <v>1</v>
      </c>
      <c r="F36" t="str">
        <f>VLOOKUP(A36,J:K,1,0)</f>
        <v>SBR1093</v>
      </c>
    </row>
    <row r="37" spans="1:10">
      <c r="A37" t="s">
        <v>39</v>
      </c>
      <c r="B37">
        <v>0</v>
      </c>
      <c r="C37">
        <v>0</v>
      </c>
      <c r="D37">
        <v>2</v>
      </c>
      <c r="E37">
        <v>0</v>
      </c>
      <c r="F37" t="str">
        <f>VLOOKUP(A37,J:K,1,0)</f>
        <v>PAUC34f</v>
      </c>
    </row>
    <row r="38" spans="1:10">
      <c r="A38" t="s">
        <v>38</v>
      </c>
      <c r="B38">
        <v>0</v>
      </c>
      <c r="C38">
        <v>0</v>
      </c>
      <c r="D38">
        <v>10</v>
      </c>
      <c r="E38">
        <v>0</v>
      </c>
      <c r="F38" t="str">
        <f>VLOOKUP(A38,J:K,1,0)</f>
        <v>OP8</v>
      </c>
    </row>
    <row r="39" spans="1:10">
      <c r="A39" t="s">
        <v>37</v>
      </c>
      <c r="B39">
        <v>2</v>
      </c>
      <c r="C39">
        <v>2</v>
      </c>
      <c r="D39">
        <v>2</v>
      </c>
      <c r="E39">
        <v>6</v>
      </c>
      <c r="F39" t="str">
        <f>VLOOKUP(A39,J:K,1,0)</f>
        <v>OP3</v>
      </c>
    </row>
    <row r="40" spans="1:10">
      <c r="A40" t="s">
        <v>36</v>
      </c>
      <c r="B40">
        <v>0</v>
      </c>
      <c r="C40">
        <v>1</v>
      </c>
      <c r="D40">
        <v>4</v>
      </c>
      <c r="E40">
        <v>0</v>
      </c>
      <c r="F40" t="str">
        <f>VLOOKUP(A40,J:K,1,0)</f>
        <v>OP11</v>
      </c>
    </row>
    <row r="41" spans="1:10">
      <c r="A41" t="s">
        <v>35</v>
      </c>
      <c r="B41">
        <v>17</v>
      </c>
      <c r="C41">
        <v>1</v>
      </c>
      <c r="D41">
        <v>674</v>
      </c>
      <c r="E41">
        <v>1</v>
      </c>
      <c r="F41" t="str">
        <f>VLOOKUP(A41,J:K,1,0)</f>
        <v>OP1</v>
      </c>
    </row>
    <row r="42" spans="1:10">
      <c r="A42" t="s">
        <v>34</v>
      </c>
      <c r="B42">
        <v>3</v>
      </c>
      <c r="C42">
        <v>8</v>
      </c>
      <c r="D42">
        <v>6</v>
      </c>
      <c r="E42">
        <v>11</v>
      </c>
      <c r="F42" t="str">
        <f>VLOOKUP(A42,J:K,1,0)</f>
        <v>OD1</v>
      </c>
    </row>
    <row r="43" spans="1:10">
      <c r="A43" t="s">
        <v>32</v>
      </c>
      <c r="B43">
        <v>1</v>
      </c>
      <c r="C43">
        <v>0</v>
      </c>
      <c r="D43">
        <v>2</v>
      </c>
      <c r="E43">
        <v>0</v>
      </c>
      <c r="F43" t="str">
        <f>VLOOKUP(A43,J:K,1,0)</f>
        <v>NKB19</v>
      </c>
    </row>
    <row r="44" spans="1:10">
      <c r="A44" t="s">
        <v>31</v>
      </c>
      <c r="B44">
        <v>0</v>
      </c>
      <c r="C44">
        <v>72</v>
      </c>
      <c r="D44">
        <v>0</v>
      </c>
      <c r="E44">
        <v>10</v>
      </c>
      <c r="F44" t="str">
        <f>VLOOKUP(A44,J:K,1,0)</f>
        <v>NC10</v>
      </c>
    </row>
    <row r="45" spans="1:10">
      <c r="A45" t="s">
        <v>29</v>
      </c>
      <c r="B45">
        <v>0</v>
      </c>
      <c r="C45">
        <v>0</v>
      </c>
      <c r="D45">
        <v>3</v>
      </c>
      <c r="E45">
        <v>2</v>
      </c>
      <c r="F45" t="str">
        <f>VLOOKUP(A45,J:K,1,0)</f>
        <v>GN04</v>
      </c>
    </row>
    <row r="46" spans="1:10">
      <c r="A46" t="s">
        <v>28</v>
      </c>
      <c r="B46">
        <v>0</v>
      </c>
      <c r="C46">
        <v>0</v>
      </c>
      <c r="D46">
        <v>0</v>
      </c>
      <c r="E46">
        <v>1</v>
      </c>
      <c r="F46" t="str">
        <f>VLOOKUP(A46,J:K,1,0)</f>
        <v>GN02</v>
      </c>
    </row>
    <row r="47" spans="1:10">
      <c r="A47" t="s">
        <v>27</v>
      </c>
      <c r="B47">
        <v>5</v>
      </c>
      <c r="C47">
        <v>3</v>
      </c>
      <c r="D47">
        <v>0</v>
      </c>
      <c r="E47">
        <v>0</v>
      </c>
      <c r="F47" t="str">
        <f>VLOOKUP(A47,J:K,1,0)</f>
        <v>GAL15</v>
      </c>
    </row>
    <row r="48" spans="1:10">
      <c r="A48" t="s">
        <v>24</v>
      </c>
      <c r="B48">
        <v>0</v>
      </c>
      <c r="C48">
        <v>0</v>
      </c>
      <c r="D48">
        <v>1</v>
      </c>
      <c r="E48">
        <v>2</v>
      </c>
      <c r="F48" t="str">
        <f>VLOOKUP(A48,J:K,1,0)</f>
        <v>FCPU426</v>
      </c>
    </row>
    <row r="49" spans="1:6">
      <c r="A49" t="s">
        <v>23</v>
      </c>
      <c r="B49">
        <v>1</v>
      </c>
      <c r="C49">
        <v>0</v>
      </c>
      <c r="D49">
        <v>0</v>
      </c>
      <c r="E49">
        <v>0</v>
      </c>
      <c r="F49" t="str">
        <f>VLOOKUP(A49,J:K,1,0)</f>
        <v>FBP</v>
      </c>
    </row>
    <row r="50" spans="1:6">
      <c r="A50" t="s">
        <v>14</v>
      </c>
      <c r="B50">
        <v>1</v>
      </c>
      <c r="C50">
        <v>0</v>
      </c>
      <c r="D50">
        <v>4</v>
      </c>
      <c r="E50">
        <v>2</v>
      </c>
      <c r="F50" t="str">
        <f>VLOOKUP(A50,J:K,1,0)</f>
        <v>BRC1</v>
      </c>
    </row>
    <row r="51" spans="1:6">
      <c r="A51" t="s">
        <v>12</v>
      </c>
      <c r="B51">
        <v>0</v>
      </c>
      <c r="C51">
        <v>0</v>
      </c>
      <c r="D51">
        <v>0</v>
      </c>
      <c r="E51">
        <v>2</v>
      </c>
      <c r="F51" t="str">
        <f>VLOOKUP(A51,J:K,1,0)</f>
        <v>AncK6</v>
      </c>
    </row>
    <row r="52" spans="1:6">
      <c r="A52" t="s">
        <v>9</v>
      </c>
      <c r="B52">
        <v>202</v>
      </c>
      <c r="C52">
        <v>125</v>
      </c>
      <c r="D52">
        <v>1</v>
      </c>
      <c r="E52">
        <v>6</v>
      </c>
      <c r="F52" t="str">
        <f>VLOOKUP(A52,J:K,1,0)</f>
        <v>AD3</v>
      </c>
    </row>
    <row r="53" spans="1:6">
      <c r="A53" t="s">
        <v>8</v>
      </c>
      <c r="B53">
        <v>0</v>
      </c>
      <c r="C53">
        <v>0</v>
      </c>
      <c r="D53">
        <v>0</v>
      </c>
      <c r="E53">
        <v>1</v>
      </c>
      <c r="F53" t="str">
        <f>VLOOKUP(A53,J:K,1,0)</f>
        <v>AC1</v>
      </c>
    </row>
    <row r="54" spans="1:6">
      <c r="B54">
        <f>SUM(B29:B53)</f>
        <v>314</v>
      </c>
      <c r="C54">
        <f t="shared" ref="C54:E54" si="0">SUM(C29:C53)</f>
        <v>289</v>
      </c>
      <c r="D54">
        <f t="shared" si="0"/>
        <v>735</v>
      </c>
      <c r="E54">
        <f t="shared" si="0"/>
        <v>124</v>
      </c>
    </row>
  </sheetData>
  <sortState ref="A2:F54">
    <sortCondition descending="1" ref="F2:F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6" workbookViewId="0">
      <selection activeCell="B30" sqref="B30:E30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 t="s">
        <v>5</v>
      </c>
      <c r="B2">
        <v>51</v>
      </c>
      <c r="C2">
        <v>22</v>
      </c>
      <c r="D2">
        <v>494</v>
      </c>
      <c r="E2">
        <v>257</v>
      </c>
      <c r="F2" t="s">
        <v>5</v>
      </c>
      <c r="G2">
        <f>(B2*100)/B$31</f>
        <v>0.41423001949317739</v>
      </c>
      <c r="H2">
        <f t="shared" ref="H2:J2" si="0">(C2*100)/C$31</f>
        <v>0.20302694721299372</v>
      </c>
      <c r="I2">
        <f t="shared" si="0"/>
        <v>4.511003561318601</v>
      </c>
      <c r="J2">
        <f t="shared" si="0"/>
        <v>2.2663139329805997</v>
      </c>
    </row>
    <row r="3" spans="1:10">
      <c r="A3" t="s">
        <v>6</v>
      </c>
      <c r="B3">
        <v>128</v>
      </c>
      <c r="C3">
        <v>16</v>
      </c>
      <c r="D3">
        <v>4684</v>
      </c>
      <c r="E3">
        <v>38</v>
      </c>
      <c r="F3" t="s">
        <v>6</v>
      </c>
      <c r="G3">
        <f t="shared" ref="G3:G31" si="1">(B3*100)/B$31</f>
        <v>1.0396361273554255</v>
      </c>
      <c r="H3">
        <f t="shared" ref="H3:H31" si="2">(C3*100)/C$31</f>
        <v>0.14765596160944999</v>
      </c>
      <c r="I3">
        <f t="shared" ref="I3:I31" si="3">(D3*100)/D$31</f>
        <v>42.772349557118069</v>
      </c>
      <c r="J3">
        <f t="shared" ref="J3:J31" si="4">(E3*100)/E$31</f>
        <v>0.33509700176366841</v>
      </c>
    </row>
    <row r="4" spans="1:10">
      <c r="A4" t="s">
        <v>7</v>
      </c>
      <c r="B4">
        <v>2</v>
      </c>
      <c r="C4">
        <v>2</v>
      </c>
      <c r="D4">
        <v>53</v>
      </c>
      <c r="E4">
        <v>27</v>
      </c>
      <c r="F4" t="s">
        <v>7</v>
      </c>
      <c r="G4">
        <f t="shared" si="1"/>
        <v>1.6244314489928524E-2</v>
      </c>
      <c r="H4">
        <f t="shared" si="2"/>
        <v>1.8456995201181249E-2</v>
      </c>
      <c r="I4">
        <f t="shared" si="3"/>
        <v>0.48397406629531547</v>
      </c>
      <c r="J4">
        <f t="shared" si="4"/>
        <v>0.23809523809523808</v>
      </c>
    </row>
    <row r="5" spans="1:10">
      <c r="A5" t="s">
        <v>10</v>
      </c>
      <c r="B5">
        <v>3088</v>
      </c>
      <c r="C5">
        <v>2325</v>
      </c>
      <c r="D5">
        <v>72</v>
      </c>
      <c r="E5">
        <v>2214</v>
      </c>
      <c r="F5" t="s">
        <v>10</v>
      </c>
      <c r="G5">
        <f t="shared" si="1"/>
        <v>25.081221572449643</v>
      </c>
      <c r="H5">
        <f t="shared" si="2"/>
        <v>21.4562569213732</v>
      </c>
      <c r="I5">
        <f t="shared" si="3"/>
        <v>0.65747420326910788</v>
      </c>
      <c r="J5">
        <f t="shared" si="4"/>
        <v>19.523809523809526</v>
      </c>
    </row>
    <row r="6" spans="1:10">
      <c r="A6" t="s">
        <v>11</v>
      </c>
      <c r="B6">
        <v>907</v>
      </c>
      <c r="C6">
        <v>935</v>
      </c>
      <c r="D6">
        <v>56</v>
      </c>
      <c r="E6">
        <v>699</v>
      </c>
      <c r="F6" t="s">
        <v>11</v>
      </c>
      <c r="G6">
        <f t="shared" si="1"/>
        <v>7.3667966211825862</v>
      </c>
      <c r="H6">
        <f t="shared" si="2"/>
        <v>8.6286452565522325</v>
      </c>
      <c r="I6">
        <f t="shared" si="3"/>
        <v>0.51136882476486167</v>
      </c>
      <c r="J6">
        <f t="shared" si="4"/>
        <v>6.1640211640211637</v>
      </c>
    </row>
    <row r="7" spans="1:10">
      <c r="A7" t="s">
        <v>12</v>
      </c>
      <c r="B7">
        <v>0</v>
      </c>
      <c r="C7">
        <v>0</v>
      </c>
      <c r="D7">
        <v>0</v>
      </c>
      <c r="E7">
        <v>2</v>
      </c>
      <c r="F7" t="s">
        <v>12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1.7636684303350969E-2</v>
      </c>
    </row>
    <row r="8" spans="1:10">
      <c r="A8" t="s">
        <v>13</v>
      </c>
      <c r="B8">
        <v>22</v>
      </c>
      <c r="C8">
        <v>28</v>
      </c>
      <c r="D8">
        <v>1</v>
      </c>
      <c r="E8">
        <v>26</v>
      </c>
      <c r="F8" t="s">
        <v>13</v>
      </c>
      <c r="G8">
        <f t="shared" si="1"/>
        <v>0.17868745938921377</v>
      </c>
      <c r="H8">
        <f t="shared" si="2"/>
        <v>0.25839793281653745</v>
      </c>
      <c r="I8">
        <f t="shared" si="3"/>
        <v>9.1315861565153863E-3</v>
      </c>
      <c r="J8">
        <f t="shared" si="4"/>
        <v>0.2292768959435626</v>
      </c>
    </row>
    <row r="9" spans="1:10">
      <c r="A9" t="s">
        <v>15</v>
      </c>
      <c r="B9">
        <v>216</v>
      </c>
      <c r="C9">
        <v>171</v>
      </c>
      <c r="D9">
        <v>1013</v>
      </c>
      <c r="E9">
        <v>441</v>
      </c>
      <c r="F9" t="s">
        <v>15</v>
      </c>
      <c r="G9">
        <f t="shared" si="1"/>
        <v>1.7543859649122806</v>
      </c>
      <c r="H9">
        <f t="shared" si="2"/>
        <v>1.5780730897009967</v>
      </c>
      <c r="I9">
        <f t="shared" si="3"/>
        <v>9.250296776550087</v>
      </c>
      <c r="J9">
        <f t="shared" si="4"/>
        <v>3.8888888888888888</v>
      </c>
    </row>
    <row r="10" spans="1:10">
      <c r="A10" t="s">
        <v>16</v>
      </c>
      <c r="B10">
        <v>0</v>
      </c>
      <c r="C10">
        <v>0</v>
      </c>
      <c r="D10">
        <v>6</v>
      </c>
      <c r="E10">
        <v>0</v>
      </c>
      <c r="F10" t="s">
        <v>16</v>
      </c>
      <c r="G10">
        <f t="shared" si="1"/>
        <v>0</v>
      </c>
      <c r="H10">
        <f t="shared" si="2"/>
        <v>0</v>
      </c>
      <c r="I10">
        <f t="shared" si="3"/>
        <v>5.4789516939092321E-2</v>
      </c>
      <c r="J10">
        <f t="shared" si="4"/>
        <v>0</v>
      </c>
    </row>
    <row r="11" spans="1:10">
      <c r="A11" t="s">
        <v>17</v>
      </c>
      <c r="B11">
        <v>10</v>
      </c>
      <c r="C11">
        <v>6</v>
      </c>
      <c r="D11">
        <v>2</v>
      </c>
      <c r="E11">
        <v>23</v>
      </c>
      <c r="F11" t="s">
        <v>17</v>
      </c>
      <c r="G11">
        <f t="shared" si="1"/>
        <v>8.1221572449642621E-2</v>
      </c>
      <c r="H11">
        <f t="shared" si="2"/>
        <v>5.537098560354374E-2</v>
      </c>
      <c r="I11">
        <f t="shared" si="3"/>
        <v>1.8263172313030773E-2</v>
      </c>
      <c r="J11">
        <f t="shared" si="4"/>
        <v>0.20282186948853614</v>
      </c>
    </row>
    <row r="12" spans="1:10">
      <c r="A12" t="s">
        <v>18</v>
      </c>
      <c r="B12">
        <v>4</v>
      </c>
      <c r="C12">
        <v>10</v>
      </c>
      <c r="D12">
        <v>7</v>
      </c>
      <c r="E12">
        <v>57</v>
      </c>
      <c r="F12" t="s">
        <v>18</v>
      </c>
      <c r="G12">
        <f t="shared" si="1"/>
        <v>3.2488628979857048E-2</v>
      </c>
      <c r="H12">
        <f t="shared" si="2"/>
        <v>9.2284976005906239E-2</v>
      </c>
      <c r="I12">
        <f t="shared" si="3"/>
        <v>6.3921103095607709E-2</v>
      </c>
      <c r="J12">
        <f t="shared" si="4"/>
        <v>0.50264550264550267</v>
      </c>
    </row>
    <row r="13" spans="1:10">
      <c r="A13" t="s">
        <v>19</v>
      </c>
      <c r="B13">
        <v>728</v>
      </c>
      <c r="C13">
        <v>685</v>
      </c>
      <c r="D13">
        <v>459</v>
      </c>
      <c r="E13">
        <v>420</v>
      </c>
      <c r="F13" t="s">
        <v>19</v>
      </c>
      <c r="G13">
        <f t="shared" si="1"/>
        <v>5.912930474333983</v>
      </c>
      <c r="H13">
        <f t="shared" si="2"/>
        <v>6.3215208564045771</v>
      </c>
      <c r="I13">
        <f t="shared" si="3"/>
        <v>4.1913980458405629</v>
      </c>
      <c r="J13">
        <f t="shared" si="4"/>
        <v>3.7037037037037037</v>
      </c>
    </row>
    <row r="14" spans="1:10">
      <c r="A14" t="s">
        <v>20</v>
      </c>
      <c r="B14">
        <v>8</v>
      </c>
      <c r="C14">
        <v>28</v>
      </c>
      <c r="D14">
        <v>8</v>
      </c>
      <c r="E14">
        <v>39</v>
      </c>
      <c r="F14" t="s">
        <v>20</v>
      </c>
      <c r="G14">
        <f t="shared" si="1"/>
        <v>6.4977257959714096E-2</v>
      </c>
      <c r="H14">
        <f t="shared" si="2"/>
        <v>0.25839793281653745</v>
      </c>
      <c r="I14">
        <f t="shared" si="3"/>
        <v>7.305268925212309E-2</v>
      </c>
      <c r="J14">
        <f t="shared" si="4"/>
        <v>0.3439153439153439</v>
      </c>
    </row>
    <row r="15" spans="1:10">
      <c r="A15" t="s">
        <v>21</v>
      </c>
      <c r="B15">
        <v>1</v>
      </c>
      <c r="C15">
        <v>0</v>
      </c>
      <c r="D15">
        <v>21</v>
      </c>
      <c r="E15">
        <v>0</v>
      </c>
      <c r="F15" t="s">
        <v>21</v>
      </c>
      <c r="G15">
        <f t="shared" si="1"/>
        <v>8.1221572449642621E-3</v>
      </c>
      <c r="H15">
        <f t="shared" si="2"/>
        <v>0</v>
      </c>
      <c r="I15">
        <f t="shared" si="3"/>
        <v>0.19176330928682311</v>
      </c>
      <c r="J15">
        <f t="shared" si="4"/>
        <v>0</v>
      </c>
    </row>
    <row r="16" spans="1:10">
      <c r="A16" t="s">
        <v>22</v>
      </c>
      <c r="B16">
        <v>48</v>
      </c>
      <c r="C16">
        <v>35</v>
      </c>
      <c r="D16">
        <v>0</v>
      </c>
      <c r="E16">
        <v>39</v>
      </c>
      <c r="F16" t="s">
        <v>22</v>
      </c>
      <c r="G16">
        <f t="shared" si="1"/>
        <v>0.38986354775828458</v>
      </c>
      <c r="H16">
        <f t="shared" si="2"/>
        <v>0.32299741602067183</v>
      </c>
      <c r="I16">
        <f t="shared" si="3"/>
        <v>0</v>
      </c>
      <c r="J16">
        <f t="shared" si="4"/>
        <v>0.3439153439153439</v>
      </c>
    </row>
    <row r="17" spans="1:10">
      <c r="A17" t="s">
        <v>25</v>
      </c>
      <c r="B17">
        <v>0</v>
      </c>
      <c r="C17">
        <v>1</v>
      </c>
      <c r="D17">
        <v>6</v>
      </c>
      <c r="E17">
        <v>5</v>
      </c>
      <c r="F17" t="s">
        <v>25</v>
      </c>
      <c r="G17">
        <f t="shared" si="1"/>
        <v>0</v>
      </c>
      <c r="H17">
        <f t="shared" si="2"/>
        <v>9.2284976005906245E-3</v>
      </c>
      <c r="I17">
        <f t="shared" si="3"/>
        <v>5.4789516939092321E-2</v>
      </c>
      <c r="J17">
        <f t="shared" si="4"/>
        <v>4.4091710758377423E-2</v>
      </c>
    </row>
    <row r="18" spans="1:10">
      <c r="A18" t="s">
        <v>26</v>
      </c>
      <c r="B18">
        <v>107</v>
      </c>
      <c r="C18">
        <v>111</v>
      </c>
      <c r="D18">
        <v>262</v>
      </c>
      <c r="E18">
        <v>108</v>
      </c>
      <c r="F18" t="s">
        <v>26</v>
      </c>
      <c r="G18">
        <f t="shared" si="1"/>
        <v>0.86907082521117607</v>
      </c>
      <c r="H18">
        <f t="shared" si="2"/>
        <v>1.0243632336655593</v>
      </c>
      <c r="I18">
        <f t="shared" si="3"/>
        <v>2.3924755730070313</v>
      </c>
      <c r="J18">
        <f t="shared" si="4"/>
        <v>0.95238095238095233</v>
      </c>
    </row>
    <row r="19" spans="1:10">
      <c r="A19" t="s">
        <v>30</v>
      </c>
      <c r="B19">
        <v>271</v>
      </c>
      <c r="C19">
        <v>399</v>
      </c>
      <c r="D19">
        <v>817</v>
      </c>
      <c r="E19">
        <v>227</v>
      </c>
      <c r="F19" t="s">
        <v>30</v>
      </c>
      <c r="G19">
        <f t="shared" si="1"/>
        <v>2.2011046133853149</v>
      </c>
      <c r="H19">
        <f t="shared" si="2"/>
        <v>3.6821705426356588</v>
      </c>
      <c r="I19">
        <f t="shared" si="3"/>
        <v>7.4605058898730707</v>
      </c>
      <c r="J19">
        <f t="shared" si="4"/>
        <v>2.001763668430335</v>
      </c>
    </row>
    <row r="20" spans="1:10">
      <c r="A20" t="s">
        <v>33</v>
      </c>
      <c r="B20">
        <v>210</v>
      </c>
      <c r="C20">
        <v>255</v>
      </c>
      <c r="D20">
        <v>3</v>
      </c>
      <c r="E20">
        <v>71</v>
      </c>
      <c r="F20" t="s">
        <v>33</v>
      </c>
      <c r="G20">
        <f t="shared" si="1"/>
        <v>1.7056530214424952</v>
      </c>
      <c r="H20">
        <f t="shared" si="2"/>
        <v>2.3532668881506091</v>
      </c>
      <c r="I20">
        <f t="shared" si="3"/>
        <v>2.7394758469546161E-2</v>
      </c>
      <c r="J20">
        <f t="shared" si="4"/>
        <v>0.62610229276895946</v>
      </c>
    </row>
    <row r="21" spans="1:10">
      <c r="A21" t="s">
        <v>40</v>
      </c>
      <c r="B21">
        <v>376</v>
      </c>
      <c r="C21">
        <v>356</v>
      </c>
      <c r="D21">
        <v>74</v>
      </c>
      <c r="E21">
        <v>248</v>
      </c>
      <c r="F21" t="s">
        <v>40</v>
      </c>
      <c r="G21">
        <f t="shared" si="1"/>
        <v>3.0539311241065628</v>
      </c>
      <c r="H21">
        <f t="shared" si="2"/>
        <v>3.285345145810262</v>
      </c>
      <c r="I21">
        <f t="shared" si="3"/>
        <v>0.67573737558213864</v>
      </c>
      <c r="J21">
        <f t="shared" si="4"/>
        <v>2.1869488536155202</v>
      </c>
    </row>
    <row r="22" spans="1:10">
      <c r="A22" t="s">
        <v>41</v>
      </c>
      <c r="B22">
        <v>4376</v>
      </c>
      <c r="C22">
        <v>3749</v>
      </c>
      <c r="D22">
        <v>1874</v>
      </c>
      <c r="E22">
        <v>5457</v>
      </c>
      <c r="F22" t="s">
        <v>41</v>
      </c>
      <c r="G22">
        <f t="shared" si="1"/>
        <v>35.542560103963609</v>
      </c>
      <c r="H22">
        <f t="shared" si="2"/>
        <v>34.597637504614248</v>
      </c>
      <c r="I22">
        <f t="shared" si="3"/>
        <v>17.112592457309834</v>
      </c>
      <c r="J22">
        <f t="shared" si="4"/>
        <v>48.12169312169312</v>
      </c>
    </row>
    <row r="23" spans="1:10">
      <c r="A23" t="s">
        <v>42</v>
      </c>
      <c r="B23">
        <v>4</v>
      </c>
      <c r="C23">
        <v>0</v>
      </c>
      <c r="D23">
        <v>60</v>
      </c>
      <c r="E23">
        <v>0</v>
      </c>
      <c r="F23" t="s">
        <v>42</v>
      </c>
      <c r="G23">
        <f t="shared" si="1"/>
        <v>3.2488628979857048E-2</v>
      </c>
      <c r="H23">
        <f t="shared" si="2"/>
        <v>0</v>
      </c>
      <c r="I23">
        <f t="shared" si="3"/>
        <v>0.5478951693909232</v>
      </c>
      <c r="J23">
        <f t="shared" si="4"/>
        <v>0</v>
      </c>
    </row>
    <row r="24" spans="1:10">
      <c r="A24" t="s">
        <v>44</v>
      </c>
      <c r="B24">
        <v>7</v>
      </c>
      <c r="C24">
        <v>7</v>
      </c>
      <c r="D24">
        <v>205</v>
      </c>
      <c r="E24">
        <v>15</v>
      </c>
      <c r="F24" t="s">
        <v>44</v>
      </c>
      <c r="G24">
        <f t="shared" si="1"/>
        <v>5.6855100714749834E-2</v>
      </c>
      <c r="H24">
        <f t="shared" si="2"/>
        <v>6.4599483204134361E-2</v>
      </c>
      <c r="I24">
        <f t="shared" si="3"/>
        <v>1.8719751620856542</v>
      </c>
      <c r="J24">
        <f t="shared" si="4"/>
        <v>0.13227513227513227</v>
      </c>
    </row>
    <row r="25" spans="1:10">
      <c r="A25" t="s">
        <v>45</v>
      </c>
      <c r="B25">
        <v>0</v>
      </c>
      <c r="C25">
        <v>0</v>
      </c>
      <c r="D25">
        <v>1</v>
      </c>
      <c r="E25">
        <v>0</v>
      </c>
      <c r="F25" t="s">
        <v>45</v>
      </c>
      <c r="G25">
        <f t="shared" si="1"/>
        <v>0</v>
      </c>
      <c r="H25">
        <f t="shared" si="2"/>
        <v>0</v>
      </c>
      <c r="I25">
        <f t="shared" si="3"/>
        <v>9.1315861565153863E-3</v>
      </c>
      <c r="J25">
        <f t="shared" si="4"/>
        <v>0</v>
      </c>
    </row>
    <row r="26" spans="1:10">
      <c r="A26" t="s">
        <v>48</v>
      </c>
      <c r="B26">
        <v>0</v>
      </c>
      <c r="C26">
        <v>1</v>
      </c>
      <c r="D26">
        <v>0</v>
      </c>
      <c r="E26">
        <v>2</v>
      </c>
      <c r="F26" t="s">
        <v>48</v>
      </c>
      <c r="G26">
        <f t="shared" si="1"/>
        <v>0</v>
      </c>
      <c r="H26">
        <f t="shared" si="2"/>
        <v>9.2284976005906245E-3</v>
      </c>
      <c r="I26">
        <f t="shared" si="3"/>
        <v>0</v>
      </c>
      <c r="J26">
        <f t="shared" si="4"/>
        <v>1.7636684303350969E-2</v>
      </c>
    </row>
    <row r="27" spans="1:10">
      <c r="A27" t="s">
        <v>49</v>
      </c>
      <c r="B27">
        <v>1</v>
      </c>
      <c r="C27">
        <v>0</v>
      </c>
      <c r="D27">
        <v>0</v>
      </c>
      <c r="E27">
        <v>0</v>
      </c>
      <c r="F27" t="s">
        <v>49</v>
      </c>
      <c r="G27">
        <f t="shared" si="1"/>
        <v>8.1221572449642621E-3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>
      <c r="A28" t="s">
        <v>50</v>
      </c>
      <c r="B28">
        <v>1430</v>
      </c>
      <c r="C28">
        <v>1405</v>
      </c>
      <c r="D28">
        <v>16</v>
      </c>
      <c r="E28">
        <v>800</v>
      </c>
      <c r="F28" t="s">
        <v>50</v>
      </c>
      <c r="G28">
        <f t="shared" si="1"/>
        <v>11.614684860298896</v>
      </c>
      <c r="H28">
        <f t="shared" si="2"/>
        <v>12.966039128829827</v>
      </c>
      <c r="I28">
        <f t="shared" si="3"/>
        <v>0.14610537850424618</v>
      </c>
      <c r="J28">
        <f t="shared" si="4"/>
        <v>7.0546737213403876</v>
      </c>
    </row>
    <row r="29" spans="1:10">
      <c r="A29" t="s">
        <v>56</v>
      </c>
      <c r="B29">
        <v>3</v>
      </c>
      <c r="C29">
        <v>0</v>
      </c>
      <c r="D29">
        <v>22</v>
      </c>
      <c r="E29">
        <v>1</v>
      </c>
      <c r="F29" t="s">
        <v>56</v>
      </c>
      <c r="G29">
        <f t="shared" si="1"/>
        <v>2.4366471734892786E-2</v>
      </c>
      <c r="H29">
        <f t="shared" si="2"/>
        <v>0</v>
      </c>
      <c r="I29">
        <f t="shared" si="3"/>
        <v>0.20089489544333849</v>
      </c>
      <c r="J29">
        <f t="shared" si="4"/>
        <v>8.8183421516754845E-3</v>
      </c>
    </row>
    <row r="30" spans="1:10">
      <c r="A30" t="s">
        <v>68</v>
      </c>
      <c r="B30">
        <v>314</v>
      </c>
      <c r="C30">
        <v>289</v>
      </c>
      <c r="D30">
        <v>735</v>
      </c>
      <c r="E30">
        <v>124</v>
      </c>
      <c r="F30" t="s">
        <v>68</v>
      </c>
      <c r="G30">
        <f t="shared" si="1"/>
        <v>2.5503573749187782</v>
      </c>
      <c r="H30">
        <f t="shared" si="2"/>
        <v>2.6670358065706905</v>
      </c>
      <c r="I30">
        <f t="shared" si="3"/>
        <v>6.7117158250388096</v>
      </c>
      <c r="J30">
        <f t="shared" si="4"/>
        <v>1.0934744268077601</v>
      </c>
    </row>
    <row r="31" spans="1:10">
      <c r="B31">
        <f>SUM(B2:B30)</f>
        <v>12312</v>
      </c>
      <c r="C31">
        <f t="shared" ref="C31:E31" si="5">SUM(C2:C30)</f>
        <v>10836</v>
      </c>
      <c r="D31">
        <f t="shared" si="5"/>
        <v>10951</v>
      </c>
      <c r="E31">
        <f t="shared" si="5"/>
        <v>11340</v>
      </c>
      <c r="G31">
        <f t="shared" si="1"/>
        <v>100</v>
      </c>
      <c r="H31">
        <f t="shared" si="2"/>
        <v>100</v>
      </c>
      <c r="I31">
        <f t="shared" si="3"/>
        <v>100</v>
      </c>
      <c r="J31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phylumex1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2017-01-31T17:43:10Z</dcterms:created>
  <dcterms:modified xsi:type="dcterms:W3CDTF">2017-01-31T18:18:56Z</dcterms:modified>
</cp:coreProperties>
</file>