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"/>
    </mc:Choice>
  </mc:AlternateContent>
  <xr:revisionPtr revIDLastSave="0" documentId="13_ncr:1_{7EE48107-8360-2149-AE21-5200194610D5}" xr6:coauthVersionLast="47" xr6:coauthVersionMax="47" xr10:uidLastSave="{00000000-0000-0000-0000-000000000000}"/>
  <bookViews>
    <workbookView xWindow="10100" yWindow="5260" windowWidth="28800" windowHeight="17540" activeTab="4" xr2:uid="{684BFC84-7935-1548-AB9A-5A3016A1EE51}"/>
  </bookViews>
  <sheets>
    <sheet name="TEST 1 - handleBottleneck" sheetId="1" r:id="rId1"/>
    <sheet name="TEST 2 - main" sheetId="2" r:id="rId2"/>
    <sheet name="TEST 3 - pinThreads" sheetId="3" r:id="rId3"/>
    <sheet name="Final test" sheetId="4" r:id="rId4"/>
    <sheet name="main-branch-test-res" sheetId="6" r:id="rId5"/>
    <sheet name="handleBottlenech-test-res" sheetId="7" r:id="rId6"/>
    <sheet name="pinThread-resr-res" sheetId="8" r:id="rId7"/>
    <sheet name="output csv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11" i="5"/>
  <c r="J3" i="5"/>
  <c r="J4" i="5"/>
  <c r="J5" i="5"/>
  <c r="J6" i="5"/>
  <c r="J7" i="5"/>
  <c r="J8" i="5"/>
  <c r="J9" i="5"/>
  <c r="J10" i="5"/>
  <c r="J2" i="5"/>
  <c r="F21" i="5"/>
  <c r="F22" i="5"/>
  <c r="F23" i="5"/>
  <c r="F24" i="5"/>
  <c r="F25" i="5"/>
  <c r="F26" i="5"/>
  <c r="F27" i="5"/>
  <c r="F28" i="5"/>
  <c r="F20" i="5"/>
  <c r="F12" i="5"/>
  <c r="F13" i="5"/>
  <c r="F14" i="5"/>
  <c r="F15" i="5"/>
  <c r="F16" i="5"/>
  <c r="F17" i="5"/>
  <c r="F18" i="5"/>
  <c r="F19" i="5"/>
  <c r="F11" i="5"/>
  <c r="F2" i="5"/>
  <c r="F3" i="5"/>
  <c r="F4" i="5"/>
  <c r="F5" i="5"/>
  <c r="F6" i="5"/>
  <c r="F7" i="5"/>
  <c r="F8" i="5"/>
  <c r="F9" i="5"/>
  <c r="F10" i="5"/>
  <c r="M21" i="5"/>
  <c r="M22" i="5"/>
  <c r="M23" i="5"/>
  <c r="M24" i="5"/>
  <c r="M25" i="5"/>
  <c r="M26" i="5"/>
  <c r="M27" i="5"/>
  <c r="M28" i="5"/>
  <c r="M20" i="5"/>
  <c r="I21" i="5"/>
  <c r="I22" i="5"/>
  <c r="I23" i="5"/>
  <c r="I24" i="5"/>
  <c r="I25" i="5"/>
  <c r="I26" i="5"/>
  <c r="I27" i="5"/>
  <c r="I28" i="5"/>
  <c r="I20" i="5"/>
  <c r="E21" i="5"/>
  <c r="E22" i="5"/>
  <c r="E23" i="5"/>
  <c r="E24" i="5"/>
  <c r="E25" i="5"/>
  <c r="E26" i="5"/>
  <c r="E27" i="5"/>
  <c r="E28" i="5"/>
  <c r="E20" i="5"/>
  <c r="M12" i="5"/>
  <c r="M13" i="5"/>
  <c r="M14" i="5"/>
  <c r="M15" i="5"/>
  <c r="M16" i="5"/>
  <c r="M17" i="5"/>
  <c r="M18" i="5"/>
  <c r="M19" i="5"/>
  <c r="M11" i="5"/>
  <c r="I12" i="5"/>
  <c r="I13" i="5"/>
  <c r="I14" i="5"/>
  <c r="I15" i="5"/>
  <c r="I16" i="5"/>
  <c r="I17" i="5"/>
  <c r="I18" i="5"/>
  <c r="I19" i="5"/>
  <c r="I11" i="5"/>
  <c r="E12" i="5"/>
  <c r="E13" i="5"/>
  <c r="E14" i="5"/>
  <c r="E15" i="5"/>
  <c r="E16" i="5"/>
  <c r="E17" i="5"/>
  <c r="E18" i="5"/>
  <c r="E19" i="5"/>
  <c r="E11" i="5"/>
  <c r="M3" i="5"/>
  <c r="M4" i="5"/>
  <c r="M5" i="5"/>
  <c r="M6" i="5"/>
  <c r="M7" i="5"/>
  <c r="M8" i="5"/>
  <c r="M9" i="5"/>
  <c r="M10" i="5"/>
  <c r="M2" i="5"/>
  <c r="I3" i="5"/>
  <c r="I4" i="5"/>
  <c r="I5" i="5"/>
  <c r="I6" i="5"/>
  <c r="I7" i="5"/>
  <c r="I8" i="5"/>
  <c r="I9" i="5"/>
  <c r="I10" i="5"/>
  <c r="I2" i="5"/>
  <c r="E3" i="5"/>
  <c r="E4" i="5"/>
  <c r="E5" i="5"/>
  <c r="E6" i="5"/>
  <c r="E7" i="5"/>
  <c r="E8" i="5"/>
  <c r="E9" i="5"/>
  <c r="E10" i="5"/>
  <c r="E2" i="5"/>
  <c r="L21" i="5"/>
  <c r="L22" i="5"/>
  <c r="L23" i="5"/>
  <c r="L24" i="5"/>
  <c r="L25" i="5"/>
  <c r="L26" i="5"/>
  <c r="L27" i="5"/>
  <c r="L28" i="5"/>
  <c r="L20" i="5"/>
  <c r="L12" i="5"/>
  <c r="L13" i="5"/>
  <c r="L14" i="5"/>
  <c r="L15" i="5"/>
  <c r="L16" i="5"/>
  <c r="L17" i="5"/>
  <c r="L18" i="5"/>
  <c r="L19" i="5"/>
  <c r="L11" i="5"/>
  <c r="L3" i="5"/>
  <c r="L4" i="5"/>
  <c r="L5" i="5"/>
  <c r="L6" i="5"/>
  <c r="L7" i="5"/>
  <c r="L8" i="5"/>
  <c r="L9" i="5"/>
  <c r="L10" i="5"/>
  <c r="L2" i="5"/>
  <c r="H21" i="5"/>
  <c r="H22" i="5"/>
  <c r="H23" i="5"/>
  <c r="H24" i="5"/>
  <c r="H25" i="5"/>
  <c r="H26" i="5"/>
  <c r="H27" i="5"/>
  <c r="H28" i="5"/>
  <c r="H20" i="5"/>
  <c r="H12" i="5"/>
  <c r="H13" i="5"/>
  <c r="H14" i="5"/>
  <c r="H15" i="5"/>
  <c r="H16" i="5"/>
  <c r="H17" i="5"/>
  <c r="H18" i="5"/>
  <c r="H19" i="5"/>
  <c r="H11" i="5"/>
  <c r="H3" i="5"/>
  <c r="H4" i="5"/>
  <c r="H5" i="5"/>
  <c r="H6" i="5"/>
  <c r="H7" i="5"/>
  <c r="H8" i="5"/>
  <c r="H9" i="5"/>
  <c r="H10" i="5"/>
  <c r="H2" i="5"/>
  <c r="D21" i="5"/>
  <c r="D22" i="5"/>
  <c r="D23" i="5"/>
  <c r="D24" i="5"/>
  <c r="D25" i="5"/>
  <c r="D26" i="5"/>
  <c r="D27" i="5"/>
  <c r="D28" i="5"/>
  <c r="D20" i="5"/>
  <c r="D12" i="5"/>
  <c r="D13" i="5"/>
  <c r="D14" i="5"/>
  <c r="D15" i="5"/>
  <c r="D16" i="5"/>
  <c r="D17" i="5"/>
  <c r="D18" i="5"/>
  <c r="D19" i="5"/>
  <c r="D11" i="5"/>
  <c r="D10" i="5"/>
  <c r="D3" i="5"/>
  <c r="D4" i="5"/>
  <c r="D5" i="5"/>
  <c r="D6" i="5"/>
  <c r="D7" i="5"/>
  <c r="D8" i="5"/>
  <c r="D9" i="5"/>
  <c r="D2" i="5"/>
  <c r="D12" i="3"/>
  <c r="D13" i="3"/>
  <c r="D14" i="3"/>
  <c r="D15" i="3"/>
  <c r="D16" i="3"/>
  <c r="D17" i="3"/>
  <c r="D18" i="3"/>
  <c r="D19" i="3"/>
  <c r="D11" i="3"/>
  <c r="D41" i="3"/>
  <c r="D40" i="3"/>
  <c r="D39" i="3"/>
  <c r="D38" i="3"/>
  <c r="D37" i="3"/>
  <c r="D36" i="3"/>
  <c r="D35" i="3"/>
  <c r="D34" i="3"/>
  <c r="D33" i="3"/>
  <c r="D30" i="3"/>
  <c r="D29" i="3"/>
  <c r="D28" i="3"/>
  <c r="D27" i="3"/>
  <c r="D26" i="3"/>
  <c r="D25" i="3"/>
  <c r="D24" i="3"/>
  <c r="D23" i="3"/>
  <c r="D22" i="3"/>
  <c r="D33" i="2"/>
  <c r="D34" i="2"/>
  <c r="D35" i="2"/>
  <c r="D36" i="2"/>
  <c r="D37" i="2"/>
  <c r="D38" i="2"/>
  <c r="D39" i="2"/>
  <c r="D40" i="2"/>
  <c r="D32" i="2"/>
  <c r="D22" i="2"/>
  <c r="D23" i="2"/>
  <c r="D24" i="2"/>
  <c r="D25" i="2"/>
  <c r="D26" i="2"/>
  <c r="D27" i="2"/>
  <c r="D28" i="2"/>
  <c r="D29" i="2"/>
  <c r="D21" i="2"/>
  <c r="D11" i="2"/>
  <c r="D12" i="2"/>
  <c r="D13" i="2"/>
  <c r="D14" i="2"/>
  <c r="D15" i="2"/>
  <c r="D16" i="2"/>
  <c r="D17" i="2"/>
  <c r="D18" i="2"/>
  <c r="D10" i="2"/>
  <c r="D33" i="1"/>
  <c r="D34" i="1"/>
  <c r="D35" i="1"/>
  <c r="D36" i="1"/>
  <c r="D37" i="1"/>
  <c r="D38" i="1"/>
  <c r="D39" i="1"/>
  <c r="D40" i="1"/>
  <c r="D32" i="1"/>
  <c r="D22" i="1"/>
  <c r="D23" i="1"/>
  <c r="D24" i="1"/>
  <c r="D25" i="1"/>
  <c r="D26" i="1"/>
  <c r="D27" i="1"/>
  <c r="D28" i="1"/>
  <c r="D29" i="1"/>
  <c r="D21" i="1"/>
  <c r="D11" i="1"/>
  <c r="D12" i="1"/>
  <c r="D13" i="1"/>
  <c r="D14" i="1"/>
  <c r="D15" i="1"/>
  <c r="D16" i="1"/>
  <c r="D17" i="1"/>
  <c r="D18" i="1"/>
  <c r="D10" i="1"/>
</calcChain>
</file>

<file path=xl/sharedStrings.xml><?xml version="1.0" encoding="utf-8"?>
<sst xmlns="http://schemas.openxmlformats.org/spreadsheetml/2006/main" count="977" uniqueCount="139">
  <si>
    <t>k = 25</t>
  </si>
  <si>
    <t>Runs: 1</t>
  </si>
  <si>
    <t>Input: 50k_xx</t>
  </si>
  <si>
    <t>STL SEQ</t>
  </si>
  <si>
    <t>NW</t>
  </si>
  <si>
    <t>TIME(sec)</t>
  </si>
  <si>
    <t>STL PAR</t>
  </si>
  <si>
    <t>Time(sec)</t>
  </si>
  <si>
    <t>FF PF</t>
  </si>
  <si>
    <t>Sp(nw)</t>
  </si>
  <si>
    <t>openMP par</t>
  </si>
  <si>
    <t>Note: This is original implementation result.</t>
  </si>
  <si>
    <t>Threads</t>
  </si>
  <si>
    <t>xx_20k_s123</t>
  </si>
  <si>
    <t>FF PAR</t>
  </si>
  <si>
    <t>xx_50k_s456</t>
  </si>
  <si>
    <t>xx_100k_s789</t>
  </si>
  <si>
    <t>xx_100k_s790</t>
  </si>
  <si>
    <t>xx_100k_s791</t>
  </si>
  <si>
    <t>xx_100k_s792</t>
  </si>
  <si>
    <t>xx_100k_s793</t>
  </si>
  <si>
    <t>xx_100k_s794</t>
  </si>
  <si>
    <t>xx_100k_s795</t>
  </si>
  <si>
    <t>xx_100k_s796</t>
  </si>
  <si>
    <t>xx_100k_s797</t>
  </si>
  <si>
    <t>OMP PAR</t>
  </si>
  <si>
    <t>[STL Par]: [ 14.3671 sec]  [input_20k_s123.txt] [ 1 ]</t>
  </si>
  <si>
    <t>[STL Par]: [ 7.67174 sec]  [input_20k_s123.txt] [ 2 ]</t>
  </si>
  <si>
    <t>[STL Par]: [ 3.95893 sec]  [input_20k_s123.txt] [ 4 ]</t>
  </si>
  <si>
    <t>[STL Par]: [ 2.17402 sec]  [input_20k_s123.txt] [ 8 ]</t>
  </si>
  <si>
    <t>[STL Par]: [ 1.28808 sec]  [input_20k_s123.txt] [ 16 ]</t>
  </si>
  <si>
    <t>[STL Par]: [ 0.801069 sec]  [input_20k_s123.txt] [ 32 ]</t>
  </si>
  <si>
    <t>[STL Par]: [ 0.618949 sec]  [input_20k_s123.txt] [ 64 ]</t>
  </si>
  <si>
    <t>[STL Par]: [ 0.58912 sec]  [input_20k_s123.txt] [ 128 ]</t>
  </si>
  <si>
    <t>[STL Par]: [ 0.588282 sec]  [input_20k_s123.txt] [ 256 ]</t>
  </si>
  <si>
    <t>]</t>
  </si>
  <si>
    <t>[STL Par]: [ 88.7477 sec]  [input_50k_s456.txt] [ 1 ]</t>
  </si>
  <si>
    <t>[STL Par]: [ 46.9921 sec]  [input_50k_s456.txt] [ 2 ]</t>
  </si>
  <si>
    <t>[STL Par]: [ 24.0378 sec]  [input_50k_s456.txt] [ 4 ]</t>
  </si>
  <si>
    <t>[STL Par]: [ 12.2617 sec]  [input_50k_s456.txt] [ 8 ]</t>
  </si>
  <si>
    <t>[STL Par]: [ 6.72901 sec]  [input_50k_s456.txt] [ 16 ]</t>
  </si>
  <si>
    <t>[STL Par]: [ 3.9215 sec]  [input_50k_s456.txt] [ 32 ]</t>
  </si>
  <si>
    <t>[STL Par]: [ 2.61196 sec]  [input_50k_s456.txt] [ 64 ]</t>
  </si>
  <si>
    <t>[STL Par]: [ 2.20217 sec]  [input_50k_s456.txt] [ 128 ]</t>
  </si>
  <si>
    <t>[STL Par]: [ 2.08997 sec]  [input_50k_s456.txt] [ 256 ]</t>
  </si>
  <si>
    <t>[STL Par]: [ 346.221 sec]  [input_100k_s789.txt] [ 1 ]</t>
  </si>
  <si>
    <t>[STL Par]: [ 180.748 sec]  [input_100k_s789.txt] [ 2 ]</t>
  </si>
  <si>
    <t>[STL Par]: [ 92.4743 sec]  [input_100k_s789.txt] [ 4 ]</t>
  </si>
  <si>
    <t>[STL Par]: [ 47.6238 sec]  [input_100k_s789.txt] [ 8 ]</t>
  </si>
  <si>
    <t>[STL Par]: [ 25.0751 sec]  [input_100k_s789.txt] [ 16 ]</t>
  </si>
  <si>
    <t>[STL Par]: [ 13.1269 sec]  [input_100k_s789.txt] [ 32 ]</t>
  </si>
  <si>
    <t>[STL Par]: [ 8.60449 sec]  [input_100k_s789.txt] [ 64 ]</t>
  </si>
  <si>
    <t>[STL Par]: [ 6.59438 sec]  [input_100k_s789.txt] [ 128 ]</t>
  </si>
  <si>
    <t>[STL Par]: [ 6.50424 sec]  [input_100k_s789.txt] [ 256 ]</t>
  </si>
  <si>
    <t>[FF Par]: [ 14.1003 sec]  [input_20k_s123.txt] [ 1 ]</t>
  </si>
  <si>
    <t>[FF Par]: [ 7.25993 sec]  [input_20k_s123.txt] [ 2 ]</t>
  </si>
  <si>
    <t>[FF Par]: [ 3.86374 sec]  [input_20k_s123.txt] [ 4 ]</t>
  </si>
  <si>
    <t>[FF Par]: [ 1.94081 sec]  [input_20k_s123.txt] [ 8 ]</t>
  </si>
  <si>
    <t>[FF Par]: [ 0.986729 sec]  [input_20k_s123.txt] [ 16 ]</t>
  </si>
  <si>
    <t>[FF Par]: [ 0.522565 sec]  [input_20k_s123.txt] [ 32 ]</t>
  </si>
  <si>
    <t>[FF Par]: [ 0.314662 sec]  [input_20k_s123.txt] [ 64 ]</t>
  </si>
  <si>
    <t>[FF Par]: [ 0.295838 sec]  [input_20k_s123.txt] [ 128 ]</t>
  </si>
  <si>
    <t>[FF Par]: [ 0.306318 sec]  [input_20k_s123.txt] [ 256 ]</t>
  </si>
  <si>
    <t>[FF Par]: [ 88.2702 sec]  [input_50k_s456.txt] [ 1 ]</t>
  </si>
  <si>
    <t>[FF Par]: [ 44.3721 sec]  [input_50k_s456.txt] [ 2 ]</t>
  </si>
  <si>
    <t>[FF Par]: [ 23.9697 sec]  [input_50k_s456.txt] [ 4 ]</t>
  </si>
  <si>
    <t>[FF Par]: [ 12.0316 sec]  [input_50k_s456.txt] [ 8 ]</t>
  </si>
  <si>
    <t>[FF Par]: [ 6.06905 sec]  [input_50k_s456.txt] [ 16 ]</t>
  </si>
  <si>
    <t>[FF Par]: [ 3.10273 sec]  [input_50k_s456.txt] [ 32 ]</t>
  </si>
  <si>
    <t>[FF Par]: [ 1.70412 sec]  [input_50k_s456.txt] [ 64 ]</t>
  </si>
  <si>
    <t>[FF Par]: [ 1.26589 sec]  [input_50k_s456.txt] [ 128 ]</t>
  </si>
  <si>
    <t>[FF Par]: [ 1.21808 sec]  [input_50k_s456.txt] [ 256 ]</t>
  </si>
  <si>
    <t>[FF Par]: [ 345.108 sec]  [input_100k_s789.txt] [ 1 ]</t>
  </si>
  <si>
    <t>[FF Par]: [ 173.476 sec]  [input_100k_s789.txt] [ 2 ]</t>
  </si>
  <si>
    <t>[FF Par]: [ 94.0183 sec]  [input_100k_s789.txt] [ 4 ]</t>
  </si>
  <si>
    <t>[FF Par]: [ 47.1242 sec]  [input_100k_s789.txt] [ 8 ]</t>
  </si>
  <si>
    <t>[FF Par]: [ 23.6838 sec]  [input_100k_s789.txt] [ 16 ]</t>
  </si>
  <si>
    <t>[FF Par]: [ 12.0225 sec]  [input_100k_s789.txt] [ 32 ]</t>
  </si>
  <si>
    <t>[FF Par]: [ 6.55537 sec]  [input_100k_s789.txt] [ 64 ]</t>
  </si>
  <si>
    <t>[FF Par]: [ 4.69838 sec]  [input_100k_s789.txt] [ 128 ]</t>
  </si>
  <si>
    <t>[FF Par]: [ 4.32992 sec]  [input_100k_s789.txt] [ 256 ]</t>
  </si>
  <si>
    <t>[openMp Par]: [ 14.3098 sec]  [input_20k_s123.txt] [ 1 ]</t>
  </si>
  <si>
    <t>[openMp Par]: [ 7.66401 sec]  [input_20k_s123.txt] [ 2 ]</t>
  </si>
  <si>
    <t>[openMp Par]: [ 3.99444 sec]  [input_20k_s123.txt] [ 4 ]</t>
  </si>
  <si>
    <t>[openMp Par]: [ 2.16649 sec]  [input_20k_s123.txt] [ 8 ]</t>
  </si>
  <si>
    <t>[openMp Par]: [ 1.24528 sec]  [input_20k_s123.txt] [ 16 ]</t>
  </si>
  <si>
    <t>[openMp Par]: [ 0.779175 sec]  [input_20k_s123.txt] [ 32 ]</t>
  </si>
  <si>
    <t>[openMp Par]: [ 0.571533 sec]  [input_20k_s123.txt] [ 64 ]</t>
  </si>
  <si>
    <t>[openMp Par]: [ 0.595595 sec]  [input_20k_s123.txt] [ 128 ]</t>
  </si>
  <si>
    <t>[openMp Par]: [ 0.514974 sec]  [input_20k_s123.txt] [ 256 ]</t>
  </si>
  <si>
    <t>Test Data</t>
  </si>
  <si>
    <t>[openMp Par]: [ 88.7011 sec]  [input_50k_s456.txt] [ 1 ]</t>
  </si>
  <si>
    <t>[openMp Par]: [ 47.6867 sec]  [input_50k_s456.txt] [ 2 ]</t>
  </si>
  <si>
    <t>[openMp Par]: [ 24.2053 sec]  [input_50k_s456.txt] [ 4 ]</t>
  </si>
  <si>
    <t>[openMp Par]: [ 12.5796 sec]  [input_50k_s456.txt] [ 8 ]</t>
  </si>
  <si>
    <t>[openMp Par]: [ 6.71438 sec]  [input_50k_s456.txt] [ 16 ]</t>
  </si>
  <si>
    <t>[openMp Par]: [ 3.89026 sec]  [input_50k_s456.txt] [ 32 ]</t>
  </si>
  <si>
    <t>[openMp Par]: [ 2.69255 sec]  [input_50k_s456.txt] [ 64 ]</t>
  </si>
  <si>
    <t>[openMp Par]: [ 2.35641 sec]  [input_50k_s456.txt] [ 128 ]</t>
  </si>
  <si>
    <t>[openMp Par]: [ 1.87997 sec]  [input_50k_s456.txt] [ 256 ]</t>
  </si>
  <si>
    <t>k-value: 25</t>
  </si>
  <si>
    <t>Total runs: 3</t>
  </si>
  <si>
    <t>---------------Running sequential version---------------</t>
  </si>
  <si>
    <t>[STL Sequence]: [ 14.0989 sec]  [input_20k_s123.txt]</t>
  </si>
  <si>
    <t>[STL Sequence]: [ 88.172 sec]  [input_50k_s456.txt]</t>
  </si>
  <si>
    <t>[STL Sequence]: [ 345.028 sec]  [input_100k_s789.txt]</t>
  </si>
  <si>
    <t>---------------Running STL CPP parallel version---------------</t>
  </si>
  <si>
    <t>---------------Running FF parallel for version---------------</t>
  </si>
  <si>
    <t>---------------Running openMP parallel version---------------</t>
  </si>
  <si>
    <t>[openMp Par]: [ 345.926 sec]  [input_100k_s789.txt] [ 1 ]</t>
  </si>
  <si>
    <t>[openMp Par]: [ 187.684 sec]  [input_100k_s789.txt] [ 2 ]</t>
  </si>
  <si>
    <t>[openMp Par]: [ 94.7667 sec]  [input_100k_s789.txt] [ 4 ]</t>
  </si>
  <si>
    <t>[openMp Par]: [ 48.5782 sec]  [input_100k_s789.txt] [ 8 ]</t>
  </si>
  <si>
    <t>[openMp Par]: [ 25.2665 sec]  [input_100k_s789.txt] [ 16 ]</t>
  </si>
  <si>
    <t>[openMp Par]: [ 13.9827 sec]  [input_100k_s789.txt] [ 32 ]</t>
  </si>
  <si>
    <t>[openMp Par]: [ 8.81604 sec]  [input_100k_s789.txt] [ 64 ]</t>
  </si>
  <si>
    <t>[openMp Par]: [ 7.20422 sec]  [input_100k_s789.txt] [ 128 ]</t>
  </si>
  <si>
    <t>[openMp Par]: [ 5.78865 sec]  [input_100k_s789.txt] [ 256 ]</t>
  </si>
  <si>
    <t>Branch</t>
  </si>
  <si>
    <t>Main</t>
  </si>
  <si>
    <t>stl_sp(nw)</t>
  </si>
  <si>
    <t>omp_sp(nw)</t>
  </si>
  <si>
    <t>ff_sp(nw)</t>
  </si>
  <si>
    <t>stl_sc(nw)</t>
  </si>
  <si>
    <t>omp_sc(nw)</t>
  </si>
  <si>
    <t>ff_sc(nw)</t>
  </si>
  <si>
    <t>stl_eff(nw)</t>
  </si>
  <si>
    <t>omp_eff(nw)</t>
  </si>
  <si>
    <t>ff_eff(nw)</t>
  </si>
  <si>
    <t>[STL</t>
  </si>
  <si>
    <t>Par]:</t>
  </si>
  <si>
    <t>[</t>
  </si>
  <si>
    <t>sec] </t>
  </si>
  <si>
    <t>[input_20k_s123.txt]</t>
  </si>
  <si>
    <t>[input_50k_s456.txt]</t>
  </si>
  <si>
    <t>[input_100k_s789.txt]</t>
  </si>
  <si>
    <t>[FF</t>
  </si>
  <si>
    <t>[openMp</t>
  </si>
  <si>
    <t>Sequence]: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</si>
</sst>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4"/>
      <color rgb="FF000000"/>
      <name val="Menlo Regular"/>
    </font>
    <font>
      <sz val="14"/>
      <color theme="1"/>
      <name val="Menlo Regula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1" fillId="0" borderId="0" xfId="0" applyNumberFormat="1" applyFont="1"/>
    <xf numFmtId="166" fontId="3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1 - handleBottleneck'!$D$10:$D$18</c:f>
              <c:numCache>
                <c:formatCode>0.000</c:formatCode>
                <c:ptCount val="9"/>
                <c:pt idx="0">
                  <c:v>1</c:v>
                </c:pt>
                <c:pt idx="1">
                  <c:v>1.9018279146183643</c:v>
                </c:pt>
                <c:pt idx="2">
                  <c:v>3.8009304086998803</c:v>
                </c:pt>
                <c:pt idx="3">
                  <c:v>7.5530717657522057</c:v>
                </c:pt>
                <c:pt idx="4">
                  <c:v>15.09473238059755</c:v>
                </c:pt>
                <c:pt idx="5">
                  <c:v>28.498239885390888</c:v>
                </c:pt>
                <c:pt idx="6">
                  <c:v>44.370729844867768</c:v>
                </c:pt>
                <c:pt idx="7">
                  <c:v>53.875611511669042</c:v>
                </c:pt>
                <c:pt idx="8">
                  <c:v>63.240523150992324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0-B842-947F-3C214A6E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70607"/>
        <c:axId val="1480318271"/>
      </c:lineChart>
      <c:catAx>
        <c:axId val="14796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18271"/>
        <c:crosses val="autoZero"/>
        <c:auto val="1"/>
        <c:lblAlgn val="ctr"/>
        <c:lblOffset val="100"/>
        <c:noMultiLvlLbl val="0"/>
      </c:catAx>
      <c:valAx>
        <c:axId val="14803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1 - handleBottleneck'!$D$21:$D$29</c:f>
              <c:numCache>
                <c:formatCode>0.000</c:formatCode>
                <c:ptCount val="9"/>
                <c:pt idx="0">
                  <c:v>1</c:v>
                </c:pt>
                <c:pt idx="1">
                  <c:v>1.9898198497129918</c:v>
                </c:pt>
                <c:pt idx="2">
                  <c:v>3.6788121340605868</c:v>
                </c:pt>
                <c:pt idx="3">
                  <c:v>7.3262248078121752</c:v>
                </c:pt>
                <c:pt idx="4">
                  <c:v>14.550796595733443</c:v>
                </c:pt>
                <c:pt idx="5">
                  <c:v>28.433543742399955</c:v>
                </c:pt>
                <c:pt idx="6">
                  <c:v>51.839341370185245</c:v>
                </c:pt>
                <c:pt idx="7">
                  <c:v>70.180321473779742</c:v>
                </c:pt>
                <c:pt idx="8">
                  <c:v>72.813837080600663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3-A94A-ACE5-B8953B2F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31503"/>
        <c:axId val="1476962463"/>
      </c:lineChart>
      <c:catAx>
        <c:axId val="148503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62463"/>
        <c:crosses val="autoZero"/>
        <c:auto val="1"/>
        <c:lblAlgn val="ctr"/>
        <c:lblOffset val="100"/>
        <c:noMultiLvlLbl val="0"/>
      </c:catAx>
      <c:valAx>
        <c:axId val="14769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3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1 - handleBottleneck'!$D$32:$D$40</c:f>
              <c:numCache>
                <c:formatCode>0.000</c:formatCode>
                <c:ptCount val="9"/>
                <c:pt idx="0">
                  <c:v>1</c:v>
                </c:pt>
                <c:pt idx="1">
                  <c:v>1.8711498429199507</c:v>
                </c:pt>
                <c:pt idx="2">
                  <c:v>3.7353157743284187</c:v>
                </c:pt>
                <c:pt idx="3">
                  <c:v>7.4592678351107891</c:v>
                </c:pt>
                <c:pt idx="4">
                  <c:v>14.467233870980959</c:v>
                </c:pt>
                <c:pt idx="5">
                  <c:v>28.382793181840107</c:v>
                </c:pt>
                <c:pt idx="6">
                  <c:v>42.259411221172677</c:v>
                </c:pt>
                <c:pt idx="7">
                  <c:v>48.343255543932479</c:v>
                </c:pt>
                <c:pt idx="8">
                  <c:v>70.267397984365303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2-BF46-B50A-6CE975C9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11039"/>
        <c:axId val="1486265023"/>
      </c:lineChart>
      <c:catAx>
        <c:axId val="14763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5023"/>
        <c:crosses val="autoZero"/>
        <c:auto val="1"/>
        <c:lblAlgn val="ctr"/>
        <c:lblOffset val="100"/>
        <c:noMultiLvlLbl val="0"/>
      </c:catAx>
      <c:valAx>
        <c:axId val="14862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1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2 - main'!$D$10:$D$18</c:f>
              <c:numCache>
                <c:formatCode>0.000</c:formatCode>
                <c:ptCount val="9"/>
                <c:pt idx="0">
                  <c:v>1</c:v>
                </c:pt>
                <c:pt idx="1">
                  <c:v>1.8956654611481341</c:v>
                </c:pt>
                <c:pt idx="2">
                  <c:v>3.7076148437141803</c:v>
                </c:pt>
                <c:pt idx="3">
                  <c:v>7.1674160381615426</c:v>
                </c:pt>
                <c:pt idx="4">
                  <c:v>13.151976555754013</c:v>
                </c:pt>
                <c:pt idx="5">
                  <c:v>22.920424444192495</c:v>
                </c:pt>
                <c:pt idx="6">
                  <c:v>33.79475547855688</c:v>
                </c:pt>
                <c:pt idx="7">
                  <c:v>37.660569880181214</c:v>
                </c:pt>
                <c:pt idx="8">
                  <c:v>40.62186032917451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0647-868A-7D7BC2FA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777055"/>
        <c:axId val="1406604959"/>
      </c:lineChart>
      <c:catAx>
        <c:axId val="148677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4959"/>
        <c:crosses val="autoZero"/>
        <c:auto val="1"/>
        <c:lblAlgn val="ctr"/>
        <c:lblOffset val="100"/>
        <c:noMultiLvlLbl val="0"/>
      </c:catAx>
      <c:valAx>
        <c:axId val="14066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7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2 - main'!$D$21:$D$29</c:f>
              <c:numCache>
                <c:formatCode>0.000</c:formatCode>
                <c:ptCount val="9"/>
                <c:pt idx="0">
                  <c:v>1</c:v>
                </c:pt>
                <c:pt idx="1">
                  <c:v>1.9912699556740783</c:v>
                </c:pt>
                <c:pt idx="2">
                  <c:v>3.6862970746188997</c:v>
                </c:pt>
                <c:pt idx="3">
                  <c:v>7.3486941632171296</c:v>
                </c:pt>
                <c:pt idx="4">
                  <c:v>14.568278403126911</c:v>
                </c:pt>
                <c:pt idx="5">
                  <c:v>28.373385709517574</c:v>
                </c:pt>
                <c:pt idx="6">
                  <c:v>51.470721795931674</c:v>
                </c:pt>
                <c:pt idx="7">
                  <c:v>69.829078731201818</c:v>
                </c:pt>
                <c:pt idx="8">
                  <c:v>70.700211118930326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F740-A80D-351007DC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28463"/>
        <c:axId val="1483864143"/>
      </c:lineChart>
      <c:catAx>
        <c:axId val="14845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64143"/>
        <c:crosses val="autoZero"/>
        <c:auto val="1"/>
        <c:lblAlgn val="ctr"/>
        <c:lblOffset val="100"/>
        <c:noMultiLvlLbl val="0"/>
      </c:catAx>
      <c:valAx>
        <c:axId val="1483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2 - main'!$D$32:$D$40</c:f>
              <c:numCache>
                <c:formatCode>0.000</c:formatCode>
                <c:ptCount val="9"/>
                <c:pt idx="0">
                  <c:v>1</c:v>
                </c:pt>
                <c:pt idx="1">
                  <c:v>1.8583075843432175</c:v>
                </c:pt>
                <c:pt idx="2">
                  <c:v>3.6541441652970184</c:v>
                </c:pt>
                <c:pt idx="3">
                  <c:v>6.7492239569067847</c:v>
                </c:pt>
                <c:pt idx="4">
                  <c:v>12.850468914326441</c:v>
                </c:pt>
                <c:pt idx="5">
                  <c:v>22.596956983577495</c:v>
                </c:pt>
                <c:pt idx="6">
                  <c:v>30.920083095734373</c:v>
                </c:pt>
                <c:pt idx="7">
                  <c:v>37.509609001382685</c:v>
                </c:pt>
                <c:pt idx="8">
                  <c:v>45.452454027022739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A-1C40-9A14-F146011C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33071"/>
        <c:axId val="1477017103"/>
      </c:lineChart>
      <c:catAx>
        <c:axId val="148043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17103"/>
        <c:crosses val="autoZero"/>
        <c:auto val="1"/>
        <c:lblAlgn val="ctr"/>
        <c:lblOffset val="100"/>
        <c:noMultiLvlLbl val="0"/>
      </c:catAx>
      <c:valAx>
        <c:axId val="14770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3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7</xdr:row>
      <xdr:rowOff>107950</xdr:rowOff>
    </xdr:from>
    <xdr:to>
      <xdr:col>9</xdr:col>
      <xdr:colOff>749300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43B22-2867-104A-B8B8-82B46C55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19</xdr:row>
      <xdr:rowOff>57150</xdr:rowOff>
    </xdr:from>
    <xdr:to>
      <xdr:col>9</xdr:col>
      <xdr:colOff>546100</xdr:colOff>
      <xdr:row>28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D750A-C453-4D49-BE78-81416C96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29</xdr:row>
      <xdr:rowOff>209550</xdr:rowOff>
    </xdr:from>
    <xdr:to>
      <xdr:col>9</xdr:col>
      <xdr:colOff>736600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E6AAC-20BA-2947-BF6E-05FD25D1C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6</xdr:row>
      <xdr:rowOff>171450</xdr:rowOff>
    </xdr:from>
    <xdr:to>
      <xdr:col>9</xdr:col>
      <xdr:colOff>584200</xdr:colOff>
      <xdr:row>17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F8654-BFD1-024F-83AA-FC6BFA54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19</xdr:row>
      <xdr:rowOff>107950</xdr:rowOff>
    </xdr:from>
    <xdr:to>
      <xdr:col>9</xdr:col>
      <xdr:colOff>622300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C0298-5ECC-1147-BA5D-06272A567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30</xdr:row>
      <xdr:rowOff>95250</xdr:rowOff>
    </xdr:from>
    <xdr:to>
      <xdr:col>9</xdr:col>
      <xdr:colOff>482600</xdr:colOff>
      <xdr:row>40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C6E3B-64B7-B24F-A54A-3FB5E1E8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B1DF-3C54-6548-8B82-7C3727EA370D}">
  <dimension ref="A2:I42"/>
  <sheetViews>
    <sheetView workbookViewId="0">
      <selection activeCell="B9" sqref="B9:D18"/>
    </sheetView>
  </sheetViews>
  <sheetFormatPr baseColWidth="10" defaultRowHeight="18"/>
  <cols>
    <col min="1" max="1" width="19.33203125" style="3" customWidth="1"/>
    <col min="2" max="2" width="10.83203125" style="3"/>
    <col min="3" max="3" width="13.6640625" style="3" customWidth="1"/>
    <col min="4" max="16384" width="10.83203125" style="3"/>
  </cols>
  <sheetData>
    <row r="2" spans="1:7">
      <c r="A2" s="2" t="s">
        <v>0</v>
      </c>
    </row>
    <row r="3" spans="1:7">
      <c r="A3" s="2" t="s">
        <v>1</v>
      </c>
    </row>
    <row r="4" spans="1:7">
      <c r="A4" s="2" t="s">
        <v>2</v>
      </c>
    </row>
    <row r="6" spans="1:7">
      <c r="A6" s="3" t="s">
        <v>3</v>
      </c>
      <c r="B6" s="3" t="s">
        <v>4</v>
      </c>
      <c r="C6" s="3" t="s">
        <v>5</v>
      </c>
    </row>
    <row r="7" spans="1:7">
      <c r="B7" s="3">
        <v>1</v>
      </c>
      <c r="C7" s="1">
        <v>88.329400000000007</v>
      </c>
    </row>
    <row r="9" spans="1:7">
      <c r="A9" s="3" t="s">
        <v>6</v>
      </c>
      <c r="B9" s="3" t="s">
        <v>4</v>
      </c>
      <c r="C9" s="3" t="s">
        <v>7</v>
      </c>
      <c r="D9" s="3" t="s">
        <v>9</v>
      </c>
    </row>
    <row r="10" spans="1:7">
      <c r="B10" s="3">
        <v>1</v>
      </c>
      <c r="C10" s="3">
        <v>88.322599999999994</v>
      </c>
      <c r="D10" s="4">
        <f>88.3226/C10</f>
        <v>1</v>
      </c>
    </row>
    <row r="11" spans="1:7">
      <c r="B11" s="3">
        <v>2</v>
      </c>
      <c r="C11" s="3">
        <v>46.440899999999999</v>
      </c>
      <c r="D11" s="4">
        <f t="shared" ref="D11:D18" si="0">88.3226/C11</f>
        <v>1.9018279146183643</v>
      </c>
    </row>
    <row r="12" spans="1:7">
      <c r="B12" s="3">
        <v>4</v>
      </c>
      <c r="C12" s="3">
        <v>23.237100000000002</v>
      </c>
      <c r="D12" s="4">
        <f t="shared" si="0"/>
        <v>3.8009304086998803</v>
      </c>
    </row>
    <row r="13" spans="1:7">
      <c r="B13" s="3">
        <v>8</v>
      </c>
      <c r="C13" s="3">
        <v>11.6936</v>
      </c>
      <c r="D13" s="4">
        <f t="shared" si="0"/>
        <v>7.5530717657522057</v>
      </c>
    </row>
    <row r="14" spans="1:7">
      <c r="B14" s="3">
        <v>16</v>
      </c>
      <c r="C14" s="3">
        <v>5.8512199999999996</v>
      </c>
      <c r="D14" s="4">
        <f t="shared" si="0"/>
        <v>15.09473238059755</v>
      </c>
      <c r="G14" s="1"/>
    </row>
    <row r="15" spans="1:7">
      <c r="B15" s="3">
        <v>32</v>
      </c>
      <c r="C15" s="3">
        <v>3.0992299999999999</v>
      </c>
      <c r="D15" s="4">
        <f t="shared" si="0"/>
        <v>28.498239885390888</v>
      </c>
      <c r="G15" s="1"/>
    </row>
    <row r="16" spans="1:7">
      <c r="B16" s="3">
        <v>64</v>
      </c>
      <c r="C16" s="3">
        <v>1.9905600000000001</v>
      </c>
      <c r="D16" s="4">
        <f t="shared" si="0"/>
        <v>44.370729844867768</v>
      </c>
      <c r="G16" s="1"/>
    </row>
    <row r="17" spans="1:9">
      <c r="B17" s="3">
        <v>128</v>
      </c>
      <c r="C17" s="3">
        <v>1.6393800000000001</v>
      </c>
      <c r="D17" s="4">
        <f t="shared" si="0"/>
        <v>53.875611511669042</v>
      </c>
      <c r="G17" s="1"/>
    </row>
    <row r="18" spans="1:9">
      <c r="B18" s="3">
        <v>256</v>
      </c>
      <c r="C18" s="5">
        <v>1.396614</v>
      </c>
      <c r="D18" s="4">
        <f t="shared" si="0"/>
        <v>63.240523150992324</v>
      </c>
      <c r="G18" s="1"/>
    </row>
    <row r="19" spans="1:9">
      <c r="G19" s="1"/>
    </row>
    <row r="20" spans="1:9">
      <c r="A20" s="3" t="s">
        <v>8</v>
      </c>
      <c r="B20" s="3" t="s">
        <v>4</v>
      </c>
      <c r="C20" s="3" t="s">
        <v>7</v>
      </c>
      <c r="D20" s="3" t="s">
        <v>9</v>
      </c>
      <c r="G20" s="1"/>
    </row>
    <row r="21" spans="1:9">
      <c r="B21" s="3">
        <v>1</v>
      </c>
      <c r="C21" s="3">
        <v>88.152799999999999</v>
      </c>
      <c r="D21" s="4">
        <f>88.1528/C21</f>
        <v>1</v>
      </c>
      <c r="G21" s="1"/>
    </row>
    <row r="22" spans="1:9">
      <c r="B22" s="3">
        <v>2</v>
      </c>
      <c r="C22" s="3">
        <v>44.301900000000003</v>
      </c>
      <c r="D22" s="4">
        <f t="shared" ref="D22:D29" si="1">88.1528/C22</f>
        <v>1.9898198497129918</v>
      </c>
      <c r="G22" s="1"/>
    </row>
    <row r="23" spans="1:9">
      <c r="B23" s="3">
        <v>4</v>
      </c>
      <c r="C23" s="3">
        <v>23.962299999999999</v>
      </c>
      <c r="D23" s="4">
        <f t="shared" si="1"/>
        <v>3.6788121340605868</v>
      </c>
    </row>
    <row r="24" spans="1:9">
      <c r="B24" s="3">
        <v>8</v>
      </c>
      <c r="C24" s="3">
        <v>12.032500000000001</v>
      </c>
      <c r="D24" s="4">
        <f t="shared" si="1"/>
        <v>7.3262248078121752</v>
      </c>
      <c r="I24" s="1"/>
    </row>
    <row r="25" spans="1:9">
      <c r="B25" s="3">
        <v>16</v>
      </c>
      <c r="C25" s="3">
        <v>6.0582799999999999</v>
      </c>
      <c r="D25" s="4">
        <f t="shared" si="1"/>
        <v>14.550796595733443</v>
      </c>
      <c r="I25" s="1"/>
    </row>
    <row r="26" spans="1:9">
      <c r="B26" s="3">
        <v>32</v>
      </c>
      <c r="C26" s="3">
        <v>3.1003099999999999</v>
      </c>
      <c r="D26" s="4">
        <f t="shared" si="1"/>
        <v>28.433543742399955</v>
      </c>
      <c r="I26" s="1"/>
    </row>
    <row r="27" spans="1:9">
      <c r="B27" s="3">
        <v>64</v>
      </c>
      <c r="C27" s="3">
        <v>1.7004999999999999</v>
      </c>
      <c r="D27" s="4">
        <f t="shared" si="1"/>
        <v>51.839341370185245</v>
      </c>
      <c r="I27" s="1"/>
    </row>
    <row r="28" spans="1:9">
      <c r="B28" s="3">
        <v>128</v>
      </c>
      <c r="C28" s="3">
        <v>1.2560899999999999</v>
      </c>
      <c r="D28" s="4">
        <f t="shared" si="1"/>
        <v>70.180321473779742</v>
      </c>
      <c r="I28" s="1"/>
    </row>
    <row r="29" spans="1:9">
      <c r="B29" s="3">
        <v>256</v>
      </c>
      <c r="C29" s="3">
        <v>1.2106600000000001</v>
      </c>
      <c r="D29" s="4">
        <f t="shared" si="1"/>
        <v>72.813837080600663</v>
      </c>
      <c r="I29" s="1"/>
    </row>
    <row r="30" spans="1:9">
      <c r="I30" s="1"/>
    </row>
    <row r="31" spans="1:9">
      <c r="A31" s="3" t="s">
        <v>10</v>
      </c>
      <c r="B31" s="3" t="s">
        <v>4</v>
      </c>
      <c r="C31" s="3" t="s">
        <v>7</v>
      </c>
      <c r="D31" s="3" t="s">
        <v>9</v>
      </c>
      <c r="I31" s="1"/>
    </row>
    <row r="32" spans="1:9">
      <c r="B32" s="3">
        <v>1</v>
      </c>
      <c r="C32" s="3">
        <v>88.268500000000003</v>
      </c>
      <c r="D32" s="4">
        <f>88.2685/C32</f>
        <v>1</v>
      </c>
      <c r="I32" s="1"/>
    </row>
    <row r="33" spans="2:9">
      <c r="B33" s="3">
        <v>2</v>
      </c>
      <c r="C33" s="3">
        <v>47.173400000000001</v>
      </c>
      <c r="D33" s="4">
        <f t="shared" ref="D33:D40" si="2">88.2685/C33</f>
        <v>1.8711498429199507</v>
      </c>
    </row>
    <row r="34" spans="2:9">
      <c r="B34" s="3">
        <v>4</v>
      </c>
      <c r="C34" s="3">
        <v>23.630800000000001</v>
      </c>
      <c r="D34" s="4">
        <f t="shared" si="2"/>
        <v>3.7353157743284187</v>
      </c>
      <c r="I34" s="1"/>
    </row>
    <row r="35" spans="2:9">
      <c r="B35" s="3">
        <v>8</v>
      </c>
      <c r="C35" s="3">
        <v>11.833399999999999</v>
      </c>
      <c r="D35" s="4">
        <f t="shared" si="2"/>
        <v>7.4592678351107891</v>
      </c>
      <c r="I35" s="1"/>
    </row>
    <row r="36" spans="2:9">
      <c r="B36" s="3">
        <v>16</v>
      </c>
      <c r="C36" s="3">
        <v>6.1012700000000004</v>
      </c>
      <c r="D36" s="4">
        <f t="shared" si="2"/>
        <v>14.467233870980959</v>
      </c>
      <c r="I36" s="1"/>
    </row>
    <row r="37" spans="2:9">
      <c r="B37" s="3">
        <v>32</v>
      </c>
      <c r="C37" s="3">
        <v>3.1099299999999999</v>
      </c>
      <c r="D37" s="4">
        <f t="shared" si="2"/>
        <v>28.382793181840107</v>
      </c>
      <c r="I37" s="1"/>
    </row>
    <row r="38" spans="2:9">
      <c r="B38" s="3">
        <v>64</v>
      </c>
      <c r="C38" s="3">
        <v>2.08873</v>
      </c>
      <c r="D38" s="4">
        <f t="shared" si="2"/>
        <v>42.259411221172677</v>
      </c>
      <c r="I38" s="1"/>
    </row>
    <row r="39" spans="2:9">
      <c r="B39" s="3">
        <v>128</v>
      </c>
      <c r="C39" s="3">
        <v>1.8258700000000001</v>
      </c>
      <c r="D39" s="4">
        <f t="shared" si="2"/>
        <v>48.343255543932479</v>
      </c>
      <c r="I39" s="1"/>
    </row>
    <row r="40" spans="2:9">
      <c r="B40" s="3">
        <v>256</v>
      </c>
      <c r="C40" s="3">
        <v>1.2561800000000001</v>
      </c>
      <c r="D40" s="4">
        <f t="shared" si="2"/>
        <v>70.267397984365303</v>
      </c>
      <c r="I40" s="1"/>
    </row>
    <row r="41" spans="2:9">
      <c r="I41" s="1"/>
    </row>
    <row r="42" spans="2:9">
      <c r="I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2FB3-AD8A-E744-959F-0E03094E6756}">
  <dimension ref="A2:J40"/>
  <sheetViews>
    <sheetView workbookViewId="0">
      <selection activeCell="J42" sqref="J42"/>
    </sheetView>
  </sheetViews>
  <sheetFormatPr baseColWidth="10" defaultRowHeight="18"/>
  <cols>
    <col min="1" max="2" width="10.83203125" style="3"/>
    <col min="3" max="3" width="18.1640625" style="3" customWidth="1"/>
    <col min="4" max="4" width="14.6640625" style="3" customWidth="1"/>
    <col min="5" max="16384" width="10.83203125" style="3"/>
  </cols>
  <sheetData>
    <row r="2" spans="1:4">
      <c r="A2" s="2" t="s">
        <v>0</v>
      </c>
      <c r="C2" s="3" t="s">
        <v>11</v>
      </c>
    </row>
    <row r="3" spans="1:4">
      <c r="A3" s="2" t="s">
        <v>1</v>
      </c>
    </row>
    <row r="4" spans="1:4">
      <c r="A4" s="2" t="s">
        <v>2</v>
      </c>
    </row>
    <row r="6" spans="1:4">
      <c r="A6" s="3" t="s">
        <v>3</v>
      </c>
      <c r="B6" s="3" t="s">
        <v>4</v>
      </c>
      <c r="C6" s="3" t="s">
        <v>5</v>
      </c>
    </row>
    <row r="7" spans="1:4">
      <c r="B7" s="3">
        <v>1</v>
      </c>
      <c r="C7" s="1">
        <v>88.288799999999995</v>
      </c>
    </row>
    <row r="9" spans="1:4">
      <c r="A9" s="3" t="s">
        <v>6</v>
      </c>
      <c r="B9" s="3" t="s">
        <v>4</v>
      </c>
      <c r="C9" s="3" t="s">
        <v>7</v>
      </c>
      <c r="D9" s="3" t="s">
        <v>9</v>
      </c>
    </row>
    <row r="10" spans="1:4">
      <c r="B10" s="3">
        <v>1</v>
      </c>
      <c r="C10" s="3">
        <v>88.950500000000005</v>
      </c>
      <c r="D10" s="4">
        <f>88.9505/C10</f>
        <v>1</v>
      </c>
    </row>
    <row r="11" spans="1:4">
      <c r="B11" s="3">
        <v>2</v>
      </c>
      <c r="C11" s="3">
        <v>46.923099999999998</v>
      </c>
      <c r="D11" s="4">
        <f t="shared" ref="D11:D18" si="0">88.9505/C11</f>
        <v>1.8956654611481341</v>
      </c>
    </row>
    <row r="12" spans="1:4">
      <c r="B12" s="3">
        <v>4</v>
      </c>
      <c r="C12" s="3">
        <v>23.991299999999999</v>
      </c>
      <c r="D12" s="4">
        <f t="shared" si="0"/>
        <v>3.7076148437141803</v>
      </c>
    </row>
    <row r="13" spans="1:4">
      <c r="B13" s="3">
        <v>8</v>
      </c>
      <c r="C13" s="3">
        <v>12.410399999999999</v>
      </c>
      <c r="D13" s="4">
        <f t="shared" si="0"/>
        <v>7.1674160381615426</v>
      </c>
    </row>
    <row r="14" spans="1:4">
      <c r="B14" s="3">
        <v>16</v>
      </c>
      <c r="C14" s="3">
        <v>6.76328</v>
      </c>
      <c r="D14" s="4">
        <f t="shared" si="0"/>
        <v>13.151976555754013</v>
      </c>
    </row>
    <row r="15" spans="1:4">
      <c r="B15" s="3">
        <v>32</v>
      </c>
      <c r="C15" s="3">
        <v>3.8808400000000001</v>
      </c>
      <c r="D15" s="4">
        <f t="shared" si="0"/>
        <v>22.920424444192495</v>
      </c>
    </row>
    <row r="16" spans="1:4">
      <c r="B16" s="3">
        <v>64</v>
      </c>
      <c r="C16" s="3">
        <v>2.6320800000000002</v>
      </c>
      <c r="D16" s="4">
        <f t="shared" si="0"/>
        <v>33.79475547855688</v>
      </c>
    </row>
    <row r="17" spans="1:10">
      <c r="B17" s="3">
        <v>128</v>
      </c>
      <c r="C17" s="3">
        <v>2.3618999999999999</v>
      </c>
      <c r="D17" s="4">
        <f t="shared" si="0"/>
        <v>37.660569880181214</v>
      </c>
      <c r="J17" s="1"/>
    </row>
    <row r="18" spans="1:10">
      <c r="B18" s="3">
        <v>256</v>
      </c>
      <c r="C18" s="3">
        <v>2.1897199999999999</v>
      </c>
      <c r="D18" s="4">
        <f t="shared" si="0"/>
        <v>40.62186032917451</v>
      </c>
      <c r="J18" s="1"/>
    </row>
    <row r="19" spans="1:10">
      <c r="I19" s="1"/>
      <c r="J19" s="1"/>
    </row>
    <row r="20" spans="1:10">
      <c r="A20" s="3" t="s">
        <v>8</v>
      </c>
      <c r="B20" s="3" t="s">
        <v>4</v>
      </c>
      <c r="C20" s="3" t="s">
        <v>7</v>
      </c>
      <c r="D20" s="3" t="s">
        <v>9</v>
      </c>
      <c r="I20" s="1"/>
      <c r="J20" s="1"/>
    </row>
    <row r="21" spans="1:10">
      <c r="B21" s="3">
        <v>1</v>
      </c>
      <c r="C21" s="3">
        <v>88.409199999999998</v>
      </c>
      <c r="D21" s="4">
        <f>88.4092/C21</f>
        <v>1</v>
      </c>
      <c r="I21" s="1"/>
      <c r="J21" s="1"/>
    </row>
    <row r="22" spans="1:10">
      <c r="B22" s="3">
        <v>2</v>
      </c>
      <c r="C22" s="3">
        <v>44.398400000000002</v>
      </c>
      <c r="D22" s="4">
        <f t="shared" ref="D22:D29" si="1">88.4092/C22</f>
        <v>1.9912699556740783</v>
      </c>
      <c r="I22" s="1"/>
      <c r="J22" s="1"/>
    </row>
    <row r="23" spans="1:10">
      <c r="B23" s="3">
        <v>4</v>
      </c>
      <c r="C23" s="3">
        <v>23.9832</v>
      </c>
      <c r="D23" s="4">
        <f t="shared" si="1"/>
        <v>3.6862970746188997</v>
      </c>
      <c r="I23" s="1"/>
      <c r="J23" s="1"/>
    </row>
    <row r="24" spans="1:10">
      <c r="B24" s="3">
        <v>8</v>
      </c>
      <c r="C24" s="3">
        <v>12.0306</v>
      </c>
      <c r="D24" s="4">
        <f t="shared" si="1"/>
        <v>7.3486941632171296</v>
      </c>
      <c r="I24" s="1"/>
      <c r="J24" s="1"/>
    </row>
    <row r="25" spans="1:10">
      <c r="B25" s="3">
        <v>16</v>
      </c>
      <c r="C25" s="3">
        <v>6.0686099999999996</v>
      </c>
      <c r="D25" s="4">
        <f t="shared" si="1"/>
        <v>14.568278403126911</v>
      </c>
      <c r="I25" s="1"/>
      <c r="J25" s="1"/>
    </row>
    <row r="26" spans="1:10">
      <c r="B26" s="3">
        <v>32</v>
      </c>
      <c r="C26" s="3">
        <v>3.11592</v>
      </c>
      <c r="D26" s="4">
        <f t="shared" si="1"/>
        <v>28.373385709517574</v>
      </c>
      <c r="I26" s="1"/>
      <c r="J26" s="1"/>
    </row>
    <row r="27" spans="1:10">
      <c r="B27" s="3">
        <v>64</v>
      </c>
      <c r="C27" s="3">
        <v>1.71766</v>
      </c>
      <c r="D27" s="4">
        <f t="shared" si="1"/>
        <v>51.470721795931674</v>
      </c>
      <c r="I27" s="1"/>
    </row>
    <row r="28" spans="1:10">
      <c r="B28" s="3">
        <v>128</v>
      </c>
      <c r="C28" s="3">
        <v>1.2660800000000001</v>
      </c>
      <c r="D28" s="4">
        <f t="shared" si="1"/>
        <v>69.829078731201818</v>
      </c>
      <c r="I28" s="1"/>
    </row>
    <row r="29" spans="1:10">
      <c r="B29" s="3">
        <v>256</v>
      </c>
      <c r="C29" s="3">
        <v>1.25048</v>
      </c>
      <c r="D29" s="4">
        <f t="shared" si="1"/>
        <v>70.700211118930326</v>
      </c>
    </row>
    <row r="31" spans="1:10">
      <c r="A31" s="3" t="s">
        <v>10</v>
      </c>
      <c r="B31" s="3" t="s">
        <v>4</v>
      </c>
      <c r="C31" s="3" t="s">
        <v>7</v>
      </c>
      <c r="D31" s="3" t="s">
        <v>9</v>
      </c>
    </row>
    <row r="32" spans="1:10">
      <c r="B32" s="3">
        <v>1</v>
      </c>
      <c r="C32" s="3">
        <v>88.709100000000007</v>
      </c>
      <c r="D32" s="4">
        <f>88.7091/C32</f>
        <v>1</v>
      </c>
    </row>
    <row r="33" spans="2:4">
      <c r="B33" s="3">
        <v>2</v>
      </c>
      <c r="C33" s="3">
        <v>47.736499999999999</v>
      </c>
      <c r="D33" s="4">
        <f t="shared" ref="D33:D40" si="2">88.7091/C33</f>
        <v>1.8583075843432175</v>
      </c>
    </row>
    <row r="34" spans="2:4">
      <c r="B34" s="3">
        <v>4</v>
      </c>
      <c r="C34" s="3">
        <v>24.276299999999999</v>
      </c>
      <c r="D34" s="4">
        <f t="shared" si="2"/>
        <v>3.6541441652970184</v>
      </c>
    </row>
    <row r="35" spans="2:4">
      <c r="B35" s="3">
        <v>8</v>
      </c>
      <c r="C35" s="3">
        <v>13.143599999999999</v>
      </c>
      <c r="D35" s="4">
        <f t="shared" si="2"/>
        <v>6.7492239569067847</v>
      </c>
    </row>
    <row r="36" spans="2:4">
      <c r="B36" s="3">
        <v>16</v>
      </c>
      <c r="C36" s="3">
        <v>6.9031799999999999</v>
      </c>
      <c r="D36" s="4">
        <f t="shared" si="2"/>
        <v>12.850468914326441</v>
      </c>
    </row>
    <row r="37" spans="2:4">
      <c r="B37" s="3">
        <v>32</v>
      </c>
      <c r="C37" s="3">
        <v>3.92571</v>
      </c>
      <c r="D37" s="4">
        <f t="shared" si="2"/>
        <v>22.596956983577495</v>
      </c>
    </row>
    <row r="38" spans="2:4">
      <c r="B38" s="3">
        <v>64</v>
      </c>
      <c r="C38" s="3">
        <v>2.8689800000000001</v>
      </c>
      <c r="D38" s="4">
        <f t="shared" si="2"/>
        <v>30.920083095734373</v>
      </c>
    </row>
    <row r="39" spans="2:4">
      <c r="B39" s="3">
        <v>128</v>
      </c>
      <c r="C39" s="3">
        <v>2.36497</v>
      </c>
      <c r="D39" s="4">
        <f t="shared" si="2"/>
        <v>37.509609001382685</v>
      </c>
    </row>
    <row r="40" spans="2:4">
      <c r="B40" s="3">
        <v>256</v>
      </c>
      <c r="C40" s="3">
        <v>1.9516899999999999</v>
      </c>
      <c r="D40" s="4">
        <f t="shared" si="2"/>
        <v>45.452454027022739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E6C3-3C19-3B4C-B2E6-14A1616D9C55}">
  <dimension ref="A3:L41"/>
  <sheetViews>
    <sheetView topLeftCell="A4" workbookViewId="0">
      <selection activeCell="B22" sqref="B22:B30"/>
    </sheetView>
  </sheetViews>
  <sheetFormatPr baseColWidth="10" defaultRowHeight="16"/>
  <cols>
    <col min="3" max="3" width="23.1640625" customWidth="1"/>
  </cols>
  <sheetData>
    <row r="3" spans="1:12" ht="18">
      <c r="A3" s="2" t="s">
        <v>0</v>
      </c>
      <c r="B3" s="3"/>
      <c r="C3" s="3"/>
      <c r="D3" s="3"/>
    </row>
    <row r="4" spans="1:12" ht="18">
      <c r="A4" s="2" t="s">
        <v>1</v>
      </c>
      <c r="B4" s="3"/>
      <c r="C4" s="3"/>
      <c r="D4" s="3"/>
    </row>
    <row r="5" spans="1:12" ht="18">
      <c r="A5" s="2" t="s">
        <v>2</v>
      </c>
      <c r="B5" s="3"/>
      <c r="C5" s="3"/>
      <c r="D5" s="3"/>
    </row>
    <row r="6" spans="1:12" ht="18">
      <c r="A6" s="3"/>
      <c r="B6" s="3"/>
      <c r="C6" s="3"/>
      <c r="D6" s="3"/>
    </row>
    <row r="7" spans="1:12" ht="18">
      <c r="A7" s="3" t="s">
        <v>3</v>
      </c>
      <c r="B7" s="3" t="s">
        <v>4</v>
      </c>
      <c r="C7" s="3" t="s">
        <v>5</v>
      </c>
      <c r="D7" s="3"/>
    </row>
    <row r="8" spans="1:12" ht="18">
      <c r="A8" s="3"/>
      <c r="B8" s="3">
        <v>1</v>
      </c>
      <c r="C8" s="1">
        <v>88.329400000000007</v>
      </c>
      <c r="D8" s="3"/>
    </row>
    <row r="9" spans="1:12" ht="18">
      <c r="A9" s="3"/>
      <c r="B9" s="3"/>
      <c r="C9" s="3"/>
      <c r="D9" s="3"/>
    </row>
    <row r="10" spans="1:12" ht="18">
      <c r="A10" s="3" t="s">
        <v>6</v>
      </c>
      <c r="B10" s="3" t="s">
        <v>4</v>
      </c>
      <c r="C10" s="3" t="s">
        <v>7</v>
      </c>
      <c r="D10" s="3" t="s">
        <v>9</v>
      </c>
      <c r="G10" s="3"/>
      <c r="H10" s="3"/>
      <c r="I10" s="3"/>
    </row>
    <row r="11" spans="1:12" ht="18">
      <c r="A11" s="3"/>
      <c r="B11" s="3">
        <v>1</v>
      </c>
      <c r="C11" s="3">
        <v>88.657499999999999</v>
      </c>
      <c r="D11" s="4">
        <f>88.6575/C11</f>
        <v>1</v>
      </c>
      <c r="G11" s="3"/>
      <c r="H11" s="3"/>
      <c r="I11" s="4"/>
    </row>
    <row r="12" spans="1:12" ht="18">
      <c r="A12" s="3"/>
      <c r="B12" s="3">
        <v>2</v>
      </c>
      <c r="C12" s="3">
        <v>44.569600000000001</v>
      </c>
      <c r="D12" s="4">
        <f t="shared" ref="D12:D19" si="0">88.6575/C12</f>
        <v>1.9891921848075818</v>
      </c>
      <c r="G12" s="3"/>
      <c r="H12" s="3"/>
      <c r="I12" s="4"/>
      <c r="L12" s="1"/>
    </row>
    <row r="13" spans="1:12" ht="18">
      <c r="A13" s="3"/>
      <c r="B13" s="3">
        <v>4</v>
      </c>
      <c r="C13" s="3">
        <v>23.4922</v>
      </c>
      <c r="D13" s="4">
        <f t="shared" si="0"/>
        <v>3.7739121921318564</v>
      </c>
      <c r="G13" s="3"/>
      <c r="H13" s="3"/>
      <c r="I13" s="4"/>
      <c r="L13" s="1"/>
    </row>
    <row r="14" spans="1:12" ht="18">
      <c r="A14" s="3"/>
      <c r="B14" s="3">
        <v>8</v>
      </c>
      <c r="C14" s="3">
        <v>11.7677</v>
      </c>
      <c r="D14" s="4">
        <f t="shared" si="0"/>
        <v>7.5339701046083771</v>
      </c>
      <c r="G14" s="3"/>
      <c r="H14" s="3"/>
      <c r="I14" s="4"/>
      <c r="L14" s="1"/>
    </row>
    <row r="15" spans="1:12" ht="18">
      <c r="A15" s="3"/>
      <c r="B15" s="3">
        <v>16</v>
      </c>
      <c r="C15" s="3">
        <v>5.9326400000000001</v>
      </c>
      <c r="D15" s="4">
        <f t="shared" si="0"/>
        <v>14.944021548585452</v>
      </c>
      <c r="G15" s="3"/>
      <c r="H15" s="3"/>
      <c r="I15" s="4"/>
      <c r="L15" s="1"/>
    </row>
    <row r="16" spans="1:12" ht="18">
      <c r="A16" s="3"/>
      <c r="B16" s="3">
        <v>32</v>
      </c>
      <c r="C16" s="3">
        <v>3.0462199999999999</v>
      </c>
      <c r="D16" s="4">
        <f t="shared" si="0"/>
        <v>29.104102789686891</v>
      </c>
      <c r="G16" s="3"/>
      <c r="H16" s="3"/>
      <c r="I16" s="4"/>
      <c r="L16" s="1"/>
    </row>
    <row r="17" spans="1:12" ht="18">
      <c r="A17" s="3"/>
      <c r="B17" s="3">
        <v>64</v>
      </c>
      <c r="C17" s="3">
        <v>1.6469199999999999</v>
      </c>
      <c r="D17" s="4">
        <f t="shared" si="0"/>
        <v>53.832305151434191</v>
      </c>
      <c r="G17" s="3"/>
      <c r="H17" s="3"/>
      <c r="I17" s="4"/>
      <c r="L17" s="1"/>
    </row>
    <row r="18" spans="1:12" ht="18">
      <c r="A18" s="3"/>
      <c r="B18" s="3">
        <v>128</v>
      </c>
      <c r="C18" s="3">
        <v>1.5137100000000001</v>
      </c>
      <c r="D18" s="4">
        <f t="shared" si="0"/>
        <v>58.569673187070173</v>
      </c>
      <c r="G18" s="3"/>
      <c r="H18" s="3"/>
      <c r="I18" s="4"/>
      <c r="L18" s="1"/>
    </row>
    <row r="19" spans="1:12" ht="18">
      <c r="A19" s="3"/>
      <c r="B19" s="3">
        <v>256</v>
      </c>
      <c r="C19" s="3">
        <v>1.28345</v>
      </c>
      <c r="D19" s="4">
        <f t="shared" si="0"/>
        <v>69.077486462269661</v>
      </c>
      <c r="G19" s="3"/>
      <c r="H19" s="5"/>
      <c r="I19" s="4"/>
      <c r="L19" s="1"/>
    </row>
    <row r="20" spans="1:12" ht="18">
      <c r="A20" s="3"/>
      <c r="B20" s="3"/>
      <c r="C20" s="3"/>
      <c r="D20" s="3"/>
      <c r="L20" s="1"/>
    </row>
    <row r="21" spans="1:12" ht="18">
      <c r="A21" s="3" t="s">
        <v>8</v>
      </c>
      <c r="B21" s="3" t="s">
        <v>4</v>
      </c>
      <c r="C21" s="3" t="s">
        <v>7</v>
      </c>
      <c r="D21" s="3" t="s">
        <v>9</v>
      </c>
    </row>
    <row r="22" spans="1:12" ht="18">
      <c r="A22" s="3"/>
      <c r="B22" s="3">
        <v>1</v>
      </c>
      <c r="C22" s="3">
        <v>88.152799999999999</v>
      </c>
      <c r="D22" s="4">
        <f>88.1528/C22</f>
        <v>1</v>
      </c>
    </row>
    <row r="23" spans="1:12" ht="18">
      <c r="A23" s="3"/>
      <c r="B23" s="3">
        <v>2</v>
      </c>
      <c r="C23" s="3">
        <v>44.301900000000003</v>
      </c>
      <c r="D23" s="4">
        <f t="shared" ref="D23:D30" si="1">88.1528/C23</f>
        <v>1.9898198497129918</v>
      </c>
    </row>
    <row r="24" spans="1:12" ht="18">
      <c r="A24" s="3"/>
      <c r="B24" s="3">
        <v>4</v>
      </c>
      <c r="C24" s="3">
        <v>23.962299999999999</v>
      </c>
      <c r="D24" s="4">
        <f t="shared" si="1"/>
        <v>3.6788121340605868</v>
      </c>
    </row>
    <row r="25" spans="1:12" ht="18">
      <c r="A25" s="3"/>
      <c r="B25" s="3">
        <v>8</v>
      </c>
      <c r="C25" s="3">
        <v>12.032500000000001</v>
      </c>
      <c r="D25" s="4">
        <f t="shared" si="1"/>
        <v>7.3262248078121752</v>
      </c>
    </row>
    <row r="26" spans="1:12" ht="18">
      <c r="A26" s="3"/>
      <c r="B26" s="3">
        <v>16</v>
      </c>
      <c r="C26" s="3">
        <v>6.0582799999999999</v>
      </c>
      <c r="D26" s="4">
        <f t="shared" si="1"/>
        <v>14.550796595733443</v>
      </c>
    </row>
    <row r="27" spans="1:12" ht="18">
      <c r="A27" s="3"/>
      <c r="B27" s="3">
        <v>32</v>
      </c>
      <c r="C27" s="3">
        <v>3.1003099999999999</v>
      </c>
      <c r="D27" s="4">
        <f t="shared" si="1"/>
        <v>28.433543742399955</v>
      </c>
    </row>
    <row r="28" spans="1:12" ht="18">
      <c r="A28" s="3"/>
      <c r="B28" s="3">
        <v>64</v>
      </c>
      <c r="C28" s="3">
        <v>1.7004999999999999</v>
      </c>
      <c r="D28" s="4">
        <f t="shared" si="1"/>
        <v>51.839341370185245</v>
      </c>
    </row>
    <row r="29" spans="1:12" ht="18">
      <c r="A29" s="3"/>
      <c r="B29" s="3">
        <v>128</v>
      </c>
      <c r="C29" s="3">
        <v>1.2560899999999999</v>
      </c>
      <c r="D29" s="4">
        <f t="shared" si="1"/>
        <v>70.180321473779742</v>
      </c>
    </row>
    <row r="30" spans="1:12" ht="18">
      <c r="A30" s="3"/>
      <c r="B30" s="3">
        <v>256</v>
      </c>
      <c r="C30" s="3">
        <v>1.2106600000000001</v>
      </c>
      <c r="D30" s="4">
        <f t="shared" si="1"/>
        <v>72.813837080600663</v>
      </c>
    </row>
    <row r="31" spans="1:12" ht="18">
      <c r="A31" s="3"/>
      <c r="B31" s="3"/>
      <c r="C31" s="3"/>
      <c r="D31" s="3"/>
    </row>
    <row r="32" spans="1:12" ht="18">
      <c r="A32" s="3" t="s">
        <v>10</v>
      </c>
      <c r="B32" s="3" t="s">
        <v>4</v>
      </c>
      <c r="C32" s="3" t="s">
        <v>7</v>
      </c>
      <c r="D32" s="3" t="s">
        <v>9</v>
      </c>
    </row>
    <row r="33" spans="1:4" ht="18">
      <c r="A33" s="3"/>
      <c r="B33" s="3">
        <v>1</v>
      </c>
      <c r="C33" s="3">
        <v>88.268500000000003</v>
      </c>
      <c r="D33" s="4">
        <f>88.2685/C33</f>
        <v>1</v>
      </c>
    </row>
    <row r="34" spans="1:4" ht="18">
      <c r="A34" s="3"/>
      <c r="B34" s="3">
        <v>2</v>
      </c>
      <c r="C34" s="3">
        <v>47.173400000000001</v>
      </c>
      <c r="D34" s="4">
        <f t="shared" ref="D34:D41" si="2">88.2685/C34</f>
        <v>1.8711498429199507</v>
      </c>
    </row>
    <row r="35" spans="1:4" ht="18">
      <c r="A35" s="3"/>
      <c r="B35" s="3">
        <v>4</v>
      </c>
      <c r="C35" s="3">
        <v>23.630800000000001</v>
      </c>
      <c r="D35" s="4">
        <f t="shared" si="2"/>
        <v>3.7353157743284187</v>
      </c>
    </row>
    <row r="36" spans="1:4" ht="18">
      <c r="A36" s="3"/>
      <c r="B36" s="3">
        <v>8</v>
      </c>
      <c r="C36" s="3">
        <v>11.833399999999999</v>
      </c>
      <c r="D36" s="4">
        <f t="shared" si="2"/>
        <v>7.4592678351107891</v>
      </c>
    </row>
    <row r="37" spans="1:4" ht="18">
      <c r="A37" s="3"/>
      <c r="B37" s="3">
        <v>16</v>
      </c>
      <c r="C37" s="3">
        <v>6.1012700000000004</v>
      </c>
      <c r="D37" s="4">
        <f t="shared" si="2"/>
        <v>14.467233870980959</v>
      </c>
    </row>
    <row r="38" spans="1:4" ht="18">
      <c r="A38" s="3"/>
      <c r="B38" s="3">
        <v>32</v>
      </c>
      <c r="C38" s="3">
        <v>3.1099299999999999</v>
      </c>
      <c r="D38" s="4">
        <f t="shared" si="2"/>
        <v>28.382793181840107</v>
      </c>
    </row>
    <row r="39" spans="1:4" ht="18">
      <c r="A39" s="3"/>
      <c r="B39" s="3">
        <v>64</v>
      </c>
      <c r="C39" s="3">
        <v>2.08873</v>
      </c>
      <c r="D39" s="4">
        <f t="shared" si="2"/>
        <v>42.259411221172677</v>
      </c>
    </row>
    <row r="40" spans="1:4" ht="18">
      <c r="A40" s="3"/>
      <c r="B40" s="3">
        <v>128</v>
      </c>
      <c r="C40" s="3">
        <v>1.8258700000000001</v>
      </c>
      <c r="D40" s="4">
        <f t="shared" si="2"/>
        <v>48.343255543932479</v>
      </c>
    </row>
    <row r="41" spans="1:4" ht="18">
      <c r="A41" s="3"/>
      <c r="B41" s="3">
        <v>256</v>
      </c>
      <c r="C41" s="3">
        <v>1.2561800000000001</v>
      </c>
      <c r="D41" s="4">
        <f t="shared" si="2"/>
        <v>70.267397984365303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58A1-9C4F-6943-8CF1-9E461068F05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4455-E5E0-E24E-9BFA-A34A7EFD90AE}">
  <dimension ref="A1:B99"/>
  <sheetViews>
    <sheetView tabSelected="1" workbookViewId="0">
      <selection activeCell="A7" sqref="A7"/>
    </sheetView>
  </sheetViews>
  <sheetFormatPr baseColWidth="10" defaultRowHeight="16"/>
  <sheetData>
    <row r="1" spans="1:2" ht="18">
      <c r="A1" s="3" t="s">
        <v>118</v>
      </c>
      <c r="B1" s="3" t="s">
        <v>119</v>
      </c>
    </row>
    <row r="2" spans="1:2" ht="18">
      <c r="A2" s="1" t="s">
        <v>100</v>
      </c>
    </row>
    <row r="3" spans="1:2" ht="18">
      <c r="A3" s="1" t="s">
        <v>101</v>
      </c>
    </row>
    <row r="4" spans="1:2" ht="18">
      <c r="A4" s="1" t="s">
        <v>102</v>
      </c>
    </row>
    <row r="5" spans="1:2" ht="18">
      <c r="A5" s="1" t="s">
        <v>103</v>
      </c>
    </row>
    <row r="6" spans="1:2" ht="18">
      <c r="A6" s="1" t="s">
        <v>104</v>
      </c>
    </row>
    <row r="7" spans="1:2" ht="18">
      <c r="A7" s="1" t="s">
        <v>105</v>
      </c>
    </row>
    <row r="8" spans="1:2" ht="18">
      <c r="A8" s="1" t="s">
        <v>106</v>
      </c>
    </row>
    <row r="9" spans="1:2" ht="18">
      <c r="A9" s="1" t="s">
        <v>26</v>
      </c>
    </row>
    <row r="10" spans="1:2" ht="18">
      <c r="A10" s="1" t="s">
        <v>27</v>
      </c>
    </row>
    <row r="11" spans="1:2" ht="18">
      <c r="A11" s="1" t="s">
        <v>28</v>
      </c>
    </row>
    <row r="12" spans="1:2" ht="18">
      <c r="A12" s="1" t="s">
        <v>29</v>
      </c>
    </row>
    <row r="13" spans="1:2" ht="18">
      <c r="A13" s="1" t="s">
        <v>30</v>
      </c>
    </row>
    <row r="14" spans="1:2" ht="18">
      <c r="A14" s="1" t="s">
        <v>31</v>
      </c>
    </row>
    <row r="15" spans="1:2" ht="18">
      <c r="A15" s="1" t="s">
        <v>32</v>
      </c>
    </row>
    <row r="16" spans="1:2" ht="18">
      <c r="A16" s="1" t="s">
        <v>33</v>
      </c>
    </row>
    <row r="17" spans="1:1" ht="18">
      <c r="A17" s="1" t="s">
        <v>34</v>
      </c>
    </row>
    <row r="18" spans="1:1" ht="18">
      <c r="A18" s="1"/>
    </row>
    <row r="19" spans="1:1" ht="18">
      <c r="A19" s="1" t="s">
        <v>36</v>
      </c>
    </row>
    <row r="20" spans="1:1" ht="18">
      <c r="A20" s="1" t="s">
        <v>37</v>
      </c>
    </row>
    <row r="21" spans="1:1" ht="18">
      <c r="A21" s="1" t="s">
        <v>38</v>
      </c>
    </row>
    <row r="22" spans="1:1" ht="18">
      <c r="A22" s="1" t="s">
        <v>39</v>
      </c>
    </row>
    <row r="23" spans="1:1" ht="18">
      <c r="A23" s="1" t="s">
        <v>40</v>
      </c>
    </row>
    <row r="24" spans="1:1" ht="18">
      <c r="A24" s="1" t="s">
        <v>41</v>
      </c>
    </row>
    <row r="25" spans="1:1" ht="18">
      <c r="A25" s="1" t="s">
        <v>42</v>
      </c>
    </row>
    <row r="26" spans="1:1" ht="18">
      <c r="A26" s="1" t="s">
        <v>43</v>
      </c>
    </row>
    <row r="27" spans="1:1" ht="18">
      <c r="A27" s="1" t="s">
        <v>44</v>
      </c>
    </row>
    <row r="28" spans="1:1" ht="18">
      <c r="A28" s="1"/>
    </row>
    <row r="29" spans="1:1" ht="18">
      <c r="A29" s="1" t="s">
        <v>45</v>
      </c>
    </row>
    <row r="30" spans="1:1" ht="18">
      <c r="A30" s="1" t="s">
        <v>46</v>
      </c>
    </row>
    <row r="31" spans="1:1" ht="18">
      <c r="A31" s="1" t="s">
        <v>47</v>
      </c>
    </row>
    <row r="32" spans="1:1" ht="18">
      <c r="A32" s="1" t="s">
        <v>48</v>
      </c>
    </row>
    <row r="33" spans="1:1" ht="18">
      <c r="A33" s="1" t="s">
        <v>49</v>
      </c>
    </row>
    <row r="34" spans="1:1" ht="18">
      <c r="A34" s="1" t="s">
        <v>50</v>
      </c>
    </row>
    <row r="35" spans="1:1" ht="18">
      <c r="A35" s="1" t="s">
        <v>51</v>
      </c>
    </row>
    <row r="36" spans="1:1" ht="18">
      <c r="A36" s="1" t="s">
        <v>52</v>
      </c>
    </row>
    <row r="37" spans="1:1" ht="18">
      <c r="A37" s="1" t="s">
        <v>53</v>
      </c>
    </row>
    <row r="38" spans="1:1" ht="18">
      <c r="A38" s="1"/>
    </row>
    <row r="39" spans="1:1" ht="18">
      <c r="A39" s="1" t="s">
        <v>107</v>
      </c>
    </row>
    <row r="40" spans="1:1" ht="18">
      <c r="A40" s="1" t="s">
        <v>54</v>
      </c>
    </row>
    <row r="41" spans="1:1" ht="18">
      <c r="A41" s="1" t="s">
        <v>55</v>
      </c>
    </row>
    <row r="42" spans="1:1" ht="18">
      <c r="A42" s="1" t="s">
        <v>56</v>
      </c>
    </row>
    <row r="43" spans="1:1" ht="18">
      <c r="A43" s="1" t="s">
        <v>57</v>
      </c>
    </row>
    <row r="44" spans="1:1" ht="18">
      <c r="A44" s="1" t="s">
        <v>58</v>
      </c>
    </row>
    <row r="45" spans="1:1" ht="18">
      <c r="A45" s="1" t="s">
        <v>59</v>
      </c>
    </row>
    <row r="46" spans="1:1" ht="18">
      <c r="A46" s="1" t="s">
        <v>60</v>
      </c>
    </row>
    <row r="47" spans="1:1" ht="18">
      <c r="A47" s="1" t="s">
        <v>61</v>
      </c>
    </row>
    <row r="48" spans="1:1" ht="18">
      <c r="A48" s="1" t="s">
        <v>62</v>
      </c>
    </row>
    <row r="49" spans="1:1" ht="18">
      <c r="A49" s="1"/>
    </row>
    <row r="50" spans="1:1" ht="18">
      <c r="A50" s="1" t="s">
        <v>63</v>
      </c>
    </row>
    <row r="51" spans="1:1" ht="18">
      <c r="A51" s="1" t="s">
        <v>64</v>
      </c>
    </row>
    <row r="52" spans="1:1" ht="18">
      <c r="A52" s="1" t="s">
        <v>65</v>
      </c>
    </row>
    <row r="53" spans="1:1" ht="18">
      <c r="A53" s="1" t="s">
        <v>66</v>
      </c>
    </row>
    <row r="54" spans="1:1" ht="18">
      <c r="A54" s="1" t="s">
        <v>67</v>
      </c>
    </row>
    <row r="55" spans="1:1" ht="18">
      <c r="A55" s="1" t="s">
        <v>68</v>
      </c>
    </row>
    <row r="56" spans="1:1" ht="18">
      <c r="A56" s="1" t="s">
        <v>69</v>
      </c>
    </row>
    <row r="57" spans="1:1" ht="18">
      <c r="A57" s="1" t="s">
        <v>70</v>
      </c>
    </row>
    <row r="58" spans="1:1" ht="18">
      <c r="A58" s="1" t="s">
        <v>71</v>
      </c>
    </row>
    <row r="59" spans="1:1" ht="18">
      <c r="A59" s="1"/>
    </row>
    <row r="60" spans="1:1" ht="18">
      <c r="A60" s="1" t="s">
        <v>72</v>
      </c>
    </row>
    <row r="61" spans="1:1" ht="18">
      <c r="A61" s="1" t="s">
        <v>73</v>
      </c>
    </row>
    <row r="62" spans="1:1" ht="18">
      <c r="A62" s="1" t="s">
        <v>74</v>
      </c>
    </row>
    <row r="63" spans="1:1" ht="18">
      <c r="A63" s="1" t="s">
        <v>75</v>
      </c>
    </row>
    <row r="64" spans="1:1" ht="18">
      <c r="A64" s="1" t="s">
        <v>76</v>
      </c>
    </row>
    <row r="65" spans="1:1" ht="18">
      <c r="A65" s="1" t="s">
        <v>77</v>
      </c>
    </row>
    <row r="66" spans="1:1" ht="18">
      <c r="A66" s="1" t="s">
        <v>78</v>
      </c>
    </row>
    <row r="67" spans="1:1" ht="18">
      <c r="A67" s="1" t="s">
        <v>79</v>
      </c>
    </row>
    <row r="68" spans="1:1" ht="18">
      <c r="A68" s="1" t="s">
        <v>80</v>
      </c>
    </row>
    <row r="69" spans="1:1" ht="18">
      <c r="A69" s="1"/>
    </row>
    <row r="70" spans="1:1" ht="18">
      <c r="A70" s="1" t="s">
        <v>108</v>
      </c>
    </row>
    <row r="71" spans="1:1" ht="18">
      <c r="A71" s="1" t="s">
        <v>81</v>
      </c>
    </row>
    <row r="72" spans="1:1" ht="18">
      <c r="A72" s="1" t="s">
        <v>82</v>
      </c>
    </row>
    <row r="73" spans="1:1" ht="18">
      <c r="A73" s="1" t="s">
        <v>83</v>
      </c>
    </row>
    <row r="74" spans="1:1" ht="18">
      <c r="A74" s="1" t="s">
        <v>84</v>
      </c>
    </row>
    <row r="75" spans="1:1" ht="18">
      <c r="A75" s="1" t="s">
        <v>85</v>
      </c>
    </row>
    <row r="76" spans="1:1" ht="18">
      <c r="A76" s="1" t="s">
        <v>86</v>
      </c>
    </row>
    <row r="77" spans="1:1" ht="18">
      <c r="A77" s="1" t="s">
        <v>87</v>
      </c>
    </row>
    <row r="78" spans="1:1" ht="18">
      <c r="A78" s="1" t="s">
        <v>88</v>
      </c>
    </row>
    <row r="79" spans="1:1" ht="18">
      <c r="A79" s="1" t="s">
        <v>89</v>
      </c>
    </row>
    <row r="80" spans="1:1" ht="18">
      <c r="A80" s="1"/>
    </row>
    <row r="81" spans="1:1" ht="18">
      <c r="A81" s="1" t="s">
        <v>91</v>
      </c>
    </row>
    <row r="82" spans="1:1" ht="18">
      <c r="A82" s="1" t="s">
        <v>92</v>
      </c>
    </row>
    <row r="83" spans="1:1" ht="18">
      <c r="A83" s="1" t="s">
        <v>93</v>
      </c>
    </row>
    <row r="84" spans="1:1" ht="18">
      <c r="A84" s="1" t="s">
        <v>94</v>
      </c>
    </row>
    <row r="85" spans="1:1" ht="18">
      <c r="A85" s="1" t="s">
        <v>95</v>
      </c>
    </row>
    <row r="86" spans="1:1" ht="18">
      <c r="A86" s="1" t="s">
        <v>96</v>
      </c>
    </row>
    <row r="87" spans="1:1" ht="18">
      <c r="A87" s="1" t="s">
        <v>97</v>
      </c>
    </row>
    <row r="88" spans="1:1" ht="18">
      <c r="A88" s="1" t="s">
        <v>98</v>
      </c>
    </row>
    <row r="89" spans="1:1" ht="18">
      <c r="A89" s="1" t="s">
        <v>99</v>
      </c>
    </row>
    <row r="90" spans="1:1" ht="18">
      <c r="A90" s="1"/>
    </row>
    <row r="91" spans="1:1" ht="18">
      <c r="A91" s="1" t="s">
        <v>109</v>
      </c>
    </row>
    <row r="92" spans="1:1" ht="18">
      <c r="A92" s="1" t="s">
        <v>110</v>
      </c>
    </row>
    <row r="93" spans="1:1" ht="18">
      <c r="A93" s="1" t="s">
        <v>111</v>
      </c>
    </row>
    <row r="94" spans="1:1" ht="18">
      <c r="A94" s="1" t="s">
        <v>112</v>
      </c>
    </row>
    <row r="95" spans="1:1" ht="18">
      <c r="A95" s="1" t="s">
        <v>113</v>
      </c>
    </row>
    <row r="96" spans="1:1" ht="18">
      <c r="A96" s="1" t="s">
        <v>114</v>
      </c>
    </row>
    <row r="97" spans="1:1" ht="18">
      <c r="A97" s="1" t="s">
        <v>115</v>
      </c>
    </row>
    <row r="98" spans="1:1" ht="18">
      <c r="A98" s="1" t="s">
        <v>116</v>
      </c>
    </row>
    <row r="99" spans="1:1" ht="18">
      <c r="A99" s="1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F72-3098-DC45-BADD-441F2F4CFB64}">
  <dimension ref="A1:I99"/>
  <sheetViews>
    <sheetView workbookViewId="0">
      <selection activeCell="D6" sqref="D6"/>
    </sheetView>
  </sheetViews>
  <sheetFormatPr baseColWidth="10" defaultRowHeight="16"/>
  <sheetData>
    <row r="1" spans="1:9" ht="18">
      <c r="A1" s="1" t="s">
        <v>100</v>
      </c>
    </row>
    <row r="2" spans="1:9" ht="18">
      <c r="A2" s="1" t="s">
        <v>101</v>
      </c>
    </row>
    <row r="3" spans="1:9" ht="18">
      <c r="A3" s="1" t="s">
        <v>102</v>
      </c>
    </row>
    <row r="4" spans="1:9" ht="18">
      <c r="A4" s="1" t="s">
        <v>129</v>
      </c>
      <c r="B4" t="s">
        <v>138</v>
      </c>
      <c r="C4" t="s">
        <v>131</v>
      </c>
      <c r="D4">
        <v>14.6251</v>
      </c>
      <c r="E4" t="s">
        <v>132</v>
      </c>
      <c r="F4" t="s">
        <v>133</v>
      </c>
    </row>
    <row r="5" spans="1:9" ht="18">
      <c r="A5" s="1" t="s">
        <v>129</v>
      </c>
      <c r="B5" t="s">
        <v>138</v>
      </c>
      <c r="C5" t="s">
        <v>131</v>
      </c>
      <c r="D5">
        <v>88.117599999999996</v>
      </c>
      <c r="E5" t="s">
        <v>132</v>
      </c>
      <c r="F5" t="s">
        <v>134</v>
      </c>
    </row>
    <row r="6" spans="1:9" ht="18">
      <c r="A6" s="1" t="s">
        <v>129</v>
      </c>
      <c r="B6" t="s">
        <v>138</v>
      </c>
      <c r="C6" t="s">
        <v>131</v>
      </c>
      <c r="D6">
        <v>344.79899999999998</v>
      </c>
      <c r="E6" t="s">
        <v>132</v>
      </c>
      <c r="F6" t="s">
        <v>135</v>
      </c>
    </row>
    <row r="7" spans="1:9" ht="18">
      <c r="A7" s="1" t="s">
        <v>106</v>
      </c>
    </row>
    <row r="8" spans="1:9" ht="18">
      <c r="A8" s="1" t="s">
        <v>129</v>
      </c>
      <c r="B8" t="s">
        <v>130</v>
      </c>
      <c r="C8" t="s">
        <v>131</v>
      </c>
      <c r="D8">
        <v>14.1313</v>
      </c>
      <c r="E8" t="s">
        <v>132</v>
      </c>
      <c r="F8" t="s">
        <v>133</v>
      </c>
      <c r="G8" t="s">
        <v>131</v>
      </c>
      <c r="H8">
        <v>1</v>
      </c>
      <c r="I8" t="s">
        <v>35</v>
      </c>
    </row>
    <row r="9" spans="1:9" ht="18">
      <c r="A9" s="1" t="s">
        <v>129</v>
      </c>
      <c r="B9" t="s">
        <v>130</v>
      </c>
      <c r="C9" t="s">
        <v>131</v>
      </c>
      <c r="D9">
        <v>7.4647199999999998</v>
      </c>
      <c r="E9" t="s">
        <v>132</v>
      </c>
      <c r="F9" t="s">
        <v>133</v>
      </c>
      <c r="G9" t="s">
        <v>131</v>
      </c>
      <c r="H9">
        <v>2</v>
      </c>
      <c r="I9" t="s">
        <v>35</v>
      </c>
    </row>
    <row r="10" spans="1:9" ht="18">
      <c r="A10" s="1" t="s">
        <v>129</v>
      </c>
      <c r="B10" t="s">
        <v>130</v>
      </c>
      <c r="C10" t="s">
        <v>131</v>
      </c>
      <c r="D10">
        <v>3.7335500000000001</v>
      </c>
      <c r="E10" t="s">
        <v>132</v>
      </c>
      <c r="F10" t="s">
        <v>133</v>
      </c>
      <c r="G10" t="s">
        <v>131</v>
      </c>
      <c r="H10">
        <v>4</v>
      </c>
      <c r="I10" t="s">
        <v>35</v>
      </c>
    </row>
    <row r="11" spans="1:9" ht="18">
      <c r="A11" s="1" t="s">
        <v>129</v>
      </c>
      <c r="B11" t="s">
        <v>130</v>
      </c>
      <c r="C11" t="s">
        <v>131</v>
      </c>
      <c r="D11">
        <v>1.87985</v>
      </c>
      <c r="E11" t="s">
        <v>132</v>
      </c>
      <c r="F11" t="s">
        <v>133</v>
      </c>
      <c r="G11" t="s">
        <v>131</v>
      </c>
      <c r="H11">
        <v>8</v>
      </c>
      <c r="I11" t="s">
        <v>35</v>
      </c>
    </row>
    <row r="12" spans="1:9" ht="18">
      <c r="A12" s="1" t="s">
        <v>129</v>
      </c>
      <c r="B12" t="s">
        <v>130</v>
      </c>
      <c r="C12" t="s">
        <v>131</v>
      </c>
      <c r="D12">
        <v>0.94943599999999995</v>
      </c>
      <c r="E12" t="s">
        <v>132</v>
      </c>
      <c r="F12" t="s">
        <v>133</v>
      </c>
      <c r="G12" t="s">
        <v>131</v>
      </c>
      <c r="H12">
        <v>16</v>
      </c>
      <c r="I12" t="s">
        <v>35</v>
      </c>
    </row>
    <row r="13" spans="1:9" ht="18">
      <c r="A13" s="1" t="s">
        <v>129</v>
      </c>
      <c r="B13" t="s">
        <v>130</v>
      </c>
      <c r="C13" t="s">
        <v>131</v>
      </c>
      <c r="D13">
        <v>0.50321899999999997</v>
      </c>
      <c r="E13" t="s">
        <v>132</v>
      </c>
      <c r="F13" t="s">
        <v>133</v>
      </c>
      <c r="G13" t="s">
        <v>131</v>
      </c>
      <c r="H13">
        <v>32</v>
      </c>
      <c r="I13" t="s">
        <v>35</v>
      </c>
    </row>
    <row r="14" spans="1:9" ht="18">
      <c r="A14" s="1" t="s">
        <v>129</v>
      </c>
      <c r="B14" t="s">
        <v>130</v>
      </c>
      <c r="C14" t="s">
        <v>131</v>
      </c>
      <c r="D14">
        <v>0.35682900000000001</v>
      </c>
      <c r="E14" t="s">
        <v>132</v>
      </c>
      <c r="F14" t="s">
        <v>133</v>
      </c>
      <c r="G14" t="s">
        <v>131</v>
      </c>
      <c r="H14">
        <v>64</v>
      </c>
      <c r="I14" t="s">
        <v>35</v>
      </c>
    </row>
    <row r="15" spans="1:9" ht="18">
      <c r="A15" s="1" t="s">
        <v>129</v>
      </c>
      <c r="B15" t="s">
        <v>130</v>
      </c>
      <c r="C15" t="s">
        <v>131</v>
      </c>
      <c r="D15">
        <v>0.32487700000000003</v>
      </c>
      <c r="E15" t="s">
        <v>132</v>
      </c>
      <c r="F15" t="s">
        <v>133</v>
      </c>
      <c r="G15" t="s">
        <v>131</v>
      </c>
      <c r="H15">
        <v>128</v>
      </c>
      <c r="I15" t="s">
        <v>35</v>
      </c>
    </row>
    <row r="16" spans="1:9" ht="18">
      <c r="A16" s="1" t="s">
        <v>129</v>
      </c>
      <c r="B16" t="s">
        <v>130</v>
      </c>
      <c r="C16" t="s">
        <v>131</v>
      </c>
      <c r="D16">
        <v>0.32257999999999998</v>
      </c>
      <c r="E16" t="s">
        <v>132</v>
      </c>
      <c r="F16" t="s">
        <v>133</v>
      </c>
      <c r="G16" t="s">
        <v>131</v>
      </c>
      <c r="H16">
        <v>256</v>
      </c>
      <c r="I16" t="s">
        <v>35</v>
      </c>
    </row>
    <row r="17" spans="1:9" ht="18">
      <c r="A17" s="1"/>
    </row>
    <row r="18" spans="1:9" ht="18">
      <c r="A18" s="1" t="s">
        <v>129</v>
      </c>
      <c r="B18" t="s">
        <v>130</v>
      </c>
      <c r="C18" t="s">
        <v>131</v>
      </c>
      <c r="D18">
        <v>88.327600000000004</v>
      </c>
      <c r="E18" t="s">
        <v>132</v>
      </c>
      <c r="F18" t="s">
        <v>134</v>
      </c>
      <c r="G18" t="s">
        <v>131</v>
      </c>
      <c r="H18">
        <v>1</v>
      </c>
      <c r="I18" t="s">
        <v>35</v>
      </c>
    </row>
    <row r="19" spans="1:9" ht="18">
      <c r="A19" s="1" t="s">
        <v>129</v>
      </c>
      <c r="B19" t="s">
        <v>130</v>
      </c>
      <c r="C19" t="s">
        <v>131</v>
      </c>
      <c r="D19">
        <v>46.567399999999999</v>
      </c>
      <c r="E19" t="s">
        <v>132</v>
      </c>
      <c r="F19" t="s">
        <v>134</v>
      </c>
      <c r="G19" t="s">
        <v>131</v>
      </c>
      <c r="H19">
        <v>2</v>
      </c>
      <c r="I19" t="s">
        <v>35</v>
      </c>
    </row>
    <row r="20" spans="1:9" ht="18">
      <c r="A20" s="1" t="s">
        <v>129</v>
      </c>
      <c r="B20" t="s">
        <v>130</v>
      </c>
      <c r="C20" t="s">
        <v>131</v>
      </c>
      <c r="D20">
        <v>23.302399999999999</v>
      </c>
      <c r="E20" t="s">
        <v>132</v>
      </c>
      <c r="F20" t="s">
        <v>134</v>
      </c>
      <c r="G20" t="s">
        <v>131</v>
      </c>
      <c r="H20">
        <v>4</v>
      </c>
      <c r="I20" t="s">
        <v>35</v>
      </c>
    </row>
    <row r="21" spans="1:9" ht="18">
      <c r="A21" s="1" t="s">
        <v>129</v>
      </c>
      <c r="B21" t="s">
        <v>130</v>
      </c>
      <c r="C21" t="s">
        <v>131</v>
      </c>
      <c r="D21">
        <v>11.6357</v>
      </c>
      <c r="E21" t="s">
        <v>132</v>
      </c>
      <c r="F21" t="s">
        <v>134</v>
      </c>
      <c r="G21" t="s">
        <v>131</v>
      </c>
      <c r="H21">
        <v>8</v>
      </c>
      <c r="I21" t="s">
        <v>35</v>
      </c>
    </row>
    <row r="22" spans="1:9" ht="18">
      <c r="A22" s="1" t="s">
        <v>129</v>
      </c>
      <c r="B22" t="s">
        <v>130</v>
      </c>
      <c r="C22" t="s">
        <v>131</v>
      </c>
      <c r="D22">
        <v>5.8606100000000003</v>
      </c>
      <c r="E22" t="s">
        <v>132</v>
      </c>
      <c r="F22" t="s">
        <v>134</v>
      </c>
      <c r="G22" t="s">
        <v>131</v>
      </c>
      <c r="H22">
        <v>16</v>
      </c>
      <c r="I22" t="s">
        <v>35</v>
      </c>
    </row>
    <row r="23" spans="1:9" ht="18">
      <c r="A23" s="1" t="s">
        <v>129</v>
      </c>
      <c r="B23" t="s">
        <v>130</v>
      </c>
      <c r="C23" t="s">
        <v>131</v>
      </c>
      <c r="D23">
        <v>3.0062700000000002</v>
      </c>
      <c r="E23" t="s">
        <v>132</v>
      </c>
      <c r="F23" t="s">
        <v>134</v>
      </c>
      <c r="G23" t="s">
        <v>131</v>
      </c>
      <c r="H23">
        <v>32</v>
      </c>
      <c r="I23" t="s">
        <v>35</v>
      </c>
    </row>
    <row r="24" spans="1:9" ht="18">
      <c r="A24" s="1" t="s">
        <v>129</v>
      </c>
      <c r="B24" t="s">
        <v>130</v>
      </c>
      <c r="C24" t="s">
        <v>131</v>
      </c>
      <c r="D24">
        <v>1.7530699999999999</v>
      </c>
      <c r="E24" t="s">
        <v>132</v>
      </c>
      <c r="F24" t="s">
        <v>134</v>
      </c>
      <c r="G24" t="s">
        <v>131</v>
      </c>
      <c r="H24">
        <v>64</v>
      </c>
      <c r="I24" t="s">
        <v>35</v>
      </c>
    </row>
    <row r="25" spans="1:9" ht="18">
      <c r="A25" s="1" t="s">
        <v>129</v>
      </c>
      <c r="B25" t="s">
        <v>130</v>
      </c>
      <c r="C25" t="s">
        <v>131</v>
      </c>
      <c r="D25">
        <v>1.4514800000000001</v>
      </c>
      <c r="E25" t="s">
        <v>132</v>
      </c>
      <c r="F25" t="s">
        <v>134</v>
      </c>
      <c r="G25" t="s">
        <v>131</v>
      </c>
      <c r="H25">
        <v>128</v>
      </c>
      <c r="I25" t="s">
        <v>35</v>
      </c>
    </row>
    <row r="26" spans="1:9" ht="18">
      <c r="A26" s="1" t="s">
        <v>129</v>
      </c>
      <c r="B26" t="s">
        <v>130</v>
      </c>
      <c r="C26" t="s">
        <v>131</v>
      </c>
      <c r="D26">
        <v>1.4926900000000001</v>
      </c>
      <c r="E26" t="s">
        <v>132</v>
      </c>
      <c r="F26" t="s">
        <v>134</v>
      </c>
      <c r="G26" t="s">
        <v>131</v>
      </c>
      <c r="H26">
        <v>256</v>
      </c>
      <c r="I26" t="s">
        <v>35</v>
      </c>
    </row>
    <row r="27" spans="1:9" ht="18">
      <c r="A27" s="1"/>
    </row>
    <row r="28" spans="1:9" ht="18">
      <c r="A28" s="1" t="s">
        <v>129</v>
      </c>
      <c r="B28" t="s">
        <v>130</v>
      </c>
      <c r="C28" t="s">
        <v>131</v>
      </c>
      <c r="D28">
        <v>345.05099999999999</v>
      </c>
      <c r="E28" t="s">
        <v>132</v>
      </c>
      <c r="F28" t="s">
        <v>135</v>
      </c>
      <c r="G28" t="s">
        <v>131</v>
      </c>
      <c r="H28">
        <v>1</v>
      </c>
      <c r="I28" t="s">
        <v>35</v>
      </c>
    </row>
    <row r="29" spans="1:9" ht="18">
      <c r="A29" s="1" t="s">
        <v>129</v>
      </c>
      <c r="B29" t="s">
        <v>130</v>
      </c>
      <c r="C29" t="s">
        <v>131</v>
      </c>
      <c r="D29">
        <v>182.35</v>
      </c>
      <c r="E29" t="s">
        <v>132</v>
      </c>
      <c r="F29" t="s">
        <v>135</v>
      </c>
      <c r="G29" t="s">
        <v>131</v>
      </c>
      <c r="H29">
        <v>2</v>
      </c>
      <c r="I29" t="s">
        <v>35</v>
      </c>
    </row>
    <row r="30" spans="1:9" ht="18">
      <c r="A30" s="1" t="s">
        <v>129</v>
      </c>
      <c r="B30" t="s">
        <v>130</v>
      </c>
      <c r="C30" t="s">
        <v>131</v>
      </c>
      <c r="D30">
        <v>91.081299999999999</v>
      </c>
      <c r="E30" t="s">
        <v>132</v>
      </c>
      <c r="F30" t="s">
        <v>135</v>
      </c>
      <c r="G30" t="s">
        <v>131</v>
      </c>
      <c r="H30">
        <v>4</v>
      </c>
      <c r="I30" t="s">
        <v>35</v>
      </c>
    </row>
    <row r="31" spans="1:9" ht="18">
      <c r="A31" s="1" t="s">
        <v>129</v>
      </c>
      <c r="B31" t="s">
        <v>130</v>
      </c>
      <c r="C31" t="s">
        <v>131</v>
      </c>
      <c r="D31">
        <v>45.514899999999997</v>
      </c>
      <c r="E31" t="s">
        <v>132</v>
      </c>
      <c r="F31" t="s">
        <v>135</v>
      </c>
      <c r="G31" t="s">
        <v>131</v>
      </c>
      <c r="H31">
        <v>8</v>
      </c>
      <c r="I31" t="s">
        <v>35</v>
      </c>
    </row>
    <row r="32" spans="1:9" ht="18">
      <c r="A32" s="1" t="s">
        <v>129</v>
      </c>
      <c r="B32" t="s">
        <v>130</v>
      </c>
      <c r="C32" t="s">
        <v>131</v>
      </c>
      <c r="D32">
        <v>23.035399999999999</v>
      </c>
      <c r="E32" t="s">
        <v>132</v>
      </c>
      <c r="F32" t="s">
        <v>135</v>
      </c>
      <c r="G32" t="s">
        <v>131</v>
      </c>
      <c r="H32">
        <v>16</v>
      </c>
      <c r="I32" t="s">
        <v>35</v>
      </c>
    </row>
    <row r="33" spans="1:9" ht="18">
      <c r="A33" s="1" t="s">
        <v>129</v>
      </c>
      <c r="B33" t="s">
        <v>130</v>
      </c>
      <c r="C33" t="s">
        <v>131</v>
      </c>
      <c r="D33">
        <v>11.924099999999999</v>
      </c>
      <c r="E33" t="s">
        <v>132</v>
      </c>
      <c r="F33" t="s">
        <v>135</v>
      </c>
      <c r="G33" t="s">
        <v>131</v>
      </c>
      <c r="H33">
        <v>32</v>
      </c>
      <c r="I33" t="s">
        <v>35</v>
      </c>
    </row>
    <row r="34" spans="1:9" ht="18">
      <c r="A34" s="1" t="s">
        <v>129</v>
      </c>
      <c r="B34" t="s">
        <v>130</v>
      </c>
      <c r="C34" t="s">
        <v>131</v>
      </c>
      <c r="D34">
        <v>6.85968</v>
      </c>
      <c r="E34" t="s">
        <v>132</v>
      </c>
      <c r="F34" t="s">
        <v>135</v>
      </c>
      <c r="G34" t="s">
        <v>131</v>
      </c>
      <c r="H34">
        <v>64</v>
      </c>
      <c r="I34" t="s">
        <v>35</v>
      </c>
    </row>
    <row r="35" spans="1:9" ht="18">
      <c r="A35" s="1" t="s">
        <v>129</v>
      </c>
      <c r="B35" t="s">
        <v>130</v>
      </c>
      <c r="C35" t="s">
        <v>131</v>
      </c>
      <c r="D35">
        <v>5.0544599999999997</v>
      </c>
      <c r="E35" t="s">
        <v>132</v>
      </c>
      <c r="F35" t="s">
        <v>135</v>
      </c>
      <c r="G35" t="s">
        <v>131</v>
      </c>
      <c r="H35">
        <v>128</v>
      </c>
      <c r="I35" t="s">
        <v>35</v>
      </c>
    </row>
    <row r="36" spans="1:9" ht="18">
      <c r="A36" s="1" t="s">
        <v>129</v>
      </c>
      <c r="B36" t="s">
        <v>130</v>
      </c>
      <c r="C36" t="s">
        <v>131</v>
      </c>
      <c r="D36">
        <v>5.0689200000000003</v>
      </c>
      <c r="E36" t="s">
        <v>132</v>
      </c>
      <c r="F36" t="s">
        <v>135</v>
      </c>
      <c r="G36" t="s">
        <v>131</v>
      </c>
      <c r="H36">
        <v>256</v>
      </c>
      <c r="I36" t="s">
        <v>35</v>
      </c>
    </row>
    <row r="37" spans="1:9" ht="18">
      <c r="A37" s="1"/>
    </row>
    <row r="38" spans="1:9" ht="18">
      <c r="A38" s="1" t="s">
        <v>107</v>
      </c>
    </row>
    <row r="39" spans="1:9" ht="18">
      <c r="A39" s="1" t="s">
        <v>136</v>
      </c>
      <c r="B39" t="s">
        <v>130</v>
      </c>
      <c r="C39" t="s">
        <v>131</v>
      </c>
      <c r="D39">
        <v>14.1023</v>
      </c>
      <c r="E39" t="s">
        <v>132</v>
      </c>
      <c r="F39" t="s">
        <v>133</v>
      </c>
      <c r="G39" t="s">
        <v>131</v>
      </c>
      <c r="H39">
        <v>1</v>
      </c>
      <c r="I39" t="s">
        <v>35</v>
      </c>
    </row>
    <row r="40" spans="1:9" ht="18">
      <c r="A40" s="1" t="s">
        <v>136</v>
      </c>
      <c r="B40" t="s">
        <v>130</v>
      </c>
      <c r="C40" t="s">
        <v>131</v>
      </c>
      <c r="D40">
        <v>7.2598700000000003</v>
      </c>
      <c r="E40" t="s">
        <v>132</v>
      </c>
      <c r="F40" t="s">
        <v>133</v>
      </c>
      <c r="G40" t="s">
        <v>131</v>
      </c>
      <c r="H40">
        <v>2</v>
      </c>
      <c r="I40" t="s">
        <v>35</v>
      </c>
    </row>
    <row r="41" spans="1:9" ht="18">
      <c r="A41" s="1" t="s">
        <v>136</v>
      </c>
      <c r="B41" t="s">
        <v>130</v>
      </c>
      <c r="C41" t="s">
        <v>131</v>
      </c>
      <c r="D41">
        <v>3.8648799999999999</v>
      </c>
      <c r="E41" t="s">
        <v>132</v>
      </c>
      <c r="F41" t="s">
        <v>133</v>
      </c>
      <c r="G41" t="s">
        <v>131</v>
      </c>
      <c r="H41">
        <v>4</v>
      </c>
      <c r="I41" t="s">
        <v>35</v>
      </c>
    </row>
    <row r="42" spans="1:9" ht="18">
      <c r="A42" s="1" t="s">
        <v>136</v>
      </c>
      <c r="B42" t="s">
        <v>130</v>
      </c>
      <c r="C42" t="s">
        <v>131</v>
      </c>
      <c r="D42">
        <v>1.9376100000000001</v>
      </c>
      <c r="E42" t="s">
        <v>132</v>
      </c>
      <c r="F42" t="s">
        <v>133</v>
      </c>
      <c r="G42" t="s">
        <v>131</v>
      </c>
      <c r="H42">
        <v>8</v>
      </c>
      <c r="I42" t="s">
        <v>35</v>
      </c>
    </row>
    <row r="43" spans="1:9" ht="18">
      <c r="A43" s="1" t="s">
        <v>136</v>
      </c>
      <c r="B43" t="s">
        <v>130</v>
      </c>
      <c r="C43" t="s">
        <v>131</v>
      </c>
      <c r="D43">
        <v>0.98779499999999998</v>
      </c>
      <c r="E43" t="s">
        <v>132</v>
      </c>
      <c r="F43" t="s">
        <v>133</v>
      </c>
      <c r="G43" t="s">
        <v>131</v>
      </c>
      <c r="H43">
        <v>16</v>
      </c>
      <c r="I43" t="s">
        <v>35</v>
      </c>
    </row>
    <row r="44" spans="1:9" ht="18">
      <c r="A44" s="1" t="s">
        <v>136</v>
      </c>
      <c r="B44" t="s">
        <v>130</v>
      </c>
      <c r="C44" t="s">
        <v>131</v>
      </c>
      <c r="D44">
        <v>0.52392300000000003</v>
      </c>
      <c r="E44" t="s">
        <v>132</v>
      </c>
      <c r="F44" t="s">
        <v>133</v>
      </c>
      <c r="G44" t="s">
        <v>131</v>
      </c>
      <c r="H44">
        <v>32</v>
      </c>
      <c r="I44" t="s">
        <v>35</v>
      </c>
    </row>
    <row r="45" spans="1:9" ht="18">
      <c r="A45" s="1" t="s">
        <v>136</v>
      </c>
      <c r="B45" t="s">
        <v>130</v>
      </c>
      <c r="C45" t="s">
        <v>131</v>
      </c>
      <c r="D45">
        <v>0.32001099999999999</v>
      </c>
      <c r="E45" t="s">
        <v>132</v>
      </c>
      <c r="F45" t="s">
        <v>133</v>
      </c>
      <c r="G45" t="s">
        <v>131</v>
      </c>
      <c r="H45">
        <v>64</v>
      </c>
      <c r="I45" t="s">
        <v>35</v>
      </c>
    </row>
    <row r="46" spans="1:9" ht="18">
      <c r="A46" s="1" t="s">
        <v>136</v>
      </c>
      <c r="B46" t="s">
        <v>130</v>
      </c>
      <c r="C46" t="s">
        <v>131</v>
      </c>
      <c r="D46">
        <v>0.30657600000000002</v>
      </c>
      <c r="E46" t="s">
        <v>132</v>
      </c>
      <c r="F46" t="s">
        <v>133</v>
      </c>
      <c r="G46" t="s">
        <v>131</v>
      </c>
      <c r="H46">
        <v>128</v>
      </c>
      <c r="I46" t="s">
        <v>35</v>
      </c>
    </row>
    <row r="47" spans="1:9" ht="18">
      <c r="A47" s="1" t="s">
        <v>136</v>
      </c>
      <c r="B47" t="s">
        <v>130</v>
      </c>
      <c r="C47" t="s">
        <v>131</v>
      </c>
      <c r="D47">
        <v>0.31441799999999998</v>
      </c>
      <c r="E47" t="s">
        <v>132</v>
      </c>
      <c r="F47" t="s">
        <v>133</v>
      </c>
      <c r="G47" t="s">
        <v>131</v>
      </c>
      <c r="H47">
        <v>256</v>
      </c>
      <c r="I47" t="s">
        <v>35</v>
      </c>
    </row>
    <row r="48" spans="1:9" ht="18">
      <c r="A48" s="1"/>
    </row>
    <row r="49" spans="1:9" ht="18">
      <c r="A49" s="1" t="s">
        <v>136</v>
      </c>
      <c r="B49" t="s">
        <v>130</v>
      </c>
      <c r="C49" t="s">
        <v>131</v>
      </c>
      <c r="D49">
        <v>88.146900000000002</v>
      </c>
      <c r="E49" t="s">
        <v>132</v>
      </c>
      <c r="F49" t="s">
        <v>134</v>
      </c>
      <c r="G49" t="s">
        <v>131</v>
      </c>
      <c r="H49">
        <v>1</v>
      </c>
      <c r="I49" t="s">
        <v>35</v>
      </c>
    </row>
    <row r="50" spans="1:9" ht="18">
      <c r="A50" s="1" t="s">
        <v>136</v>
      </c>
      <c r="B50" t="s">
        <v>130</v>
      </c>
      <c r="C50" t="s">
        <v>131</v>
      </c>
      <c r="D50">
        <v>44.351799999999997</v>
      </c>
      <c r="E50" t="s">
        <v>132</v>
      </c>
      <c r="F50" t="s">
        <v>134</v>
      </c>
      <c r="G50" t="s">
        <v>131</v>
      </c>
      <c r="H50">
        <v>2</v>
      </c>
      <c r="I50" t="s">
        <v>35</v>
      </c>
    </row>
    <row r="51" spans="1:9" ht="18">
      <c r="A51" s="1" t="s">
        <v>136</v>
      </c>
      <c r="B51" t="s">
        <v>130</v>
      </c>
      <c r="C51" t="s">
        <v>131</v>
      </c>
      <c r="D51">
        <v>23.965900000000001</v>
      </c>
      <c r="E51" t="s">
        <v>132</v>
      </c>
      <c r="F51" t="s">
        <v>134</v>
      </c>
      <c r="G51" t="s">
        <v>131</v>
      </c>
      <c r="H51">
        <v>4</v>
      </c>
      <c r="I51" t="s">
        <v>35</v>
      </c>
    </row>
    <row r="52" spans="1:9" ht="18">
      <c r="A52" s="1" t="s">
        <v>136</v>
      </c>
      <c r="B52" t="s">
        <v>130</v>
      </c>
      <c r="C52" t="s">
        <v>131</v>
      </c>
      <c r="D52">
        <v>12.038600000000001</v>
      </c>
      <c r="E52" t="s">
        <v>132</v>
      </c>
      <c r="F52" t="s">
        <v>134</v>
      </c>
      <c r="G52" t="s">
        <v>131</v>
      </c>
      <c r="H52">
        <v>8</v>
      </c>
      <c r="I52" t="s">
        <v>35</v>
      </c>
    </row>
    <row r="53" spans="1:9" ht="18">
      <c r="A53" s="1" t="s">
        <v>136</v>
      </c>
      <c r="B53" t="s">
        <v>130</v>
      </c>
      <c r="C53" t="s">
        <v>131</v>
      </c>
      <c r="D53">
        <v>6.0669399999999998</v>
      </c>
      <c r="E53" t="s">
        <v>132</v>
      </c>
      <c r="F53" t="s">
        <v>134</v>
      </c>
      <c r="G53" t="s">
        <v>131</v>
      </c>
      <c r="H53">
        <v>16</v>
      </c>
      <c r="I53" t="s">
        <v>35</v>
      </c>
    </row>
    <row r="54" spans="1:9" ht="18">
      <c r="A54" s="1" t="s">
        <v>136</v>
      </c>
      <c r="B54" t="s">
        <v>130</v>
      </c>
      <c r="C54" t="s">
        <v>131</v>
      </c>
      <c r="D54">
        <v>3.10792</v>
      </c>
      <c r="E54" t="s">
        <v>132</v>
      </c>
      <c r="F54" t="s">
        <v>134</v>
      </c>
      <c r="G54" t="s">
        <v>131</v>
      </c>
      <c r="H54">
        <v>32</v>
      </c>
      <c r="I54" t="s">
        <v>35</v>
      </c>
    </row>
    <row r="55" spans="1:9" ht="18">
      <c r="A55" s="1" t="s">
        <v>136</v>
      </c>
      <c r="B55" t="s">
        <v>130</v>
      </c>
      <c r="C55" t="s">
        <v>131</v>
      </c>
      <c r="D55">
        <v>1.7035</v>
      </c>
      <c r="E55" t="s">
        <v>132</v>
      </c>
      <c r="F55" t="s">
        <v>134</v>
      </c>
      <c r="G55" t="s">
        <v>131</v>
      </c>
      <c r="H55">
        <v>64</v>
      </c>
      <c r="I55" t="s">
        <v>35</v>
      </c>
    </row>
    <row r="56" spans="1:9" ht="18">
      <c r="A56" s="1" t="s">
        <v>136</v>
      </c>
      <c r="B56" t="s">
        <v>130</v>
      </c>
      <c r="C56" t="s">
        <v>131</v>
      </c>
      <c r="D56">
        <v>1.2676099999999999</v>
      </c>
      <c r="E56" t="s">
        <v>132</v>
      </c>
      <c r="F56" t="s">
        <v>134</v>
      </c>
      <c r="G56" t="s">
        <v>131</v>
      </c>
      <c r="H56">
        <v>128</v>
      </c>
      <c r="I56" t="s">
        <v>35</v>
      </c>
    </row>
    <row r="57" spans="1:9" ht="18">
      <c r="A57" s="1" t="s">
        <v>136</v>
      </c>
      <c r="B57" t="s">
        <v>130</v>
      </c>
      <c r="C57" t="s">
        <v>131</v>
      </c>
      <c r="D57">
        <v>1.2174100000000001</v>
      </c>
      <c r="E57" t="s">
        <v>132</v>
      </c>
      <c r="F57" t="s">
        <v>134</v>
      </c>
      <c r="G57" t="s">
        <v>131</v>
      </c>
      <c r="H57">
        <v>256</v>
      </c>
      <c r="I57" t="s">
        <v>35</v>
      </c>
    </row>
    <row r="58" spans="1:9" ht="18">
      <c r="A58" s="1"/>
    </row>
    <row r="59" spans="1:9" ht="18">
      <c r="A59" s="1" t="s">
        <v>136</v>
      </c>
      <c r="B59" t="s">
        <v>130</v>
      </c>
      <c r="C59" t="s">
        <v>131</v>
      </c>
      <c r="D59">
        <v>345.34100000000001</v>
      </c>
      <c r="E59" t="s">
        <v>132</v>
      </c>
      <c r="F59" t="s">
        <v>135</v>
      </c>
      <c r="G59" t="s">
        <v>131</v>
      </c>
      <c r="H59">
        <v>1</v>
      </c>
      <c r="I59" t="s">
        <v>35</v>
      </c>
    </row>
    <row r="60" spans="1:9" ht="18">
      <c r="A60" s="1" t="s">
        <v>136</v>
      </c>
      <c r="B60" t="s">
        <v>130</v>
      </c>
      <c r="C60" t="s">
        <v>131</v>
      </c>
      <c r="D60">
        <v>173.53800000000001</v>
      </c>
      <c r="E60" t="s">
        <v>132</v>
      </c>
      <c r="F60" t="s">
        <v>135</v>
      </c>
      <c r="G60" t="s">
        <v>131</v>
      </c>
      <c r="H60">
        <v>2</v>
      </c>
      <c r="I60" t="s">
        <v>35</v>
      </c>
    </row>
    <row r="61" spans="1:9" ht="18">
      <c r="A61" s="1" t="s">
        <v>136</v>
      </c>
      <c r="B61" t="s">
        <v>130</v>
      </c>
      <c r="C61" t="s">
        <v>131</v>
      </c>
      <c r="D61">
        <v>94.019900000000007</v>
      </c>
      <c r="E61" t="s">
        <v>132</v>
      </c>
      <c r="F61" t="s">
        <v>135</v>
      </c>
      <c r="G61" t="s">
        <v>131</v>
      </c>
      <c r="H61">
        <v>4</v>
      </c>
      <c r="I61" t="s">
        <v>35</v>
      </c>
    </row>
    <row r="62" spans="1:9" ht="18">
      <c r="A62" s="1" t="s">
        <v>136</v>
      </c>
      <c r="B62" t="s">
        <v>130</v>
      </c>
      <c r="C62" t="s">
        <v>131</v>
      </c>
      <c r="D62">
        <v>47.077599999999997</v>
      </c>
      <c r="E62" t="s">
        <v>132</v>
      </c>
      <c r="F62" t="s">
        <v>135</v>
      </c>
      <c r="G62" t="s">
        <v>131</v>
      </c>
      <c r="H62">
        <v>8</v>
      </c>
      <c r="I62" t="s">
        <v>35</v>
      </c>
    </row>
    <row r="63" spans="1:9" ht="18">
      <c r="A63" s="1" t="s">
        <v>136</v>
      </c>
      <c r="B63" t="s">
        <v>130</v>
      </c>
      <c r="C63" t="s">
        <v>131</v>
      </c>
      <c r="D63">
        <v>23.671399999999998</v>
      </c>
      <c r="E63" t="s">
        <v>132</v>
      </c>
      <c r="F63" t="s">
        <v>135</v>
      </c>
      <c r="G63" t="s">
        <v>131</v>
      </c>
      <c r="H63">
        <v>16</v>
      </c>
      <c r="I63" t="s">
        <v>35</v>
      </c>
    </row>
    <row r="64" spans="1:9" ht="18">
      <c r="A64" s="1" t="s">
        <v>136</v>
      </c>
      <c r="B64" t="s">
        <v>130</v>
      </c>
      <c r="C64" t="s">
        <v>131</v>
      </c>
      <c r="D64">
        <v>12.0046</v>
      </c>
      <c r="E64" t="s">
        <v>132</v>
      </c>
      <c r="F64" t="s">
        <v>135</v>
      </c>
      <c r="G64" t="s">
        <v>131</v>
      </c>
      <c r="H64">
        <v>32</v>
      </c>
      <c r="I64" t="s">
        <v>35</v>
      </c>
    </row>
    <row r="65" spans="1:9" ht="18">
      <c r="A65" s="1" t="s">
        <v>136</v>
      </c>
      <c r="B65" t="s">
        <v>130</v>
      </c>
      <c r="C65" t="s">
        <v>131</v>
      </c>
      <c r="D65">
        <v>6.5156200000000002</v>
      </c>
      <c r="E65" t="s">
        <v>132</v>
      </c>
      <c r="F65" t="s">
        <v>135</v>
      </c>
      <c r="G65" t="s">
        <v>131</v>
      </c>
      <c r="H65">
        <v>64</v>
      </c>
      <c r="I65" t="s">
        <v>35</v>
      </c>
    </row>
    <row r="66" spans="1:9" ht="18">
      <c r="A66" s="1" t="s">
        <v>136</v>
      </c>
      <c r="B66" t="s">
        <v>130</v>
      </c>
      <c r="C66" t="s">
        <v>131</v>
      </c>
      <c r="D66">
        <v>4.7326600000000001</v>
      </c>
      <c r="E66" t="s">
        <v>132</v>
      </c>
      <c r="F66" t="s">
        <v>135</v>
      </c>
      <c r="G66" t="s">
        <v>131</v>
      </c>
      <c r="H66">
        <v>128</v>
      </c>
      <c r="I66" t="s">
        <v>35</v>
      </c>
    </row>
    <row r="67" spans="1:9" ht="18">
      <c r="A67" s="1" t="s">
        <v>136</v>
      </c>
      <c r="B67" t="s">
        <v>130</v>
      </c>
      <c r="C67" t="s">
        <v>131</v>
      </c>
      <c r="D67">
        <v>4.3184300000000002</v>
      </c>
      <c r="E67" t="s">
        <v>132</v>
      </c>
      <c r="F67" t="s">
        <v>135</v>
      </c>
      <c r="G67" t="s">
        <v>131</v>
      </c>
      <c r="H67">
        <v>256</v>
      </c>
      <c r="I67" t="s">
        <v>35</v>
      </c>
    </row>
    <row r="68" spans="1:9" ht="18">
      <c r="A68" s="1"/>
    </row>
    <row r="69" spans="1:9" ht="18">
      <c r="A69" s="1" t="s">
        <v>108</v>
      </c>
    </row>
    <row r="70" spans="1:9" ht="18">
      <c r="A70" s="1" t="s">
        <v>137</v>
      </c>
      <c r="B70" t="s">
        <v>130</v>
      </c>
      <c r="C70" t="s">
        <v>131</v>
      </c>
      <c r="D70">
        <v>14.1249</v>
      </c>
      <c r="E70" t="s">
        <v>132</v>
      </c>
      <c r="F70" t="s">
        <v>133</v>
      </c>
      <c r="G70" t="s">
        <v>131</v>
      </c>
      <c r="H70">
        <v>1</v>
      </c>
      <c r="I70" t="s">
        <v>35</v>
      </c>
    </row>
    <row r="71" spans="1:9" ht="18">
      <c r="A71" s="1" t="s">
        <v>137</v>
      </c>
      <c r="B71" t="s">
        <v>130</v>
      </c>
      <c r="C71" t="s">
        <v>131</v>
      </c>
      <c r="D71">
        <v>7.4853899999999998</v>
      </c>
      <c r="E71" t="s">
        <v>132</v>
      </c>
      <c r="F71" t="s">
        <v>133</v>
      </c>
      <c r="G71" t="s">
        <v>131</v>
      </c>
      <c r="H71">
        <v>2</v>
      </c>
      <c r="I71" t="s">
        <v>35</v>
      </c>
    </row>
    <row r="72" spans="1:9" ht="18">
      <c r="A72" s="1" t="s">
        <v>137</v>
      </c>
      <c r="B72" t="s">
        <v>130</v>
      </c>
      <c r="C72" t="s">
        <v>131</v>
      </c>
      <c r="D72">
        <v>3.7520099999999998</v>
      </c>
      <c r="E72" t="s">
        <v>132</v>
      </c>
      <c r="F72" t="s">
        <v>133</v>
      </c>
      <c r="G72" t="s">
        <v>131</v>
      </c>
      <c r="H72">
        <v>4</v>
      </c>
      <c r="I72" t="s">
        <v>35</v>
      </c>
    </row>
    <row r="73" spans="1:9" ht="18">
      <c r="A73" s="1" t="s">
        <v>137</v>
      </c>
      <c r="B73" t="s">
        <v>130</v>
      </c>
      <c r="C73" t="s">
        <v>131</v>
      </c>
      <c r="D73">
        <v>1.90079</v>
      </c>
      <c r="E73" t="s">
        <v>132</v>
      </c>
      <c r="F73" t="s">
        <v>133</v>
      </c>
      <c r="G73" t="s">
        <v>131</v>
      </c>
      <c r="H73">
        <v>8</v>
      </c>
      <c r="I73" t="s">
        <v>35</v>
      </c>
    </row>
    <row r="74" spans="1:9" ht="18">
      <c r="A74" s="1" t="s">
        <v>137</v>
      </c>
      <c r="B74" t="s">
        <v>130</v>
      </c>
      <c r="C74" t="s">
        <v>131</v>
      </c>
      <c r="D74">
        <v>0.94714500000000001</v>
      </c>
      <c r="E74" t="s">
        <v>132</v>
      </c>
      <c r="F74" t="s">
        <v>133</v>
      </c>
      <c r="G74" t="s">
        <v>131</v>
      </c>
      <c r="H74">
        <v>16</v>
      </c>
      <c r="I74" t="s">
        <v>35</v>
      </c>
    </row>
    <row r="75" spans="1:9" ht="18">
      <c r="A75" s="1" t="s">
        <v>137</v>
      </c>
      <c r="B75" t="s">
        <v>130</v>
      </c>
      <c r="C75" t="s">
        <v>131</v>
      </c>
      <c r="D75">
        <v>0.47933100000000001</v>
      </c>
      <c r="E75" t="s">
        <v>132</v>
      </c>
      <c r="F75" t="s">
        <v>133</v>
      </c>
      <c r="G75" t="s">
        <v>131</v>
      </c>
      <c r="H75">
        <v>32</v>
      </c>
      <c r="I75" t="s">
        <v>35</v>
      </c>
    </row>
    <row r="76" spans="1:9" ht="18">
      <c r="A76" s="1" t="s">
        <v>137</v>
      </c>
      <c r="B76" t="s">
        <v>130</v>
      </c>
      <c r="C76" t="s">
        <v>131</v>
      </c>
      <c r="D76">
        <v>0.31376599999999999</v>
      </c>
      <c r="E76" t="s">
        <v>132</v>
      </c>
      <c r="F76" t="s">
        <v>133</v>
      </c>
      <c r="G76" t="s">
        <v>131</v>
      </c>
      <c r="H76">
        <v>64</v>
      </c>
      <c r="I76" t="s">
        <v>35</v>
      </c>
    </row>
    <row r="77" spans="1:9" ht="18">
      <c r="A77" s="1" t="s">
        <v>137</v>
      </c>
      <c r="B77" t="s">
        <v>130</v>
      </c>
      <c r="C77" t="s">
        <v>131</v>
      </c>
      <c r="D77">
        <v>0.33603499999999997</v>
      </c>
      <c r="E77" t="s">
        <v>132</v>
      </c>
      <c r="F77" t="s">
        <v>133</v>
      </c>
      <c r="G77" t="s">
        <v>131</v>
      </c>
      <c r="H77">
        <v>128</v>
      </c>
      <c r="I77" t="s">
        <v>35</v>
      </c>
    </row>
    <row r="78" spans="1:9" ht="18">
      <c r="A78" s="1" t="s">
        <v>137</v>
      </c>
      <c r="B78" t="s">
        <v>130</v>
      </c>
      <c r="C78" t="s">
        <v>131</v>
      </c>
      <c r="D78">
        <v>0.29987599999999998</v>
      </c>
      <c r="E78" t="s">
        <v>132</v>
      </c>
      <c r="F78" t="s">
        <v>133</v>
      </c>
      <c r="G78" t="s">
        <v>131</v>
      </c>
      <c r="H78">
        <v>256</v>
      </c>
      <c r="I78" t="s">
        <v>35</v>
      </c>
    </row>
    <row r="79" spans="1:9" ht="18">
      <c r="A79" s="1"/>
    </row>
    <row r="80" spans="1:9" ht="18">
      <c r="A80" s="1" t="s">
        <v>137</v>
      </c>
      <c r="B80" t="s">
        <v>130</v>
      </c>
      <c r="C80" t="s">
        <v>131</v>
      </c>
      <c r="D80">
        <v>88.252099999999999</v>
      </c>
      <c r="E80" t="s">
        <v>132</v>
      </c>
      <c r="F80" t="s">
        <v>134</v>
      </c>
      <c r="G80" t="s">
        <v>131</v>
      </c>
      <c r="H80">
        <v>1</v>
      </c>
      <c r="I80" t="s">
        <v>35</v>
      </c>
    </row>
    <row r="81" spans="1:9" ht="18">
      <c r="A81" s="1" t="s">
        <v>137</v>
      </c>
      <c r="B81" t="s">
        <v>130</v>
      </c>
      <c r="C81" t="s">
        <v>131</v>
      </c>
      <c r="D81">
        <v>47.198700000000002</v>
      </c>
      <c r="E81" t="s">
        <v>132</v>
      </c>
      <c r="F81" t="s">
        <v>134</v>
      </c>
      <c r="G81" t="s">
        <v>131</v>
      </c>
      <c r="H81">
        <v>2</v>
      </c>
      <c r="I81" t="s">
        <v>35</v>
      </c>
    </row>
    <row r="82" spans="1:9" ht="18">
      <c r="A82" s="1" t="s">
        <v>137</v>
      </c>
      <c r="B82" t="s">
        <v>130</v>
      </c>
      <c r="C82" t="s">
        <v>131</v>
      </c>
      <c r="D82">
        <v>23.657800000000002</v>
      </c>
      <c r="E82" t="s">
        <v>132</v>
      </c>
      <c r="F82" t="s">
        <v>134</v>
      </c>
      <c r="G82" t="s">
        <v>131</v>
      </c>
      <c r="H82">
        <v>4</v>
      </c>
      <c r="I82" t="s">
        <v>35</v>
      </c>
    </row>
    <row r="83" spans="1:9" ht="18">
      <c r="A83" s="1" t="s">
        <v>137</v>
      </c>
      <c r="B83" t="s">
        <v>130</v>
      </c>
      <c r="C83" t="s">
        <v>131</v>
      </c>
      <c r="D83">
        <v>11.8276</v>
      </c>
      <c r="E83" t="s">
        <v>132</v>
      </c>
      <c r="F83" t="s">
        <v>134</v>
      </c>
      <c r="G83" t="s">
        <v>131</v>
      </c>
      <c r="H83">
        <v>8</v>
      </c>
      <c r="I83" t="s">
        <v>35</v>
      </c>
    </row>
    <row r="84" spans="1:9" ht="18">
      <c r="A84" s="1" t="s">
        <v>137</v>
      </c>
      <c r="B84" t="s">
        <v>130</v>
      </c>
      <c r="C84" t="s">
        <v>131</v>
      </c>
      <c r="D84">
        <v>5.9526000000000003</v>
      </c>
      <c r="E84" t="s">
        <v>132</v>
      </c>
      <c r="F84" t="s">
        <v>134</v>
      </c>
      <c r="G84" t="s">
        <v>131</v>
      </c>
      <c r="H84">
        <v>16</v>
      </c>
      <c r="I84" t="s">
        <v>35</v>
      </c>
    </row>
    <row r="85" spans="1:9" ht="18">
      <c r="A85" s="1" t="s">
        <v>137</v>
      </c>
      <c r="B85" t="s">
        <v>130</v>
      </c>
      <c r="C85" t="s">
        <v>131</v>
      </c>
      <c r="D85">
        <v>3.03423</v>
      </c>
      <c r="E85" t="s">
        <v>132</v>
      </c>
      <c r="F85" t="s">
        <v>134</v>
      </c>
      <c r="G85" t="s">
        <v>131</v>
      </c>
      <c r="H85">
        <v>32</v>
      </c>
      <c r="I85" t="s">
        <v>35</v>
      </c>
    </row>
    <row r="86" spans="1:9" ht="18">
      <c r="A86" s="1" t="s">
        <v>137</v>
      </c>
      <c r="B86" t="s">
        <v>130</v>
      </c>
      <c r="C86" t="s">
        <v>131</v>
      </c>
      <c r="D86">
        <v>1.93801</v>
      </c>
      <c r="E86" t="s">
        <v>132</v>
      </c>
      <c r="F86" t="s">
        <v>134</v>
      </c>
      <c r="G86" t="s">
        <v>131</v>
      </c>
      <c r="H86">
        <v>64</v>
      </c>
      <c r="I86" t="s">
        <v>35</v>
      </c>
    </row>
    <row r="87" spans="1:9" ht="18">
      <c r="A87" s="1" t="s">
        <v>137</v>
      </c>
      <c r="B87" t="s">
        <v>130</v>
      </c>
      <c r="C87" t="s">
        <v>131</v>
      </c>
      <c r="D87">
        <v>1.7115100000000001</v>
      </c>
      <c r="E87" t="s">
        <v>132</v>
      </c>
      <c r="F87" t="s">
        <v>134</v>
      </c>
      <c r="G87" t="s">
        <v>131</v>
      </c>
      <c r="H87">
        <v>128</v>
      </c>
      <c r="I87" t="s">
        <v>35</v>
      </c>
    </row>
    <row r="88" spans="1:9" ht="18">
      <c r="A88" s="1" t="s">
        <v>137</v>
      </c>
      <c r="B88" t="s">
        <v>130</v>
      </c>
      <c r="C88" t="s">
        <v>131</v>
      </c>
      <c r="D88">
        <v>1.23996</v>
      </c>
      <c r="E88" t="s">
        <v>132</v>
      </c>
      <c r="F88" t="s">
        <v>134</v>
      </c>
      <c r="G88" t="s">
        <v>131</v>
      </c>
      <c r="H88">
        <v>256</v>
      </c>
      <c r="I88" t="s">
        <v>35</v>
      </c>
    </row>
    <row r="89" spans="1:9" ht="18">
      <c r="A89" s="1"/>
    </row>
    <row r="90" spans="1:9" ht="18">
      <c r="A90" s="1" t="s">
        <v>137</v>
      </c>
      <c r="B90" t="s">
        <v>130</v>
      </c>
      <c r="C90" t="s">
        <v>131</v>
      </c>
      <c r="D90">
        <v>355.07</v>
      </c>
      <c r="E90" t="s">
        <v>132</v>
      </c>
      <c r="F90" t="s">
        <v>135</v>
      </c>
      <c r="G90" t="s">
        <v>131</v>
      </c>
      <c r="H90">
        <v>1</v>
      </c>
      <c r="I90" t="s">
        <v>35</v>
      </c>
    </row>
    <row r="91" spans="1:9" ht="18">
      <c r="A91" s="1" t="s">
        <v>137</v>
      </c>
      <c r="B91" t="s">
        <v>130</v>
      </c>
      <c r="C91" t="s">
        <v>131</v>
      </c>
      <c r="D91">
        <v>186.714</v>
      </c>
      <c r="E91" t="s">
        <v>132</v>
      </c>
      <c r="F91" t="s">
        <v>135</v>
      </c>
      <c r="G91" t="s">
        <v>131</v>
      </c>
      <c r="H91">
        <v>2</v>
      </c>
      <c r="I91" t="s">
        <v>35</v>
      </c>
    </row>
    <row r="92" spans="1:9" ht="18">
      <c r="A92" s="1" t="s">
        <v>137</v>
      </c>
      <c r="B92" t="s">
        <v>130</v>
      </c>
      <c r="C92" t="s">
        <v>131</v>
      </c>
      <c r="D92">
        <v>93.698599999999999</v>
      </c>
      <c r="E92" t="s">
        <v>132</v>
      </c>
      <c r="F92" t="s">
        <v>135</v>
      </c>
      <c r="G92" t="s">
        <v>131</v>
      </c>
      <c r="H92">
        <v>4</v>
      </c>
      <c r="I92" t="s">
        <v>35</v>
      </c>
    </row>
    <row r="93" spans="1:9" ht="18">
      <c r="A93" s="1" t="s">
        <v>137</v>
      </c>
      <c r="B93" t="s">
        <v>130</v>
      </c>
      <c r="C93" t="s">
        <v>131</v>
      </c>
      <c r="D93">
        <v>46.745100000000001</v>
      </c>
      <c r="E93" t="s">
        <v>132</v>
      </c>
      <c r="F93" t="s">
        <v>135</v>
      </c>
      <c r="G93" t="s">
        <v>131</v>
      </c>
      <c r="H93">
        <v>8</v>
      </c>
      <c r="I93" t="s">
        <v>35</v>
      </c>
    </row>
    <row r="94" spans="1:9" ht="18">
      <c r="A94" s="1" t="s">
        <v>137</v>
      </c>
      <c r="B94" t="s">
        <v>130</v>
      </c>
      <c r="C94" t="s">
        <v>131</v>
      </c>
      <c r="D94">
        <v>24.3415</v>
      </c>
      <c r="E94" t="s">
        <v>132</v>
      </c>
      <c r="F94" t="s">
        <v>135</v>
      </c>
      <c r="G94" t="s">
        <v>131</v>
      </c>
      <c r="H94">
        <v>16</v>
      </c>
      <c r="I94" t="s">
        <v>35</v>
      </c>
    </row>
    <row r="95" spans="1:9" ht="18">
      <c r="A95" s="1" t="s">
        <v>137</v>
      </c>
      <c r="B95" t="s">
        <v>130</v>
      </c>
      <c r="C95" t="s">
        <v>131</v>
      </c>
      <c r="D95">
        <v>13.3552</v>
      </c>
      <c r="E95" t="s">
        <v>132</v>
      </c>
      <c r="F95" t="s">
        <v>135</v>
      </c>
      <c r="G95" t="s">
        <v>131</v>
      </c>
      <c r="H95">
        <v>32</v>
      </c>
      <c r="I95" t="s">
        <v>35</v>
      </c>
    </row>
    <row r="96" spans="1:9" ht="18">
      <c r="A96" s="1" t="s">
        <v>137</v>
      </c>
      <c r="B96" t="s">
        <v>130</v>
      </c>
      <c r="C96" t="s">
        <v>131</v>
      </c>
      <c r="D96">
        <v>8.1905099999999997</v>
      </c>
      <c r="E96" t="s">
        <v>132</v>
      </c>
      <c r="F96" t="s">
        <v>135</v>
      </c>
      <c r="G96" t="s">
        <v>131</v>
      </c>
      <c r="H96">
        <v>64</v>
      </c>
      <c r="I96" t="s">
        <v>35</v>
      </c>
    </row>
    <row r="97" spans="1:9" ht="18">
      <c r="A97" s="1" t="s">
        <v>137</v>
      </c>
      <c r="B97" t="s">
        <v>130</v>
      </c>
      <c r="C97" t="s">
        <v>131</v>
      </c>
      <c r="D97">
        <v>5.71556</v>
      </c>
      <c r="E97" t="s">
        <v>132</v>
      </c>
      <c r="F97" t="s">
        <v>135</v>
      </c>
      <c r="G97" t="s">
        <v>131</v>
      </c>
      <c r="H97">
        <v>128</v>
      </c>
      <c r="I97" t="s">
        <v>35</v>
      </c>
    </row>
    <row r="98" spans="1:9" ht="18">
      <c r="A98" s="1" t="s">
        <v>137</v>
      </c>
      <c r="B98" t="s">
        <v>130</v>
      </c>
      <c r="C98" t="s">
        <v>131</v>
      </c>
      <c r="D98">
        <v>4.6083400000000001</v>
      </c>
      <c r="E98" t="s">
        <v>132</v>
      </c>
      <c r="F98" t="s">
        <v>135</v>
      </c>
      <c r="G98" t="s">
        <v>131</v>
      </c>
      <c r="H98">
        <v>256</v>
      </c>
      <c r="I98" t="s">
        <v>35</v>
      </c>
    </row>
    <row r="99" spans="1:9" ht="18">
      <c r="A9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1EDF-59E5-564D-847B-FA323D6464C6}">
  <dimension ref="A1:I32"/>
  <sheetViews>
    <sheetView workbookViewId="0">
      <selection activeCell="D24" sqref="D24:D32"/>
    </sheetView>
  </sheetViews>
  <sheetFormatPr baseColWidth="10" defaultRowHeight="16"/>
  <sheetData>
    <row r="1" spans="1:9" ht="18">
      <c r="A1" s="1" t="s">
        <v>100</v>
      </c>
    </row>
    <row r="2" spans="1:9" ht="18">
      <c r="A2" s="1" t="s">
        <v>101</v>
      </c>
    </row>
    <row r="3" spans="1:9" ht="18">
      <c r="A3" s="1" t="s">
        <v>106</v>
      </c>
    </row>
    <row r="4" spans="1:9" ht="18">
      <c r="A4" s="1" t="s">
        <v>129</v>
      </c>
      <c r="B4" t="s">
        <v>130</v>
      </c>
      <c r="C4" t="s">
        <v>131</v>
      </c>
      <c r="D4">
        <v>14.1775</v>
      </c>
      <c r="E4" t="s">
        <v>132</v>
      </c>
      <c r="F4" t="s">
        <v>133</v>
      </c>
      <c r="G4" t="s">
        <v>131</v>
      </c>
      <c r="H4">
        <v>1</v>
      </c>
      <c r="I4" t="s">
        <v>35</v>
      </c>
    </row>
    <row r="5" spans="1:9" ht="18">
      <c r="A5" s="1" t="s">
        <v>129</v>
      </c>
      <c r="B5" t="s">
        <v>130</v>
      </c>
      <c r="C5" t="s">
        <v>131</v>
      </c>
      <c r="D5">
        <v>7.3178200000000002</v>
      </c>
      <c r="E5" t="s">
        <v>132</v>
      </c>
      <c r="F5" t="s">
        <v>133</v>
      </c>
      <c r="G5" t="s">
        <v>131</v>
      </c>
      <c r="H5">
        <v>2</v>
      </c>
      <c r="I5" t="s">
        <v>35</v>
      </c>
    </row>
    <row r="6" spans="1:9" ht="18">
      <c r="A6" s="1" t="s">
        <v>129</v>
      </c>
      <c r="B6" t="s">
        <v>130</v>
      </c>
      <c r="C6" t="s">
        <v>131</v>
      </c>
      <c r="D6">
        <v>3.86754</v>
      </c>
      <c r="E6" t="s">
        <v>132</v>
      </c>
      <c r="F6" t="s">
        <v>133</v>
      </c>
      <c r="G6" t="s">
        <v>131</v>
      </c>
      <c r="H6">
        <v>4</v>
      </c>
      <c r="I6" t="s">
        <v>35</v>
      </c>
    </row>
    <row r="7" spans="1:9" ht="18">
      <c r="A7" s="1" t="s">
        <v>129</v>
      </c>
      <c r="B7" t="s">
        <v>130</v>
      </c>
      <c r="C7" t="s">
        <v>131</v>
      </c>
      <c r="D7">
        <v>1.94007</v>
      </c>
      <c r="E7" t="s">
        <v>132</v>
      </c>
      <c r="F7" t="s">
        <v>133</v>
      </c>
      <c r="G7" t="s">
        <v>131</v>
      </c>
      <c r="H7">
        <v>8</v>
      </c>
      <c r="I7" t="s">
        <v>35</v>
      </c>
    </row>
    <row r="8" spans="1:9" ht="18">
      <c r="A8" s="1" t="s">
        <v>129</v>
      </c>
      <c r="B8" t="s">
        <v>130</v>
      </c>
      <c r="C8" t="s">
        <v>131</v>
      </c>
      <c r="D8">
        <v>0.987178</v>
      </c>
      <c r="E8" t="s">
        <v>132</v>
      </c>
      <c r="F8" t="s">
        <v>133</v>
      </c>
      <c r="G8" t="s">
        <v>131</v>
      </c>
      <c r="H8">
        <v>16</v>
      </c>
      <c r="I8" t="s">
        <v>35</v>
      </c>
    </row>
    <row r="9" spans="1:9" ht="18">
      <c r="A9" s="1" t="s">
        <v>129</v>
      </c>
      <c r="B9" t="s">
        <v>130</v>
      </c>
      <c r="C9" t="s">
        <v>131</v>
      </c>
      <c r="D9">
        <v>0.52088599999999996</v>
      </c>
      <c r="E9" t="s">
        <v>132</v>
      </c>
      <c r="F9" t="s">
        <v>133</v>
      </c>
      <c r="G9" t="s">
        <v>131</v>
      </c>
      <c r="H9">
        <v>32</v>
      </c>
      <c r="I9" t="s">
        <v>35</v>
      </c>
    </row>
    <row r="10" spans="1:9" ht="18">
      <c r="A10" s="1" t="s">
        <v>129</v>
      </c>
      <c r="B10" t="s">
        <v>130</v>
      </c>
      <c r="C10" t="s">
        <v>131</v>
      </c>
      <c r="D10">
        <v>0.35671199999999997</v>
      </c>
      <c r="E10" t="s">
        <v>132</v>
      </c>
      <c r="F10" t="s">
        <v>133</v>
      </c>
      <c r="G10" t="s">
        <v>131</v>
      </c>
      <c r="H10">
        <v>64</v>
      </c>
      <c r="I10" t="s">
        <v>35</v>
      </c>
    </row>
    <row r="11" spans="1:9" ht="18">
      <c r="A11" s="1" t="s">
        <v>129</v>
      </c>
      <c r="B11" t="s">
        <v>130</v>
      </c>
      <c r="C11" t="s">
        <v>131</v>
      </c>
      <c r="D11">
        <v>0.36664799999999997</v>
      </c>
      <c r="E11" t="s">
        <v>132</v>
      </c>
      <c r="F11" t="s">
        <v>133</v>
      </c>
      <c r="G11" t="s">
        <v>131</v>
      </c>
      <c r="H11">
        <v>128</v>
      </c>
      <c r="I11" t="s">
        <v>35</v>
      </c>
    </row>
    <row r="12" spans="1:9" ht="18">
      <c r="A12" s="1" t="s">
        <v>129</v>
      </c>
      <c r="B12" t="s">
        <v>130</v>
      </c>
      <c r="C12" t="s">
        <v>131</v>
      </c>
      <c r="D12">
        <v>0.36299999999999999</v>
      </c>
      <c r="E12" t="s">
        <v>132</v>
      </c>
      <c r="F12" t="s">
        <v>133</v>
      </c>
      <c r="G12" t="s">
        <v>131</v>
      </c>
      <c r="H12">
        <v>256</v>
      </c>
      <c r="I12" t="s">
        <v>35</v>
      </c>
    </row>
    <row r="13" spans="1:9" ht="18">
      <c r="A13" s="1"/>
    </row>
    <row r="14" spans="1:9" ht="18">
      <c r="A14" s="1" t="s">
        <v>129</v>
      </c>
      <c r="B14" t="s">
        <v>130</v>
      </c>
      <c r="C14" t="s">
        <v>131</v>
      </c>
      <c r="D14">
        <v>88.952299999999994</v>
      </c>
      <c r="E14" t="s">
        <v>132</v>
      </c>
      <c r="F14" t="s">
        <v>134</v>
      </c>
      <c r="G14" t="s">
        <v>131</v>
      </c>
      <c r="H14">
        <v>1</v>
      </c>
      <c r="I14" t="s">
        <v>35</v>
      </c>
    </row>
    <row r="15" spans="1:9" ht="18">
      <c r="A15" s="1" t="s">
        <v>129</v>
      </c>
      <c r="B15" t="s">
        <v>130</v>
      </c>
      <c r="C15" t="s">
        <v>131</v>
      </c>
      <c r="D15">
        <v>46.01</v>
      </c>
      <c r="E15" t="s">
        <v>132</v>
      </c>
      <c r="F15" t="s">
        <v>134</v>
      </c>
      <c r="G15" t="s">
        <v>131</v>
      </c>
      <c r="H15">
        <v>2</v>
      </c>
      <c r="I15" t="s">
        <v>35</v>
      </c>
    </row>
    <row r="16" spans="1:9" ht="18">
      <c r="A16" s="1" t="s">
        <v>129</v>
      </c>
      <c r="B16" t="s">
        <v>130</v>
      </c>
      <c r="C16" t="s">
        <v>131</v>
      </c>
      <c r="D16">
        <v>23.4971</v>
      </c>
      <c r="E16" t="s">
        <v>132</v>
      </c>
      <c r="F16" t="s">
        <v>134</v>
      </c>
      <c r="G16" t="s">
        <v>131</v>
      </c>
      <c r="H16">
        <v>4</v>
      </c>
      <c r="I16" t="s">
        <v>35</v>
      </c>
    </row>
    <row r="17" spans="1:9" ht="18">
      <c r="A17" s="1" t="s">
        <v>129</v>
      </c>
      <c r="B17" t="s">
        <v>130</v>
      </c>
      <c r="C17" t="s">
        <v>131</v>
      </c>
      <c r="D17">
        <v>11.753399999999999</v>
      </c>
      <c r="E17" t="s">
        <v>132</v>
      </c>
      <c r="F17" t="s">
        <v>134</v>
      </c>
      <c r="G17" t="s">
        <v>131</v>
      </c>
      <c r="H17">
        <v>8</v>
      </c>
      <c r="I17" t="s">
        <v>35</v>
      </c>
    </row>
    <row r="18" spans="1:9" ht="18">
      <c r="A18" s="1" t="s">
        <v>129</v>
      </c>
      <c r="B18" t="s">
        <v>130</v>
      </c>
      <c r="C18" t="s">
        <v>131</v>
      </c>
      <c r="D18">
        <v>5.9085999999999999</v>
      </c>
      <c r="E18" t="s">
        <v>132</v>
      </c>
      <c r="F18" t="s">
        <v>134</v>
      </c>
      <c r="G18" t="s">
        <v>131</v>
      </c>
      <c r="H18">
        <v>16</v>
      </c>
      <c r="I18" t="s">
        <v>35</v>
      </c>
    </row>
    <row r="19" spans="1:9" ht="18">
      <c r="A19" s="1" t="s">
        <v>129</v>
      </c>
      <c r="B19" t="s">
        <v>130</v>
      </c>
      <c r="C19" t="s">
        <v>131</v>
      </c>
      <c r="D19">
        <v>3.0263300000000002</v>
      </c>
      <c r="E19" t="s">
        <v>132</v>
      </c>
      <c r="F19" t="s">
        <v>134</v>
      </c>
      <c r="G19" t="s">
        <v>131</v>
      </c>
      <c r="H19">
        <v>32</v>
      </c>
      <c r="I19" t="s">
        <v>35</v>
      </c>
    </row>
    <row r="20" spans="1:9" ht="18">
      <c r="A20" s="1" t="s">
        <v>129</v>
      </c>
      <c r="B20" t="s">
        <v>130</v>
      </c>
      <c r="C20" t="s">
        <v>131</v>
      </c>
      <c r="D20">
        <v>1.6322300000000001</v>
      </c>
      <c r="E20" t="s">
        <v>132</v>
      </c>
      <c r="F20" t="s">
        <v>134</v>
      </c>
      <c r="G20" t="s">
        <v>131</v>
      </c>
      <c r="H20">
        <v>64</v>
      </c>
      <c r="I20" t="s">
        <v>35</v>
      </c>
    </row>
    <row r="21" spans="1:9" ht="18">
      <c r="A21" s="1" t="s">
        <v>129</v>
      </c>
      <c r="B21" t="s">
        <v>130</v>
      </c>
      <c r="C21" t="s">
        <v>131</v>
      </c>
      <c r="D21">
        <v>1.4431099999999999</v>
      </c>
      <c r="E21" t="s">
        <v>132</v>
      </c>
      <c r="F21" t="s">
        <v>134</v>
      </c>
      <c r="G21" t="s">
        <v>131</v>
      </c>
      <c r="H21">
        <v>128</v>
      </c>
      <c r="I21" t="s">
        <v>35</v>
      </c>
    </row>
    <row r="22" spans="1:9" ht="18">
      <c r="A22" s="1" t="s">
        <v>129</v>
      </c>
      <c r="B22" t="s">
        <v>130</v>
      </c>
      <c r="C22" t="s">
        <v>131</v>
      </c>
      <c r="D22">
        <v>1.44638</v>
      </c>
      <c r="E22" t="s">
        <v>132</v>
      </c>
      <c r="F22" t="s">
        <v>134</v>
      </c>
      <c r="G22" t="s">
        <v>131</v>
      </c>
      <c r="H22">
        <v>256</v>
      </c>
      <c r="I22" t="s">
        <v>35</v>
      </c>
    </row>
    <row r="23" spans="1:9" ht="18">
      <c r="A23" s="1"/>
    </row>
    <row r="24" spans="1:9" ht="18">
      <c r="A24" s="1" t="s">
        <v>129</v>
      </c>
      <c r="B24" t="s">
        <v>130</v>
      </c>
      <c r="C24" t="s">
        <v>131</v>
      </c>
      <c r="D24">
        <v>345.82499999999999</v>
      </c>
      <c r="E24" t="s">
        <v>132</v>
      </c>
      <c r="F24" t="s">
        <v>135</v>
      </c>
      <c r="G24" t="s">
        <v>131</v>
      </c>
      <c r="H24">
        <v>1</v>
      </c>
      <c r="I24" t="s">
        <v>35</v>
      </c>
    </row>
    <row r="25" spans="1:9" ht="18">
      <c r="A25" s="1" t="s">
        <v>129</v>
      </c>
      <c r="B25" t="s">
        <v>130</v>
      </c>
      <c r="C25" t="s">
        <v>131</v>
      </c>
      <c r="D25">
        <v>173.91399999999999</v>
      </c>
      <c r="E25" t="s">
        <v>132</v>
      </c>
      <c r="F25" t="s">
        <v>135</v>
      </c>
      <c r="G25" t="s">
        <v>131</v>
      </c>
      <c r="H25">
        <v>2</v>
      </c>
      <c r="I25" t="s">
        <v>35</v>
      </c>
    </row>
    <row r="26" spans="1:9" ht="18">
      <c r="A26" s="1" t="s">
        <v>129</v>
      </c>
      <c r="B26" t="s">
        <v>130</v>
      </c>
      <c r="C26" t="s">
        <v>131</v>
      </c>
      <c r="D26">
        <v>92.075400000000002</v>
      </c>
      <c r="E26" t="s">
        <v>132</v>
      </c>
      <c r="F26" t="s">
        <v>135</v>
      </c>
      <c r="G26" t="s">
        <v>131</v>
      </c>
      <c r="H26">
        <v>4</v>
      </c>
      <c r="I26" t="s">
        <v>35</v>
      </c>
    </row>
    <row r="27" spans="1:9" ht="18">
      <c r="A27" s="1" t="s">
        <v>129</v>
      </c>
      <c r="B27" t="s">
        <v>130</v>
      </c>
      <c r="C27" t="s">
        <v>131</v>
      </c>
      <c r="D27">
        <v>46.090699999999998</v>
      </c>
      <c r="E27" t="s">
        <v>132</v>
      </c>
      <c r="F27" t="s">
        <v>135</v>
      </c>
      <c r="G27" t="s">
        <v>131</v>
      </c>
      <c r="H27">
        <v>8</v>
      </c>
      <c r="I27" t="s">
        <v>35</v>
      </c>
    </row>
    <row r="28" spans="1:9" ht="18">
      <c r="A28" s="1" t="s">
        <v>129</v>
      </c>
      <c r="B28" t="s">
        <v>130</v>
      </c>
      <c r="C28" t="s">
        <v>131</v>
      </c>
      <c r="D28">
        <v>23.105399999999999</v>
      </c>
      <c r="E28" t="s">
        <v>132</v>
      </c>
      <c r="F28" t="s">
        <v>135</v>
      </c>
      <c r="G28" t="s">
        <v>131</v>
      </c>
      <c r="H28">
        <v>16</v>
      </c>
      <c r="I28" t="s">
        <v>35</v>
      </c>
    </row>
    <row r="29" spans="1:9" ht="18">
      <c r="A29" s="1" t="s">
        <v>129</v>
      </c>
      <c r="B29" t="s">
        <v>130</v>
      </c>
      <c r="C29" t="s">
        <v>131</v>
      </c>
      <c r="D29">
        <v>11.6296</v>
      </c>
      <c r="E29" t="s">
        <v>132</v>
      </c>
      <c r="F29" t="s">
        <v>135</v>
      </c>
      <c r="G29" t="s">
        <v>131</v>
      </c>
      <c r="H29">
        <v>32</v>
      </c>
      <c r="I29" t="s">
        <v>35</v>
      </c>
    </row>
    <row r="30" spans="1:9" ht="18">
      <c r="A30" s="1" t="s">
        <v>129</v>
      </c>
      <c r="B30" t="s">
        <v>130</v>
      </c>
      <c r="C30" t="s">
        <v>131</v>
      </c>
      <c r="D30">
        <v>6.0902900000000004</v>
      </c>
      <c r="E30" t="s">
        <v>132</v>
      </c>
      <c r="F30" t="s">
        <v>135</v>
      </c>
      <c r="G30" t="s">
        <v>131</v>
      </c>
      <c r="H30">
        <v>64</v>
      </c>
      <c r="I30" t="s">
        <v>35</v>
      </c>
    </row>
    <row r="31" spans="1:9" ht="18">
      <c r="A31" s="1" t="s">
        <v>129</v>
      </c>
      <c r="B31" t="s">
        <v>130</v>
      </c>
      <c r="C31" t="s">
        <v>131</v>
      </c>
      <c r="D31">
        <v>4.7149299999999998</v>
      </c>
      <c r="E31" t="s">
        <v>132</v>
      </c>
      <c r="F31" t="s">
        <v>135</v>
      </c>
      <c r="G31" t="s">
        <v>131</v>
      </c>
      <c r="H31">
        <v>128</v>
      </c>
      <c r="I31" t="s">
        <v>35</v>
      </c>
    </row>
    <row r="32" spans="1:9" ht="18">
      <c r="A32" s="1" t="s">
        <v>129</v>
      </c>
      <c r="B32" t="s">
        <v>130</v>
      </c>
      <c r="C32" t="s">
        <v>131</v>
      </c>
      <c r="D32">
        <v>5.0385200000000001</v>
      </c>
      <c r="E32" t="s">
        <v>132</v>
      </c>
      <c r="F32" t="s">
        <v>135</v>
      </c>
      <c r="G32" t="s">
        <v>131</v>
      </c>
      <c r="H32">
        <v>256</v>
      </c>
      <c r="I3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C34C-C287-B944-85B8-0F744BF4FC39}">
  <dimension ref="A1:U85"/>
  <sheetViews>
    <sheetView workbookViewId="0">
      <selection activeCell="L34" sqref="L34"/>
    </sheetView>
  </sheetViews>
  <sheetFormatPr baseColWidth="10" defaultColWidth="22.6640625" defaultRowHeight="18"/>
  <cols>
    <col min="1" max="16384" width="22.6640625" style="3"/>
  </cols>
  <sheetData>
    <row r="1" spans="1:14">
      <c r="A1" s="1" t="s">
        <v>12</v>
      </c>
      <c r="B1" s="3" t="s">
        <v>90</v>
      </c>
      <c r="C1" s="3" t="s">
        <v>6</v>
      </c>
      <c r="D1" s="3" t="s">
        <v>123</v>
      </c>
      <c r="E1" s="3" t="s">
        <v>120</v>
      </c>
      <c r="F1" s="3" t="s">
        <v>126</v>
      </c>
      <c r="G1" s="3" t="s">
        <v>25</v>
      </c>
      <c r="H1" s="3" t="s">
        <v>124</v>
      </c>
      <c r="I1" s="3" t="s">
        <v>121</v>
      </c>
      <c r="J1" s="3" t="s">
        <v>127</v>
      </c>
      <c r="K1" s="3" t="s">
        <v>14</v>
      </c>
      <c r="L1" s="3" t="s">
        <v>125</v>
      </c>
      <c r="M1" s="3" t="s">
        <v>122</v>
      </c>
      <c r="N1" s="3" t="s">
        <v>128</v>
      </c>
    </row>
    <row r="2" spans="1:14">
      <c r="A2" s="3">
        <v>1</v>
      </c>
      <c r="B2" s="3" t="s">
        <v>13</v>
      </c>
      <c r="C2" s="6">
        <v>14.367100000000001</v>
      </c>
      <c r="D2" s="4">
        <f>14.3671/C2</f>
        <v>1</v>
      </c>
      <c r="E2" s="6">
        <f>14.0989/C2</f>
        <v>0.98133234960430427</v>
      </c>
      <c r="F2" s="6">
        <f>E2/A2</f>
        <v>0.98133234960430427</v>
      </c>
      <c r="G2" s="3">
        <v>14.309799999999999</v>
      </c>
      <c r="H2" s="6">
        <f>14.3098/G2</f>
        <v>1</v>
      </c>
      <c r="I2" s="4">
        <f>14.0989/G2</f>
        <v>0.98526184852338961</v>
      </c>
      <c r="J2" s="4">
        <f>I2/A2</f>
        <v>0.98526184852338961</v>
      </c>
      <c r="K2" s="6">
        <v>14.100300000000001</v>
      </c>
      <c r="L2" s="4">
        <f>14.1003/K2</f>
        <v>1</v>
      </c>
      <c r="M2" s="6">
        <f>14.0989/K2</f>
        <v>0.99990071133238301</v>
      </c>
      <c r="N2" s="6">
        <f>M2/A2</f>
        <v>0.99990071133238301</v>
      </c>
    </row>
    <row r="3" spans="1:14">
      <c r="A3" s="3">
        <v>2</v>
      </c>
      <c r="B3" s="3" t="s">
        <v>13</v>
      </c>
      <c r="C3" s="6">
        <v>7.6717399999999998</v>
      </c>
      <c r="D3" s="4">
        <f t="shared" ref="D3:D9" si="0">14.3671/C3</f>
        <v>1.8727303062929663</v>
      </c>
      <c r="E3" s="6">
        <f t="shared" ref="E3:E10" si="1">14.0989/C3</f>
        <v>1.837770831649665</v>
      </c>
      <c r="F3" s="6">
        <f t="shared" ref="F3:F10" si="2">E3/A3</f>
        <v>0.91888541582483252</v>
      </c>
      <c r="G3" s="3">
        <v>7.6640100000000002</v>
      </c>
      <c r="H3" s="6">
        <f t="shared" ref="H3:H10" si="3">14.3098/G3</f>
        <v>1.867142657694862</v>
      </c>
      <c r="I3" s="4">
        <f t="shared" ref="I3:I10" si="4">14.0989/G3</f>
        <v>1.8396244263773143</v>
      </c>
      <c r="J3" s="4">
        <f t="shared" ref="J3:J10" si="5">I3/A3</f>
        <v>0.91981221318865714</v>
      </c>
      <c r="K3" s="6">
        <v>7.2599299999999998</v>
      </c>
      <c r="L3" s="4">
        <f t="shared" ref="L3:L10" si="6">14.1003/K3</f>
        <v>1.9422088091758463</v>
      </c>
      <c r="M3" s="6">
        <f t="shared" ref="M3:M10" si="7">14.0989/K3</f>
        <v>1.9420159698509492</v>
      </c>
      <c r="N3" s="6">
        <f t="shared" ref="N3:N28" si="8">M3/A3</f>
        <v>0.97100798492547458</v>
      </c>
    </row>
    <row r="4" spans="1:14">
      <c r="A4" s="3">
        <v>4</v>
      </c>
      <c r="B4" s="3" t="s">
        <v>13</v>
      </c>
      <c r="C4" s="6">
        <v>3.9589300000000001</v>
      </c>
      <c r="D4" s="4">
        <f t="shared" si="0"/>
        <v>3.6290361284488486</v>
      </c>
      <c r="E4" s="6">
        <f t="shared" si="1"/>
        <v>3.5612905507296162</v>
      </c>
      <c r="F4" s="6">
        <f t="shared" si="2"/>
        <v>0.89032263768240405</v>
      </c>
      <c r="G4" s="3">
        <v>3.99444</v>
      </c>
      <c r="H4" s="6">
        <f t="shared" si="3"/>
        <v>3.5824295771121859</v>
      </c>
      <c r="I4" s="4">
        <f t="shared" si="4"/>
        <v>3.5296311873504171</v>
      </c>
      <c r="J4" s="4">
        <f t="shared" si="5"/>
        <v>0.88240779683760429</v>
      </c>
      <c r="K4" s="6">
        <v>3.86374</v>
      </c>
      <c r="L4" s="4">
        <f t="shared" si="6"/>
        <v>3.6493915222038753</v>
      </c>
      <c r="M4" s="6">
        <f t="shared" si="7"/>
        <v>3.6490291789820226</v>
      </c>
      <c r="N4" s="6">
        <f t="shared" si="8"/>
        <v>0.91225729474550565</v>
      </c>
    </row>
    <row r="5" spans="1:14">
      <c r="A5" s="3">
        <v>8</v>
      </c>
      <c r="B5" s="3" t="s">
        <v>13</v>
      </c>
      <c r="C5" s="6">
        <v>2.1740200000000001</v>
      </c>
      <c r="D5" s="4">
        <f t="shared" si="0"/>
        <v>6.6085408597896986</v>
      </c>
      <c r="E5" s="6">
        <f t="shared" si="1"/>
        <v>6.485174929393474</v>
      </c>
      <c r="F5" s="6">
        <f t="shared" si="2"/>
        <v>0.81064686617418424</v>
      </c>
      <c r="G5" s="3">
        <v>2.16649</v>
      </c>
      <c r="H5" s="6">
        <f t="shared" si="3"/>
        <v>6.6050616434878533</v>
      </c>
      <c r="I5" s="4">
        <f t="shared" si="4"/>
        <v>6.50771524447378</v>
      </c>
      <c r="J5" s="4">
        <f t="shared" si="5"/>
        <v>0.8134644055592225</v>
      </c>
      <c r="K5" s="6">
        <v>1.9408099999999999</v>
      </c>
      <c r="L5" s="4">
        <f t="shared" si="6"/>
        <v>7.2651624837052573</v>
      </c>
      <c r="M5" s="6">
        <f t="shared" si="7"/>
        <v>7.2644411354022296</v>
      </c>
      <c r="N5" s="6">
        <f t="shared" si="8"/>
        <v>0.9080551419252787</v>
      </c>
    </row>
    <row r="6" spans="1:14">
      <c r="A6" s="3">
        <v>16</v>
      </c>
      <c r="B6" s="3" t="s">
        <v>13</v>
      </c>
      <c r="C6" s="6">
        <v>1.2880799999999999</v>
      </c>
      <c r="D6" s="4">
        <f t="shared" si="0"/>
        <v>11.153887957269736</v>
      </c>
      <c r="E6" s="6">
        <f t="shared" si="1"/>
        <v>10.945671076330663</v>
      </c>
      <c r="F6" s="6">
        <f t="shared" si="2"/>
        <v>0.68410444227066647</v>
      </c>
      <c r="G6" s="3">
        <v>1.2452799999999999</v>
      </c>
      <c r="H6" s="6">
        <f t="shared" si="3"/>
        <v>11.491230887832454</v>
      </c>
      <c r="I6" s="4">
        <f t="shared" si="4"/>
        <v>11.321871386354877</v>
      </c>
      <c r="J6" s="4">
        <f t="shared" si="5"/>
        <v>0.7076169616471798</v>
      </c>
      <c r="K6" s="6">
        <v>0.98672899999999997</v>
      </c>
      <c r="L6" s="4">
        <f t="shared" si="6"/>
        <v>14.289941817864886</v>
      </c>
      <c r="M6" s="6">
        <f t="shared" si="7"/>
        <v>14.288522988581466</v>
      </c>
      <c r="N6" s="6">
        <f t="shared" si="8"/>
        <v>0.89303268678634162</v>
      </c>
    </row>
    <row r="7" spans="1:14">
      <c r="A7" s="3">
        <v>32</v>
      </c>
      <c r="B7" s="3" t="s">
        <v>13</v>
      </c>
      <c r="C7" s="6">
        <v>0.80106900000000003</v>
      </c>
      <c r="D7" s="4">
        <f t="shared" si="0"/>
        <v>17.934909477211075</v>
      </c>
      <c r="E7" s="6">
        <f t="shared" si="1"/>
        <v>17.600106857212051</v>
      </c>
      <c r="F7" s="6">
        <f t="shared" si="2"/>
        <v>0.55000333928787659</v>
      </c>
      <c r="G7" s="3">
        <v>0.77917499999999995</v>
      </c>
      <c r="H7" s="6">
        <f t="shared" si="3"/>
        <v>18.365322296018224</v>
      </c>
      <c r="I7" s="4">
        <f t="shared" si="4"/>
        <v>18.094651394102737</v>
      </c>
      <c r="J7" s="4">
        <f t="shared" si="5"/>
        <v>0.56545785606571053</v>
      </c>
      <c r="K7" s="6">
        <v>0.52256499999999995</v>
      </c>
      <c r="L7" s="4">
        <f t="shared" si="6"/>
        <v>26.982863375847984</v>
      </c>
      <c r="M7" s="6">
        <f t="shared" si="7"/>
        <v>26.980184283294903</v>
      </c>
      <c r="N7" s="6">
        <f t="shared" si="8"/>
        <v>0.84313075885296573</v>
      </c>
    </row>
    <row r="8" spans="1:14">
      <c r="A8" s="3">
        <v>64</v>
      </c>
      <c r="B8" s="3" t="s">
        <v>13</v>
      </c>
      <c r="C8" s="6">
        <v>0.61894899999999997</v>
      </c>
      <c r="D8" s="4">
        <f t="shared" si="0"/>
        <v>23.212090172211283</v>
      </c>
      <c r="E8" s="6">
        <f t="shared" si="1"/>
        <v>22.778774987923079</v>
      </c>
      <c r="F8" s="6">
        <f t="shared" si="2"/>
        <v>0.35591835918629811</v>
      </c>
      <c r="G8" s="3">
        <v>0.57153299999999996</v>
      </c>
      <c r="H8" s="6">
        <f t="shared" si="3"/>
        <v>25.037574383281456</v>
      </c>
      <c r="I8" s="4">
        <f t="shared" si="4"/>
        <v>24.668566819413755</v>
      </c>
      <c r="J8" s="4">
        <f t="shared" si="5"/>
        <v>0.38544635655333992</v>
      </c>
      <c r="K8" s="6">
        <v>0.314662</v>
      </c>
      <c r="L8" s="4">
        <f t="shared" si="6"/>
        <v>44.810939992754129</v>
      </c>
      <c r="M8" s="6">
        <f t="shared" si="7"/>
        <v>44.806490774227584</v>
      </c>
      <c r="N8" s="6">
        <f t="shared" si="8"/>
        <v>0.70010141834730599</v>
      </c>
    </row>
    <row r="9" spans="1:14">
      <c r="A9" s="3">
        <v>128</v>
      </c>
      <c r="B9" s="3" t="s">
        <v>13</v>
      </c>
      <c r="C9" s="6">
        <v>0.58911999999999998</v>
      </c>
      <c r="D9" s="4">
        <f t="shared" si="0"/>
        <v>24.387391363389465</v>
      </c>
      <c r="E9" s="6">
        <f t="shared" si="1"/>
        <v>23.932136067354701</v>
      </c>
      <c r="F9" s="6">
        <f t="shared" si="2"/>
        <v>0.1869698130262086</v>
      </c>
      <c r="G9" s="3">
        <v>0.59559499999999999</v>
      </c>
      <c r="H9" s="6">
        <f t="shared" si="3"/>
        <v>24.026057975637809</v>
      </c>
      <c r="I9" s="4">
        <f t="shared" si="4"/>
        <v>23.671958293807034</v>
      </c>
      <c r="J9" s="4">
        <f t="shared" si="5"/>
        <v>0.18493717417036745</v>
      </c>
      <c r="K9" s="6">
        <v>0.305838</v>
      </c>
      <c r="L9" s="4">
        <f t="shared" si="6"/>
        <v>46.103819669236657</v>
      </c>
      <c r="M9" s="6">
        <f t="shared" si="7"/>
        <v>46.099242082409646</v>
      </c>
      <c r="N9" s="6">
        <f t="shared" si="8"/>
        <v>0.36015032876882536</v>
      </c>
    </row>
    <row r="10" spans="1:14">
      <c r="A10" s="3">
        <v>256</v>
      </c>
      <c r="B10" s="3" t="s">
        <v>13</v>
      </c>
      <c r="C10" s="6">
        <v>0.58828199999999997</v>
      </c>
      <c r="D10" s="4">
        <f>14.3671/C10</f>
        <v>24.422130882807906</v>
      </c>
      <c r="E10" s="6">
        <f t="shared" si="1"/>
        <v>23.966227081569727</v>
      </c>
      <c r="F10" s="6">
        <f t="shared" si="2"/>
        <v>9.3618074537381746E-2</v>
      </c>
      <c r="G10" s="3">
        <v>0.51497400000000004</v>
      </c>
      <c r="H10" s="6">
        <f t="shared" si="3"/>
        <v>27.787422277629545</v>
      </c>
      <c r="I10" s="4">
        <f t="shared" si="4"/>
        <v>27.377887038957304</v>
      </c>
      <c r="J10" s="4">
        <f t="shared" si="5"/>
        <v>0.10694487124592697</v>
      </c>
      <c r="K10" s="6">
        <v>0.29631800000000003</v>
      </c>
      <c r="L10" s="4">
        <f t="shared" si="6"/>
        <v>47.585026896779809</v>
      </c>
      <c r="M10" s="6">
        <f t="shared" si="7"/>
        <v>47.580302242860711</v>
      </c>
      <c r="N10" s="6">
        <f t="shared" si="8"/>
        <v>0.18586055563617465</v>
      </c>
    </row>
    <row r="11" spans="1:14">
      <c r="A11" s="2">
        <v>1</v>
      </c>
      <c r="B11" s="3" t="s">
        <v>15</v>
      </c>
      <c r="C11" s="6">
        <v>88.747699999999995</v>
      </c>
      <c r="D11" s="4">
        <f>88.7477/C11</f>
        <v>1</v>
      </c>
      <c r="E11" s="6">
        <f>88.172/C11</f>
        <v>0.99351307132466538</v>
      </c>
      <c r="F11" s="6">
        <f>E11/A11</f>
        <v>0.99351307132466538</v>
      </c>
      <c r="G11" s="3">
        <v>88.701099999999997</v>
      </c>
      <c r="H11" s="6">
        <f>88.7011/G11</f>
        <v>1</v>
      </c>
      <c r="I11" s="4">
        <f>88.172/G11</f>
        <v>0.99403502324097448</v>
      </c>
      <c r="J11" s="4">
        <f>I11/A11</f>
        <v>0.99403502324097448</v>
      </c>
      <c r="K11" s="6">
        <v>88.270200000000003</v>
      </c>
      <c r="L11" s="4">
        <f>88.2702/K11</f>
        <v>1</v>
      </c>
      <c r="M11" s="6">
        <f>88.172/K11</f>
        <v>0.99888750676898874</v>
      </c>
      <c r="N11" s="6">
        <f t="shared" si="8"/>
        <v>0.99888750676898874</v>
      </c>
    </row>
    <row r="12" spans="1:14">
      <c r="A12" s="2">
        <v>2</v>
      </c>
      <c r="B12" s="3" t="s">
        <v>15</v>
      </c>
      <c r="C12" s="6">
        <v>46.992100000000001</v>
      </c>
      <c r="D12" s="4">
        <f t="shared" ref="D12:D19" si="9">88.7477/C12</f>
        <v>1.8885663760504423</v>
      </c>
      <c r="E12" s="6">
        <f t="shared" ref="E12:E19" si="10">88.172/C12</f>
        <v>1.8763153806703678</v>
      </c>
      <c r="F12" s="6">
        <f t="shared" ref="F12:F19" si="11">E12/A12</f>
        <v>0.93815769033518392</v>
      </c>
      <c r="G12" s="3">
        <v>47.686700000000002</v>
      </c>
      <c r="H12" s="6">
        <f t="shared" ref="H12:H19" si="12">88.7011/G12</f>
        <v>1.8600804836568685</v>
      </c>
      <c r="I12" s="4">
        <f t="shared" ref="I12:I19" si="13">88.172/G12</f>
        <v>1.8489851468019383</v>
      </c>
      <c r="J12" s="4">
        <f t="shared" ref="J12:J28" si="14">I12/A12</f>
        <v>0.92449257340096913</v>
      </c>
      <c r="K12" s="6">
        <v>44.372100000000003</v>
      </c>
      <c r="L12" s="4">
        <f t="shared" ref="L12:L19" si="15">88.2702/K12</f>
        <v>1.9893176117425138</v>
      </c>
      <c r="M12" s="6">
        <f t="shared" ref="M12:M19" si="16">88.172/K12</f>
        <v>1.987104509365119</v>
      </c>
      <c r="N12" s="6">
        <f t="shared" si="8"/>
        <v>0.99355225468255948</v>
      </c>
    </row>
    <row r="13" spans="1:14">
      <c r="A13" s="2">
        <v>4</v>
      </c>
      <c r="B13" s="3" t="s">
        <v>15</v>
      </c>
      <c r="C13" s="6">
        <v>24.037800000000001</v>
      </c>
      <c r="D13" s="4">
        <f t="shared" si="9"/>
        <v>3.6920059240030283</v>
      </c>
      <c r="E13" s="6">
        <f t="shared" si="10"/>
        <v>3.6680561449051075</v>
      </c>
      <c r="F13" s="6">
        <f t="shared" si="11"/>
        <v>0.91701403622627686</v>
      </c>
      <c r="G13" s="3">
        <v>24.205300000000001</v>
      </c>
      <c r="H13" s="6">
        <f t="shared" si="12"/>
        <v>3.6645321479180177</v>
      </c>
      <c r="I13" s="4">
        <f t="shared" si="13"/>
        <v>3.6426732988229849</v>
      </c>
      <c r="J13" s="4">
        <f t="shared" si="14"/>
        <v>0.91066832470574621</v>
      </c>
      <c r="K13" s="6">
        <v>23.9697</v>
      </c>
      <c r="L13" s="4">
        <f t="shared" si="15"/>
        <v>3.6825742499906133</v>
      </c>
      <c r="M13" s="6">
        <f t="shared" si="16"/>
        <v>3.6784774110648026</v>
      </c>
      <c r="N13" s="6">
        <f t="shared" si="8"/>
        <v>0.91961935276620066</v>
      </c>
    </row>
    <row r="14" spans="1:14">
      <c r="A14" s="2">
        <v>8</v>
      </c>
      <c r="B14" s="3" t="s">
        <v>15</v>
      </c>
      <c r="C14" s="6">
        <v>12.261699999999999</v>
      </c>
      <c r="D14" s="4">
        <f t="shared" si="9"/>
        <v>7.2377973690434443</v>
      </c>
      <c r="E14" s="6">
        <f t="shared" si="10"/>
        <v>7.1908462937439346</v>
      </c>
      <c r="F14" s="6">
        <f t="shared" si="11"/>
        <v>0.89885578671799182</v>
      </c>
      <c r="G14" s="3">
        <v>12.579599999999999</v>
      </c>
      <c r="H14" s="6">
        <f t="shared" si="12"/>
        <v>7.0511860472511048</v>
      </c>
      <c r="I14" s="4">
        <f t="shared" si="13"/>
        <v>7.0091258863556876</v>
      </c>
      <c r="J14" s="4">
        <f t="shared" si="14"/>
        <v>0.87614073579446095</v>
      </c>
      <c r="K14" s="6">
        <v>12.031599999999999</v>
      </c>
      <c r="L14" s="4">
        <f t="shared" si="15"/>
        <v>7.3365304697629581</v>
      </c>
      <c r="M14" s="6">
        <f t="shared" si="16"/>
        <v>7.3283686292762393</v>
      </c>
      <c r="N14" s="6">
        <f t="shared" si="8"/>
        <v>0.91604607865952992</v>
      </c>
    </row>
    <row r="15" spans="1:14">
      <c r="A15" s="2">
        <v>16</v>
      </c>
      <c r="B15" s="3" t="s">
        <v>15</v>
      </c>
      <c r="C15" s="6">
        <v>6.7290099999999997</v>
      </c>
      <c r="D15" s="4">
        <f t="shared" si="9"/>
        <v>13.188819752088346</v>
      </c>
      <c r="E15" s="6">
        <f t="shared" si="10"/>
        <v>13.103264819044703</v>
      </c>
      <c r="F15" s="6">
        <f t="shared" si="11"/>
        <v>0.81895405119029396</v>
      </c>
      <c r="G15" s="3">
        <v>6.7143800000000002</v>
      </c>
      <c r="H15" s="6">
        <f t="shared" si="12"/>
        <v>13.210616616873038</v>
      </c>
      <c r="I15" s="4">
        <f t="shared" si="13"/>
        <v>13.131815595780994</v>
      </c>
      <c r="J15" s="4">
        <f t="shared" si="14"/>
        <v>0.82073847473631212</v>
      </c>
      <c r="K15" s="6">
        <v>6.0690499999999998</v>
      </c>
      <c r="L15" s="4">
        <f t="shared" si="15"/>
        <v>14.544319127375784</v>
      </c>
      <c r="M15" s="6">
        <f t="shared" si="16"/>
        <v>14.528138670796912</v>
      </c>
      <c r="N15" s="6">
        <f t="shared" si="8"/>
        <v>0.90800866692480697</v>
      </c>
    </row>
    <row r="16" spans="1:14">
      <c r="A16" s="2">
        <v>32</v>
      </c>
      <c r="B16" s="3" t="s">
        <v>15</v>
      </c>
      <c r="C16" s="6">
        <v>3.9215</v>
      </c>
      <c r="D16" s="4">
        <f t="shared" si="9"/>
        <v>22.631059543542012</v>
      </c>
      <c r="E16" s="6">
        <f t="shared" si="10"/>
        <v>22.484253474435803</v>
      </c>
      <c r="F16" s="6">
        <f t="shared" si="11"/>
        <v>0.70263292107611885</v>
      </c>
      <c r="G16" s="3">
        <v>3.8902600000000001</v>
      </c>
      <c r="H16" s="6">
        <f t="shared" si="12"/>
        <v>22.800815369666807</v>
      </c>
      <c r="I16" s="4">
        <f t="shared" si="13"/>
        <v>22.664809035899914</v>
      </c>
      <c r="J16" s="4">
        <f t="shared" si="14"/>
        <v>0.70827528237187232</v>
      </c>
      <c r="K16" s="6">
        <v>3.1027300000000002</v>
      </c>
      <c r="L16" s="4">
        <f t="shared" si="15"/>
        <v>28.44920441030963</v>
      </c>
      <c r="M16" s="6">
        <f t="shared" si="16"/>
        <v>28.417554862975507</v>
      </c>
      <c r="N16" s="6">
        <f t="shared" si="8"/>
        <v>0.88804858946798459</v>
      </c>
    </row>
    <row r="17" spans="1:14">
      <c r="A17" s="2">
        <v>64</v>
      </c>
      <c r="B17" s="3" t="s">
        <v>15</v>
      </c>
      <c r="C17" s="6">
        <v>2.6119599999999998</v>
      </c>
      <c r="D17" s="4">
        <f t="shared" si="9"/>
        <v>33.977434570207812</v>
      </c>
      <c r="E17" s="6">
        <f t="shared" si="10"/>
        <v>33.757025375580028</v>
      </c>
      <c r="F17" s="6">
        <f t="shared" si="11"/>
        <v>0.52745352149343794</v>
      </c>
      <c r="G17" s="3">
        <v>2.6925500000000002</v>
      </c>
      <c r="H17" s="6">
        <f t="shared" si="12"/>
        <v>32.943157972925292</v>
      </c>
      <c r="I17" s="4">
        <f t="shared" si="13"/>
        <v>32.746652801247883</v>
      </c>
      <c r="J17" s="4">
        <f t="shared" si="14"/>
        <v>0.51166645001949818</v>
      </c>
      <c r="K17" s="6">
        <v>1.7041200000000001</v>
      </c>
      <c r="L17" s="4">
        <f t="shared" si="15"/>
        <v>51.798112808957114</v>
      </c>
      <c r="M17" s="6">
        <f t="shared" si="16"/>
        <v>51.740487759077993</v>
      </c>
      <c r="N17" s="6">
        <f t="shared" si="8"/>
        <v>0.80844512123559364</v>
      </c>
    </row>
    <row r="18" spans="1:14">
      <c r="A18" s="2">
        <v>128</v>
      </c>
      <c r="B18" s="3" t="s">
        <v>15</v>
      </c>
      <c r="C18" s="6">
        <v>2.2021700000000002</v>
      </c>
      <c r="D18" s="4">
        <f t="shared" si="9"/>
        <v>40.300113070289754</v>
      </c>
      <c r="E18" s="6">
        <f t="shared" si="10"/>
        <v>40.038689111194863</v>
      </c>
      <c r="F18" s="6">
        <f t="shared" si="11"/>
        <v>0.31280225868120987</v>
      </c>
      <c r="G18" s="3">
        <v>2.3564099999999999</v>
      </c>
      <c r="H18" s="6">
        <f t="shared" si="12"/>
        <v>37.64247308405583</v>
      </c>
      <c r="I18" s="4">
        <f t="shared" si="13"/>
        <v>37.417936606957191</v>
      </c>
      <c r="J18" s="4">
        <f t="shared" si="14"/>
        <v>0.29232762974185306</v>
      </c>
      <c r="K18" s="6">
        <v>1.26589</v>
      </c>
      <c r="L18" s="4">
        <f t="shared" si="15"/>
        <v>69.729755349990924</v>
      </c>
      <c r="M18" s="6">
        <f t="shared" si="16"/>
        <v>69.652181469163992</v>
      </c>
      <c r="N18" s="6">
        <f t="shared" si="8"/>
        <v>0.54415766772784369</v>
      </c>
    </row>
    <row r="19" spans="1:14">
      <c r="A19" s="2">
        <v>256</v>
      </c>
      <c r="B19" s="3" t="s">
        <v>15</v>
      </c>
      <c r="C19" s="6">
        <v>2.0899700000000001</v>
      </c>
      <c r="D19" s="4">
        <f t="shared" si="9"/>
        <v>42.463623879768605</v>
      </c>
      <c r="E19" s="6">
        <f t="shared" si="10"/>
        <v>42.18816538036431</v>
      </c>
      <c r="F19" s="6">
        <f t="shared" si="11"/>
        <v>0.16479752101704809</v>
      </c>
      <c r="G19" s="3">
        <v>1.8799699999999999</v>
      </c>
      <c r="H19" s="6">
        <f t="shared" si="12"/>
        <v>47.182189077485276</v>
      </c>
      <c r="I19" s="4">
        <f t="shared" si="13"/>
        <v>46.900748416198134</v>
      </c>
      <c r="J19" s="4">
        <f t="shared" si="14"/>
        <v>0.18320604850077396</v>
      </c>
      <c r="K19" s="6">
        <v>1.2180800000000001</v>
      </c>
      <c r="L19" s="4">
        <f t="shared" si="15"/>
        <v>72.466668855904373</v>
      </c>
      <c r="M19" s="6">
        <f t="shared" si="16"/>
        <v>72.386050177328244</v>
      </c>
      <c r="N19" s="6">
        <f t="shared" si="8"/>
        <v>0.28275800850518845</v>
      </c>
    </row>
    <row r="20" spans="1:14">
      <c r="A20" s="2">
        <v>1</v>
      </c>
      <c r="B20" s="3" t="s">
        <v>16</v>
      </c>
      <c r="C20" s="6">
        <v>346.221</v>
      </c>
      <c r="D20" s="4">
        <f>346.221/C20</f>
        <v>1</v>
      </c>
      <c r="E20" s="6">
        <f>345.028/C20</f>
        <v>0.99655422403609262</v>
      </c>
      <c r="F20" s="6">
        <f>E20/A20</f>
        <v>0.99655422403609262</v>
      </c>
      <c r="G20" s="1">
        <v>345.92599999999999</v>
      </c>
      <c r="H20" s="7">
        <f>345.926/G20</f>
        <v>1</v>
      </c>
      <c r="I20" s="8">
        <f>345.028/G20</f>
        <v>0.99740406907835788</v>
      </c>
      <c r="J20" s="4">
        <f t="shared" si="14"/>
        <v>0.99740406907835788</v>
      </c>
      <c r="K20" s="6">
        <v>345.108</v>
      </c>
      <c r="L20" s="4">
        <f>345.108/K20</f>
        <v>1</v>
      </c>
      <c r="M20" s="6">
        <f>345.028/K20</f>
        <v>0.99976818850910443</v>
      </c>
      <c r="N20" s="6">
        <f t="shared" si="8"/>
        <v>0.99976818850910443</v>
      </c>
    </row>
    <row r="21" spans="1:14">
      <c r="A21" s="2">
        <v>2</v>
      </c>
      <c r="B21" s="3" t="s">
        <v>17</v>
      </c>
      <c r="C21" s="6">
        <v>180.74799999999999</v>
      </c>
      <c r="D21" s="4">
        <f t="shared" ref="D21:D28" si="17">346.221/C21</f>
        <v>1.915490074578972</v>
      </c>
      <c r="E21" s="6">
        <f t="shared" ref="E21:E28" si="18">345.028/C21</f>
        <v>1.9088897249208845</v>
      </c>
      <c r="F21" s="6">
        <f>E21/A21</f>
        <v>0.95444486246044224</v>
      </c>
      <c r="G21" s="1">
        <v>187.684</v>
      </c>
      <c r="H21" s="7">
        <f t="shared" ref="H21:H28" si="19">345.926/G21</f>
        <v>1.8431299418170968</v>
      </c>
      <c r="I21" s="8">
        <f t="shared" ref="I21:I28" si="20">345.028/G21</f>
        <v>1.8383453038085293</v>
      </c>
      <c r="J21" s="4">
        <f t="shared" si="14"/>
        <v>0.91917265190426467</v>
      </c>
      <c r="K21" s="6">
        <v>173.476</v>
      </c>
      <c r="L21" s="4">
        <f t="shared" ref="L21:L28" si="21">345.108/K21</f>
        <v>1.9893702875325694</v>
      </c>
      <c r="M21" s="6">
        <f t="shared" ref="M21:M28" si="22">345.028/K21</f>
        <v>1.9889091286402731</v>
      </c>
      <c r="N21" s="6">
        <f t="shared" si="8"/>
        <v>0.99445456432013657</v>
      </c>
    </row>
    <row r="22" spans="1:14">
      <c r="A22" s="2">
        <v>4</v>
      </c>
      <c r="B22" s="3" t="s">
        <v>18</v>
      </c>
      <c r="C22" s="6">
        <v>92.474299999999999</v>
      </c>
      <c r="D22" s="4">
        <f t="shared" si="17"/>
        <v>3.7439699462445244</v>
      </c>
      <c r="E22" s="6">
        <f t="shared" si="18"/>
        <v>3.7310690645941631</v>
      </c>
      <c r="F22" s="6">
        <f t="shared" ref="F22:F28" si="23">E22/A22</f>
        <v>0.93276726614854077</v>
      </c>
      <c r="G22" s="1">
        <v>94.7667</v>
      </c>
      <c r="H22" s="7">
        <f t="shared" si="19"/>
        <v>3.650290661171065</v>
      </c>
      <c r="I22" s="8">
        <f t="shared" si="20"/>
        <v>3.64081475877075</v>
      </c>
      <c r="J22" s="4">
        <f t="shared" si="14"/>
        <v>0.9102036896926875</v>
      </c>
      <c r="K22" s="6">
        <v>94.018299999999996</v>
      </c>
      <c r="L22" s="4">
        <f t="shared" si="21"/>
        <v>3.6706470974267775</v>
      </c>
      <c r="M22" s="6">
        <f t="shared" si="22"/>
        <v>3.6697961992505719</v>
      </c>
      <c r="N22" s="6">
        <f t="shared" si="8"/>
        <v>0.91744904981264297</v>
      </c>
    </row>
    <row r="23" spans="1:14">
      <c r="A23" s="2">
        <v>8</v>
      </c>
      <c r="B23" s="3" t="s">
        <v>19</v>
      </c>
      <c r="C23" s="6">
        <v>47.623800000000003</v>
      </c>
      <c r="D23" s="4">
        <f t="shared" si="17"/>
        <v>7.2699154624368481</v>
      </c>
      <c r="E23" s="6">
        <f t="shared" si="18"/>
        <v>7.2448649624767452</v>
      </c>
      <c r="F23" s="6">
        <f t="shared" si="23"/>
        <v>0.90560812030959315</v>
      </c>
      <c r="G23" s="1">
        <v>48.578200000000002</v>
      </c>
      <c r="H23" s="7">
        <f t="shared" si="19"/>
        <v>7.1210131293460845</v>
      </c>
      <c r="I23" s="8">
        <f t="shared" si="20"/>
        <v>7.1025274711701956</v>
      </c>
      <c r="J23" s="4">
        <f t="shared" si="14"/>
        <v>0.88781593389627445</v>
      </c>
      <c r="K23" s="6">
        <v>47.124200000000002</v>
      </c>
      <c r="L23" s="4">
        <f t="shared" si="21"/>
        <v>7.3233710068287632</v>
      </c>
      <c r="M23" s="6">
        <f t="shared" si="22"/>
        <v>7.321673365277289</v>
      </c>
      <c r="N23" s="6">
        <f t="shared" si="8"/>
        <v>0.91520917065966112</v>
      </c>
    </row>
    <row r="24" spans="1:14">
      <c r="A24" s="2">
        <v>16</v>
      </c>
      <c r="B24" s="3" t="s">
        <v>20</v>
      </c>
      <c r="C24" s="6">
        <v>25.075099999999999</v>
      </c>
      <c r="D24" s="4">
        <f t="shared" si="17"/>
        <v>13.807362682501765</v>
      </c>
      <c r="E24" s="6">
        <f t="shared" si="18"/>
        <v>13.759785604045449</v>
      </c>
      <c r="F24" s="6">
        <f t="shared" si="23"/>
        <v>0.85998660025284057</v>
      </c>
      <c r="G24" s="1">
        <v>25.266500000000001</v>
      </c>
      <c r="H24" s="7">
        <f t="shared" si="19"/>
        <v>13.691092949161932</v>
      </c>
      <c r="I24" s="8">
        <f t="shared" si="20"/>
        <v>13.655551817624128</v>
      </c>
      <c r="J24" s="4">
        <f t="shared" si="14"/>
        <v>0.85347198860150797</v>
      </c>
      <c r="K24" s="6">
        <v>23.683800000000002</v>
      </c>
      <c r="L24" s="4">
        <f t="shared" si="21"/>
        <v>14.571479238973474</v>
      </c>
      <c r="M24" s="6">
        <f t="shared" si="22"/>
        <v>14.568101402646535</v>
      </c>
      <c r="N24" s="6">
        <f t="shared" si="8"/>
        <v>0.91050633766540845</v>
      </c>
    </row>
    <row r="25" spans="1:14">
      <c r="A25" s="2">
        <v>32</v>
      </c>
      <c r="B25" s="3" t="s">
        <v>21</v>
      </c>
      <c r="C25" s="6">
        <v>13.126899999999999</v>
      </c>
      <c r="D25" s="4">
        <f t="shared" si="17"/>
        <v>26.374924772794799</v>
      </c>
      <c r="E25" s="6">
        <f t="shared" si="18"/>
        <v>26.284042690962835</v>
      </c>
      <c r="F25" s="6">
        <f t="shared" si="23"/>
        <v>0.82137633409258859</v>
      </c>
      <c r="G25" s="1">
        <v>13.982699999999999</v>
      </c>
      <c r="H25" s="7">
        <f t="shared" si="19"/>
        <v>24.73957104135825</v>
      </c>
      <c r="I25" s="8">
        <f t="shared" si="20"/>
        <v>24.675348823903825</v>
      </c>
      <c r="J25" s="4">
        <f t="shared" si="14"/>
        <v>0.77110465074699452</v>
      </c>
      <c r="K25" s="6">
        <v>12.022500000000001</v>
      </c>
      <c r="L25" s="4">
        <f t="shared" si="21"/>
        <v>28.705177791640672</v>
      </c>
      <c r="M25" s="6">
        <f t="shared" si="22"/>
        <v>28.698523601580369</v>
      </c>
      <c r="N25" s="6">
        <f t="shared" si="8"/>
        <v>0.89682886254938654</v>
      </c>
    </row>
    <row r="26" spans="1:14">
      <c r="A26" s="2">
        <v>64</v>
      </c>
      <c r="B26" s="3" t="s">
        <v>22</v>
      </c>
      <c r="C26" s="6">
        <v>8.6044900000000002</v>
      </c>
      <c r="D26" s="4">
        <f t="shared" si="17"/>
        <v>40.237248227378963</v>
      </c>
      <c r="E26" s="6">
        <f t="shared" si="18"/>
        <v>40.098599684583284</v>
      </c>
      <c r="F26" s="6">
        <f t="shared" si="23"/>
        <v>0.62654062007161382</v>
      </c>
      <c r="G26" s="1">
        <v>8.8160399999999992</v>
      </c>
      <c r="H26" s="7">
        <f t="shared" si="19"/>
        <v>39.238252095044942</v>
      </c>
      <c r="I26" s="8">
        <f t="shared" si="20"/>
        <v>39.136392303120225</v>
      </c>
      <c r="J26" s="4">
        <f t="shared" si="14"/>
        <v>0.61150612973625351</v>
      </c>
      <c r="K26" s="6">
        <v>6.5553699999999999</v>
      </c>
      <c r="L26" s="4">
        <f t="shared" si="21"/>
        <v>52.64508334388448</v>
      </c>
      <c r="M26" s="6">
        <f t="shared" si="22"/>
        <v>52.632879608626212</v>
      </c>
      <c r="N26" s="6">
        <f t="shared" si="8"/>
        <v>0.82238874388478456</v>
      </c>
    </row>
    <row r="27" spans="1:14">
      <c r="A27" s="2">
        <v>128</v>
      </c>
      <c r="B27" s="3" t="s">
        <v>23</v>
      </c>
      <c r="C27" s="6">
        <v>6.5943800000000001</v>
      </c>
      <c r="D27" s="4">
        <f t="shared" si="17"/>
        <v>52.502433890676606</v>
      </c>
      <c r="E27" s="6">
        <f t="shared" si="18"/>
        <v>52.321522265929474</v>
      </c>
      <c r="F27" s="6">
        <f t="shared" si="23"/>
        <v>0.40876189270257401</v>
      </c>
      <c r="G27" s="1">
        <v>7.2042200000000003</v>
      </c>
      <c r="H27" s="7">
        <f t="shared" si="19"/>
        <v>48.017134401781178</v>
      </c>
      <c r="I27" s="8">
        <f t="shared" si="20"/>
        <v>47.892485237818946</v>
      </c>
      <c r="J27" s="4">
        <f t="shared" si="14"/>
        <v>0.37416004092046051</v>
      </c>
      <c r="K27" s="6">
        <v>4.6983800000000002</v>
      </c>
      <c r="L27" s="4">
        <f t="shared" si="21"/>
        <v>73.452551730596497</v>
      </c>
      <c r="M27" s="6">
        <f t="shared" si="22"/>
        <v>73.435524585069743</v>
      </c>
      <c r="N27" s="6">
        <f t="shared" si="8"/>
        <v>0.57371503582085737</v>
      </c>
    </row>
    <row r="28" spans="1:14">
      <c r="A28" s="2">
        <v>256</v>
      </c>
      <c r="B28" s="3" t="s">
        <v>24</v>
      </c>
      <c r="C28" s="6">
        <v>6.5042400000000002</v>
      </c>
      <c r="D28" s="4">
        <f t="shared" si="17"/>
        <v>53.230046861739417</v>
      </c>
      <c r="E28" s="6">
        <f t="shared" si="18"/>
        <v>53.046628045705575</v>
      </c>
      <c r="F28" s="6">
        <f t="shared" si="23"/>
        <v>0.2072133908035374</v>
      </c>
      <c r="G28" s="1">
        <v>5.7886499999999996</v>
      </c>
      <c r="H28" s="7">
        <f t="shared" si="19"/>
        <v>59.759356672108353</v>
      </c>
      <c r="I28" s="8">
        <f t="shared" si="20"/>
        <v>59.604225510265785</v>
      </c>
      <c r="J28" s="4">
        <f t="shared" si="14"/>
        <v>0.23282900589947572</v>
      </c>
      <c r="K28" s="6">
        <v>4.3299200000000004</v>
      </c>
      <c r="L28" s="4">
        <f t="shared" si="21"/>
        <v>79.70308920257186</v>
      </c>
      <c r="M28" s="6">
        <f t="shared" si="22"/>
        <v>79.684613110634828</v>
      </c>
      <c r="N28" s="6">
        <f t="shared" si="8"/>
        <v>0.3112680199634173</v>
      </c>
    </row>
    <row r="29" spans="1:14">
      <c r="C29" s="2"/>
      <c r="D29" s="2"/>
      <c r="E29" s="2"/>
      <c r="F29" s="2"/>
    </row>
    <row r="30" spans="1:14">
      <c r="C30" s="2"/>
      <c r="D30" s="2"/>
      <c r="E30" s="2"/>
      <c r="F30" s="2"/>
    </row>
    <row r="31" spans="1:14">
      <c r="C31" s="2"/>
      <c r="D31" s="2"/>
      <c r="E31" s="2"/>
      <c r="F31" s="2"/>
    </row>
    <row r="32" spans="1:14">
      <c r="B32" s="2"/>
      <c r="C32" s="2"/>
      <c r="D32" s="2"/>
      <c r="E32" s="2"/>
      <c r="F32" s="2"/>
    </row>
    <row r="33" spans="2:21">
      <c r="B33" s="2"/>
      <c r="C33" s="1"/>
      <c r="D33"/>
      <c r="E33"/>
      <c r="F33"/>
      <c r="G33"/>
      <c r="H33"/>
      <c r="I33"/>
      <c r="J33"/>
      <c r="K33"/>
    </row>
    <row r="34" spans="2:21">
      <c r="B34" s="2"/>
      <c r="C34" s="1"/>
      <c r="D34"/>
      <c r="E34"/>
      <c r="F34"/>
      <c r="G34"/>
      <c r="H34"/>
      <c r="I34"/>
      <c r="J34"/>
      <c r="K34"/>
    </row>
    <row r="35" spans="2:21">
      <c r="B35" s="2"/>
      <c r="C35" s="1"/>
      <c r="D35"/>
      <c r="E35"/>
      <c r="F35"/>
      <c r="G35"/>
      <c r="H35"/>
      <c r="I35"/>
      <c r="J35"/>
      <c r="K35"/>
      <c r="M35" s="1"/>
    </row>
    <row r="36" spans="2:21">
      <c r="B36" s="2"/>
      <c r="C36" s="2"/>
      <c r="D36" s="2"/>
      <c r="E36" s="2"/>
      <c r="F36" s="2"/>
      <c r="M36" s="1"/>
    </row>
    <row r="37" spans="2:21">
      <c r="B37" s="2"/>
      <c r="C37" s="2"/>
      <c r="D37" s="2"/>
      <c r="E37" s="2"/>
      <c r="F37" s="2"/>
      <c r="M37" s="1"/>
    </row>
    <row r="38" spans="2:21">
      <c r="B38" s="2"/>
      <c r="C38" s="2"/>
      <c r="D38" s="2"/>
      <c r="E38" s="2"/>
      <c r="F38" s="2"/>
      <c r="M38" s="1"/>
    </row>
    <row r="39" spans="2:21">
      <c r="B39" s="2"/>
      <c r="C39" s="2"/>
      <c r="D39" s="2"/>
      <c r="E39" s="2"/>
      <c r="F39" s="2"/>
      <c r="M39" s="1"/>
    </row>
    <row r="40" spans="2:21">
      <c r="B40" s="2"/>
      <c r="C40" s="2"/>
      <c r="D40" s="2"/>
      <c r="E40" s="2"/>
      <c r="F40" s="2"/>
    </row>
    <row r="41" spans="2:21">
      <c r="B41" s="2"/>
      <c r="C41" s="2"/>
      <c r="D41" s="2"/>
      <c r="E41" s="2"/>
      <c r="F41" s="2"/>
    </row>
    <row r="42" spans="2:21">
      <c r="B42" s="2"/>
      <c r="C42" s="2"/>
      <c r="D42" s="2"/>
      <c r="E42" s="2"/>
      <c r="F42" s="2"/>
    </row>
    <row r="43" spans="2:21">
      <c r="B43" s="2"/>
      <c r="C43" s="2"/>
      <c r="D43" s="2"/>
      <c r="E43" s="2"/>
      <c r="F43" s="2"/>
    </row>
    <row r="44" spans="2:21">
      <c r="B44" s="2"/>
      <c r="C44" s="2"/>
      <c r="D44" s="2"/>
      <c r="E44" s="2"/>
      <c r="F44" s="2"/>
      <c r="M44" s="1"/>
      <c r="T44" s="3">
        <v>1</v>
      </c>
      <c r="U44" s="3" t="s">
        <v>35</v>
      </c>
    </row>
    <row r="45" spans="2:21">
      <c r="B45" s="2"/>
      <c r="C45" s="2"/>
      <c r="D45" s="2"/>
      <c r="E45" s="2"/>
      <c r="F45" s="2"/>
      <c r="M45" s="1"/>
      <c r="T45" s="3">
        <v>2</v>
      </c>
      <c r="U45" s="3" t="s">
        <v>35</v>
      </c>
    </row>
    <row r="46" spans="2:21">
      <c r="B46" s="2"/>
      <c r="C46" s="2"/>
      <c r="D46" s="2"/>
      <c r="E46" s="2"/>
      <c r="F46" s="2"/>
      <c r="M46" s="1"/>
      <c r="T46" s="3">
        <v>4</v>
      </c>
      <c r="U46" s="3" t="s">
        <v>35</v>
      </c>
    </row>
    <row r="47" spans="2:21">
      <c r="B47" s="2"/>
      <c r="C47" s="2"/>
      <c r="D47" s="2"/>
      <c r="E47" s="2"/>
      <c r="F47" s="2"/>
      <c r="M47" s="1"/>
      <c r="T47" s="3">
        <v>8</v>
      </c>
      <c r="U47" s="3" t="s">
        <v>35</v>
      </c>
    </row>
    <row r="48" spans="2:21">
      <c r="B48" s="2"/>
      <c r="C48" s="2"/>
      <c r="D48" s="2"/>
      <c r="E48" s="2"/>
      <c r="F48" s="2"/>
      <c r="M48" s="1"/>
      <c r="T48" s="3">
        <v>16</v>
      </c>
      <c r="U48" s="3" t="s">
        <v>35</v>
      </c>
    </row>
    <row r="49" spans="2:21">
      <c r="B49" s="2"/>
      <c r="C49" s="2"/>
      <c r="D49" s="2"/>
      <c r="E49" s="2"/>
      <c r="F49" s="2"/>
      <c r="M49" s="1"/>
      <c r="T49" s="3">
        <v>32</v>
      </c>
      <c r="U49" s="3" t="s">
        <v>35</v>
      </c>
    </row>
    <row r="50" spans="2:21">
      <c r="B50" s="2"/>
      <c r="C50" s="2"/>
      <c r="D50" s="2"/>
      <c r="E50" s="2"/>
      <c r="F50" s="2"/>
      <c r="M50" s="1"/>
      <c r="T50" s="3">
        <v>64</v>
      </c>
      <c r="U50" s="3" t="s">
        <v>35</v>
      </c>
    </row>
    <row r="51" spans="2:21">
      <c r="B51" s="2"/>
      <c r="C51" s="2"/>
      <c r="D51" s="2"/>
      <c r="E51" s="2"/>
      <c r="F51" s="2"/>
      <c r="M51" s="1"/>
      <c r="T51" s="3">
        <v>128</v>
      </c>
      <c r="U51" s="3" t="s">
        <v>35</v>
      </c>
    </row>
    <row r="52" spans="2:21">
      <c r="B52" s="2"/>
      <c r="C52" s="2"/>
      <c r="D52" s="2"/>
      <c r="E52" s="2"/>
      <c r="F52" s="2"/>
      <c r="M52" s="1"/>
      <c r="T52" s="3">
        <v>256</v>
      </c>
      <c r="U52" s="3" t="s">
        <v>35</v>
      </c>
    </row>
    <row r="53" spans="2:21">
      <c r="B53" s="2"/>
      <c r="C53" s="2"/>
      <c r="D53" s="2"/>
      <c r="E53" s="2"/>
      <c r="F53" s="2"/>
    </row>
    <row r="54" spans="2:21">
      <c r="B54" s="2"/>
      <c r="C54" s="2"/>
      <c r="D54" s="2"/>
      <c r="E54" s="2"/>
      <c r="F54" s="2"/>
    </row>
    <row r="55" spans="2:21">
      <c r="B55" s="2"/>
      <c r="C55" s="2"/>
      <c r="D55" s="2"/>
      <c r="E55" s="2"/>
      <c r="F55" s="2"/>
    </row>
    <row r="56" spans="2:21">
      <c r="B56" s="2"/>
      <c r="C56" s="2"/>
      <c r="D56" s="2"/>
      <c r="E56" s="2"/>
      <c r="F56" s="2"/>
    </row>
    <row r="57" spans="2:21">
      <c r="B57" s="2"/>
      <c r="C57" s="2"/>
      <c r="D57" s="2"/>
      <c r="E57" s="2"/>
      <c r="F57" s="2"/>
    </row>
    <row r="58" spans="2:21">
      <c r="B58" s="2"/>
      <c r="C58" s="2"/>
      <c r="D58" s="2"/>
      <c r="E58" s="2"/>
      <c r="F58" s="2"/>
    </row>
    <row r="59" spans="2:21">
      <c r="B59" s="2"/>
    </row>
    <row r="60" spans="2:21">
      <c r="B60" s="2"/>
      <c r="L60" s="1"/>
    </row>
    <row r="61" spans="2:21">
      <c r="B61" s="2"/>
      <c r="L61" s="1"/>
    </row>
    <row r="62" spans="2:21">
      <c r="B62" s="2"/>
      <c r="L62" s="1"/>
    </row>
    <row r="63" spans="2:21">
      <c r="B63" s="2"/>
      <c r="L63" s="1"/>
    </row>
    <row r="64" spans="2:21">
      <c r="B64" s="2"/>
      <c r="L64" s="1"/>
    </row>
    <row r="65" spans="2:12">
      <c r="B65" s="2"/>
      <c r="L65" s="1"/>
    </row>
    <row r="66" spans="2:12">
      <c r="B66" s="2"/>
      <c r="L66" s="1"/>
    </row>
    <row r="67" spans="2:12">
      <c r="B67" s="2"/>
      <c r="L67" s="1"/>
    </row>
    <row r="68" spans="2:12">
      <c r="B68" s="2"/>
      <c r="C68" s="2"/>
      <c r="D68" s="2"/>
      <c r="E68" s="2"/>
      <c r="F68" s="2"/>
      <c r="L68" s="1"/>
    </row>
    <row r="69" spans="2:12">
      <c r="B69" s="2"/>
      <c r="C69" s="2"/>
      <c r="D69" s="2"/>
      <c r="E69" s="2"/>
      <c r="F69" s="2"/>
    </row>
    <row r="70" spans="2:12">
      <c r="B70" s="2"/>
      <c r="C70" s="2"/>
      <c r="D70" s="2"/>
      <c r="E70" s="2"/>
      <c r="F70" s="2"/>
    </row>
    <row r="71" spans="2:12">
      <c r="B71" s="2"/>
      <c r="C71" s="2"/>
      <c r="D71" s="2"/>
      <c r="E71" s="2"/>
      <c r="F71" s="2"/>
    </row>
    <row r="72" spans="2:12">
      <c r="B72" s="2"/>
      <c r="C72" s="2"/>
      <c r="D72" s="2"/>
      <c r="E72" s="2"/>
      <c r="F72" s="2"/>
    </row>
    <row r="73" spans="2:12">
      <c r="B73" s="2"/>
      <c r="C73" s="2"/>
      <c r="D73" s="2"/>
      <c r="E73" s="2"/>
      <c r="F73" s="2"/>
    </row>
    <row r="74" spans="2:12">
      <c r="B74" s="2"/>
      <c r="C74" s="2"/>
      <c r="D74" s="2"/>
      <c r="E74" s="2"/>
      <c r="F74" s="2"/>
    </row>
    <row r="75" spans="2:12">
      <c r="B75" s="2"/>
      <c r="C75" s="2"/>
      <c r="D75" s="2"/>
      <c r="E75" s="2"/>
      <c r="F75" s="2"/>
    </row>
    <row r="76" spans="2:12">
      <c r="B76" s="2"/>
      <c r="C76" s="2"/>
      <c r="D76" s="2"/>
      <c r="E76" s="2"/>
      <c r="F76" s="2"/>
      <c r="L76" s="1"/>
    </row>
    <row r="77" spans="2:12">
      <c r="B77" s="2"/>
      <c r="C77" s="2"/>
      <c r="D77" s="2"/>
      <c r="E77" s="2"/>
      <c r="F77" s="2"/>
      <c r="L77" s="1"/>
    </row>
    <row r="78" spans="2:12">
      <c r="B78" s="2"/>
      <c r="C78" s="2"/>
      <c r="D78" s="2"/>
      <c r="E78" s="2"/>
      <c r="F78" s="2"/>
      <c r="L78" s="1"/>
    </row>
    <row r="79" spans="2:12">
      <c r="B79" s="2"/>
      <c r="C79" s="2"/>
      <c r="D79" s="2"/>
      <c r="E79" s="2"/>
      <c r="F79" s="2"/>
      <c r="L79" s="1"/>
    </row>
    <row r="80" spans="2:12">
      <c r="B80" s="2"/>
      <c r="C80" s="2"/>
      <c r="D80" s="2"/>
      <c r="E80" s="2"/>
      <c r="F80" s="2"/>
      <c r="L80" s="1"/>
    </row>
    <row r="81" spans="2:12">
      <c r="B81" s="2"/>
      <c r="C81" s="2"/>
      <c r="D81" s="2"/>
      <c r="E81" s="2"/>
      <c r="F81" s="2"/>
      <c r="L81" s="1"/>
    </row>
    <row r="82" spans="2:12">
      <c r="B82" s="2"/>
      <c r="C82" s="2"/>
      <c r="D82" s="2"/>
      <c r="E82" s="2"/>
      <c r="F82" s="2"/>
      <c r="L82" s="1"/>
    </row>
    <row r="83" spans="2:12">
      <c r="B83" s="2"/>
      <c r="C83" s="2"/>
      <c r="D83" s="2"/>
      <c r="E83" s="2"/>
      <c r="F83" s="2"/>
      <c r="L83" s="1"/>
    </row>
    <row r="84" spans="2:12">
      <c r="B84" s="2"/>
      <c r="C84" s="2"/>
      <c r="D84" s="2"/>
      <c r="E84" s="2"/>
      <c r="F84" s="2"/>
      <c r="L84" s="1"/>
    </row>
    <row r="85" spans="2:12">
      <c r="B85" s="2"/>
      <c r="C85" s="2"/>
      <c r="D85" s="2"/>
      <c r="E85" s="2"/>
      <c r="F85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1 - handleBottleneck</vt:lpstr>
      <vt:lpstr>TEST 2 - main</vt:lpstr>
      <vt:lpstr>TEST 3 - pinThreads</vt:lpstr>
      <vt:lpstr>Final test</vt:lpstr>
      <vt:lpstr>main-branch-test-res</vt:lpstr>
      <vt:lpstr>handleBottlenech-test-res</vt:lpstr>
      <vt:lpstr>pinThread-resr-res</vt:lpstr>
      <vt:lpstr>output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2022-04-08T09:30:39Z</dcterms:created>
  <dcterms:modified xsi:type="dcterms:W3CDTF">2022-04-10T17:50:37Z</dcterms:modified>
</cp:coreProperties>
</file>