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th\Github\air-hockey-main-pcb-v1.x\"/>
    </mc:Choice>
  </mc:AlternateContent>
  <xr:revisionPtr revIDLastSave="0" documentId="13_ncr:1_{CDEEB0AB-70D5-429D-8165-8089EF870DF6}" xr6:coauthVersionLast="47" xr6:coauthVersionMax="47" xr10:uidLastSave="{00000000-0000-0000-0000-000000000000}"/>
  <bookViews>
    <workbookView xWindow="-28920" yWindow="-285" windowWidth="29040" windowHeight="15840" activeTab="2" xr2:uid="{E1062475-6C4E-4B1F-81DA-4BF6E08AD478}"/>
  </bookViews>
  <sheets>
    <sheet name="INA225" sheetId="1" r:id="rId1"/>
    <sheet name="Discharge" sheetId="2" r:id="rId2"/>
    <sheet name="Current Budgeting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D3" i="2" s="1"/>
  <c r="B8" i="2"/>
  <c r="B7" i="2" s="1"/>
  <c r="B5" i="1"/>
  <c r="B7" i="1" s="1"/>
  <c r="B10" i="1" s="1"/>
  <c r="B4" i="1"/>
  <c r="B5" i="2" l="1"/>
  <c r="B9" i="1"/>
</calcChain>
</file>

<file path=xl/sharedStrings.xml><?xml version="1.0" encoding="utf-8"?>
<sst xmlns="http://schemas.openxmlformats.org/spreadsheetml/2006/main" count="42" uniqueCount="34">
  <si>
    <t>V_supply</t>
  </si>
  <si>
    <t>V</t>
  </si>
  <si>
    <t>A</t>
  </si>
  <si>
    <t>Shunt Resistance</t>
  </si>
  <si>
    <t>mV</t>
  </si>
  <si>
    <t>Amplifier Gain</t>
  </si>
  <si>
    <t>W</t>
  </si>
  <si>
    <t>Resistor Peak Power Dissapation</t>
  </si>
  <si>
    <t>Peak Shunt Voltage Differential</t>
  </si>
  <si>
    <t>uOhm</t>
  </si>
  <si>
    <t>V/V</t>
  </si>
  <si>
    <t>Output Voltage</t>
  </si>
  <si>
    <t>I_Peak (magnitude in either direction)</t>
  </si>
  <si>
    <t>Output Offset Voltage</t>
  </si>
  <si>
    <t>Output Maximum</t>
  </si>
  <si>
    <t>Output Minimum</t>
  </si>
  <si>
    <t>Must be &lt;3.3</t>
  </si>
  <si>
    <t>Must be &gt;0</t>
  </si>
  <si>
    <t>Capacitance</t>
  </si>
  <si>
    <t>F</t>
  </si>
  <si>
    <t>Voltage</t>
  </si>
  <si>
    <t>3 sigma time to discharge</t>
  </si>
  <si>
    <t>Resistance</t>
  </si>
  <si>
    <t>FET RDSon</t>
  </si>
  <si>
    <t>Peak Current</t>
  </si>
  <si>
    <t>Ohm</t>
  </si>
  <si>
    <t>s</t>
  </si>
  <si>
    <t>Peak Resistor Power Dissapation</t>
  </si>
  <si>
    <t>mOhm</t>
  </si>
  <si>
    <t>Peak Fet Power Dissapation</t>
  </si>
  <si>
    <t>Power Net</t>
  </si>
  <si>
    <t>Load Name</t>
  </si>
  <si>
    <t>Load Current</t>
  </si>
  <si>
    <t>Total Net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</si>
</sst>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A136D-9112-4339-8F8D-55781A12D08C}">
  <dimension ref="A1:D10"/>
  <sheetViews>
    <sheetView workbookViewId="0">
      <selection activeCell="F16" sqref="F16"/>
    </sheetView>
  </sheetViews>
  <sheetFormatPr defaultRowHeight="14.4" x14ac:dyDescent="0.3"/>
  <cols>
    <col min="1" max="1" width="34.5546875" bestFit="1" customWidth="1"/>
    <col min="4" max="4" width="11.77734375" bestFit="1" customWidth="1"/>
  </cols>
  <sheetData>
    <row r="1" spans="1:4" x14ac:dyDescent="0.3">
      <c r="A1" t="s">
        <v>0</v>
      </c>
      <c r="B1">
        <v>24</v>
      </c>
      <c r="C1" t="s">
        <v>1</v>
      </c>
    </row>
    <row r="2" spans="1:4" x14ac:dyDescent="0.3">
      <c r="A2" t="s">
        <v>12</v>
      </c>
      <c r="B2">
        <v>200</v>
      </c>
      <c r="C2" t="s">
        <v>2</v>
      </c>
    </row>
    <row r="3" spans="1:4" x14ac:dyDescent="0.3">
      <c r="A3" t="s">
        <v>3</v>
      </c>
      <c r="B3">
        <v>125</v>
      </c>
      <c r="C3" t="s">
        <v>9</v>
      </c>
    </row>
    <row r="4" spans="1:4" x14ac:dyDescent="0.3">
      <c r="A4" t="s">
        <v>7</v>
      </c>
      <c r="B4">
        <f>(B2^2)*B3*10^-6</f>
        <v>5</v>
      </c>
      <c r="C4" t="s">
        <v>6</v>
      </c>
    </row>
    <row r="5" spans="1:4" x14ac:dyDescent="0.3">
      <c r="A5" t="s">
        <v>8</v>
      </c>
      <c r="B5">
        <f>B3*B2*1000*10^-6</f>
        <v>25</v>
      </c>
      <c r="C5" t="s">
        <v>4</v>
      </c>
    </row>
    <row r="6" spans="1:4" x14ac:dyDescent="0.3">
      <c r="A6" t="s">
        <v>5</v>
      </c>
      <c r="B6">
        <v>50</v>
      </c>
      <c r="C6" t="s">
        <v>10</v>
      </c>
    </row>
    <row r="7" spans="1:4" x14ac:dyDescent="0.3">
      <c r="A7" t="s">
        <v>11</v>
      </c>
      <c r="B7">
        <f>B6*B5/1000</f>
        <v>1.25</v>
      </c>
      <c r="C7" t="s">
        <v>1</v>
      </c>
    </row>
    <row r="8" spans="1:4" x14ac:dyDescent="0.3">
      <c r="A8" t="s">
        <v>13</v>
      </c>
      <c r="B8">
        <v>1.65</v>
      </c>
      <c r="C8" t="s">
        <v>1</v>
      </c>
    </row>
    <row r="9" spans="1:4" x14ac:dyDescent="0.3">
      <c r="A9" t="s">
        <v>14</v>
      </c>
      <c r="B9">
        <f>B7+B8</f>
        <v>2.9</v>
      </c>
      <c r="C9" t="s">
        <v>1</v>
      </c>
      <c r="D9" t="s">
        <v>16</v>
      </c>
    </row>
    <row r="10" spans="1:4" x14ac:dyDescent="0.3">
      <c r="A10" t="s">
        <v>15</v>
      </c>
      <c r="B10">
        <f>B8-B7</f>
        <v>0.39999999999999991</v>
      </c>
      <c r="C10" t="s">
        <v>1</v>
      </c>
      <c r="D1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4CA0-770A-495D-B5C9-2F4450A807BE}">
  <dimension ref="A1:D8"/>
  <sheetViews>
    <sheetView workbookViewId="0">
      <selection activeCell="B5" sqref="B5"/>
    </sheetView>
  </sheetViews>
  <sheetFormatPr defaultRowHeight="14.4" x14ac:dyDescent="0.3"/>
  <cols>
    <col min="1" max="1" width="27.88671875" bestFit="1" customWidth="1"/>
    <col min="3" max="3" width="9.77734375" customWidth="1"/>
  </cols>
  <sheetData>
    <row r="1" spans="1:4" x14ac:dyDescent="0.3">
      <c r="A1" t="s">
        <v>18</v>
      </c>
      <c r="B1">
        <v>150</v>
      </c>
      <c r="C1" t="s">
        <v>19</v>
      </c>
    </row>
    <row r="2" spans="1:4" x14ac:dyDescent="0.3">
      <c r="A2" t="s">
        <v>20</v>
      </c>
      <c r="B2">
        <v>24</v>
      </c>
      <c r="C2" t="s">
        <v>1</v>
      </c>
    </row>
    <row r="3" spans="1:4" x14ac:dyDescent="0.3">
      <c r="A3" t="s">
        <v>21</v>
      </c>
      <c r="B3">
        <f>3*B1*B4</f>
        <v>450</v>
      </c>
      <c r="C3" t="s">
        <v>26</v>
      </c>
      <c r="D3">
        <f>B3/60</f>
        <v>7.5</v>
      </c>
    </row>
    <row r="4" spans="1:4" x14ac:dyDescent="0.3">
      <c r="A4" t="s">
        <v>22</v>
      </c>
      <c r="B4">
        <v>1</v>
      </c>
      <c r="C4" t="s">
        <v>25</v>
      </c>
    </row>
    <row r="5" spans="1:4" x14ac:dyDescent="0.3">
      <c r="A5" t="s">
        <v>27</v>
      </c>
      <c r="B5">
        <f>B4*B8^2</f>
        <v>576</v>
      </c>
      <c r="C5" t="s">
        <v>6</v>
      </c>
    </row>
    <row r="6" spans="1:4" x14ac:dyDescent="0.3">
      <c r="A6" t="s">
        <v>23</v>
      </c>
      <c r="B6">
        <v>2.6</v>
      </c>
      <c r="C6" t="s">
        <v>28</v>
      </c>
    </row>
    <row r="7" spans="1:4" x14ac:dyDescent="0.3">
      <c r="A7" t="s">
        <v>29</v>
      </c>
      <c r="B7" s="1">
        <f>(B6/1000)*B8^2</f>
        <v>1.4975999999999998</v>
      </c>
      <c r="C7" t="s">
        <v>6</v>
      </c>
    </row>
    <row r="8" spans="1:4" x14ac:dyDescent="0.3">
      <c r="A8" t="s">
        <v>24</v>
      </c>
      <c r="B8">
        <f>B2/(B4)</f>
        <v>24</v>
      </c>
      <c r="C8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E43B-C5E0-4F8F-99AA-47F1199742D4}">
  <dimension ref="A1:D1"/>
  <sheetViews>
    <sheetView tabSelected="1" workbookViewId="0">
      <selection activeCell="P8" sqref="P8"/>
    </sheetView>
  </sheetViews>
  <sheetFormatPr defaultRowHeight="14.4" x14ac:dyDescent="0.3"/>
  <cols>
    <col min="1" max="1" width="10.109375" bestFit="1" customWidth="1"/>
    <col min="2" max="2" width="10.5546875" bestFit="1" customWidth="1"/>
    <col min="3" max="3" width="11.88671875" bestFit="1" customWidth="1"/>
    <col min="4" max="4" width="16" bestFit="1" customWidth="1"/>
  </cols>
  <sheetData>
    <row r="1" spans="1:4" x14ac:dyDescent="0.3">
      <c r="A1" t="s">
        <v>30</v>
      </c>
      <c r="B1" t="s">
        <v>31</v>
      </c>
      <c r="C1" t="s">
        <v>32</v>
      </c>
      <c r="D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INA225</vt:lpstr>
      <vt:lpstr>Discharge</vt:lpstr>
      <vt:lpstr>Current Budgeting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jthrstn@student.ubc.ca</dc:creator>
  <cp:lastModifiedBy>jthrstn@student.ubc.ca</cp:lastModifiedBy>
  <dcterms:created xsi:type="dcterms:W3CDTF">2023-10-04T05:20:09Z</dcterms:created>
  <dcterms:modified xsi:type="dcterms:W3CDTF">2023-10-04T21:43:06Z</dcterms:modified>
</cp:coreProperties>
</file>