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1E6D0F22-963E-4E26-8965-C44D7C0035CB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=2" sheetId="1" r:id="rId1"/>
    <sheet name="s=3" sheetId="2" r:id="rId2"/>
    <sheet name="s=4" sheetId="3" r:id="rId3"/>
    <sheet name="s=5" sheetId="4" r:id="rId4"/>
    <sheet name="summary" sheetId="5" r:id="rId5"/>
  </sheets>
  <definedNames>
    <definedName name="_xlnm._FilterDatabase" localSheetId="0" hidden="1">'s=2'!$C$3:$C$186</definedName>
    <definedName name="_xlnm._FilterDatabase" localSheetId="3" hidden="1">'s=5'!$A$2:$K$46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" l="1"/>
  <c r="E47" i="4"/>
  <c r="B47" i="4"/>
  <c r="H47" i="3"/>
  <c r="E47" i="3"/>
  <c r="B47" i="3"/>
  <c r="B46" i="3"/>
  <c r="E46" i="3"/>
  <c r="H46" i="3"/>
  <c r="H47" i="2"/>
  <c r="E47" i="2"/>
  <c r="B47" i="2"/>
  <c r="H47" i="1"/>
  <c r="E47" i="1"/>
  <c r="B47" i="1"/>
  <c r="O46" i="3" l="1"/>
  <c r="O46" i="4"/>
  <c r="O46" i="1"/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3" i="2"/>
  <c r="H46" i="2"/>
  <c r="E46" i="2"/>
  <c r="B46" i="2"/>
  <c r="H46" i="1"/>
  <c r="E46" i="1"/>
  <c r="B46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C4" i="5"/>
  <c r="D4" i="5"/>
  <c r="E4" i="5"/>
  <c r="G4" i="5"/>
  <c r="H4" i="5"/>
  <c r="I4" i="5"/>
  <c r="K4" i="5"/>
  <c r="L4" i="5"/>
  <c r="M4" i="5"/>
  <c r="O4" i="5"/>
  <c r="P4" i="5"/>
  <c r="Q4" i="5"/>
  <c r="C5" i="5"/>
  <c r="D5" i="5"/>
  <c r="E5" i="5"/>
  <c r="G5" i="5"/>
  <c r="H5" i="5"/>
  <c r="I5" i="5"/>
  <c r="K5" i="5"/>
  <c r="L5" i="5"/>
  <c r="M5" i="5"/>
  <c r="O5" i="5"/>
  <c r="P5" i="5"/>
  <c r="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C9" i="5"/>
  <c r="D9" i="5"/>
  <c r="E9" i="5"/>
  <c r="G9" i="5"/>
  <c r="H9" i="5"/>
  <c r="I9" i="5"/>
  <c r="K9" i="5"/>
  <c r="L9" i="5"/>
  <c r="M9" i="5"/>
  <c r="O9" i="5"/>
  <c r="P9" i="5"/>
  <c r="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C12" i="5"/>
  <c r="D12" i="5"/>
  <c r="E12" i="5"/>
  <c r="G12" i="5"/>
  <c r="H12" i="5"/>
  <c r="I12" i="5"/>
  <c r="K12" i="5"/>
  <c r="L12" i="5"/>
  <c r="M12" i="5"/>
  <c r="O12" i="5"/>
  <c r="P12" i="5"/>
  <c r="Q12" i="5"/>
  <c r="C13" i="5"/>
  <c r="D13" i="5"/>
  <c r="E13" i="5"/>
  <c r="G13" i="5"/>
  <c r="H13" i="5"/>
  <c r="I13" i="5"/>
  <c r="K13" i="5"/>
  <c r="L13" i="5"/>
  <c r="M13" i="5"/>
  <c r="O13" i="5"/>
  <c r="P13" i="5"/>
  <c r="Q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9" i="5"/>
  <c r="D29" i="5"/>
  <c r="E29" i="5"/>
  <c r="G29" i="5"/>
  <c r="H29" i="5"/>
  <c r="I29" i="5"/>
  <c r="K29" i="5"/>
  <c r="L29" i="5"/>
  <c r="M29" i="5"/>
  <c r="O29" i="5"/>
  <c r="P29" i="5"/>
  <c r="Q29" i="5"/>
  <c r="C30" i="5"/>
  <c r="D30" i="5"/>
  <c r="E30" i="5"/>
  <c r="G30" i="5"/>
  <c r="H30" i="5"/>
  <c r="I30" i="5"/>
  <c r="K30" i="5"/>
  <c r="L30" i="5"/>
  <c r="M30" i="5"/>
  <c r="O30" i="5"/>
  <c r="P30" i="5"/>
  <c r="Q30" i="5"/>
  <c r="C31" i="5"/>
  <c r="D31" i="5"/>
  <c r="E31" i="5"/>
  <c r="G31" i="5"/>
  <c r="H31" i="5"/>
  <c r="I31" i="5"/>
  <c r="K31" i="5"/>
  <c r="L31" i="5"/>
  <c r="M31" i="5"/>
  <c r="O31" i="5"/>
  <c r="P31" i="5"/>
  <c r="Q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Q37" i="5"/>
  <c r="C38" i="5"/>
  <c r="D38" i="5"/>
  <c r="E38" i="5"/>
  <c r="G38" i="5"/>
  <c r="H38" i="5"/>
  <c r="I38" i="5"/>
  <c r="K38" i="5"/>
  <c r="L38" i="5"/>
  <c r="M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H46" i="4"/>
  <c r="E46" i="4"/>
  <c r="B46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3" i="4"/>
  <c r="S43" i="5" l="1"/>
  <c r="S27" i="5"/>
  <c r="S19" i="5"/>
  <c r="S11" i="5"/>
  <c r="S42" i="5"/>
  <c r="S34" i="5"/>
  <c r="S26" i="5"/>
  <c r="S18" i="5"/>
  <c r="S10" i="5"/>
  <c r="S41" i="5"/>
  <c r="S33" i="5"/>
  <c r="S25" i="5"/>
  <c r="S17" i="5"/>
  <c r="S9" i="5"/>
  <c r="S24" i="5"/>
  <c r="S16" i="5"/>
  <c r="S8" i="5"/>
  <c r="S39" i="5"/>
  <c r="S31" i="5"/>
  <c r="S23" i="5"/>
  <c r="S15" i="5"/>
  <c r="S7" i="5"/>
  <c r="S30" i="5"/>
  <c r="S22" i="5"/>
  <c r="S14" i="5"/>
  <c r="S6" i="5"/>
  <c r="S37" i="5"/>
  <c r="S29" i="5"/>
  <c r="S21" i="5"/>
  <c r="S13" i="5"/>
  <c r="S3" i="5"/>
  <c r="S36" i="5"/>
  <c r="S28" i="5"/>
  <c r="S20" i="5"/>
  <c r="S12" i="5"/>
  <c r="S40" i="5"/>
  <c r="S35" i="5"/>
  <c r="S32" i="5"/>
  <c r="S38" i="5"/>
  <c r="S5" i="5"/>
  <c r="S4" i="5"/>
</calcChain>
</file>

<file path=xl/sharedStrings.xml><?xml version="1.0" encoding="utf-8"?>
<sst xmlns="http://schemas.openxmlformats.org/spreadsheetml/2006/main" count="314" uniqueCount="74">
  <si>
    <t>PGPgiantcompo.graph</t>
  </si>
  <si>
    <t>adjnoun.graph</t>
  </si>
  <si>
    <t>as-22july06.graph</t>
  </si>
  <si>
    <t>astro-ph.graph</t>
  </si>
  <si>
    <t>celegans_metabolic.graph</t>
  </si>
  <si>
    <t>chesapeake.graph</t>
  </si>
  <si>
    <t>cnr-2000.graph</t>
  </si>
  <si>
    <t>coAuthorsCiteseer.graph</t>
  </si>
  <si>
    <t>coAuthorsDBLP.graph</t>
  </si>
  <si>
    <t>cond-mat-2003.graph</t>
  </si>
  <si>
    <t>cond-mat-2005.graph</t>
  </si>
  <si>
    <t>cond-mat.graph</t>
  </si>
  <si>
    <t>dolphins.graph</t>
  </si>
  <si>
    <t>email-EuAll.txt</t>
  </si>
  <si>
    <t>email.graph</t>
  </si>
  <si>
    <t>football.graph</t>
  </si>
  <si>
    <t>hep-th.graph</t>
  </si>
  <si>
    <t>jazz.graph</t>
  </si>
  <si>
    <t>karate.graph</t>
  </si>
  <si>
    <t>memplus.graph</t>
  </si>
  <si>
    <t>netscience.graph</t>
  </si>
  <si>
    <t>polblogs.graph</t>
  </si>
  <si>
    <t>polbooks.graph</t>
  </si>
  <si>
    <t>power.graph</t>
  </si>
  <si>
    <t>rgg_n_2_17_s0.graph</t>
  </si>
  <si>
    <t>rgg_n_2_19_s0.graph</t>
  </si>
  <si>
    <t>rgg_n_2_20_s0.graph</t>
  </si>
  <si>
    <t>web-BerkStan.txt</t>
  </si>
  <si>
    <t>web-Google.txt</t>
  </si>
  <si>
    <t>web-NotreDame.txt</t>
  </si>
  <si>
    <t>web-Stanford.txt</t>
  </si>
  <si>
    <t>wiki-Vote.txt</t>
  </si>
  <si>
    <t>s=5</t>
    <phoneticPr fontId="1" type="noConversion"/>
  </si>
  <si>
    <t>Slashdot0811.txt</t>
  </si>
  <si>
    <t>Slashdot0902.txt</t>
  </si>
  <si>
    <t>caidaRouterLevel.graph</t>
  </si>
  <si>
    <t>cit-HepPh.txt</t>
  </si>
  <si>
    <t>cit-HepTh.txt</t>
  </si>
  <si>
    <t>p2p-Gnutella04.txt</t>
  </si>
  <si>
    <t>p2p-Gnutella24.txt</t>
  </si>
  <si>
    <t>p2p-Gnutella25.txt</t>
  </si>
  <si>
    <t>soc-Epinions1.txt</t>
  </si>
  <si>
    <t>rds</t>
    <phoneticPr fontId="1" type="noConversion"/>
  </si>
  <si>
    <t>plexBr</t>
    <phoneticPr fontId="1" type="noConversion"/>
  </si>
  <si>
    <t>colorBr</t>
    <phoneticPr fontId="1" type="noConversion"/>
  </si>
  <si>
    <t>plex-color</t>
    <phoneticPr fontId="1" type="noConversion"/>
  </si>
  <si>
    <t>s=2</t>
    <phoneticPr fontId="1" type="noConversion"/>
  </si>
  <si>
    <t>s=3</t>
    <phoneticPr fontId="1" type="noConversion"/>
  </si>
  <si>
    <t>s=4</t>
    <phoneticPr fontId="1" type="noConversion"/>
  </si>
  <si>
    <t>solved</t>
    <phoneticPr fontId="1" type="noConversion"/>
  </si>
  <si>
    <t>PGPgiantcompo.graph</t>
    <phoneticPr fontId="1" type="noConversion"/>
  </si>
  <si>
    <t>Slashdot0811.txt</t>
    <phoneticPr fontId="1" type="noConversion"/>
  </si>
  <si>
    <t>Slashdot0902.txt</t>
    <phoneticPr fontId="1" type="noConversion"/>
  </si>
  <si>
    <t>soc-Epinions1.txt</t>
    <phoneticPr fontId="1" type="noConversion"/>
  </si>
  <si>
    <t>cnr-2000.graph</t>
    <phoneticPr fontId="1" type="noConversion"/>
  </si>
  <si>
    <t>polblogs.graph</t>
    <phoneticPr fontId="1" type="noConversion"/>
  </si>
  <si>
    <t>rgg_n_2_17_s0.graph</t>
    <phoneticPr fontId="1" type="noConversion"/>
  </si>
  <si>
    <t>web-Google.txt</t>
    <phoneticPr fontId="1" type="noConversion"/>
  </si>
  <si>
    <t>graph</t>
    <phoneticPr fontId="1" type="noConversion"/>
  </si>
  <si>
    <t>RDS</t>
    <phoneticPr fontId="1" type="noConversion"/>
  </si>
  <si>
    <t>MSB</t>
    <phoneticPr fontId="1" type="noConversion"/>
  </si>
  <si>
    <r>
      <t>|S</t>
    </r>
    <r>
      <rPr>
        <vertAlign val="superscript"/>
        <sz val="11"/>
        <color theme="1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|</t>
    </r>
    <phoneticPr fontId="1" type="noConversion"/>
  </si>
  <si>
    <t>time(s)</t>
    <phoneticPr fontId="1" type="noConversion"/>
  </si>
  <si>
    <t>#branches</t>
    <phoneticPr fontId="1" type="noConversion"/>
  </si>
  <si>
    <t>|S*|</t>
    <phoneticPr fontId="1" type="noConversion"/>
  </si>
  <si>
    <t>lesmis.graph</t>
  </si>
  <si>
    <t>lesmis.graph</t>
    <phoneticPr fontId="1" type="noConversion"/>
  </si>
  <si>
    <t>celegansneural.graph</t>
  </si>
  <si>
    <t>celegansneural.graph</t>
    <phoneticPr fontId="1" type="noConversion"/>
  </si>
  <si>
    <t>MB</t>
    <phoneticPr fontId="1" type="noConversion"/>
  </si>
  <si>
    <t>SOLVED</t>
    <phoneticPr fontId="1" type="noConversion"/>
  </si>
  <si>
    <t>#SOLVED</t>
    <phoneticPr fontId="1" type="noConversion"/>
  </si>
  <si>
    <t>BB</t>
    <phoneticPr fontId="1" type="noConversion"/>
  </si>
  <si>
    <t>#AVE-TIME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</si>
</sst>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6"/>
  <sheetViews>
    <sheetView topLeftCell="A25" zoomScale="115" zoomScaleNormal="115" workbookViewId="0">
      <selection activeCell="A46" sqref="A46:J47"/>
    </sheetView>
  </sheetViews>
  <sheetFormatPr defaultRowHeight="14.25" x14ac:dyDescent="0.2"/>
  <cols>
    <col min="1" max="1" width="27.875" customWidth="1"/>
    <col min="6" max="6" width="13.625" customWidth="1"/>
    <col min="7" max="7" width="14.625" customWidth="1"/>
    <col min="19" max="19" width="13.125" customWidth="1"/>
  </cols>
  <sheetData>
    <row r="1" spans="1:16" x14ac:dyDescent="0.2">
      <c r="A1" s="13" t="s">
        <v>58</v>
      </c>
      <c r="B1" s="12" t="s">
        <v>59</v>
      </c>
      <c r="C1" s="12"/>
      <c r="D1" s="12"/>
      <c r="E1" s="12" t="s">
        <v>72</v>
      </c>
      <c r="F1" s="12"/>
      <c r="G1" s="12"/>
      <c r="H1" s="12" t="s">
        <v>60</v>
      </c>
      <c r="I1" s="12"/>
      <c r="J1" s="12"/>
      <c r="K1" s="10"/>
      <c r="N1" s="12" t="s">
        <v>69</v>
      </c>
      <c r="O1" s="12"/>
      <c r="P1" s="12"/>
    </row>
    <row r="2" spans="1:16" ht="16.5" x14ac:dyDescent="0.2">
      <c r="A2" s="13"/>
      <c r="B2" s="9" t="s">
        <v>61</v>
      </c>
      <c r="C2" s="9" t="s">
        <v>62</v>
      </c>
      <c r="D2" s="9" t="s">
        <v>63</v>
      </c>
      <c r="E2" s="9" t="s">
        <v>64</v>
      </c>
      <c r="F2" s="9" t="s">
        <v>62</v>
      </c>
      <c r="G2" s="9" t="s">
        <v>63</v>
      </c>
      <c r="H2" s="9" t="s">
        <v>64</v>
      </c>
      <c r="I2" s="9" t="s">
        <v>62</v>
      </c>
      <c r="J2" s="9" t="s">
        <v>63</v>
      </c>
      <c r="K2" s="9" t="s">
        <v>70</v>
      </c>
      <c r="N2" s="9" t="s">
        <v>64</v>
      </c>
      <c r="O2" s="9" t="s">
        <v>62</v>
      </c>
      <c r="P2" s="9" t="s">
        <v>63</v>
      </c>
    </row>
    <row r="3" spans="1:16" x14ac:dyDescent="0.2">
      <c r="A3" t="s">
        <v>1</v>
      </c>
      <c r="B3">
        <v>6</v>
      </c>
      <c r="C3">
        <v>0</v>
      </c>
      <c r="D3">
        <v>1905</v>
      </c>
      <c r="E3">
        <v>6</v>
      </c>
      <c r="F3">
        <v>0</v>
      </c>
      <c r="G3">
        <v>4284</v>
      </c>
      <c r="H3">
        <v>6</v>
      </c>
      <c r="I3">
        <v>0</v>
      </c>
      <c r="J3">
        <v>1395</v>
      </c>
      <c r="K3" t="b">
        <f>OR(C3&lt;3600, F3&lt;3600, I3&lt;3600)</f>
        <v>1</v>
      </c>
      <c r="N3">
        <v>6</v>
      </c>
      <c r="O3">
        <v>0</v>
      </c>
      <c r="P3">
        <v>1395</v>
      </c>
    </row>
    <row r="4" spans="1:16" x14ac:dyDescent="0.2">
      <c r="A4" t="s">
        <v>2</v>
      </c>
      <c r="B4">
        <v>19</v>
      </c>
      <c r="C4">
        <v>0.17</v>
      </c>
      <c r="D4">
        <v>14631</v>
      </c>
      <c r="E4">
        <v>19</v>
      </c>
      <c r="F4">
        <v>0.11</v>
      </c>
      <c r="G4">
        <v>111543</v>
      </c>
      <c r="H4">
        <v>19</v>
      </c>
      <c r="I4">
        <v>0.15</v>
      </c>
      <c r="J4">
        <v>22145</v>
      </c>
      <c r="K4" t="b">
        <f t="shared" ref="K4:K45" si="0">OR(C4&lt;3600, F4&lt;3600, I4&lt;3600)</f>
        <v>1</v>
      </c>
      <c r="N4">
        <v>19</v>
      </c>
      <c r="O4">
        <v>0.15</v>
      </c>
      <c r="P4">
        <v>22145</v>
      </c>
    </row>
    <row r="5" spans="1:16" x14ac:dyDescent="0.2">
      <c r="A5" t="s">
        <v>3</v>
      </c>
      <c r="B5">
        <v>57</v>
      </c>
      <c r="C5">
        <v>0</v>
      </c>
      <c r="D5">
        <v>0</v>
      </c>
      <c r="E5">
        <v>57</v>
      </c>
      <c r="F5">
        <v>0.01</v>
      </c>
      <c r="G5">
        <v>0</v>
      </c>
      <c r="H5">
        <v>57</v>
      </c>
      <c r="I5">
        <v>0.01</v>
      </c>
      <c r="J5">
        <v>0</v>
      </c>
      <c r="K5" t="b">
        <f t="shared" si="0"/>
        <v>1</v>
      </c>
      <c r="N5">
        <v>57</v>
      </c>
      <c r="O5">
        <v>0.01</v>
      </c>
      <c r="P5">
        <v>0</v>
      </c>
    </row>
    <row r="6" spans="1:16" x14ac:dyDescent="0.2">
      <c r="A6" t="s">
        <v>35</v>
      </c>
      <c r="B6">
        <v>20</v>
      </c>
      <c r="C6">
        <v>110.54</v>
      </c>
      <c r="D6">
        <v>12335666</v>
      </c>
      <c r="E6">
        <v>20</v>
      </c>
      <c r="F6">
        <v>11.8</v>
      </c>
      <c r="G6">
        <v>1368045</v>
      </c>
      <c r="H6">
        <v>20</v>
      </c>
      <c r="I6">
        <v>13.78</v>
      </c>
      <c r="J6">
        <v>211935</v>
      </c>
      <c r="K6" t="b">
        <f t="shared" si="0"/>
        <v>1</v>
      </c>
      <c r="N6">
        <v>20</v>
      </c>
      <c r="O6">
        <v>40.36</v>
      </c>
      <c r="P6">
        <v>1015095</v>
      </c>
    </row>
    <row r="7" spans="1:16" x14ac:dyDescent="0.2">
      <c r="A7" t="s">
        <v>4</v>
      </c>
      <c r="B7">
        <v>10</v>
      </c>
      <c r="C7">
        <v>0</v>
      </c>
      <c r="D7">
        <v>1423</v>
      </c>
      <c r="E7">
        <v>10</v>
      </c>
      <c r="F7">
        <v>0</v>
      </c>
      <c r="G7">
        <v>2656</v>
      </c>
      <c r="H7">
        <v>10</v>
      </c>
      <c r="I7">
        <v>0</v>
      </c>
      <c r="J7">
        <v>471</v>
      </c>
      <c r="K7" t="b">
        <f t="shared" si="0"/>
        <v>1</v>
      </c>
      <c r="N7">
        <v>10</v>
      </c>
      <c r="O7">
        <v>0.03</v>
      </c>
      <c r="P7">
        <v>4801</v>
      </c>
    </row>
    <row r="8" spans="1:16" x14ac:dyDescent="0.2">
      <c r="A8" t="s">
        <v>68</v>
      </c>
      <c r="B8">
        <v>10</v>
      </c>
      <c r="C8">
        <v>0.11</v>
      </c>
      <c r="D8">
        <v>12372</v>
      </c>
      <c r="E8">
        <v>10</v>
      </c>
      <c r="F8">
        <v>0.1</v>
      </c>
      <c r="G8">
        <v>39344</v>
      </c>
      <c r="H8">
        <v>10</v>
      </c>
      <c r="I8">
        <v>0.06</v>
      </c>
      <c r="J8">
        <v>4141</v>
      </c>
      <c r="K8" t="b">
        <f t="shared" si="0"/>
        <v>1</v>
      </c>
    </row>
    <row r="9" spans="1:16" x14ac:dyDescent="0.2">
      <c r="A9" t="s">
        <v>5</v>
      </c>
      <c r="B9">
        <v>7</v>
      </c>
      <c r="C9">
        <v>0</v>
      </c>
      <c r="D9">
        <v>737</v>
      </c>
      <c r="E9">
        <v>7</v>
      </c>
      <c r="F9">
        <v>0</v>
      </c>
      <c r="G9">
        <v>342</v>
      </c>
      <c r="H9">
        <v>7</v>
      </c>
      <c r="I9">
        <v>0</v>
      </c>
      <c r="J9">
        <v>130</v>
      </c>
      <c r="K9" t="b">
        <f t="shared" si="0"/>
        <v>1</v>
      </c>
      <c r="N9">
        <v>7</v>
      </c>
      <c r="O9">
        <v>0</v>
      </c>
      <c r="P9">
        <v>130</v>
      </c>
    </row>
    <row r="10" spans="1:16" x14ac:dyDescent="0.2">
      <c r="A10" t="s">
        <v>36</v>
      </c>
      <c r="B10">
        <v>24</v>
      </c>
      <c r="C10">
        <v>966.22</v>
      </c>
      <c r="D10">
        <v>35280937</v>
      </c>
      <c r="E10">
        <v>24</v>
      </c>
      <c r="F10">
        <v>489.62</v>
      </c>
      <c r="G10">
        <v>18999638</v>
      </c>
      <c r="H10">
        <v>24</v>
      </c>
      <c r="I10">
        <v>188.18</v>
      </c>
      <c r="J10">
        <v>1067121</v>
      </c>
      <c r="K10" t="b">
        <f t="shared" si="0"/>
        <v>1</v>
      </c>
      <c r="N10">
        <v>24</v>
      </c>
      <c r="O10">
        <v>102.94</v>
      </c>
      <c r="P10">
        <v>1067121</v>
      </c>
    </row>
    <row r="11" spans="1:16" x14ac:dyDescent="0.2">
      <c r="A11" t="s">
        <v>37</v>
      </c>
      <c r="B11">
        <v>28</v>
      </c>
      <c r="C11">
        <v>457.67</v>
      </c>
      <c r="D11">
        <v>20292248</v>
      </c>
      <c r="E11">
        <v>28</v>
      </c>
      <c r="F11">
        <v>936.86</v>
      </c>
      <c r="G11">
        <v>56982397</v>
      </c>
      <c r="H11">
        <v>28</v>
      </c>
      <c r="I11">
        <v>780.24</v>
      </c>
      <c r="J11">
        <v>2719809</v>
      </c>
      <c r="K11" t="b">
        <f t="shared" si="0"/>
        <v>1</v>
      </c>
      <c r="N11">
        <v>28</v>
      </c>
      <c r="O11">
        <v>760.88</v>
      </c>
      <c r="P11">
        <v>2719815</v>
      </c>
    </row>
    <row r="12" spans="1:16" x14ac:dyDescent="0.2">
      <c r="A12" t="s">
        <v>6</v>
      </c>
      <c r="B12">
        <v>85</v>
      </c>
      <c r="C12">
        <v>0.54</v>
      </c>
      <c r="D12">
        <v>3654</v>
      </c>
      <c r="E12">
        <v>85</v>
      </c>
      <c r="F12">
        <v>0.1</v>
      </c>
      <c r="G12">
        <v>25</v>
      </c>
      <c r="H12">
        <v>85</v>
      </c>
      <c r="I12">
        <v>0.11</v>
      </c>
      <c r="J12">
        <v>5</v>
      </c>
      <c r="K12" t="b">
        <f t="shared" si="0"/>
        <v>1</v>
      </c>
      <c r="N12">
        <v>85</v>
      </c>
      <c r="O12">
        <v>0.13</v>
      </c>
      <c r="P12">
        <v>5</v>
      </c>
    </row>
    <row r="13" spans="1:16" x14ac:dyDescent="0.2">
      <c r="A13" t="s">
        <v>7</v>
      </c>
      <c r="B13">
        <v>87</v>
      </c>
      <c r="C13">
        <v>0.03</v>
      </c>
      <c r="D13">
        <v>0</v>
      </c>
      <c r="E13">
        <v>87</v>
      </c>
      <c r="F13">
        <v>0.04</v>
      </c>
      <c r="G13">
        <v>0</v>
      </c>
      <c r="H13">
        <v>87</v>
      </c>
      <c r="I13">
        <v>0.04</v>
      </c>
      <c r="J13">
        <v>0</v>
      </c>
      <c r="K13" t="b">
        <f t="shared" si="0"/>
        <v>1</v>
      </c>
      <c r="N13">
        <v>87</v>
      </c>
      <c r="O13">
        <v>0.02</v>
      </c>
      <c r="P13">
        <v>0</v>
      </c>
    </row>
    <row r="14" spans="1:16" x14ac:dyDescent="0.2">
      <c r="A14" t="s">
        <v>8</v>
      </c>
      <c r="B14">
        <v>115</v>
      </c>
      <c r="C14">
        <v>0.05</v>
      </c>
      <c r="D14">
        <v>0</v>
      </c>
      <c r="E14">
        <v>115</v>
      </c>
      <c r="F14">
        <v>7.0000000000000007E-2</v>
      </c>
      <c r="G14">
        <v>0</v>
      </c>
      <c r="H14">
        <v>115</v>
      </c>
      <c r="I14">
        <v>7.0000000000000007E-2</v>
      </c>
      <c r="J14">
        <v>0</v>
      </c>
      <c r="K14" t="b">
        <f t="shared" si="0"/>
        <v>1</v>
      </c>
      <c r="N14">
        <v>115</v>
      </c>
      <c r="O14">
        <v>0.04</v>
      </c>
      <c r="P14">
        <v>0</v>
      </c>
    </row>
    <row r="15" spans="1:16" x14ac:dyDescent="0.2">
      <c r="A15" t="s">
        <v>11</v>
      </c>
      <c r="B15">
        <v>18</v>
      </c>
      <c r="C15">
        <v>0</v>
      </c>
      <c r="D15">
        <v>0</v>
      </c>
      <c r="E15">
        <v>18</v>
      </c>
      <c r="F15">
        <v>0</v>
      </c>
      <c r="G15">
        <v>0</v>
      </c>
      <c r="H15">
        <v>18</v>
      </c>
      <c r="I15">
        <v>0</v>
      </c>
      <c r="J15">
        <v>0</v>
      </c>
      <c r="K15" t="b">
        <f t="shared" si="0"/>
        <v>1</v>
      </c>
      <c r="N15">
        <v>18</v>
      </c>
      <c r="O15">
        <v>0</v>
      </c>
      <c r="P15">
        <v>0</v>
      </c>
    </row>
    <row r="16" spans="1:16" x14ac:dyDescent="0.2">
      <c r="A16" t="s">
        <v>9</v>
      </c>
      <c r="B16">
        <v>25</v>
      </c>
      <c r="C16">
        <v>0</v>
      </c>
      <c r="D16">
        <v>0</v>
      </c>
      <c r="E16">
        <v>25</v>
      </c>
      <c r="F16">
        <v>0.01</v>
      </c>
      <c r="G16">
        <v>0</v>
      </c>
      <c r="H16">
        <v>25</v>
      </c>
      <c r="I16">
        <v>0</v>
      </c>
      <c r="J16">
        <v>0</v>
      </c>
      <c r="K16" t="b">
        <f t="shared" si="0"/>
        <v>1</v>
      </c>
      <c r="N16">
        <v>25</v>
      </c>
      <c r="O16">
        <v>0</v>
      </c>
      <c r="P16">
        <v>0</v>
      </c>
    </row>
    <row r="17" spans="1:16" x14ac:dyDescent="0.2">
      <c r="A17" t="s">
        <v>10</v>
      </c>
      <c r="B17">
        <v>30</v>
      </c>
      <c r="C17">
        <v>0.01</v>
      </c>
      <c r="D17">
        <v>0</v>
      </c>
      <c r="E17">
        <v>30</v>
      </c>
      <c r="F17">
        <v>0.01</v>
      </c>
      <c r="G17">
        <v>0</v>
      </c>
      <c r="H17">
        <v>30</v>
      </c>
      <c r="I17">
        <v>0</v>
      </c>
      <c r="J17">
        <v>0</v>
      </c>
      <c r="K17" t="b">
        <f t="shared" si="0"/>
        <v>1</v>
      </c>
      <c r="N17">
        <v>30</v>
      </c>
      <c r="O17">
        <v>0.01</v>
      </c>
      <c r="P17">
        <v>0</v>
      </c>
    </row>
    <row r="18" spans="1:16" x14ac:dyDescent="0.2">
      <c r="A18" t="s">
        <v>12</v>
      </c>
      <c r="B18">
        <v>6</v>
      </c>
      <c r="C18">
        <v>0</v>
      </c>
      <c r="D18">
        <v>211</v>
      </c>
      <c r="E18">
        <v>6</v>
      </c>
      <c r="F18">
        <v>0</v>
      </c>
      <c r="G18">
        <v>241</v>
      </c>
      <c r="H18">
        <v>6</v>
      </c>
      <c r="I18">
        <v>0</v>
      </c>
      <c r="J18">
        <v>69</v>
      </c>
      <c r="K18" t="b">
        <f t="shared" si="0"/>
        <v>1</v>
      </c>
      <c r="N18">
        <v>6</v>
      </c>
      <c r="O18">
        <v>0</v>
      </c>
      <c r="P18">
        <v>69</v>
      </c>
    </row>
    <row r="19" spans="1:16" x14ac:dyDescent="0.2">
      <c r="A19" t="s">
        <v>14</v>
      </c>
      <c r="B19">
        <v>12</v>
      </c>
      <c r="C19">
        <v>0</v>
      </c>
      <c r="D19">
        <v>0</v>
      </c>
      <c r="E19">
        <v>12</v>
      </c>
      <c r="F19">
        <v>0</v>
      </c>
      <c r="G19">
        <v>0</v>
      </c>
      <c r="H19">
        <v>12</v>
      </c>
      <c r="I19">
        <v>0</v>
      </c>
      <c r="J19">
        <v>0</v>
      </c>
      <c r="K19" t="b">
        <f t="shared" si="0"/>
        <v>1</v>
      </c>
      <c r="N19">
        <v>12</v>
      </c>
      <c r="O19">
        <v>0</v>
      </c>
      <c r="P19">
        <v>0</v>
      </c>
    </row>
    <row r="20" spans="1:16" x14ac:dyDescent="0.2">
      <c r="A20" t="s">
        <v>13</v>
      </c>
      <c r="B20">
        <v>19</v>
      </c>
      <c r="C20">
        <v>16.12</v>
      </c>
      <c r="D20">
        <v>2029493</v>
      </c>
      <c r="E20">
        <v>19</v>
      </c>
      <c r="F20">
        <v>154.81</v>
      </c>
      <c r="G20">
        <v>29430847</v>
      </c>
      <c r="H20">
        <v>19</v>
      </c>
      <c r="I20">
        <v>428.95</v>
      </c>
      <c r="J20">
        <v>3215472</v>
      </c>
      <c r="K20" t="b">
        <f t="shared" si="0"/>
        <v>1</v>
      </c>
      <c r="N20">
        <v>19</v>
      </c>
      <c r="O20">
        <v>376.07</v>
      </c>
      <c r="P20">
        <v>3215958</v>
      </c>
    </row>
    <row r="21" spans="1:16" x14ac:dyDescent="0.2">
      <c r="A21" t="s">
        <v>15</v>
      </c>
      <c r="B21">
        <v>10</v>
      </c>
      <c r="C21">
        <v>0</v>
      </c>
      <c r="D21">
        <v>1850</v>
      </c>
      <c r="E21">
        <v>10</v>
      </c>
      <c r="F21">
        <v>0</v>
      </c>
      <c r="G21">
        <v>1637</v>
      </c>
      <c r="H21">
        <v>10</v>
      </c>
      <c r="I21">
        <v>0</v>
      </c>
      <c r="J21">
        <v>194</v>
      </c>
      <c r="K21" t="b">
        <f t="shared" si="0"/>
        <v>1</v>
      </c>
      <c r="N21">
        <v>10</v>
      </c>
      <c r="O21">
        <v>0</v>
      </c>
      <c r="P21">
        <v>194</v>
      </c>
    </row>
    <row r="22" spans="1:16" x14ac:dyDescent="0.2">
      <c r="A22" t="s">
        <v>16</v>
      </c>
      <c r="B22">
        <v>24</v>
      </c>
      <c r="C22">
        <v>0</v>
      </c>
      <c r="D22">
        <v>0</v>
      </c>
      <c r="E22">
        <v>24</v>
      </c>
      <c r="F22">
        <v>0</v>
      </c>
      <c r="G22">
        <v>0</v>
      </c>
      <c r="H22">
        <v>24</v>
      </c>
      <c r="I22">
        <v>0</v>
      </c>
      <c r="J22">
        <v>0</v>
      </c>
      <c r="K22" t="b">
        <f t="shared" si="0"/>
        <v>1</v>
      </c>
      <c r="N22">
        <v>24</v>
      </c>
      <c r="O22">
        <v>0</v>
      </c>
      <c r="P22">
        <v>0</v>
      </c>
    </row>
    <row r="23" spans="1:16" x14ac:dyDescent="0.2">
      <c r="A23" t="s">
        <v>17</v>
      </c>
      <c r="B23">
        <v>30</v>
      </c>
      <c r="C23">
        <v>0</v>
      </c>
      <c r="D23">
        <v>0</v>
      </c>
      <c r="E23">
        <v>30</v>
      </c>
      <c r="F23">
        <v>0</v>
      </c>
      <c r="G23">
        <v>0</v>
      </c>
      <c r="H23">
        <v>30</v>
      </c>
      <c r="I23">
        <v>0</v>
      </c>
      <c r="J23">
        <v>0</v>
      </c>
      <c r="K23" t="b">
        <f t="shared" si="0"/>
        <v>1</v>
      </c>
      <c r="N23">
        <v>30</v>
      </c>
      <c r="O23">
        <v>0</v>
      </c>
      <c r="P23">
        <v>0</v>
      </c>
    </row>
    <row r="24" spans="1:16" x14ac:dyDescent="0.2">
      <c r="A24" t="s">
        <v>18</v>
      </c>
      <c r="B24">
        <v>6</v>
      </c>
      <c r="C24">
        <v>0</v>
      </c>
      <c r="D24">
        <v>31</v>
      </c>
      <c r="E24">
        <v>6</v>
      </c>
      <c r="F24">
        <v>0</v>
      </c>
      <c r="G24">
        <v>25</v>
      </c>
      <c r="H24">
        <v>6</v>
      </c>
      <c r="I24">
        <v>0</v>
      </c>
      <c r="J24">
        <v>20</v>
      </c>
      <c r="K24" t="b">
        <f t="shared" si="0"/>
        <v>1</v>
      </c>
      <c r="N24">
        <v>6</v>
      </c>
      <c r="O24">
        <v>0</v>
      </c>
      <c r="P24">
        <v>20</v>
      </c>
    </row>
    <row r="25" spans="1:16" x14ac:dyDescent="0.2">
      <c r="A25" t="s">
        <v>66</v>
      </c>
      <c r="B25">
        <v>10</v>
      </c>
      <c r="C25">
        <v>0</v>
      </c>
      <c r="D25">
        <v>66</v>
      </c>
      <c r="E25">
        <v>10</v>
      </c>
      <c r="F25">
        <v>0</v>
      </c>
      <c r="G25">
        <v>28</v>
      </c>
      <c r="H25">
        <v>10</v>
      </c>
      <c r="I25">
        <v>0</v>
      </c>
      <c r="J25">
        <v>6</v>
      </c>
      <c r="K25" t="b">
        <f t="shared" si="0"/>
        <v>1</v>
      </c>
      <c r="N25">
        <v>10</v>
      </c>
      <c r="O25">
        <v>0</v>
      </c>
      <c r="P25">
        <v>6</v>
      </c>
    </row>
    <row r="26" spans="1:16" x14ac:dyDescent="0.2">
      <c r="A26" t="s">
        <v>19</v>
      </c>
      <c r="B26">
        <v>97</v>
      </c>
      <c r="C26">
        <v>0</v>
      </c>
      <c r="D26">
        <v>0</v>
      </c>
      <c r="E26">
        <v>97</v>
      </c>
      <c r="F26">
        <v>0</v>
      </c>
      <c r="G26">
        <v>0</v>
      </c>
      <c r="H26">
        <v>97</v>
      </c>
      <c r="I26">
        <v>0</v>
      </c>
      <c r="J26">
        <v>0</v>
      </c>
      <c r="K26" t="b">
        <f t="shared" si="0"/>
        <v>1</v>
      </c>
      <c r="N26">
        <v>97</v>
      </c>
      <c r="O26">
        <v>0.01</v>
      </c>
      <c r="P26">
        <v>0</v>
      </c>
    </row>
    <row r="27" spans="1:16" x14ac:dyDescent="0.2">
      <c r="A27" t="s">
        <v>20</v>
      </c>
      <c r="B27">
        <v>20</v>
      </c>
      <c r="C27">
        <v>0</v>
      </c>
      <c r="D27">
        <v>0</v>
      </c>
      <c r="E27">
        <v>20</v>
      </c>
      <c r="F27">
        <v>0</v>
      </c>
      <c r="G27">
        <v>0</v>
      </c>
      <c r="H27">
        <v>20</v>
      </c>
      <c r="I27">
        <v>0</v>
      </c>
      <c r="J27">
        <v>0</v>
      </c>
      <c r="K27" t="b">
        <f t="shared" si="0"/>
        <v>1</v>
      </c>
      <c r="N27">
        <v>20</v>
      </c>
      <c r="O27">
        <v>0</v>
      </c>
      <c r="P27">
        <v>0</v>
      </c>
    </row>
    <row r="28" spans="1:16" x14ac:dyDescent="0.2">
      <c r="A28" t="s">
        <v>38</v>
      </c>
      <c r="B28">
        <v>5</v>
      </c>
      <c r="C28">
        <v>460.98</v>
      </c>
      <c r="D28">
        <v>13275808</v>
      </c>
      <c r="E28">
        <v>5</v>
      </c>
      <c r="F28">
        <v>164.24</v>
      </c>
      <c r="G28">
        <v>7469445</v>
      </c>
      <c r="H28">
        <v>5</v>
      </c>
      <c r="I28">
        <v>34.549999999999997</v>
      </c>
      <c r="J28">
        <v>346505</v>
      </c>
      <c r="K28" t="b">
        <f t="shared" si="0"/>
        <v>1</v>
      </c>
      <c r="N28">
        <v>5</v>
      </c>
      <c r="O28">
        <v>14.37</v>
      </c>
      <c r="P28">
        <v>352640</v>
      </c>
    </row>
    <row r="29" spans="1:16" x14ac:dyDescent="0.2">
      <c r="A29" t="s">
        <v>39</v>
      </c>
      <c r="B29">
        <v>5</v>
      </c>
      <c r="C29">
        <v>1022.96</v>
      </c>
      <c r="D29">
        <v>22869070</v>
      </c>
      <c r="E29">
        <v>5</v>
      </c>
      <c r="F29">
        <v>949.74</v>
      </c>
      <c r="G29">
        <v>23359873</v>
      </c>
      <c r="H29">
        <v>5</v>
      </c>
      <c r="I29">
        <v>75.459999999999994</v>
      </c>
      <c r="J29">
        <v>386703</v>
      </c>
      <c r="K29" t="b">
        <f t="shared" si="0"/>
        <v>1</v>
      </c>
      <c r="N29">
        <v>5</v>
      </c>
      <c r="O29">
        <v>36.96</v>
      </c>
      <c r="P29">
        <v>387814</v>
      </c>
    </row>
    <row r="30" spans="1:16" x14ac:dyDescent="0.2">
      <c r="A30" t="s">
        <v>40</v>
      </c>
      <c r="B30">
        <v>5</v>
      </c>
      <c r="C30">
        <v>587.92999999999995</v>
      </c>
      <c r="D30">
        <v>20959691</v>
      </c>
      <c r="E30">
        <v>5</v>
      </c>
      <c r="F30">
        <v>495.52</v>
      </c>
      <c r="G30">
        <v>17090942</v>
      </c>
      <c r="H30">
        <v>5</v>
      </c>
      <c r="I30">
        <v>50.6</v>
      </c>
      <c r="J30">
        <v>257497</v>
      </c>
      <c r="K30" t="b">
        <f t="shared" si="0"/>
        <v>1</v>
      </c>
      <c r="N30">
        <v>5</v>
      </c>
      <c r="O30">
        <v>24.42</v>
      </c>
      <c r="P30">
        <v>260447</v>
      </c>
    </row>
    <row r="31" spans="1:16" x14ac:dyDescent="0.2">
      <c r="A31" t="s">
        <v>0</v>
      </c>
      <c r="B31">
        <v>29</v>
      </c>
      <c r="C31">
        <v>3.18</v>
      </c>
      <c r="D31">
        <v>76355</v>
      </c>
      <c r="E31">
        <v>29</v>
      </c>
      <c r="F31">
        <v>0.02</v>
      </c>
      <c r="G31">
        <v>19279</v>
      </c>
      <c r="H31">
        <v>29</v>
      </c>
      <c r="I31">
        <v>0.01</v>
      </c>
      <c r="J31">
        <v>586</v>
      </c>
      <c r="K31" t="b">
        <f t="shared" si="0"/>
        <v>1</v>
      </c>
      <c r="N31">
        <v>29</v>
      </c>
      <c r="O31">
        <v>0.01</v>
      </c>
      <c r="P31">
        <v>586</v>
      </c>
    </row>
    <row r="32" spans="1:16" x14ac:dyDescent="0.2">
      <c r="A32" t="s">
        <v>21</v>
      </c>
      <c r="B32">
        <v>23</v>
      </c>
      <c r="C32">
        <v>16.22</v>
      </c>
      <c r="D32">
        <v>1523729</v>
      </c>
      <c r="E32">
        <v>23</v>
      </c>
      <c r="F32">
        <v>13.13</v>
      </c>
      <c r="G32">
        <v>8116178</v>
      </c>
      <c r="H32">
        <v>23</v>
      </c>
      <c r="I32">
        <v>5.8</v>
      </c>
      <c r="J32">
        <v>207570</v>
      </c>
      <c r="K32" t="b">
        <f t="shared" si="0"/>
        <v>1</v>
      </c>
      <c r="N32">
        <v>23</v>
      </c>
      <c r="O32">
        <v>4.87</v>
      </c>
      <c r="P32">
        <v>207570</v>
      </c>
    </row>
    <row r="33" spans="1:16" x14ac:dyDescent="0.2">
      <c r="A33" t="s">
        <v>22</v>
      </c>
      <c r="B33">
        <v>7</v>
      </c>
      <c r="C33">
        <v>0</v>
      </c>
      <c r="D33">
        <v>1563</v>
      </c>
      <c r="E33">
        <v>7</v>
      </c>
      <c r="F33">
        <v>0</v>
      </c>
      <c r="G33">
        <v>1267</v>
      </c>
      <c r="H33">
        <v>7</v>
      </c>
      <c r="I33">
        <v>0</v>
      </c>
      <c r="J33">
        <v>394</v>
      </c>
      <c r="K33" t="b">
        <f t="shared" si="0"/>
        <v>1</v>
      </c>
      <c r="N33">
        <v>7</v>
      </c>
      <c r="O33">
        <v>0</v>
      </c>
      <c r="P33">
        <v>394</v>
      </c>
    </row>
    <row r="34" spans="1:16" x14ac:dyDescent="0.2">
      <c r="A34" t="s">
        <v>23</v>
      </c>
      <c r="B34">
        <v>6</v>
      </c>
      <c r="C34">
        <v>0</v>
      </c>
      <c r="D34">
        <v>47</v>
      </c>
      <c r="E34">
        <v>6</v>
      </c>
      <c r="F34">
        <v>0</v>
      </c>
      <c r="G34">
        <v>51</v>
      </c>
      <c r="H34">
        <v>6</v>
      </c>
      <c r="I34">
        <v>0</v>
      </c>
      <c r="J34">
        <v>15</v>
      </c>
      <c r="K34" t="b">
        <f t="shared" si="0"/>
        <v>1</v>
      </c>
      <c r="N34">
        <v>6</v>
      </c>
      <c r="O34">
        <v>0</v>
      </c>
      <c r="P34">
        <v>15</v>
      </c>
    </row>
    <row r="35" spans="1:16" x14ac:dyDescent="0.2">
      <c r="A35" t="s">
        <v>24</v>
      </c>
      <c r="B35">
        <v>16</v>
      </c>
      <c r="C35">
        <v>0.03</v>
      </c>
      <c r="D35">
        <v>357</v>
      </c>
      <c r="E35">
        <v>16</v>
      </c>
      <c r="F35">
        <v>0.04</v>
      </c>
      <c r="G35">
        <v>228</v>
      </c>
      <c r="H35">
        <v>16</v>
      </c>
      <c r="I35">
        <v>0.03</v>
      </c>
      <c r="J35">
        <v>31</v>
      </c>
      <c r="K35" t="b">
        <f t="shared" si="0"/>
        <v>1</v>
      </c>
      <c r="N35">
        <v>16</v>
      </c>
      <c r="O35">
        <v>0.01</v>
      </c>
      <c r="P35">
        <v>31</v>
      </c>
    </row>
    <row r="36" spans="1:16" x14ac:dyDescent="0.2">
      <c r="A36" t="s">
        <v>25</v>
      </c>
      <c r="B36">
        <v>19</v>
      </c>
      <c r="C36">
        <v>0.11</v>
      </c>
      <c r="D36">
        <v>187</v>
      </c>
      <c r="E36">
        <v>19</v>
      </c>
      <c r="F36">
        <v>0.13</v>
      </c>
      <c r="G36">
        <v>1</v>
      </c>
      <c r="H36">
        <v>19</v>
      </c>
      <c r="I36">
        <v>0.17</v>
      </c>
      <c r="J36">
        <v>2</v>
      </c>
      <c r="K36" t="b">
        <f t="shared" si="0"/>
        <v>1</v>
      </c>
      <c r="N36">
        <v>19</v>
      </c>
      <c r="O36">
        <v>0.12</v>
      </c>
      <c r="P36">
        <v>2</v>
      </c>
    </row>
    <row r="37" spans="1:16" x14ac:dyDescent="0.2">
      <c r="A37" t="s">
        <v>26</v>
      </c>
      <c r="B37">
        <v>18</v>
      </c>
      <c r="C37">
        <v>0.4</v>
      </c>
      <c r="D37">
        <v>14788</v>
      </c>
      <c r="E37">
        <v>18</v>
      </c>
      <c r="F37">
        <v>0.35</v>
      </c>
      <c r="G37">
        <v>9998</v>
      </c>
      <c r="H37">
        <v>18</v>
      </c>
      <c r="I37">
        <v>0.43</v>
      </c>
      <c r="J37">
        <v>466</v>
      </c>
      <c r="K37" t="b">
        <f t="shared" si="0"/>
        <v>1</v>
      </c>
      <c r="N37">
        <v>18</v>
      </c>
      <c r="O37">
        <v>0.48</v>
      </c>
      <c r="P37">
        <v>466</v>
      </c>
    </row>
    <row r="38" spans="1:16" x14ac:dyDescent="0.2">
      <c r="A38" t="s">
        <v>33</v>
      </c>
      <c r="B38">
        <v>31</v>
      </c>
      <c r="C38">
        <v>315.93</v>
      </c>
      <c r="D38">
        <v>9228474</v>
      </c>
      <c r="E38">
        <v>31</v>
      </c>
      <c r="F38">
        <v>3608.22</v>
      </c>
      <c r="G38">
        <v>429349324</v>
      </c>
      <c r="H38">
        <v>31</v>
      </c>
      <c r="I38">
        <v>3600.01</v>
      </c>
      <c r="J38">
        <v>8198605</v>
      </c>
      <c r="K38" t="b">
        <f t="shared" si="0"/>
        <v>1</v>
      </c>
      <c r="N38">
        <v>31</v>
      </c>
      <c r="O38">
        <v>3600.01</v>
      </c>
      <c r="P38">
        <v>8249266</v>
      </c>
    </row>
    <row r="39" spans="1:16" x14ac:dyDescent="0.2">
      <c r="A39" t="s">
        <v>34</v>
      </c>
      <c r="B39">
        <v>32</v>
      </c>
      <c r="C39">
        <v>285.99</v>
      </c>
      <c r="D39">
        <v>10049555</v>
      </c>
      <c r="E39">
        <v>32</v>
      </c>
      <c r="F39">
        <v>3600.01</v>
      </c>
      <c r="G39">
        <v>320983898</v>
      </c>
      <c r="H39">
        <v>32</v>
      </c>
      <c r="I39">
        <v>3600.01</v>
      </c>
      <c r="J39">
        <v>7442901</v>
      </c>
      <c r="K39" t="b">
        <f t="shared" si="0"/>
        <v>1</v>
      </c>
      <c r="N39">
        <v>32</v>
      </c>
      <c r="O39">
        <v>3600.01</v>
      </c>
      <c r="P39">
        <v>7636549</v>
      </c>
    </row>
    <row r="40" spans="1:16" x14ac:dyDescent="0.2">
      <c r="A40" t="s">
        <v>41</v>
      </c>
      <c r="B40">
        <v>28</v>
      </c>
      <c r="C40">
        <v>899.92</v>
      </c>
      <c r="D40">
        <v>40381147</v>
      </c>
      <c r="E40">
        <v>28</v>
      </c>
      <c r="F40">
        <v>3600.01</v>
      </c>
      <c r="G40">
        <v>236500796</v>
      </c>
      <c r="H40">
        <v>28</v>
      </c>
      <c r="I40">
        <v>3601.18</v>
      </c>
      <c r="J40">
        <v>18340657</v>
      </c>
      <c r="K40" t="b">
        <f t="shared" si="0"/>
        <v>1</v>
      </c>
      <c r="N40">
        <v>28</v>
      </c>
      <c r="O40">
        <v>3600.01</v>
      </c>
      <c r="P40">
        <v>17576139</v>
      </c>
    </row>
    <row r="41" spans="1:16" x14ac:dyDescent="0.2">
      <c r="A41" t="s">
        <v>27</v>
      </c>
      <c r="B41">
        <v>202</v>
      </c>
      <c r="C41">
        <v>25.46</v>
      </c>
      <c r="D41">
        <v>34299</v>
      </c>
      <c r="E41">
        <v>202</v>
      </c>
      <c r="F41">
        <v>0.94</v>
      </c>
      <c r="G41">
        <v>56207</v>
      </c>
      <c r="H41">
        <v>202</v>
      </c>
      <c r="I41">
        <v>0.73</v>
      </c>
      <c r="J41">
        <v>385</v>
      </c>
      <c r="K41" t="b">
        <f t="shared" si="0"/>
        <v>1</v>
      </c>
      <c r="N41">
        <v>202</v>
      </c>
      <c r="O41">
        <v>0.46</v>
      </c>
      <c r="P41">
        <v>385</v>
      </c>
    </row>
    <row r="42" spans="1:16" x14ac:dyDescent="0.2">
      <c r="A42" t="s">
        <v>28</v>
      </c>
      <c r="B42">
        <v>46</v>
      </c>
      <c r="C42">
        <v>1.1100000000000001</v>
      </c>
      <c r="D42">
        <v>4849</v>
      </c>
      <c r="E42">
        <v>46</v>
      </c>
      <c r="F42">
        <v>1.02</v>
      </c>
      <c r="G42">
        <v>1343</v>
      </c>
      <c r="H42">
        <v>46</v>
      </c>
      <c r="I42">
        <v>1.03</v>
      </c>
      <c r="J42">
        <v>101</v>
      </c>
      <c r="K42" t="b">
        <f t="shared" si="0"/>
        <v>1</v>
      </c>
      <c r="N42">
        <v>46</v>
      </c>
      <c r="O42">
        <v>0.83</v>
      </c>
      <c r="P42">
        <v>101</v>
      </c>
    </row>
    <row r="43" spans="1:16" x14ac:dyDescent="0.2">
      <c r="A43" t="s">
        <v>29</v>
      </c>
      <c r="B43">
        <v>155</v>
      </c>
      <c r="C43">
        <v>4.72</v>
      </c>
      <c r="D43">
        <v>729314</v>
      </c>
      <c r="E43">
        <v>155</v>
      </c>
      <c r="F43">
        <v>15.3</v>
      </c>
      <c r="G43">
        <v>3985497</v>
      </c>
      <c r="H43">
        <v>155</v>
      </c>
      <c r="I43">
        <v>0.18</v>
      </c>
      <c r="J43">
        <v>4611</v>
      </c>
      <c r="K43" t="b">
        <f t="shared" si="0"/>
        <v>1</v>
      </c>
      <c r="N43">
        <v>155</v>
      </c>
      <c r="O43">
        <v>0.18</v>
      </c>
      <c r="P43">
        <v>4611</v>
      </c>
    </row>
    <row r="44" spans="1:16" x14ac:dyDescent="0.2">
      <c r="A44" t="s">
        <v>30</v>
      </c>
      <c r="B44">
        <v>63</v>
      </c>
      <c r="C44">
        <v>3600.01</v>
      </c>
      <c r="D44">
        <v>82894034</v>
      </c>
      <c r="E44">
        <v>64</v>
      </c>
      <c r="F44">
        <v>0.56999999999999995</v>
      </c>
      <c r="G44">
        <v>31051</v>
      </c>
      <c r="H44">
        <v>64</v>
      </c>
      <c r="I44">
        <v>12.19</v>
      </c>
      <c r="J44">
        <v>82836</v>
      </c>
      <c r="K44" t="b">
        <f t="shared" si="0"/>
        <v>1</v>
      </c>
      <c r="N44">
        <v>64</v>
      </c>
      <c r="O44">
        <v>51.35</v>
      </c>
      <c r="P44">
        <v>579816</v>
      </c>
    </row>
    <row r="45" spans="1:16" x14ac:dyDescent="0.2">
      <c r="A45" t="s">
        <v>31</v>
      </c>
      <c r="B45">
        <v>21</v>
      </c>
      <c r="C45">
        <v>95.87</v>
      </c>
      <c r="D45">
        <v>8547750</v>
      </c>
      <c r="E45">
        <v>21</v>
      </c>
      <c r="F45">
        <v>1375.82</v>
      </c>
      <c r="G45">
        <v>236064013</v>
      </c>
      <c r="H45">
        <v>21</v>
      </c>
      <c r="I45">
        <v>3002.35</v>
      </c>
      <c r="J45">
        <v>16054034</v>
      </c>
      <c r="K45" t="b">
        <f t="shared" si="0"/>
        <v>1</v>
      </c>
      <c r="N45">
        <v>21</v>
      </c>
      <c r="O45">
        <v>3201.14</v>
      </c>
      <c r="P45">
        <v>16054326</v>
      </c>
    </row>
    <row r="46" spans="1:16" x14ac:dyDescent="0.2">
      <c r="A46" t="s">
        <v>71</v>
      </c>
      <c r="B46" s="13">
        <f>COUNTIF(C3:C45,"&lt;3600")</f>
        <v>42</v>
      </c>
      <c r="C46" s="13"/>
      <c r="D46" s="13"/>
      <c r="E46" s="12">
        <f>COUNTIF(F3:F45,"&lt;3600")</f>
        <v>40</v>
      </c>
      <c r="F46" s="12"/>
      <c r="G46" s="12"/>
      <c r="H46" s="12">
        <f>COUNTIF(I3:I45,"&lt;3600")</f>
        <v>40</v>
      </c>
      <c r="I46" s="12"/>
      <c r="J46" s="12"/>
      <c r="O46">
        <f>COUNTIF(O3:O45,"&lt;3600")</f>
        <v>39</v>
      </c>
    </row>
    <row r="47" spans="1:16" x14ac:dyDescent="0.2">
      <c r="A47" t="s">
        <v>73</v>
      </c>
      <c r="B47" s="13">
        <f>AVERAGE(C3:C45)</f>
        <v>206.33209302325582</v>
      </c>
      <c r="C47" s="13"/>
      <c r="D47" s="13"/>
      <c r="E47" s="12">
        <f>AVERAGE(F3:F45)</f>
        <v>358.57209302325577</v>
      </c>
      <c r="F47" s="12"/>
      <c r="G47" s="12"/>
      <c r="H47" s="12">
        <f>AVERAGE(I3:I45)</f>
        <v>358.05395348837214</v>
      </c>
      <c r="I47" s="12"/>
      <c r="J47" s="12"/>
    </row>
    <row r="52" spans="1:4" x14ac:dyDescent="0.2">
      <c r="A52" s="10"/>
      <c r="B52" s="10"/>
      <c r="C52" s="10"/>
      <c r="D52" s="10"/>
    </row>
    <row r="97" spans="1:4" x14ac:dyDescent="0.2">
      <c r="A97" s="10"/>
      <c r="B97" s="10"/>
      <c r="C97" s="10"/>
      <c r="D97" s="10"/>
    </row>
    <row r="142" spans="1:4" x14ac:dyDescent="0.2">
      <c r="A142" s="10"/>
      <c r="B142" s="10"/>
      <c r="C142" s="10"/>
      <c r="D142" s="10"/>
    </row>
    <row r="191" spans="1:10" x14ac:dyDescent="0.2">
      <c r="A191" s="11"/>
      <c r="B191" s="10"/>
      <c r="C191" s="10"/>
      <c r="D191" s="10"/>
      <c r="E191" s="10"/>
      <c r="F191" s="10"/>
      <c r="G191" s="10"/>
      <c r="H191" s="10"/>
      <c r="I191" s="10"/>
      <c r="J191" s="10"/>
    </row>
    <row r="192" spans="1:10" x14ac:dyDescent="0.2">
      <c r="A192" s="11"/>
      <c r="B192" s="9"/>
      <c r="C192" s="9"/>
      <c r="D192" s="9"/>
      <c r="E192" s="9"/>
      <c r="F192" s="9"/>
      <c r="G192" s="9"/>
      <c r="H192" s="9"/>
      <c r="I192" s="9"/>
      <c r="J192" s="9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</sheetData>
  <sortState ref="C61:F103">
    <sortCondition ref="C61:C103"/>
  </sortState>
  <dataConsolidate function="average"/>
  <mergeCells count="11">
    <mergeCell ref="H46:J46"/>
    <mergeCell ref="H47:J47"/>
    <mergeCell ref="B46:D46"/>
    <mergeCell ref="B47:D47"/>
    <mergeCell ref="E46:G46"/>
    <mergeCell ref="E47:G47"/>
    <mergeCell ref="N1:P1"/>
    <mergeCell ref="A1:A2"/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74CC7-103F-4F3D-8AE4-DC2A6712847E}">
  <dimension ref="A1:P229"/>
  <sheetViews>
    <sheetView topLeftCell="A19" workbookViewId="0">
      <selection activeCell="H47" sqref="A46:J47"/>
    </sheetView>
  </sheetViews>
  <sheetFormatPr defaultRowHeight="14.25" x14ac:dyDescent="0.2"/>
  <cols>
    <col min="1" max="1" width="21.75" customWidth="1"/>
    <col min="4" max="4" width="13.625" customWidth="1"/>
    <col min="7" max="7" width="12.5" customWidth="1"/>
  </cols>
  <sheetData>
    <row r="1" spans="1:16" x14ac:dyDescent="0.2">
      <c r="A1" s="13" t="s">
        <v>58</v>
      </c>
      <c r="B1" s="12" t="s">
        <v>59</v>
      </c>
      <c r="C1" s="12"/>
      <c r="D1" s="12"/>
      <c r="E1" s="12" t="s">
        <v>72</v>
      </c>
      <c r="F1" s="12"/>
      <c r="G1" s="12"/>
      <c r="H1" s="12" t="s">
        <v>60</v>
      </c>
      <c r="I1" s="12"/>
      <c r="J1" s="12"/>
      <c r="K1" s="10"/>
      <c r="N1" s="12" t="s">
        <v>69</v>
      </c>
      <c r="O1" s="12"/>
      <c r="P1" s="12"/>
    </row>
    <row r="2" spans="1:16" ht="16.5" x14ac:dyDescent="0.2">
      <c r="A2" s="13"/>
      <c r="B2" s="9" t="s">
        <v>61</v>
      </c>
      <c r="C2" s="9" t="s">
        <v>62</v>
      </c>
      <c r="D2" s="9" t="s">
        <v>63</v>
      </c>
      <c r="E2" s="9" t="s">
        <v>64</v>
      </c>
      <c r="F2" s="9" t="s">
        <v>62</v>
      </c>
      <c r="G2" s="9" t="s">
        <v>63</v>
      </c>
      <c r="H2" s="9" t="s">
        <v>64</v>
      </c>
      <c r="I2" s="9" t="s">
        <v>62</v>
      </c>
      <c r="J2" s="9" t="s">
        <v>63</v>
      </c>
      <c r="K2" s="9" t="s">
        <v>70</v>
      </c>
      <c r="N2" s="9" t="s">
        <v>64</v>
      </c>
      <c r="O2" s="9" t="s">
        <v>62</v>
      </c>
      <c r="P2" s="9" t="s">
        <v>63</v>
      </c>
    </row>
    <row r="3" spans="1:16" x14ac:dyDescent="0.2">
      <c r="A3" t="s">
        <v>1</v>
      </c>
      <c r="B3">
        <v>8</v>
      </c>
      <c r="C3">
        <v>0.03</v>
      </c>
      <c r="D3">
        <v>21912</v>
      </c>
      <c r="E3">
        <v>8</v>
      </c>
      <c r="F3">
        <v>0</v>
      </c>
      <c r="G3">
        <v>5926</v>
      </c>
      <c r="H3">
        <v>8</v>
      </c>
      <c r="I3">
        <v>0</v>
      </c>
      <c r="J3">
        <v>986</v>
      </c>
      <c r="K3" t="b">
        <f>OR(C3&lt;3600, F3&lt;3600, I3&lt;3600)</f>
        <v>1</v>
      </c>
      <c r="N3">
        <v>8</v>
      </c>
      <c r="O3">
        <v>0</v>
      </c>
      <c r="P3">
        <v>977</v>
      </c>
    </row>
    <row r="4" spans="1:16" x14ac:dyDescent="0.2">
      <c r="A4" t="s">
        <v>2</v>
      </c>
      <c r="B4">
        <v>21</v>
      </c>
      <c r="C4">
        <v>10.71</v>
      </c>
      <c r="D4">
        <v>267033</v>
      </c>
      <c r="E4">
        <v>21</v>
      </c>
      <c r="F4">
        <v>2.33</v>
      </c>
      <c r="G4">
        <v>1855978</v>
      </c>
      <c r="H4">
        <v>21</v>
      </c>
      <c r="I4">
        <v>2.83</v>
      </c>
      <c r="J4">
        <v>268096</v>
      </c>
      <c r="K4" t="b">
        <f t="shared" ref="K4:K45" si="0">OR(C4&lt;3600, F4&lt;3600, I4&lt;3600)</f>
        <v>1</v>
      </c>
      <c r="N4">
        <v>21</v>
      </c>
      <c r="O4">
        <v>2.73</v>
      </c>
      <c r="P4">
        <v>268096</v>
      </c>
    </row>
    <row r="5" spans="1:16" x14ac:dyDescent="0.2">
      <c r="A5" t="s">
        <v>3</v>
      </c>
      <c r="B5">
        <v>57</v>
      </c>
      <c r="C5">
        <v>0.13</v>
      </c>
      <c r="D5">
        <v>34210</v>
      </c>
      <c r="E5">
        <v>57</v>
      </c>
      <c r="F5">
        <v>0.01</v>
      </c>
      <c r="G5">
        <v>1545</v>
      </c>
      <c r="H5">
        <v>57</v>
      </c>
      <c r="I5">
        <v>0.01</v>
      </c>
      <c r="J5">
        <v>62</v>
      </c>
      <c r="K5" t="b">
        <f t="shared" si="0"/>
        <v>1</v>
      </c>
      <c r="N5">
        <v>57</v>
      </c>
      <c r="O5">
        <v>0.01</v>
      </c>
      <c r="P5">
        <v>62</v>
      </c>
    </row>
    <row r="6" spans="1:16" x14ac:dyDescent="0.2">
      <c r="A6" t="s">
        <v>35</v>
      </c>
      <c r="B6">
        <v>15</v>
      </c>
      <c r="C6">
        <v>3600.01</v>
      </c>
      <c r="D6">
        <v>598892906</v>
      </c>
      <c r="E6">
        <v>23</v>
      </c>
      <c r="F6">
        <v>63.13</v>
      </c>
      <c r="G6">
        <v>7622809</v>
      </c>
      <c r="H6">
        <v>23</v>
      </c>
      <c r="I6">
        <v>25.99</v>
      </c>
      <c r="J6">
        <v>521690</v>
      </c>
      <c r="K6" t="b">
        <f t="shared" si="0"/>
        <v>1</v>
      </c>
      <c r="N6">
        <v>23</v>
      </c>
      <c r="O6">
        <v>2567</v>
      </c>
      <c r="P6">
        <v>51612457</v>
      </c>
    </row>
    <row r="7" spans="1:16" x14ac:dyDescent="0.2">
      <c r="A7" t="s">
        <v>4</v>
      </c>
      <c r="B7">
        <v>11</v>
      </c>
      <c r="C7">
        <v>0.14000000000000001</v>
      </c>
      <c r="D7">
        <v>58370</v>
      </c>
      <c r="E7">
        <v>11</v>
      </c>
      <c r="F7">
        <v>0</v>
      </c>
      <c r="G7">
        <v>9391</v>
      </c>
      <c r="H7">
        <v>11</v>
      </c>
      <c r="I7">
        <v>0</v>
      </c>
      <c r="J7">
        <v>981</v>
      </c>
      <c r="K7" t="b">
        <f t="shared" si="0"/>
        <v>1</v>
      </c>
      <c r="N7">
        <v>11</v>
      </c>
      <c r="O7">
        <v>0</v>
      </c>
      <c r="P7">
        <v>981</v>
      </c>
    </row>
    <row r="8" spans="1:16" x14ac:dyDescent="0.2">
      <c r="A8" t="s">
        <v>68</v>
      </c>
      <c r="B8">
        <v>11</v>
      </c>
      <c r="C8">
        <v>4.3</v>
      </c>
      <c r="D8">
        <v>327398</v>
      </c>
      <c r="E8">
        <v>11</v>
      </c>
      <c r="F8">
        <v>0.47</v>
      </c>
      <c r="G8">
        <v>174210</v>
      </c>
      <c r="H8">
        <v>11</v>
      </c>
      <c r="I8">
        <v>0.11</v>
      </c>
      <c r="J8">
        <v>10019</v>
      </c>
      <c r="K8" t="b">
        <f t="shared" si="0"/>
        <v>1</v>
      </c>
      <c r="N8">
        <v>11</v>
      </c>
      <c r="O8">
        <v>0.06</v>
      </c>
      <c r="P8">
        <v>13878</v>
      </c>
    </row>
    <row r="9" spans="1:16" x14ac:dyDescent="0.2">
      <c r="A9" t="s">
        <v>5</v>
      </c>
      <c r="B9">
        <v>8</v>
      </c>
      <c r="C9">
        <v>0</v>
      </c>
      <c r="D9">
        <v>3254</v>
      </c>
      <c r="E9">
        <v>8</v>
      </c>
      <c r="F9">
        <v>0</v>
      </c>
      <c r="G9">
        <v>1258</v>
      </c>
      <c r="H9">
        <v>8</v>
      </c>
      <c r="I9">
        <v>0</v>
      </c>
      <c r="J9">
        <v>236</v>
      </c>
      <c r="K9" t="b">
        <f t="shared" si="0"/>
        <v>1</v>
      </c>
      <c r="N9">
        <v>8</v>
      </c>
      <c r="O9">
        <v>0</v>
      </c>
      <c r="P9">
        <v>236</v>
      </c>
    </row>
    <row r="10" spans="1:16" x14ac:dyDescent="0.2">
      <c r="A10" t="s">
        <v>36</v>
      </c>
      <c r="B10">
        <v>15</v>
      </c>
      <c r="C10">
        <v>3600.01</v>
      </c>
      <c r="D10">
        <v>366433471</v>
      </c>
      <c r="E10">
        <v>27</v>
      </c>
      <c r="F10">
        <v>1080.1500000000001</v>
      </c>
      <c r="G10">
        <v>37248436</v>
      </c>
      <c r="H10">
        <v>27</v>
      </c>
      <c r="I10">
        <v>200.04</v>
      </c>
      <c r="J10">
        <v>864930</v>
      </c>
      <c r="K10" t="b">
        <f t="shared" si="0"/>
        <v>1</v>
      </c>
      <c r="N10">
        <v>27</v>
      </c>
      <c r="O10">
        <v>133.91</v>
      </c>
      <c r="P10">
        <v>864747</v>
      </c>
    </row>
    <row r="11" spans="1:16" x14ac:dyDescent="0.2">
      <c r="A11" t="s">
        <v>37</v>
      </c>
      <c r="B11">
        <v>16</v>
      </c>
      <c r="C11">
        <v>3600.01</v>
      </c>
      <c r="D11">
        <v>583163763</v>
      </c>
      <c r="E11">
        <v>31</v>
      </c>
      <c r="F11">
        <v>3605.36</v>
      </c>
      <c r="G11">
        <v>286124706</v>
      </c>
      <c r="H11">
        <v>31</v>
      </c>
      <c r="I11">
        <v>858.68</v>
      </c>
      <c r="J11">
        <v>4935089</v>
      </c>
      <c r="K11" t="b">
        <f t="shared" si="0"/>
        <v>1</v>
      </c>
      <c r="N11">
        <v>31</v>
      </c>
      <c r="O11">
        <v>839.89</v>
      </c>
      <c r="P11">
        <v>4927248</v>
      </c>
    </row>
    <row r="12" spans="1:16" x14ac:dyDescent="0.2">
      <c r="A12" t="s">
        <v>6</v>
      </c>
      <c r="B12">
        <v>86</v>
      </c>
      <c r="C12">
        <v>0.74</v>
      </c>
      <c r="D12">
        <v>3735</v>
      </c>
      <c r="E12">
        <v>86</v>
      </c>
      <c r="F12">
        <v>0.09</v>
      </c>
      <c r="G12">
        <v>1</v>
      </c>
      <c r="H12">
        <v>86</v>
      </c>
      <c r="I12">
        <v>0.13</v>
      </c>
      <c r="J12">
        <v>2</v>
      </c>
      <c r="K12" t="b">
        <f t="shared" si="0"/>
        <v>1</v>
      </c>
      <c r="N12">
        <v>86</v>
      </c>
      <c r="O12">
        <v>0.08</v>
      </c>
      <c r="P12">
        <v>2</v>
      </c>
    </row>
    <row r="13" spans="1:16" x14ac:dyDescent="0.2">
      <c r="A13" t="s">
        <v>7</v>
      </c>
      <c r="B13">
        <v>87</v>
      </c>
      <c r="C13">
        <v>0.04</v>
      </c>
      <c r="D13">
        <v>0</v>
      </c>
      <c r="E13">
        <v>87</v>
      </c>
      <c r="F13">
        <v>0.04</v>
      </c>
      <c r="G13">
        <v>0</v>
      </c>
      <c r="H13">
        <v>87</v>
      </c>
      <c r="I13">
        <v>0.03</v>
      </c>
      <c r="J13">
        <v>0</v>
      </c>
      <c r="K13" t="b">
        <f t="shared" si="0"/>
        <v>1</v>
      </c>
      <c r="N13">
        <v>87</v>
      </c>
      <c r="O13">
        <v>0.03</v>
      </c>
      <c r="P13">
        <v>0</v>
      </c>
    </row>
    <row r="14" spans="1:16" x14ac:dyDescent="0.2">
      <c r="A14" t="s">
        <v>8</v>
      </c>
      <c r="B14">
        <v>115</v>
      </c>
      <c r="C14">
        <v>0.06</v>
      </c>
      <c r="D14">
        <v>0</v>
      </c>
      <c r="E14">
        <v>115</v>
      </c>
      <c r="F14">
        <v>0.06</v>
      </c>
      <c r="G14">
        <v>0</v>
      </c>
      <c r="H14">
        <v>115</v>
      </c>
      <c r="I14">
        <v>7.0000000000000007E-2</v>
      </c>
      <c r="J14">
        <v>0</v>
      </c>
      <c r="K14" t="b">
        <f t="shared" si="0"/>
        <v>1</v>
      </c>
      <c r="N14">
        <v>115</v>
      </c>
      <c r="O14">
        <v>0.05</v>
      </c>
      <c r="P14">
        <v>0</v>
      </c>
    </row>
    <row r="15" spans="1:16" x14ac:dyDescent="0.2">
      <c r="A15" t="s">
        <v>11</v>
      </c>
      <c r="B15">
        <v>18</v>
      </c>
      <c r="C15">
        <v>0</v>
      </c>
      <c r="D15">
        <v>0</v>
      </c>
      <c r="E15">
        <v>18</v>
      </c>
      <c r="F15">
        <v>0</v>
      </c>
      <c r="G15">
        <v>0</v>
      </c>
      <c r="H15">
        <v>18</v>
      </c>
      <c r="I15">
        <v>0</v>
      </c>
      <c r="J15">
        <v>0</v>
      </c>
      <c r="K15" t="b">
        <f t="shared" si="0"/>
        <v>1</v>
      </c>
      <c r="N15">
        <v>18</v>
      </c>
      <c r="O15">
        <v>0.01</v>
      </c>
      <c r="P15">
        <v>0</v>
      </c>
    </row>
    <row r="16" spans="1:16" x14ac:dyDescent="0.2">
      <c r="A16" t="s">
        <v>9</v>
      </c>
      <c r="B16">
        <v>25</v>
      </c>
      <c r="C16">
        <v>0.1</v>
      </c>
      <c r="D16">
        <v>1064</v>
      </c>
      <c r="E16">
        <v>25</v>
      </c>
      <c r="F16">
        <v>0.01</v>
      </c>
      <c r="G16">
        <v>89</v>
      </c>
      <c r="H16">
        <v>25</v>
      </c>
      <c r="I16">
        <v>0</v>
      </c>
      <c r="J16">
        <v>78</v>
      </c>
      <c r="K16" t="b">
        <f t="shared" si="0"/>
        <v>1</v>
      </c>
      <c r="N16">
        <v>25</v>
      </c>
      <c r="O16">
        <v>0.01</v>
      </c>
      <c r="P16">
        <v>78</v>
      </c>
    </row>
    <row r="17" spans="1:16" x14ac:dyDescent="0.2">
      <c r="A17" t="s">
        <v>10</v>
      </c>
      <c r="B17">
        <v>30</v>
      </c>
      <c r="C17">
        <v>0</v>
      </c>
      <c r="D17">
        <v>0</v>
      </c>
      <c r="E17">
        <v>30</v>
      </c>
      <c r="F17">
        <v>0</v>
      </c>
      <c r="G17">
        <v>0</v>
      </c>
      <c r="H17">
        <v>30</v>
      </c>
      <c r="I17">
        <v>0</v>
      </c>
      <c r="J17">
        <v>0</v>
      </c>
      <c r="K17" t="b">
        <f t="shared" si="0"/>
        <v>1</v>
      </c>
      <c r="N17">
        <v>30</v>
      </c>
      <c r="O17">
        <v>0.02</v>
      </c>
      <c r="P17">
        <v>0</v>
      </c>
    </row>
    <row r="18" spans="1:16" x14ac:dyDescent="0.2">
      <c r="A18" t="s">
        <v>12</v>
      </c>
      <c r="B18">
        <v>7</v>
      </c>
      <c r="C18">
        <v>0</v>
      </c>
      <c r="D18">
        <v>3110</v>
      </c>
      <c r="E18">
        <v>7</v>
      </c>
      <c r="F18">
        <v>0</v>
      </c>
      <c r="G18">
        <v>1048</v>
      </c>
      <c r="H18">
        <v>7</v>
      </c>
      <c r="I18">
        <v>0</v>
      </c>
      <c r="J18">
        <v>218</v>
      </c>
      <c r="K18" t="b">
        <f t="shared" si="0"/>
        <v>1</v>
      </c>
      <c r="N18">
        <v>7</v>
      </c>
      <c r="O18">
        <v>0</v>
      </c>
      <c r="P18">
        <v>218</v>
      </c>
    </row>
    <row r="19" spans="1:16" x14ac:dyDescent="0.2">
      <c r="A19" t="s">
        <v>14</v>
      </c>
      <c r="B19">
        <v>12</v>
      </c>
      <c r="C19">
        <v>0.27</v>
      </c>
      <c r="D19">
        <v>171329</v>
      </c>
      <c r="E19">
        <v>12</v>
      </c>
      <c r="F19">
        <v>0</v>
      </c>
      <c r="G19">
        <v>3081</v>
      </c>
      <c r="H19">
        <v>12</v>
      </c>
      <c r="I19">
        <v>0</v>
      </c>
      <c r="J19">
        <v>121</v>
      </c>
      <c r="K19" t="b">
        <f t="shared" si="0"/>
        <v>1</v>
      </c>
      <c r="N19">
        <v>12</v>
      </c>
      <c r="O19">
        <v>0</v>
      </c>
      <c r="P19">
        <v>121</v>
      </c>
    </row>
    <row r="20" spans="1:16" x14ac:dyDescent="0.2">
      <c r="A20" t="s">
        <v>13</v>
      </c>
      <c r="B20">
        <v>22</v>
      </c>
      <c r="C20">
        <v>2890.41</v>
      </c>
      <c r="D20">
        <v>156121754</v>
      </c>
      <c r="E20">
        <v>22</v>
      </c>
      <c r="F20">
        <v>3600.37</v>
      </c>
      <c r="G20">
        <v>812282746</v>
      </c>
      <c r="H20">
        <v>22</v>
      </c>
      <c r="I20">
        <v>3600.04</v>
      </c>
      <c r="J20">
        <v>76410373</v>
      </c>
      <c r="K20" t="b">
        <f t="shared" si="0"/>
        <v>1</v>
      </c>
      <c r="N20">
        <v>22</v>
      </c>
      <c r="O20">
        <v>3600.01</v>
      </c>
      <c r="P20">
        <v>74430236</v>
      </c>
    </row>
    <row r="21" spans="1:16" x14ac:dyDescent="0.2">
      <c r="A21" t="s">
        <v>15</v>
      </c>
      <c r="B21">
        <v>11</v>
      </c>
      <c r="C21">
        <v>0.03</v>
      </c>
      <c r="D21">
        <v>20563</v>
      </c>
      <c r="E21">
        <v>11</v>
      </c>
      <c r="F21">
        <v>0</v>
      </c>
      <c r="G21">
        <v>3536</v>
      </c>
      <c r="H21">
        <v>11</v>
      </c>
      <c r="I21">
        <v>0</v>
      </c>
      <c r="J21">
        <v>320</v>
      </c>
      <c r="K21" t="b">
        <f t="shared" si="0"/>
        <v>1</v>
      </c>
      <c r="N21">
        <v>11</v>
      </c>
      <c r="O21">
        <v>0</v>
      </c>
      <c r="P21">
        <v>320</v>
      </c>
    </row>
    <row r="22" spans="1:16" x14ac:dyDescent="0.2">
      <c r="A22" t="s">
        <v>16</v>
      </c>
      <c r="B22">
        <v>24</v>
      </c>
      <c r="C22">
        <v>0</v>
      </c>
      <c r="D22">
        <v>0</v>
      </c>
      <c r="E22">
        <v>24</v>
      </c>
      <c r="F22">
        <v>0</v>
      </c>
      <c r="G22">
        <v>0</v>
      </c>
      <c r="H22">
        <v>24</v>
      </c>
      <c r="I22">
        <v>0</v>
      </c>
      <c r="J22">
        <v>0</v>
      </c>
      <c r="K22" t="b">
        <f t="shared" si="0"/>
        <v>1</v>
      </c>
      <c r="N22">
        <v>24</v>
      </c>
      <c r="O22">
        <v>0</v>
      </c>
      <c r="P22">
        <v>0</v>
      </c>
    </row>
    <row r="23" spans="1:16" x14ac:dyDescent="0.2">
      <c r="A23" t="s">
        <v>17</v>
      </c>
      <c r="B23">
        <v>30</v>
      </c>
      <c r="C23">
        <v>0</v>
      </c>
      <c r="D23">
        <v>0</v>
      </c>
      <c r="E23">
        <v>30</v>
      </c>
      <c r="F23">
        <v>0</v>
      </c>
      <c r="G23">
        <v>0</v>
      </c>
      <c r="H23">
        <v>30</v>
      </c>
      <c r="I23">
        <v>0</v>
      </c>
      <c r="J23">
        <v>0</v>
      </c>
      <c r="K23" t="b">
        <f t="shared" si="0"/>
        <v>1</v>
      </c>
      <c r="N23">
        <v>30</v>
      </c>
      <c r="O23">
        <v>0</v>
      </c>
      <c r="P23">
        <v>0</v>
      </c>
    </row>
    <row r="24" spans="1:16" x14ac:dyDescent="0.2">
      <c r="A24" t="s">
        <v>18</v>
      </c>
      <c r="B24">
        <v>6</v>
      </c>
      <c r="C24">
        <v>0</v>
      </c>
      <c r="D24">
        <v>724</v>
      </c>
      <c r="E24">
        <v>6</v>
      </c>
      <c r="F24">
        <v>0</v>
      </c>
      <c r="G24">
        <v>193</v>
      </c>
      <c r="H24">
        <v>6</v>
      </c>
      <c r="I24">
        <v>0</v>
      </c>
      <c r="J24">
        <v>66</v>
      </c>
      <c r="K24" t="b">
        <f t="shared" si="0"/>
        <v>1</v>
      </c>
      <c r="N24">
        <v>6</v>
      </c>
      <c r="O24">
        <v>0</v>
      </c>
      <c r="P24">
        <v>66</v>
      </c>
    </row>
    <row r="25" spans="1:16" x14ac:dyDescent="0.2">
      <c r="A25" t="s">
        <v>66</v>
      </c>
      <c r="B25">
        <v>11</v>
      </c>
      <c r="C25">
        <v>0</v>
      </c>
      <c r="D25">
        <v>347</v>
      </c>
      <c r="E25">
        <v>11</v>
      </c>
      <c r="F25">
        <v>0</v>
      </c>
      <c r="G25">
        <v>139</v>
      </c>
      <c r="H25">
        <v>11</v>
      </c>
      <c r="I25">
        <v>0</v>
      </c>
      <c r="J25">
        <v>29</v>
      </c>
      <c r="K25" t="b">
        <f t="shared" si="0"/>
        <v>1</v>
      </c>
      <c r="N25">
        <v>11</v>
      </c>
      <c r="O25">
        <v>0</v>
      </c>
      <c r="P25">
        <v>27</v>
      </c>
    </row>
    <row r="26" spans="1:16" x14ac:dyDescent="0.2">
      <c r="A26" t="s">
        <v>19</v>
      </c>
      <c r="B26">
        <v>97</v>
      </c>
      <c r="C26">
        <v>0</v>
      </c>
      <c r="D26">
        <v>0</v>
      </c>
      <c r="E26">
        <v>97</v>
      </c>
      <c r="F26">
        <v>0</v>
      </c>
      <c r="G26">
        <v>0</v>
      </c>
      <c r="H26">
        <v>97</v>
      </c>
      <c r="I26">
        <v>0</v>
      </c>
      <c r="J26">
        <v>0</v>
      </c>
      <c r="K26" t="b">
        <f t="shared" si="0"/>
        <v>1</v>
      </c>
      <c r="N26">
        <v>97</v>
      </c>
      <c r="O26">
        <v>0</v>
      </c>
      <c r="P26">
        <v>0</v>
      </c>
    </row>
    <row r="27" spans="1:16" x14ac:dyDescent="0.2">
      <c r="A27" t="s">
        <v>20</v>
      </c>
      <c r="B27">
        <v>20</v>
      </c>
      <c r="C27">
        <v>0</v>
      </c>
      <c r="D27">
        <v>0</v>
      </c>
      <c r="E27">
        <v>20</v>
      </c>
      <c r="F27">
        <v>0</v>
      </c>
      <c r="G27">
        <v>0</v>
      </c>
      <c r="H27">
        <v>20</v>
      </c>
      <c r="I27">
        <v>0</v>
      </c>
      <c r="J27">
        <v>0</v>
      </c>
      <c r="K27" t="b">
        <f t="shared" si="0"/>
        <v>1</v>
      </c>
      <c r="N27">
        <v>20</v>
      </c>
      <c r="O27">
        <v>0</v>
      </c>
      <c r="P27">
        <v>0</v>
      </c>
    </row>
    <row r="28" spans="1:16" x14ac:dyDescent="0.2">
      <c r="A28" t="s">
        <v>38</v>
      </c>
      <c r="B28">
        <v>4</v>
      </c>
      <c r="C28">
        <v>3600.01</v>
      </c>
      <c r="D28">
        <v>914621813</v>
      </c>
      <c r="E28">
        <v>7</v>
      </c>
      <c r="F28">
        <v>280.02</v>
      </c>
      <c r="G28">
        <v>14392762</v>
      </c>
      <c r="H28">
        <v>7</v>
      </c>
      <c r="I28">
        <v>54.06</v>
      </c>
      <c r="J28">
        <v>324412</v>
      </c>
      <c r="K28" t="b">
        <f t="shared" si="0"/>
        <v>1</v>
      </c>
      <c r="N28">
        <v>7</v>
      </c>
      <c r="O28">
        <v>22.55</v>
      </c>
      <c r="P28">
        <v>334244</v>
      </c>
    </row>
    <row r="29" spans="1:16" x14ac:dyDescent="0.2">
      <c r="A29" t="s">
        <v>39</v>
      </c>
      <c r="B29">
        <v>4</v>
      </c>
      <c r="C29">
        <v>3600.01</v>
      </c>
      <c r="D29">
        <v>903755309</v>
      </c>
      <c r="E29">
        <v>6</v>
      </c>
      <c r="F29">
        <v>1813.67</v>
      </c>
      <c r="G29">
        <v>42925144</v>
      </c>
      <c r="H29">
        <v>6</v>
      </c>
      <c r="I29">
        <v>229.83</v>
      </c>
      <c r="J29">
        <v>419613</v>
      </c>
      <c r="K29" t="b">
        <f t="shared" si="0"/>
        <v>1</v>
      </c>
      <c r="N29">
        <v>6</v>
      </c>
      <c r="O29">
        <v>58.65</v>
      </c>
      <c r="P29">
        <v>418900</v>
      </c>
    </row>
    <row r="30" spans="1:16" x14ac:dyDescent="0.2">
      <c r="A30" t="s">
        <v>40</v>
      </c>
      <c r="B30">
        <v>4</v>
      </c>
      <c r="C30">
        <v>3600.01</v>
      </c>
      <c r="D30">
        <v>1096277454</v>
      </c>
      <c r="E30">
        <v>6</v>
      </c>
      <c r="F30">
        <v>1190.43</v>
      </c>
      <c r="G30">
        <v>31306994</v>
      </c>
      <c r="H30">
        <v>6</v>
      </c>
      <c r="I30">
        <v>150.53</v>
      </c>
      <c r="J30">
        <v>284788</v>
      </c>
      <c r="K30" t="b">
        <f t="shared" si="0"/>
        <v>1</v>
      </c>
      <c r="N30">
        <v>6</v>
      </c>
      <c r="O30">
        <v>38.31</v>
      </c>
      <c r="P30">
        <v>285669</v>
      </c>
    </row>
    <row r="31" spans="1:16" x14ac:dyDescent="0.2">
      <c r="A31" t="s">
        <v>0</v>
      </c>
      <c r="B31">
        <v>31</v>
      </c>
      <c r="C31">
        <v>48.21</v>
      </c>
      <c r="D31">
        <v>408884</v>
      </c>
      <c r="E31">
        <v>31</v>
      </c>
      <c r="F31">
        <v>0.04</v>
      </c>
      <c r="G31">
        <v>23560</v>
      </c>
      <c r="H31">
        <v>31</v>
      </c>
      <c r="I31">
        <v>0</v>
      </c>
      <c r="J31">
        <v>746</v>
      </c>
      <c r="K31" t="b">
        <f t="shared" si="0"/>
        <v>1</v>
      </c>
      <c r="N31">
        <v>31</v>
      </c>
      <c r="O31">
        <v>0</v>
      </c>
      <c r="P31">
        <v>746</v>
      </c>
    </row>
    <row r="32" spans="1:16" x14ac:dyDescent="0.2">
      <c r="A32" t="s">
        <v>21</v>
      </c>
      <c r="B32">
        <v>27</v>
      </c>
      <c r="C32">
        <v>1598.07</v>
      </c>
      <c r="D32">
        <v>44737364</v>
      </c>
      <c r="E32">
        <v>27</v>
      </c>
      <c r="F32">
        <v>112.64</v>
      </c>
      <c r="G32">
        <v>72268293</v>
      </c>
      <c r="H32">
        <v>27</v>
      </c>
      <c r="I32">
        <v>50.42</v>
      </c>
      <c r="J32">
        <v>1944699</v>
      </c>
      <c r="K32" t="b">
        <f t="shared" si="0"/>
        <v>1</v>
      </c>
      <c r="N32">
        <v>27</v>
      </c>
      <c r="O32">
        <v>42.98</v>
      </c>
      <c r="P32">
        <v>1946133</v>
      </c>
    </row>
    <row r="33" spans="1:16" x14ac:dyDescent="0.2">
      <c r="A33" t="s">
        <v>22</v>
      </c>
      <c r="B33">
        <v>9</v>
      </c>
      <c r="C33">
        <v>0.04</v>
      </c>
      <c r="D33">
        <v>31497</v>
      </c>
      <c r="E33">
        <v>9</v>
      </c>
      <c r="F33">
        <v>0</v>
      </c>
      <c r="G33">
        <v>2804</v>
      </c>
      <c r="H33">
        <v>9</v>
      </c>
      <c r="I33">
        <v>0</v>
      </c>
      <c r="J33">
        <v>478</v>
      </c>
      <c r="K33" t="b">
        <f t="shared" si="0"/>
        <v>1</v>
      </c>
      <c r="N33">
        <v>9</v>
      </c>
      <c r="O33">
        <v>0</v>
      </c>
      <c r="P33">
        <v>478</v>
      </c>
    </row>
    <row r="34" spans="1:16" x14ac:dyDescent="0.2">
      <c r="A34" t="s">
        <v>23</v>
      </c>
      <c r="B34">
        <v>6</v>
      </c>
      <c r="C34">
        <v>0</v>
      </c>
      <c r="D34">
        <v>4465</v>
      </c>
      <c r="E34">
        <v>6</v>
      </c>
      <c r="F34">
        <v>0</v>
      </c>
      <c r="G34">
        <v>652</v>
      </c>
      <c r="H34">
        <v>6</v>
      </c>
      <c r="I34">
        <v>0</v>
      </c>
      <c r="J34">
        <v>238</v>
      </c>
      <c r="K34" t="b">
        <f t="shared" si="0"/>
        <v>1</v>
      </c>
      <c r="N34">
        <v>6</v>
      </c>
      <c r="O34">
        <v>0</v>
      </c>
      <c r="P34">
        <v>242</v>
      </c>
    </row>
    <row r="35" spans="1:16" x14ac:dyDescent="0.2">
      <c r="A35" t="s">
        <v>24</v>
      </c>
      <c r="B35">
        <v>16</v>
      </c>
      <c r="C35">
        <v>0.26</v>
      </c>
      <c r="D35">
        <v>185049</v>
      </c>
      <c r="E35">
        <v>16</v>
      </c>
      <c r="F35">
        <v>0.05</v>
      </c>
      <c r="G35">
        <v>5370</v>
      </c>
      <c r="H35">
        <v>16</v>
      </c>
      <c r="I35">
        <v>0.03</v>
      </c>
      <c r="J35">
        <v>366</v>
      </c>
      <c r="K35" t="b">
        <f t="shared" si="0"/>
        <v>1</v>
      </c>
      <c r="N35">
        <v>16</v>
      </c>
      <c r="O35">
        <v>0.03</v>
      </c>
      <c r="P35">
        <v>366</v>
      </c>
    </row>
    <row r="36" spans="1:16" x14ac:dyDescent="0.2">
      <c r="A36" t="s">
        <v>25</v>
      </c>
      <c r="B36">
        <v>19</v>
      </c>
      <c r="C36">
        <v>0.12</v>
      </c>
      <c r="D36">
        <v>6921</v>
      </c>
      <c r="E36">
        <v>19</v>
      </c>
      <c r="F36">
        <v>0.13</v>
      </c>
      <c r="G36">
        <v>709</v>
      </c>
      <c r="H36">
        <v>19</v>
      </c>
      <c r="I36">
        <v>0.14000000000000001</v>
      </c>
      <c r="J36">
        <v>66</v>
      </c>
      <c r="K36" t="b">
        <f t="shared" si="0"/>
        <v>1</v>
      </c>
      <c r="N36">
        <v>19</v>
      </c>
      <c r="O36">
        <v>0.1</v>
      </c>
      <c r="P36">
        <v>66</v>
      </c>
    </row>
    <row r="37" spans="1:16" x14ac:dyDescent="0.2">
      <c r="A37" t="s">
        <v>26</v>
      </c>
      <c r="B37">
        <v>19</v>
      </c>
      <c r="C37">
        <v>10.36</v>
      </c>
      <c r="D37">
        <v>7908493</v>
      </c>
      <c r="E37">
        <v>19</v>
      </c>
      <c r="F37">
        <v>0.38</v>
      </c>
      <c r="G37">
        <v>71667</v>
      </c>
      <c r="H37">
        <v>19</v>
      </c>
      <c r="I37">
        <v>0.41</v>
      </c>
      <c r="J37">
        <v>1393</v>
      </c>
      <c r="K37" t="b">
        <f t="shared" si="0"/>
        <v>1</v>
      </c>
      <c r="N37">
        <v>19</v>
      </c>
      <c r="O37">
        <v>0.53</v>
      </c>
      <c r="P37">
        <v>1393</v>
      </c>
    </row>
    <row r="38" spans="1:16" x14ac:dyDescent="0.2">
      <c r="A38" t="s">
        <v>33</v>
      </c>
      <c r="B38">
        <v>6</v>
      </c>
      <c r="C38">
        <v>3600.01</v>
      </c>
      <c r="D38">
        <v>506287443</v>
      </c>
      <c r="E38">
        <v>33</v>
      </c>
      <c r="F38">
        <v>3600.01</v>
      </c>
      <c r="G38">
        <v>364712666</v>
      </c>
      <c r="H38">
        <v>34</v>
      </c>
      <c r="I38">
        <v>3600.01</v>
      </c>
      <c r="J38">
        <v>28941337</v>
      </c>
      <c r="K38" t="b">
        <f t="shared" si="0"/>
        <v>0</v>
      </c>
      <c r="N38">
        <v>34</v>
      </c>
      <c r="O38">
        <v>3600.01</v>
      </c>
      <c r="P38">
        <v>29448575</v>
      </c>
    </row>
    <row r="39" spans="1:16" x14ac:dyDescent="0.2">
      <c r="A39" t="s">
        <v>34</v>
      </c>
      <c r="B39">
        <v>6</v>
      </c>
      <c r="C39">
        <v>3600.01</v>
      </c>
      <c r="D39">
        <v>594182780</v>
      </c>
      <c r="E39">
        <v>35</v>
      </c>
      <c r="F39">
        <v>3600.01</v>
      </c>
      <c r="G39">
        <v>375157120</v>
      </c>
      <c r="H39">
        <v>35</v>
      </c>
      <c r="I39">
        <v>3600.02</v>
      </c>
      <c r="J39">
        <v>31536254</v>
      </c>
      <c r="K39" t="b">
        <f t="shared" si="0"/>
        <v>0</v>
      </c>
      <c r="N39">
        <v>35</v>
      </c>
      <c r="O39">
        <v>3600.04</v>
      </c>
      <c r="P39">
        <v>33728663</v>
      </c>
    </row>
    <row r="40" spans="1:16" x14ac:dyDescent="0.2">
      <c r="A40" t="s">
        <v>41</v>
      </c>
      <c r="B40">
        <v>20</v>
      </c>
      <c r="C40">
        <v>3600.01</v>
      </c>
      <c r="D40">
        <v>517968508</v>
      </c>
      <c r="E40">
        <v>23</v>
      </c>
      <c r="F40">
        <v>3600.01</v>
      </c>
      <c r="G40">
        <v>213065396</v>
      </c>
      <c r="H40">
        <v>32</v>
      </c>
      <c r="I40">
        <v>3600.01</v>
      </c>
      <c r="J40">
        <v>35641346</v>
      </c>
      <c r="K40" t="b">
        <f t="shared" si="0"/>
        <v>0</v>
      </c>
      <c r="N40">
        <v>32</v>
      </c>
      <c r="O40">
        <v>3600.01</v>
      </c>
      <c r="P40">
        <v>46710678</v>
      </c>
    </row>
    <row r="41" spans="1:16" x14ac:dyDescent="0.2">
      <c r="A41" t="s">
        <v>27</v>
      </c>
      <c r="B41">
        <v>202</v>
      </c>
      <c r="C41">
        <v>32.340000000000003</v>
      </c>
      <c r="D41">
        <v>760147</v>
      </c>
      <c r="E41">
        <v>202</v>
      </c>
      <c r="F41">
        <v>1.44</v>
      </c>
      <c r="G41">
        <v>233496</v>
      </c>
      <c r="H41">
        <v>202</v>
      </c>
      <c r="I41">
        <v>0.72</v>
      </c>
      <c r="J41">
        <v>590</v>
      </c>
      <c r="K41" t="b">
        <f t="shared" si="0"/>
        <v>1</v>
      </c>
      <c r="N41">
        <v>202</v>
      </c>
      <c r="O41">
        <v>0.63</v>
      </c>
      <c r="P41">
        <v>590</v>
      </c>
    </row>
    <row r="42" spans="1:16" x14ac:dyDescent="0.2">
      <c r="A42" t="s">
        <v>28</v>
      </c>
      <c r="B42">
        <v>40</v>
      </c>
      <c r="C42">
        <v>3600.01</v>
      </c>
      <c r="D42">
        <v>35464762</v>
      </c>
      <c r="E42">
        <v>47</v>
      </c>
      <c r="F42">
        <v>1.07</v>
      </c>
      <c r="G42">
        <v>2756</v>
      </c>
      <c r="H42">
        <v>47</v>
      </c>
      <c r="I42">
        <v>1.06</v>
      </c>
      <c r="J42">
        <v>768</v>
      </c>
      <c r="K42" t="b">
        <f t="shared" si="0"/>
        <v>1</v>
      </c>
      <c r="N42">
        <v>47</v>
      </c>
      <c r="O42">
        <v>0.89</v>
      </c>
      <c r="P42">
        <v>768</v>
      </c>
    </row>
    <row r="43" spans="1:16" x14ac:dyDescent="0.2">
      <c r="A43" t="s">
        <v>29</v>
      </c>
      <c r="B43">
        <v>155</v>
      </c>
      <c r="C43">
        <v>1381.62</v>
      </c>
      <c r="D43">
        <v>286591656</v>
      </c>
      <c r="E43">
        <v>155</v>
      </c>
      <c r="F43">
        <v>142.44</v>
      </c>
      <c r="G43">
        <v>37369397</v>
      </c>
      <c r="H43">
        <v>155</v>
      </c>
      <c r="I43">
        <v>0.68</v>
      </c>
      <c r="J43">
        <v>23644</v>
      </c>
      <c r="K43" t="b">
        <f t="shared" si="0"/>
        <v>1</v>
      </c>
      <c r="N43">
        <v>155</v>
      </c>
      <c r="O43">
        <v>0.68</v>
      </c>
      <c r="P43">
        <v>23644</v>
      </c>
    </row>
    <row r="44" spans="1:16" x14ac:dyDescent="0.2">
      <c r="A44" t="s">
        <v>30</v>
      </c>
      <c r="B44">
        <v>64</v>
      </c>
      <c r="C44">
        <v>3600.01</v>
      </c>
      <c r="D44">
        <v>39412793</v>
      </c>
      <c r="E44">
        <v>64</v>
      </c>
      <c r="F44">
        <v>7.87</v>
      </c>
      <c r="G44">
        <v>2043869</v>
      </c>
      <c r="H44">
        <v>64</v>
      </c>
      <c r="I44">
        <v>294.77</v>
      </c>
      <c r="J44">
        <v>2381162</v>
      </c>
      <c r="K44" t="b">
        <f t="shared" si="0"/>
        <v>1</v>
      </c>
      <c r="N44">
        <v>64</v>
      </c>
      <c r="O44">
        <v>2816.11</v>
      </c>
      <c r="P44">
        <v>30269169</v>
      </c>
    </row>
    <row r="45" spans="1:16" x14ac:dyDescent="0.2">
      <c r="A45" t="s">
        <v>31</v>
      </c>
      <c r="B45">
        <v>20</v>
      </c>
      <c r="C45">
        <v>3600.01</v>
      </c>
      <c r="D45">
        <v>295377912</v>
      </c>
      <c r="E45">
        <v>19</v>
      </c>
      <c r="F45">
        <v>3600.04</v>
      </c>
      <c r="G45">
        <v>736210629</v>
      </c>
      <c r="H45">
        <v>24</v>
      </c>
      <c r="I45">
        <v>3600.01</v>
      </c>
      <c r="J45">
        <v>84873260</v>
      </c>
      <c r="K45" t="b">
        <f t="shared" si="0"/>
        <v>0</v>
      </c>
      <c r="N45">
        <v>24</v>
      </c>
      <c r="O45">
        <v>3600.01</v>
      </c>
      <c r="P45">
        <v>75996605</v>
      </c>
    </row>
    <row r="46" spans="1:16" x14ac:dyDescent="0.2">
      <c r="A46" t="s">
        <v>71</v>
      </c>
      <c r="B46" s="12">
        <f>COUNTIF(C3:C45,"&lt;3600")</f>
        <v>31</v>
      </c>
      <c r="C46" s="12"/>
      <c r="D46" s="12"/>
      <c r="E46" s="12">
        <f>COUNTIF(F3:F45,"&lt;3600")</f>
        <v>37</v>
      </c>
      <c r="F46" s="12"/>
      <c r="G46" s="12"/>
      <c r="H46" s="12">
        <f>COUNTIF(I3:I45,"&lt;3600")</f>
        <v>38</v>
      </c>
      <c r="I46" s="12"/>
      <c r="J46" s="12"/>
    </row>
    <row r="47" spans="1:16" x14ac:dyDescent="0.2">
      <c r="A47" t="s">
        <v>73</v>
      </c>
      <c r="B47" s="12">
        <f>AVERAGE(C3:C45)</f>
        <v>1143.6767441860468</v>
      </c>
      <c r="C47" s="12"/>
      <c r="D47" s="12"/>
      <c r="E47" s="12">
        <f>AVERAGE(F3:F45)</f>
        <v>611.68069767441864</v>
      </c>
      <c r="F47" s="12"/>
      <c r="G47" s="12"/>
      <c r="H47" s="12">
        <f>AVERAGE(I3:I45)</f>
        <v>462.10767441860469</v>
      </c>
      <c r="I47" s="12"/>
      <c r="J47" s="12"/>
    </row>
    <row r="48" spans="1:16" x14ac:dyDescent="0.2">
      <c r="A48" s="10"/>
      <c r="B48" s="10"/>
      <c r="C48" s="10"/>
      <c r="D48" s="10"/>
    </row>
    <row r="93" spans="1:4" x14ac:dyDescent="0.2">
      <c r="A93" s="12"/>
      <c r="B93" s="12"/>
      <c r="C93" s="12"/>
      <c r="D93" s="12"/>
    </row>
    <row r="138" spans="1:4" x14ac:dyDescent="0.2">
      <c r="A138" s="12"/>
      <c r="B138" s="12"/>
      <c r="C138" s="12"/>
      <c r="D138" s="12"/>
    </row>
    <row r="185" spans="1:10" x14ac:dyDescent="0.2">
      <c r="A185" s="13"/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1:10" x14ac:dyDescent="0.2">
      <c r="A186" s="13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">
      <c r="A187" s="8"/>
    </row>
    <row r="188" spans="1:10" x14ac:dyDescent="0.2">
      <c r="A188" s="8"/>
    </row>
    <row r="189" spans="1:10" x14ac:dyDescent="0.2">
      <c r="A189" s="8"/>
    </row>
    <row r="190" spans="1:10" x14ac:dyDescent="0.2">
      <c r="A190" s="8"/>
    </row>
    <row r="191" spans="1:10" x14ac:dyDescent="0.2">
      <c r="A191" s="8"/>
    </row>
    <row r="192" spans="1:10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</sheetData>
  <sortState ref="A139:D181">
    <sortCondition ref="A139:A181"/>
  </sortState>
  <mergeCells count="17">
    <mergeCell ref="B46:D46"/>
    <mergeCell ref="B47:D47"/>
    <mergeCell ref="E46:G46"/>
    <mergeCell ref="E47:G47"/>
    <mergeCell ref="H46:J46"/>
    <mergeCell ref="H47:J47"/>
    <mergeCell ref="A1:A2"/>
    <mergeCell ref="B1:D1"/>
    <mergeCell ref="E1:G1"/>
    <mergeCell ref="H1:J1"/>
    <mergeCell ref="N1:P1"/>
    <mergeCell ref="E185:G185"/>
    <mergeCell ref="H185:J185"/>
    <mergeCell ref="A93:D93"/>
    <mergeCell ref="A138:D138"/>
    <mergeCell ref="A185:A186"/>
    <mergeCell ref="B185:D18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D4E4-298C-4345-A184-7B8E37560423}">
  <dimension ref="A1:P232"/>
  <sheetViews>
    <sheetView zoomScale="115" zoomScaleNormal="115" workbookViewId="0">
      <selection activeCell="J45" sqref="A3:J45"/>
    </sheetView>
  </sheetViews>
  <sheetFormatPr defaultRowHeight="14.25" x14ac:dyDescent="0.2"/>
  <cols>
    <col min="1" max="1" width="20.875" customWidth="1"/>
    <col min="4" max="4" width="13.25" customWidth="1"/>
    <col min="7" max="7" width="12.25" customWidth="1"/>
    <col min="10" max="10" width="13.875" customWidth="1"/>
  </cols>
  <sheetData>
    <row r="1" spans="1:16" x14ac:dyDescent="0.2">
      <c r="A1" s="13" t="s">
        <v>58</v>
      </c>
      <c r="B1" s="12" t="s">
        <v>59</v>
      </c>
      <c r="C1" s="12"/>
      <c r="D1" s="12"/>
      <c r="E1" s="12" t="s">
        <v>72</v>
      </c>
      <c r="F1" s="12"/>
      <c r="G1" s="12"/>
      <c r="H1" s="12" t="s">
        <v>60</v>
      </c>
      <c r="I1" s="12"/>
      <c r="J1" s="12"/>
      <c r="K1" s="10"/>
      <c r="N1" s="12" t="s">
        <v>69</v>
      </c>
      <c r="O1" s="12"/>
      <c r="P1" s="12"/>
    </row>
    <row r="2" spans="1:16" ht="16.5" x14ac:dyDescent="0.2">
      <c r="A2" s="13"/>
      <c r="B2" s="9" t="s">
        <v>61</v>
      </c>
      <c r="C2" s="9" t="s">
        <v>62</v>
      </c>
      <c r="D2" s="9" t="s">
        <v>63</v>
      </c>
      <c r="E2" s="9" t="s">
        <v>64</v>
      </c>
      <c r="F2" s="9" t="s">
        <v>62</v>
      </c>
      <c r="G2" s="9" t="s">
        <v>63</v>
      </c>
      <c r="H2" s="9" t="s">
        <v>64</v>
      </c>
      <c r="I2" s="9" t="s">
        <v>62</v>
      </c>
      <c r="J2" s="9" t="s">
        <v>63</v>
      </c>
      <c r="K2" s="9" t="s">
        <v>70</v>
      </c>
      <c r="N2" s="9" t="s">
        <v>64</v>
      </c>
      <c r="O2" s="9" t="s">
        <v>62</v>
      </c>
      <c r="P2" s="9" t="s">
        <v>63</v>
      </c>
    </row>
    <row r="3" spans="1:16" x14ac:dyDescent="0.2">
      <c r="A3" t="s">
        <v>1</v>
      </c>
      <c r="B3">
        <v>8</v>
      </c>
      <c r="C3">
        <v>1.22</v>
      </c>
      <c r="D3">
        <v>767369</v>
      </c>
      <c r="E3">
        <v>8</v>
      </c>
      <c r="F3">
        <v>0.03</v>
      </c>
      <c r="G3">
        <v>61306</v>
      </c>
      <c r="H3">
        <v>8</v>
      </c>
      <c r="I3">
        <v>0.04</v>
      </c>
      <c r="J3">
        <v>17883</v>
      </c>
      <c r="N3">
        <v>8</v>
      </c>
      <c r="O3">
        <v>0.04</v>
      </c>
      <c r="P3">
        <v>17917</v>
      </c>
    </row>
    <row r="4" spans="1:16" x14ac:dyDescent="0.2">
      <c r="A4" t="s">
        <v>2</v>
      </c>
      <c r="B4">
        <v>22</v>
      </c>
      <c r="C4">
        <v>584.83000000000004</v>
      </c>
      <c r="D4">
        <v>9960220</v>
      </c>
      <c r="E4">
        <v>22</v>
      </c>
      <c r="F4">
        <v>31.18</v>
      </c>
      <c r="G4">
        <v>16584070</v>
      </c>
      <c r="H4">
        <v>22</v>
      </c>
      <c r="I4">
        <v>33.299999999999997</v>
      </c>
      <c r="J4">
        <v>2734183</v>
      </c>
      <c r="N4">
        <v>22</v>
      </c>
      <c r="O4">
        <v>34.71</v>
      </c>
      <c r="P4">
        <v>2734183</v>
      </c>
    </row>
    <row r="5" spans="1:16" x14ac:dyDescent="0.2">
      <c r="A5" t="s">
        <v>3</v>
      </c>
      <c r="B5">
        <v>57</v>
      </c>
      <c r="C5">
        <v>1.71</v>
      </c>
      <c r="D5">
        <v>490927</v>
      </c>
      <c r="E5">
        <v>57</v>
      </c>
      <c r="F5">
        <v>0.02</v>
      </c>
      <c r="G5">
        <v>1441</v>
      </c>
      <c r="H5">
        <v>57</v>
      </c>
      <c r="I5">
        <v>0.01</v>
      </c>
      <c r="J5">
        <v>68</v>
      </c>
      <c r="N5">
        <v>57</v>
      </c>
      <c r="O5">
        <v>0</v>
      </c>
      <c r="P5">
        <v>68</v>
      </c>
    </row>
    <row r="6" spans="1:16" x14ac:dyDescent="0.2">
      <c r="A6" t="s">
        <v>35</v>
      </c>
      <c r="B6">
        <v>12</v>
      </c>
      <c r="C6">
        <v>3600.01</v>
      </c>
      <c r="D6">
        <v>1056478098</v>
      </c>
      <c r="E6">
        <v>24</v>
      </c>
      <c r="F6">
        <v>932.68</v>
      </c>
      <c r="G6">
        <v>171253088</v>
      </c>
      <c r="H6">
        <v>24</v>
      </c>
      <c r="I6">
        <v>1098.67</v>
      </c>
      <c r="J6">
        <v>35374237</v>
      </c>
      <c r="N6">
        <v>17</v>
      </c>
      <c r="O6">
        <v>3600.01</v>
      </c>
      <c r="P6">
        <v>56917164</v>
      </c>
    </row>
    <row r="7" spans="1:16" x14ac:dyDescent="0.2">
      <c r="A7" t="s">
        <v>4</v>
      </c>
      <c r="B7">
        <v>12</v>
      </c>
      <c r="C7">
        <v>5.0199999999999996</v>
      </c>
      <c r="D7">
        <v>2087066</v>
      </c>
      <c r="E7">
        <v>12</v>
      </c>
      <c r="F7">
        <v>0.02</v>
      </c>
      <c r="G7">
        <v>24611</v>
      </c>
      <c r="H7">
        <v>12</v>
      </c>
      <c r="I7">
        <v>0.01</v>
      </c>
      <c r="J7">
        <v>2188</v>
      </c>
      <c r="N7">
        <v>12</v>
      </c>
      <c r="O7">
        <v>0</v>
      </c>
      <c r="P7">
        <v>2188</v>
      </c>
    </row>
    <row r="8" spans="1:16" x14ac:dyDescent="0.2">
      <c r="A8" t="s">
        <v>68</v>
      </c>
      <c r="B8">
        <v>12</v>
      </c>
      <c r="C8">
        <v>141.75</v>
      </c>
      <c r="D8">
        <v>10650745</v>
      </c>
      <c r="E8">
        <v>12</v>
      </c>
      <c r="F8">
        <v>2.06</v>
      </c>
      <c r="G8">
        <v>719682</v>
      </c>
      <c r="H8">
        <v>12</v>
      </c>
      <c r="I8">
        <v>0.2</v>
      </c>
      <c r="J8">
        <v>18390</v>
      </c>
      <c r="N8">
        <v>12</v>
      </c>
      <c r="O8">
        <v>0.12</v>
      </c>
      <c r="P8">
        <v>27716</v>
      </c>
    </row>
    <row r="9" spans="1:16" x14ac:dyDescent="0.2">
      <c r="A9" t="s">
        <v>5</v>
      </c>
      <c r="B9">
        <v>9</v>
      </c>
      <c r="C9">
        <v>0.05</v>
      </c>
      <c r="D9">
        <v>34460</v>
      </c>
      <c r="E9">
        <v>9</v>
      </c>
      <c r="F9">
        <v>0</v>
      </c>
      <c r="G9">
        <v>3143</v>
      </c>
      <c r="H9">
        <v>9</v>
      </c>
      <c r="I9">
        <v>0</v>
      </c>
      <c r="J9">
        <v>369</v>
      </c>
      <c r="N9">
        <v>9</v>
      </c>
      <c r="O9">
        <v>0</v>
      </c>
      <c r="P9">
        <v>369</v>
      </c>
    </row>
    <row r="10" spans="1:16" x14ac:dyDescent="0.2">
      <c r="A10" t="s">
        <v>36</v>
      </c>
      <c r="B10">
        <v>15</v>
      </c>
      <c r="C10">
        <v>3600.01</v>
      </c>
      <c r="D10">
        <v>1357982344</v>
      </c>
      <c r="E10">
        <v>30</v>
      </c>
      <c r="F10">
        <v>1556.34</v>
      </c>
      <c r="G10">
        <v>37998033</v>
      </c>
      <c r="H10">
        <v>30</v>
      </c>
      <c r="I10">
        <v>239.41</v>
      </c>
      <c r="J10">
        <v>511246</v>
      </c>
      <c r="N10">
        <v>30</v>
      </c>
      <c r="O10">
        <v>140.30000000000001</v>
      </c>
      <c r="P10">
        <v>511369</v>
      </c>
    </row>
    <row r="11" spans="1:16" x14ac:dyDescent="0.2">
      <c r="A11" t="s">
        <v>37</v>
      </c>
      <c r="B11">
        <v>17</v>
      </c>
      <c r="C11">
        <v>3600.01</v>
      </c>
      <c r="D11">
        <v>873446953</v>
      </c>
      <c r="E11">
        <v>34</v>
      </c>
      <c r="F11">
        <v>3600.01</v>
      </c>
      <c r="G11">
        <v>283558818</v>
      </c>
      <c r="H11">
        <v>34</v>
      </c>
      <c r="I11">
        <v>208.32</v>
      </c>
      <c r="J11">
        <v>1628827</v>
      </c>
      <c r="N11">
        <v>34</v>
      </c>
      <c r="O11">
        <v>160.30000000000001</v>
      </c>
      <c r="P11">
        <v>1619962</v>
      </c>
    </row>
    <row r="12" spans="1:16" x14ac:dyDescent="0.2">
      <c r="A12" t="s">
        <v>6</v>
      </c>
      <c r="B12">
        <v>86</v>
      </c>
      <c r="C12">
        <v>5.14</v>
      </c>
      <c r="D12">
        <v>4167</v>
      </c>
      <c r="E12">
        <v>86</v>
      </c>
      <c r="F12">
        <v>0.1</v>
      </c>
      <c r="G12">
        <v>509</v>
      </c>
      <c r="H12">
        <v>86</v>
      </c>
      <c r="I12">
        <v>0.11</v>
      </c>
      <c r="J12">
        <v>13</v>
      </c>
      <c r="N12">
        <v>86</v>
      </c>
      <c r="O12">
        <v>0.08</v>
      </c>
      <c r="P12">
        <v>13</v>
      </c>
    </row>
    <row r="13" spans="1:16" x14ac:dyDescent="0.2">
      <c r="A13" t="s">
        <v>7</v>
      </c>
      <c r="B13">
        <v>87</v>
      </c>
      <c r="C13">
        <v>0.05</v>
      </c>
      <c r="D13">
        <v>0</v>
      </c>
      <c r="E13">
        <v>87</v>
      </c>
      <c r="F13">
        <v>0.05</v>
      </c>
      <c r="G13">
        <v>0</v>
      </c>
      <c r="H13">
        <v>87</v>
      </c>
      <c r="I13">
        <v>0.04</v>
      </c>
      <c r="J13">
        <v>0</v>
      </c>
      <c r="N13">
        <v>87</v>
      </c>
      <c r="O13">
        <v>0.05</v>
      </c>
      <c r="P13">
        <v>0</v>
      </c>
    </row>
    <row r="14" spans="1:16" x14ac:dyDescent="0.2">
      <c r="A14" t="s">
        <v>8</v>
      </c>
      <c r="B14">
        <v>115</v>
      </c>
      <c r="C14">
        <v>0.04</v>
      </c>
      <c r="D14">
        <v>0</v>
      </c>
      <c r="E14">
        <v>115</v>
      </c>
      <c r="F14">
        <v>0.06</v>
      </c>
      <c r="G14">
        <v>0</v>
      </c>
      <c r="H14">
        <v>115</v>
      </c>
      <c r="I14">
        <v>0.08</v>
      </c>
      <c r="J14">
        <v>0</v>
      </c>
      <c r="N14">
        <v>115</v>
      </c>
      <c r="O14">
        <v>0.04</v>
      </c>
      <c r="P14">
        <v>0</v>
      </c>
    </row>
    <row r="15" spans="1:16" x14ac:dyDescent="0.2">
      <c r="A15" t="s">
        <v>11</v>
      </c>
      <c r="B15">
        <v>18</v>
      </c>
      <c r="C15">
        <v>0.06</v>
      </c>
      <c r="D15">
        <v>26417</v>
      </c>
      <c r="E15">
        <v>18</v>
      </c>
      <c r="F15">
        <v>0</v>
      </c>
      <c r="G15">
        <v>735</v>
      </c>
      <c r="H15">
        <v>18</v>
      </c>
      <c r="I15">
        <v>0</v>
      </c>
      <c r="J15">
        <v>226</v>
      </c>
      <c r="N15">
        <v>18</v>
      </c>
      <c r="O15">
        <v>0</v>
      </c>
      <c r="P15">
        <v>226</v>
      </c>
    </row>
    <row r="16" spans="1:16" x14ac:dyDescent="0.2">
      <c r="A16" t="s">
        <v>9</v>
      </c>
      <c r="B16">
        <v>26</v>
      </c>
      <c r="C16">
        <v>0.06</v>
      </c>
      <c r="D16">
        <v>18556</v>
      </c>
      <c r="E16">
        <v>26</v>
      </c>
      <c r="F16">
        <v>0.01</v>
      </c>
      <c r="G16">
        <v>327</v>
      </c>
      <c r="H16">
        <v>26</v>
      </c>
      <c r="I16">
        <v>0.01</v>
      </c>
      <c r="J16">
        <v>55</v>
      </c>
      <c r="N16">
        <v>26</v>
      </c>
      <c r="O16">
        <v>0.01</v>
      </c>
      <c r="P16">
        <v>55</v>
      </c>
    </row>
    <row r="17" spans="1:16" x14ac:dyDescent="0.2">
      <c r="A17" t="s">
        <v>10</v>
      </c>
      <c r="B17">
        <v>30</v>
      </c>
      <c r="C17">
        <v>0</v>
      </c>
      <c r="D17">
        <v>0</v>
      </c>
      <c r="E17">
        <v>30</v>
      </c>
      <c r="F17">
        <v>0.01</v>
      </c>
      <c r="G17">
        <v>0</v>
      </c>
      <c r="H17">
        <v>30</v>
      </c>
      <c r="I17">
        <v>0</v>
      </c>
      <c r="J17">
        <v>0</v>
      </c>
      <c r="N17">
        <v>30</v>
      </c>
      <c r="O17">
        <v>0.01</v>
      </c>
      <c r="P17">
        <v>0</v>
      </c>
    </row>
    <row r="18" spans="1:16" x14ac:dyDescent="0.2">
      <c r="A18" t="s">
        <v>12</v>
      </c>
      <c r="B18">
        <v>7</v>
      </c>
      <c r="C18">
        <v>0.06</v>
      </c>
      <c r="D18">
        <v>70280</v>
      </c>
      <c r="E18">
        <v>7</v>
      </c>
      <c r="F18">
        <v>0</v>
      </c>
      <c r="G18">
        <v>2785</v>
      </c>
      <c r="H18">
        <v>7</v>
      </c>
      <c r="I18">
        <v>0</v>
      </c>
      <c r="J18">
        <v>493</v>
      </c>
      <c r="N18">
        <v>7</v>
      </c>
      <c r="O18">
        <v>0</v>
      </c>
      <c r="P18">
        <v>475</v>
      </c>
    </row>
    <row r="19" spans="1:16" x14ac:dyDescent="0.2">
      <c r="A19" t="s">
        <v>14</v>
      </c>
      <c r="B19">
        <v>12</v>
      </c>
      <c r="C19">
        <v>121.53</v>
      </c>
      <c r="D19">
        <v>93840054</v>
      </c>
      <c r="E19">
        <v>12</v>
      </c>
      <c r="F19">
        <v>0.01</v>
      </c>
      <c r="G19">
        <v>15896</v>
      </c>
      <c r="H19">
        <v>12</v>
      </c>
      <c r="I19">
        <v>0.01</v>
      </c>
      <c r="J19">
        <v>4257</v>
      </c>
      <c r="N19">
        <v>12</v>
      </c>
      <c r="O19">
        <v>0.02</v>
      </c>
      <c r="P19">
        <v>4168</v>
      </c>
    </row>
    <row r="20" spans="1:16" x14ac:dyDescent="0.2">
      <c r="A20" t="s">
        <v>13</v>
      </c>
      <c r="B20">
        <v>9</v>
      </c>
      <c r="C20">
        <v>3600.01</v>
      </c>
      <c r="D20">
        <v>1591318350</v>
      </c>
      <c r="E20">
        <v>24</v>
      </c>
      <c r="F20">
        <v>3600.01</v>
      </c>
      <c r="G20">
        <v>742299566</v>
      </c>
      <c r="H20">
        <v>25</v>
      </c>
      <c r="I20">
        <v>3600.01</v>
      </c>
      <c r="J20">
        <v>96945775</v>
      </c>
      <c r="N20">
        <v>25</v>
      </c>
      <c r="O20">
        <v>3600.01</v>
      </c>
      <c r="P20">
        <v>100690462</v>
      </c>
    </row>
    <row r="21" spans="1:16" x14ac:dyDescent="0.2">
      <c r="A21" t="s">
        <v>15</v>
      </c>
      <c r="B21">
        <v>12</v>
      </c>
      <c r="C21">
        <v>0.79</v>
      </c>
      <c r="D21">
        <v>522491</v>
      </c>
      <c r="E21">
        <v>12</v>
      </c>
      <c r="F21">
        <v>0</v>
      </c>
      <c r="G21">
        <v>7591</v>
      </c>
      <c r="H21">
        <v>12</v>
      </c>
      <c r="I21">
        <v>0</v>
      </c>
      <c r="J21">
        <v>531</v>
      </c>
      <c r="N21">
        <v>12</v>
      </c>
      <c r="O21">
        <v>0</v>
      </c>
      <c r="P21">
        <v>533</v>
      </c>
    </row>
    <row r="22" spans="1:16" x14ac:dyDescent="0.2">
      <c r="A22" t="s">
        <v>16</v>
      </c>
      <c r="B22">
        <v>24</v>
      </c>
      <c r="C22">
        <v>0</v>
      </c>
      <c r="D22">
        <v>0</v>
      </c>
      <c r="E22">
        <v>24</v>
      </c>
      <c r="F22">
        <v>0</v>
      </c>
      <c r="G22">
        <v>0</v>
      </c>
      <c r="H22">
        <v>24</v>
      </c>
      <c r="I22">
        <v>0</v>
      </c>
      <c r="J22">
        <v>0</v>
      </c>
      <c r="N22">
        <v>24</v>
      </c>
      <c r="O22">
        <v>0</v>
      </c>
      <c r="P22">
        <v>0</v>
      </c>
    </row>
    <row r="23" spans="1:16" x14ac:dyDescent="0.2">
      <c r="A23" t="s">
        <v>17</v>
      </c>
      <c r="B23">
        <v>30</v>
      </c>
      <c r="C23">
        <v>0</v>
      </c>
      <c r="D23">
        <v>0</v>
      </c>
      <c r="E23">
        <v>30</v>
      </c>
      <c r="F23">
        <v>0</v>
      </c>
      <c r="G23">
        <v>0</v>
      </c>
      <c r="H23">
        <v>30</v>
      </c>
      <c r="I23">
        <v>0</v>
      </c>
      <c r="J23">
        <v>0</v>
      </c>
      <c r="N23">
        <v>30</v>
      </c>
      <c r="O23">
        <v>0</v>
      </c>
      <c r="P23">
        <v>0</v>
      </c>
    </row>
    <row r="24" spans="1:16" x14ac:dyDescent="0.2">
      <c r="A24" t="s">
        <v>18</v>
      </c>
      <c r="B24">
        <v>8</v>
      </c>
      <c r="C24">
        <v>0</v>
      </c>
      <c r="D24">
        <v>13714</v>
      </c>
      <c r="E24">
        <v>8</v>
      </c>
      <c r="F24">
        <v>0</v>
      </c>
      <c r="G24">
        <v>713</v>
      </c>
      <c r="H24">
        <v>8</v>
      </c>
      <c r="I24">
        <v>0</v>
      </c>
      <c r="J24">
        <v>174</v>
      </c>
      <c r="N24">
        <v>8</v>
      </c>
      <c r="O24">
        <v>0</v>
      </c>
      <c r="P24">
        <v>174</v>
      </c>
    </row>
    <row r="25" spans="1:16" x14ac:dyDescent="0.2">
      <c r="A25" t="s">
        <v>66</v>
      </c>
      <c r="B25">
        <v>12</v>
      </c>
      <c r="C25">
        <v>0.04</v>
      </c>
      <c r="D25">
        <v>2763</v>
      </c>
      <c r="E25">
        <v>12</v>
      </c>
      <c r="F25">
        <v>0</v>
      </c>
      <c r="G25">
        <v>352</v>
      </c>
      <c r="H25">
        <v>12</v>
      </c>
      <c r="I25">
        <v>0</v>
      </c>
      <c r="J25">
        <v>54</v>
      </c>
      <c r="N25">
        <v>12</v>
      </c>
      <c r="O25">
        <v>0</v>
      </c>
      <c r="P25">
        <v>65</v>
      </c>
    </row>
    <row r="26" spans="1:16" x14ac:dyDescent="0.2">
      <c r="A26" t="s">
        <v>19</v>
      </c>
      <c r="B26">
        <v>97</v>
      </c>
      <c r="C26">
        <v>0</v>
      </c>
      <c r="D26">
        <v>0</v>
      </c>
      <c r="E26">
        <v>97</v>
      </c>
      <c r="F26">
        <v>0</v>
      </c>
      <c r="G26">
        <v>0</v>
      </c>
      <c r="H26">
        <v>97</v>
      </c>
      <c r="I26">
        <v>0</v>
      </c>
      <c r="J26">
        <v>0</v>
      </c>
      <c r="N26">
        <v>97</v>
      </c>
      <c r="O26">
        <v>0</v>
      </c>
      <c r="P26">
        <v>0</v>
      </c>
    </row>
    <row r="27" spans="1:16" x14ac:dyDescent="0.2">
      <c r="A27" t="s">
        <v>20</v>
      </c>
      <c r="B27">
        <v>20</v>
      </c>
      <c r="C27">
        <v>0</v>
      </c>
      <c r="D27">
        <v>0</v>
      </c>
      <c r="E27">
        <v>20</v>
      </c>
      <c r="F27">
        <v>0</v>
      </c>
      <c r="G27">
        <v>0</v>
      </c>
      <c r="H27">
        <v>20</v>
      </c>
      <c r="I27">
        <v>0</v>
      </c>
      <c r="J27">
        <v>0</v>
      </c>
      <c r="N27">
        <v>20</v>
      </c>
      <c r="O27">
        <v>0</v>
      </c>
      <c r="P27">
        <v>0</v>
      </c>
    </row>
    <row r="28" spans="1:16" x14ac:dyDescent="0.2">
      <c r="A28" t="s">
        <v>38</v>
      </c>
      <c r="B28">
        <v>4</v>
      </c>
      <c r="C28">
        <v>3600.01</v>
      </c>
      <c r="D28">
        <v>3117019876</v>
      </c>
      <c r="E28">
        <v>9</v>
      </c>
      <c r="F28">
        <v>2846.5</v>
      </c>
      <c r="G28">
        <v>98201066</v>
      </c>
      <c r="H28">
        <v>9</v>
      </c>
      <c r="I28">
        <v>93.5</v>
      </c>
      <c r="J28">
        <v>260125</v>
      </c>
      <c r="N28">
        <v>9</v>
      </c>
      <c r="O28">
        <v>27.07</v>
      </c>
      <c r="P28">
        <v>267795</v>
      </c>
    </row>
    <row r="29" spans="1:16" x14ac:dyDescent="0.2">
      <c r="A29" t="s">
        <v>39</v>
      </c>
      <c r="B29">
        <v>4</v>
      </c>
      <c r="C29">
        <v>3600.01</v>
      </c>
      <c r="D29">
        <v>3040655665</v>
      </c>
      <c r="E29">
        <v>5</v>
      </c>
      <c r="F29">
        <v>3600.01</v>
      </c>
      <c r="G29">
        <v>70755505</v>
      </c>
      <c r="H29">
        <v>8</v>
      </c>
      <c r="I29">
        <v>773</v>
      </c>
      <c r="J29">
        <v>395071</v>
      </c>
      <c r="N29">
        <v>8</v>
      </c>
      <c r="O29">
        <v>106.68</v>
      </c>
      <c r="P29">
        <v>395111</v>
      </c>
    </row>
    <row r="30" spans="1:16" x14ac:dyDescent="0.2">
      <c r="A30" t="s">
        <v>40</v>
      </c>
      <c r="B30">
        <v>4</v>
      </c>
      <c r="C30">
        <v>3600.01</v>
      </c>
      <c r="D30">
        <v>3864501719</v>
      </c>
      <c r="E30">
        <v>8</v>
      </c>
      <c r="F30">
        <v>3600.01</v>
      </c>
      <c r="G30">
        <v>75987296</v>
      </c>
      <c r="H30">
        <v>8</v>
      </c>
      <c r="I30">
        <v>383.18</v>
      </c>
      <c r="J30">
        <v>287287</v>
      </c>
      <c r="N30">
        <v>8</v>
      </c>
      <c r="O30">
        <v>70.53</v>
      </c>
      <c r="P30">
        <v>287353</v>
      </c>
    </row>
    <row r="31" spans="1:16" x14ac:dyDescent="0.2">
      <c r="A31" t="s">
        <v>0</v>
      </c>
      <c r="B31">
        <v>33</v>
      </c>
      <c r="C31">
        <v>315.25</v>
      </c>
      <c r="D31">
        <v>1976138</v>
      </c>
      <c r="E31">
        <v>33</v>
      </c>
      <c r="F31">
        <v>0.03</v>
      </c>
      <c r="G31">
        <v>17653</v>
      </c>
      <c r="H31">
        <v>33</v>
      </c>
      <c r="I31">
        <v>0</v>
      </c>
      <c r="J31">
        <v>727</v>
      </c>
      <c r="N31">
        <v>33</v>
      </c>
      <c r="O31">
        <v>0</v>
      </c>
      <c r="P31">
        <v>727</v>
      </c>
    </row>
    <row r="32" spans="1:16" x14ac:dyDescent="0.2">
      <c r="A32" t="s">
        <v>21</v>
      </c>
      <c r="B32">
        <v>18</v>
      </c>
      <c r="C32">
        <v>3600.01</v>
      </c>
      <c r="D32">
        <v>128661444</v>
      </c>
      <c r="E32">
        <v>29</v>
      </c>
      <c r="F32">
        <v>810.04</v>
      </c>
      <c r="G32">
        <v>481859800</v>
      </c>
      <c r="H32">
        <v>29</v>
      </c>
      <c r="I32">
        <v>348.53</v>
      </c>
      <c r="J32">
        <v>15465547</v>
      </c>
      <c r="N32">
        <v>29</v>
      </c>
      <c r="O32">
        <v>309.47000000000003</v>
      </c>
      <c r="P32">
        <v>15473842</v>
      </c>
    </row>
    <row r="33" spans="1:16" x14ac:dyDescent="0.2">
      <c r="A33" t="s">
        <v>22</v>
      </c>
      <c r="B33">
        <v>10</v>
      </c>
      <c r="C33">
        <v>0.4</v>
      </c>
      <c r="D33">
        <v>429748</v>
      </c>
      <c r="E33">
        <v>10</v>
      </c>
      <c r="F33">
        <v>0</v>
      </c>
      <c r="G33">
        <v>4235</v>
      </c>
      <c r="H33">
        <v>10</v>
      </c>
      <c r="I33">
        <v>0</v>
      </c>
      <c r="J33">
        <v>699</v>
      </c>
      <c r="N33">
        <v>10</v>
      </c>
      <c r="O33">
        <v>0</v>
      </c>
      <c r="P33">
        <v>699</v>
      </c>
    </row>
    <row r="34" spans="1:16" x14ac:dyDescent="0.2">
      <c r="A34" t="s">
        <v>23</v>
      </c>
      <c r="B34">
        <v>8</v>
      </c>
      <c r="C34">
        <v>41.31</v>
      </c>
      <c r="D34">
        <v>79494155</v>
      </c>
      <c r="E34">
        <v>8</v>
      </c>
      <c r="F34">
        <v>0.01</v>
      </c>
      <c r="G34">
        <v>14354</v>
      </c>
      <c r="H34">
        <v>8</v>
      </c>
      <c r="I34">
        <v>0</v>
      </c>
      <c r="J34">
        <v>1034</v>
      </c>
      <c r="N34">
        <v>8</v>
      </c>
      <c r="O34">
        <v>0</v>
      </c>
      <c r="P34">
        <v>1034</v>
      </c>
    </row>
    <row r="35" spans="1:16" x14ac:dyDescent="0.2">
      <c r="A35" t="s">
        <v>24</v>
      </c>
      <c r="B35">
        <v>16</v>
      </c>
      <c r="C35">
        <v>3600.01</v>
      </c>
      <c r="D35">
        <v>2736602833</v>
      </c>
      <c r="E35">
        <v>17</v>
      </c>
      <c r="F35">
        <v>0.26</v>
      </c>
      <c r="G35">
        <v>137745</v>
      </c>
      <c r="H35">
        <v>17</v>
      </c>
      <c r="I35">
        <v>0.05</v>
      </c>
      <c r="J35">
        <v>2176</v>
      </c>
      <c r="N35">
        <v>17</v>
      </c>
      <c r="O35">
        <v>0.02</v>
      </c>
      <c r="P35">
        <v>2176</v>
      </c>
    </row>
    <row r="36" spans="1:16" x14ac:dyDescent="0.2">
      <c r="A36" t="s">
        <v>25</v>
      </c>
      <c r="B36">
        <v>20</v>
      </c>
      <c r="C36">
        <v>61.38</v>
      </c>
      <c r="D36">
        <v>47273529</v>
      </c>
      <c r="E36">
        <v>20</v>
      </c>
      <c r="F36">
        <v>0.13</v>
      </c>
      <c r="G36">
        <v>15837</v>
      </c>
      <c r="H36">
        <v>20</v>
      </c>
      <c r="I36">
        <v>0.14000000000000001</v>
      </c>
      <c r="J36">
        <v>545</v>
      </c>
      <c r="N36">
        <v>20</v>
      </c>
      <c r="O36">
        <v>0.14000000000000001</v>
      </c>
      <c r="P36">
        <v>545</v>
      </c>
    </row>
    <row r="37" spans="1:16" x14ac:dyDescent="0.2">
      <c r="A37" t="s">
        <v>26</v>
      </c>
      <c r="B37">
        <v>18</v>
      </c>
      <c r="C37">
        <v>3600.01</v>
      </c>
      <c r="D37">
        <v>2307369025</v>
      </c>
      <c r="E37">
        <v>20</v>
      </c>
      <c r="F37">
        <v>5.3</v>
      </c>
      <c r="G37">
        <v>1399802</v>
      </c>
      <c r="H37">
        <v>20</v>
      </c>
      <c r="I37">
        <v>0.65</v>
      </c>
      <c r="J37">
        <v>7078</v>
      </c>
      <c r="N37">
        <v>20</v>
      </c>
      <c r="O37">
        <v>0.62</v>
      </c>
      <c r="P37">
        <v>7078</v>
      </c>
    </row>
    <row r="38" spans="1:16" x14ac:dyDescent="0.2">
      <c r="A38" t="s">
        <v>33</v>
      </c>
      <c r="B38">
        <v>6</v>
      </c>
      <c r="C38">
        <v>3600.01</v>
      </c>
      <c r="D38">
        <v>2903583297</v>
      </c>
      <c r="E38">
        <v>35</v>
      </c>
      <c r="F38">
        <v>3600.01</v>
      </c>
      <c r="G38">
        <v>226323655</v>
      </c>
      <c r="H38">
        <v>38</v>
      </c>
      <c r="I38">
        <v>3600.01</v>
      </c>
      <c r="J38">
        <v>56919226</v>
      </c>
      <c r="N38">
        <v>38</v>
      </c>
      <c r="O38">
        <v>3600.01</v>
      </c>
      <c r="P38">
        <v>69532682</v>
      </c>
    </row>
    <row r="39" spans="1:16" x14ac:dyDescent="0.2">
      <c r="A39" t="s">
        <v>34</v>
      </c>
      <c r="B39">
        <v>6</v>
      </c>
      <c r="C39">
        <v>3600.01</v>
      </c>
      <c r="D39">
        <v>2760777278</v>
      </c>
      <c r="E39">
        <v>38</v>
      </c>
      <c r="F39">
        <v>3600.01</v>
      </c>
      <c r="G39">
        <v>211013553</v>
      </c>
      <c r="H39">
        <v>40</v>
      </c>
      <c r="I39">
        <v>3600.01</v>
      </c>
      <c r="J39">
        <v>53344941</v>
      </c>
      <c r="N39">
        <v>40</v>
      </c>
      <c r="O39">
        <v>3600.01</v>
      </c>
      <c r="P39">
        <v>60146835</v>
      </c>
    </row>
    <row r="40" spans="1:16" x14ac:dyDescent="0.2">
      <c r="A40" t="s">
        <v>41</v>
      </c>
      <c r="B40">
        <v>19</v>
      </c>
      <c r="C40">
        <v>3600.01</v>
      </c>
      <c r="D40">
        <v>909588409</v>
      </c>
      <c r="E40">
        <v>23</v>
      </c>
      <c r="F40">
        <v>3600.01</v>
      </c>
      <c r="G40">
        <v>279470177</v>
      </c>
      <c r="H40">
        <v>37</v>
      </c>
      <c r="I40">
        <v>3600.01</v>
      </c>
      <c r="J40">
        <v>34804839</v>
      </c>
      <c r="N40">
        <v>37</v>
      </c>
      <c r="O40">
        <v>3600.01</v>
      </c>
      <c r="P40">
        <v>42156560</v>
      </c>
    </row>
    <row r="41" spans="1:16" x14ac:dyDescent="0.2">
      <c r="A41" t="s">
        <v>27</v>
      </c>
      <c r="B41">
        <v>202</v>
      </c>
      <c r="C41">
        <v>364.44</v>
      </c>
      <c r="D41">
        <v>30564805</v>
      </c>
      <c r="E41">
        <v>202</v>
      </c>
      <c r="F41">
        <v>4.4400000000000004</v>
      </c>
      <c r="G41">
        <v>1289354</v>
      </c>
      <c r="H41">
        <v>202</v>
      </c>
      <c r="I41">
        <v>0.77</v>
      </c>
      <c r="J41">
        <v>923</v>
      </c>
      <c r="N41">
        <v>202</v>
      </c>
      <c r="O41">
        <v>0.61</v>
      </c>
      <c r="P41">
        <v>923</v>
      </c>
    </row>
    <row r="42" spans="1:16" x14ac:dyDescent="0.2">
      <c r="A42" t="s">
        <v>28</v>
      </c>
      <c r="B42">
        <v>13</v>
      </c>
      <c r="C42">
        <v>3600.01</v>
      </c>
      <c r="D42">
        <v>498968162</v>
      </c>
      <c r="E42">
        <v>48</v>
      </c>
      <c r="F42">
        <v>1.01</v>
      </c>
      <c r="G42">
        <v>3070</v>
      </c>
      <c r="H42">
        <v>48</v>
      </c>
      <c r="I42">
        <v>1.03</v>
      </c>
      <c r="J42">
        <v>986</v>
      </c>
      <c r="N42">
        <v>48</v>
      </c>
      <c r="O42">
        <v>0.93</v>
      </c>
      <c r="P42">
        <v>986</v>
      </c>
    </row>
    <row r="43" spans="1:16" x14ac:dyDescent="0.2">
      <c r="A43" t="s">
        <v>29</v>
      </c>
      <c r="B43">
        <v>154</v>
      </c>
      <c r="C43">
        <v>3600.01</v>
      </c>
      <c r="D43">
        <v>567620651</v>
      </c>
      <c r="E43">
        <v>155</v>
      </c>
      <c r="F43">
        <v>1546.95</v>
      </c>
      <c r="G43">
        <v>394704249</v>
      </c>
      <c r="H43">
        <v>155</v>
      </c>
      <c r="I43">
        <v>4.53</v>
      </c>
      <c r="J43">
        <v>201458</v>
      </c>
      <c r="N43">
        <v>155</v>
      </c>
      <c r="O43">
        <v>3.82</v>
      </c>
      <c r="P43">
        <v>201458</v>
      </c>
    </row>
    <row r="44" spans="1:16" x14ac:dyDescent="0.2">
      <c r="A44" t="s">
        <v>30</v>
      </c>
      <c r="B44">
        <v>62</v>
      </c>
      <c r="C44">
        <v>3600.01</v>
      </c>
      <c r="D44">
        <v>2965419492</v>
      </c>
      <c r="E44">
        <v>65</v>
      </c>
      <c r="F44">
        <v>707.23</v>
      </c>
      <c r="G44">
        <v>183750812</v>
      </c>
      <c r="H44">
        <v>65</v>
      </c>
      <c r="I44">
        <v>3600.01</v>
      </c>
      <c r="J44">
        <v>28071785</v>
      </c>
      <c r="N44">
        <v>61</v>
      </c>
      <c r="O44">
        <v>3600.01</v>
      </c>
      <c r="P44">
        <v>65963806</v>
      </c>
    </row>
    <row r="45" spans="1:16" x14ac:dyDescent="0.2">
      <c r="A45" t="s">
        <v>31</v>
      </c>
      <c r="B45">
        <v>7</v>
      </c>
      <c r="C45">
        <v>3600.01</v>
      </c>
      <c r="D45">
        <v>2255767223</v>
      </c>
      <c r="E45">
        <v>24</v>
      </c>
      <c r="F45">
        <v>3600.01</v>
      </c>
      <c r="G45">
        <v>635237833</v>
      </c>
      <c r="H45">
        <v>27</v>
      </c>
      <c r="I45">
        <v>3600.01</v>
      </c>
      <c r="J45">
        <v>88071741</v>
      </c>
      <c r="N45">
        <v>27</v>
      </c>
      <c r="O45">
        <v>3600.01</v>
      </c>
      <c r="P45">
        <v>86367501</v>
      </c>
    </row>
    <row r="46" spans="1:16" x14ac:dyDescent="0.2">
      <c r="A46" t="s">
        <v>71</v>
      </c>
      <c r="B46" s="12">
        <f>COUNTIF(C3:C45,"&lt;3600")</f>
        <v>26</v>
      </c>
      <c r="C46" s="12"/>
      <c r="D46" s="12"/>
      <c r="E46" s="12">
        <f>COUNTIF(F3:F45,"&lt;3600")</f>
        <v>35</v>
      </c>
      <c r="F46" s="12"/>
      <c r="G46" s="12"/>
      <c r="H46" s="12">
        <f>COUNTIF(I3:I45,"&lt;3600")</f>
        <v>37</v>
      </c>
      <c r="I46" s="12"/>
      <c r="J46" s="12"/>
      <c r="O46">
        <f>COUNTIF(O3:O45,"&lt;3600")</f>
        <v>36</v>
      </c>
    </row>
    <row r="47" spans="1:16" x14ac:dyDescent="0.2">
      <c r="A47" t="s">
        <v>73</v>
      </c>
      <c r="B47" s="12">
        <f>AVERAGE(C3:C45)</f>
        <v>1461.5186046511633</v>
      </c>
      <c r="C47" s="12"/>
      <c r="D47" s="12"/>
      <c r="E47" s="12">
        <f>AVERAGE(F3:F45)</f>
        <v>866.15232558139542</v>
      </c>
      <c r="F47" s="12"/>
      <c r="G47" s="12"/>
      <c r="H47" s="12">
        <f>AVERAGE(I3:I45)</f>
        <v>576.41046511627906</v>
      </c>
      <c r="I47" s="12"/>
      <c r="J47" s="12"/>
    </row>
    <row r="51" spans="1:4" x14ac:dyDescent="0.2">
      <c r="A51" s="12"/>
      <c r="B51" s="12"/>
      <c r="C51" s="12"/>
      <c r="D51" s="12"/>
    </row>
    <row r="78" ht="13.5" customHeight="1" x14ac:dyDescent="0.2"/>
    <row r="96" spans="1:4" x14ac:dyDescent="0.2">
      <c r="A96" s="12"/>
      <c r="B96" s="12"/>
      <c r="C96" s="12"/>
      <c r="D96" s="12"/>
    </row>
    <row r="141" spans="1:4" x14ac:dyDescent="0.2">
      <c r="A141" s="12"/>
      <c r="B141" s="12"/>
      <c r="C141" s="12"/>
      <c r="D141" s="12"/>
    </row>
    <row r="188" spans="1:10" x14ac:dyDescent="0.2">
      <c r="A188" s="13"/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1:10" x14ac:dyDescent="0.2">
      <c r="A189" s="13"/>
      <c r="B189" s="7"/>
      <c r="C189" s="7"/>
      <c r="D189" s="7"/>
      <c r="E189" s="7"/>
      <c r="F189" s="7"/>
      <c r="G189" s="7"/>
      <c r="H189" s="7"/>
      <c r="I189" s="7"/>
      <c r="J189" s="7"/>
    </row>
    <row r="190" spans="1:10" x14ac:dyDescent="0.2">
      <c r="A190" s="8"/>
    </row>
    <row r="191" spans="1:10" x14ac:dyDescent="0.2">
      <c r="A191" s="8"/>
    </row>
    <row r="192" spans="1:10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</sheetData>
  <sortState ref="A142:D184">
    <sortCondition ref="A142:A184"/>
  </sortState>
  <mergeCells count="18">
    <mergeCell ref="B46:D46"/>
    <mergeCell ref="B47:D47"/>
    <mergeCell ref="E46:G46"/>
    <mergeCell ref="E47:G47"/>
    <mergeCell ref="H46:J46"/>
    <mergeCell ref="H47:J47"/>
    <mergeCell ref="A1:A2"/>
    <mergeCell ref="B1:D1"/>
    <mergeCell ref="E1:G1"/>
    <mergeCell ref="H1:J1"/>
    <mergeCell ref="N1:P1"/>
    <mergeCell ref="E188:G188"/>
    <mergeCell ref="H188:J188"/>
    <mergeCell ref="A51:D51"/>
    <mergeCell ref="A96:D96"/>
    <mergeCell ref="A141:D141"/>
    <mergeCell ref="A188:A189"/>
    <mergeCell ref="B188:D18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6AAE-C6EC-4D5A-8DA7-4640CBFFDF85}">
  <dimension ref="A1:P226"/>
  <sheetViews>
    <sheetView tabSelected="1" topLeftCell="A13" workbookViewId="0">
      <selection activeCell="H47" sqref="A46:J47"/>
    </sheetView>
  </sheetViews>
  <sheetFormatPr defaultRowHeight="14.25" x14ac:dyDescent="0.2"/>
  <cols>
    <col min="1" max="1" width="21" customWidth="1"/>
    <col min="4" max="4" width="17.625" customWidth="1"/>
    <col min="5" max="5" width="14.75" customWidth="1"/>
    <col min="7" max="7" width="15" customWidth="1"/>
  </cols>
  <sheetData>
    <row r="1" spans="1:16" x14ac:dyDescent="0.2">
      <c r="A1" s="13" t="s">
        <v>58</v>
      </c>
      <c r="B1" s="12" t="s">
        <v>59</v>
      </c>
      <c r="C1" s="12"/>
      <c r="D1" s="12"/>
      <c r="E1" s="12" t="s">
        <v>72</v>
      </c>
      <c r="F1" s="12"/>
      <c r="G1" s="12"/>
      <c r="H1" s="12" t="s">
        <v>60</v>
      </c>
      <c r="I1" s="12"/>
      <c r="J1" s="12"/>
      <c r="K1" s="10"/>
      <c r="N1" s="12" t="s">
        <v>69</v>
      </c>
      <c r="O1" s="12"/>
      <c r="P1" s="12"/>
    </row>
    <row r="2" spans="1:16" ht="16.5" x14ac:dyDescent="0.2">
      <c r="A2" s="13"/>
      <c r="B2" s="9" t="s">
        <v>61</v>
      </c>
      <c r="C2" s="9" t="s">
        <v>62</v>
      </c>
      <c r="D2" s="9" t="s">
        <v>63</v>
      </c>
      <c r="E2" s="9" t="s">
        <v>64</v>
      </c>
      <c r="F2" s="9" t="s">
        <v>62</v>
      </c>
      <c r="G2" s="9" t="s">
        <v>63</v>
      </c>
      <c r="H2" s="9" t="s">
        <v>64</v>
      </c>
      <c r="I2" s="9" t="s">
        <v>62</v>
      </c>
      <c r="J2" s="9" t="s">
        <v>63</v>
      </c>
      <c r="K2" s="9" t="s">
        <v>70</v>
      </c>
      <c r="N2" s="9" t="s">
        <v>64</v>
      </c>
      <c r="O2" s="9" t="s">
        <v>62</v>
      </c>
      <c r="P2" s="9" t="s">
        <v>63</v>
      </c>
    </row>
    <row r="3" spans="1:16" x14ac:dyDescent="0.2">
      <c r="A3" t="s">
        <v>1</v>
      </c>
      <c r="B3">
        <v>10</v>
      </c>
      <c r="C3">
        <v>9.8800000000000008</v>
      </c>
      <c r="D3">
        <v>11684377</v>
      </c>
      <c r="E3">
        <v>10</v>
      </c>
      <c r="F3">
        <v>0.01</v>
      </c>
      <c r="G3">
        <v>27261</v>
      </c>
      <c r="H3">
        <v>10</v>
      </c>
      <c r="I3">
        <v>0</v>
      </c>
      <c r="J3">
        <v>2926</v>
      </c>
      <c r="K3" t="b">
        <f>OR(C3&lt;3600, F3&lt;3600, I3&lt;3600)</f>
        <v>1</v>
      </c>
      <c r="N3">
        <v>10</v>
      </c>
      <c r="O3">
        <v>0</v>
      </c>
      <c r="P3">
        <v>2867</v>
      </c>
    </row>
    <row r="4" spans="1:16" x14ac:dyDescent="0.2">
      <c r="A4" t="s">
        <v>2</v>
      </c>
      <c r="B4">
        <v>22</v>
      </c>
      <c r="C4">
        <v>3600.01</v>
      </c>
      <c r="D4">
        <v>193448602</v>
      </c>
      <c r="E4">
        <v>24</v>
      </c>
      <c r="F4">
        <v>109.82</v>
      </c>
      <c r="G4">
        <v>45073210</v>
      </c>
      <c r="H4">
        <v>24</v>
      </c>
      <c r="I4">
        <v>188.5</v>
      </c>
      <c r="J4">
        <v>12570684</v>
      </c>
      <c r="K4" t="b">
        <f t="shared" ref="K4:K45" si="0">OR(C4&lt;3600, F4&lt;3600, I4&lt;3600)</f>
        <v>1</v>
      </c>
      <c r="N4">
        <v>24</v>
      </c>
      <c r="O4">
        <v>157.26</v>
      </c>
      <c r="P4">
        <v>12570684</v>
      </c>
    </row>
    <row r="5" spans="1:16" x14ac:dyDescent="0.2">
      <c r="A5" t="s">
        <v>3</v>
      </c>
      <c r="B5">
        <v>57</v>
      </c>
      <c r="C5">
        <v>367.89</v>
      </c>
      <c r="D5">
        <v>22119592</v>
      </c>
      <c r="E5">
        <v>57</v>
      </c>
      <c r="F5">
        <v>0.08</v>
      </c>
      <c r="G5">
        <v>84685</v>
      </c>
      <c r="H5">
        <v>57</v>
      </c>
      <c r="I5">
        <v>0.01</v>
      </c>
      <c r="J5">
        <v>286</v>
      </c>
      <c r="K5" t="b">
        <f t="shared" si="0"/>
        <v>1</v>
      </c>
      <c r="N5">
        <v>57</v>
      </c>
      <c r="O5">
        <v>0</v>
      </c>
      <c r="P5">
        <v>286</v>
      </c>
    </row>
    <row r="6" spans="1:16" x14ac:dyDescent="0.2">
      <c r="A6" t="s">
        <v>35</v>
      </c>
      <c r="B6">
        <v>9</v>
      </c>
      <c r="C6">
        <v>3600.01</v>
      </c>
      <c r="D6">
        <v>3345111749</v>
      </c>
      <c r="E6">
        <v>26</v>
      </c>
      <c r="F6">
        <v>1339.59</v>
      </c>
      <c r="G6">
        <v>144482544</v>
      </c>
      <c r="H6">
        <v>17</v>
      </c>
      <c r="I6">
        <v>3600.01</v>
      </c>
      <c r="J6">
        <v>40289995</v>
      </c>
      <c r="K6" t="b">
        <f t="shared" si="0"/>
        <v>1</v>
      </c>
      <c r="N6">
        <v>17</v>
      </c>
      <c r="O6">
        <v>3600.01</v>
      </c>
      <c r="P6">
        <v>57018506</v>
      </c>
    </row>
    <row r="7" spans="1:16" x14ac:dyDescent="0.2">
      <c r="A7" t="s">
        <v>4</v>
      </c>
      <c r="B7">
        <v>14</v>
      </c>
      <c r="C7">
        <v>1245.46</v>
      </c>
      <c r="D7">
        <v>1647223802</v>
      </c>
      <c r="E7">
        <v>14</v>
      </c>
      <c r="F7">
        <v>0.05</v>
      </c>
      <c r="G7">
        <v>65965</v>
      </c>
      <c r="H7">
        <v>14</v>
      </c>
      <c r="I7">
        <v>0</v>
      </c>
      <c r="J7">
        <v>2029</v>
      </c>
      <c r="K7" t="b">
        <f t="shared" si="0"/>
        <v>1</v>
      </c>
      <c r="N7">
        <v>14</v>
      </c>
      <c r="O7">
        <v>0</v>
      </c>
      <c r="P7">
        <v>2029</v>
      </c>
    </row>
    <row r="8" spans="1:16" x14ac:dyDescent="0.2">
      <c r="A8" t="s">
        <v>67</v>
      </c>
      <c r="B8">
        <v>11</v>
      </c>
      <c r="C8">
        <v>3600.01</v>
      </c>
      <c r="D8">
        <v>365095125</v>
      </c>
      <c r="E8">
        <v>13</v>
      </c>
      <c r="F8">
        <v>4.2699999999999996</v>
      </c>
      <c r="G8">
        <v>1374876</v>
      </c>
      <c r="H8">
        <v>13</v>
      </c>
      <c r="I8">
        <v>0.35</v>
      </c>
      <c r="J8">
        <v>31717</v>
      </c>
      <c r="K8" t="b">
        <f t="shared" si="0"/>
        <v>1</v>
      </c>
      <c r="N8">
        <v>13</v>
      </c>
      <c r="O8">
        <v>0.42</v>
      </c>
      <c r="P8">
        <v>39927</v>
      </c>
    </row>
    <row r="9" spans="1:16" x14ac:dyDescent="0.2">
      <c r="A9" t="s">
        <v>5</v>
      </c>
      <c r="B9">
        <v>11</v>
      </c>
      <c r="C9">
        <v>0.56000000000000005</v>
      </c>
      <c r="D9">
        <v>261302</v>
      </c>
      <c r="E9">
        <v>11</v>
      </c>
      <c r="F9">
        <v>0</v>
      </c>
      <c r="G9">
        <v>5060</v>
      </c>
      <c r="H9">
        <v>11</v>
      </c>
      <c r="I9">
        <v>0</v>
      </c>
      <c r="J9">
        <v>208</v>
      </c>
      <c r="K9" t="b">
        <f t="shared" si="0"/>
        <v>1</v>
      </c>
      <c r="N9">
        <v>11</v>
      </c>
      <c r="O9">
        <v>0</v>
      </c>
      <c r="P9">
        <v>208</v>
      </c>
    </row>
    <row r="10" spans="1:16" x14ac:dyDescent="0.2">
      <c r="A10" t="s">
        <v>36</v>
      </c>
      <c r="B10">
        <v>7</v>
      </c>
      <c r="C10">
        <v>3600.01</v>
      </c>
      <c r="D10">
        <v>7124417586</v>
      </c>
      <c r="E10">
        <v>19</v>
      </c>
      <c r="F10">
        <v>3602.06</v>
      </c>
      <c r="G10">
        <v>202448148</v>
      </c>
      <c r="H10">
        <v>32</v>
      </c>
      <c r="I10">
        <v>238.64</v>
      </c>
      <c r="J10">
        <v>409078</v>
      </c>
      <c r="K10" t="b">
        <f t="shared" si="0"/>
        <v>1</v>
      </c>
      <c r="N10">
        <v>32</v>
      </c>
      <c r="O10">
        <v>164.06</v>
      </c>
      <c r="P10">
        <v>414831</v>
      </c>
    </row>
    <row r="11" spans="1:16" x14ac:dyDescent="0.2">
      <c r="A11" t="s">
        <v>37</v>
      </c>
      <c r="B11">
        <v>9</v>
      </c>
      <c r="C11">
        <v>3600.01</v>
      </c>
      <c r="D11">
        <v>2962960598</v>
      </c>
      <c r="E11">
        <v>37</v>
      </c>
      <c r="F11">
        <v>823.09</v>
      </c>
      <c r="G11">
        <v>42572891</v>
      </c>
      <c r="H11">
        <v>37</v>
      </c>
      <c r="I11">
        <v>107.42</v>
      </c>
      <c r="J11">
        <v>516893</v>
      </c>
      <c r="K11" t="b">
        <f t="shared" si="0"/>
        <v>1</v>
      </c>
      <c r="N11">
        <v>37</v>
      </c>
      <c r="O11">
        <v>75.760000000000005</v>
      </c>
      <c r="P11">
        <v>517771</v>
      </c>
    </row>
    <row r="12" spans="1:16" x14ac:dyDescent="0.2">
      <c r="A12" t="s">
        <v>6</v>
      </c>
      <c r="B12">
        <v>85</v>
      </c>
      <c r="C12">
        <v>3600.01</v>
      </c>
      <c r="D12">
        <v>41990967</v>
      </c>
      <c r="E12">
        <v>86</v>
      </c>
      <c r="F12">
        <v>0.11</v>
      </c>
      <c r="G12">
        <v>4076</v>
      </c>
      <c r="H12">
        <v>86</v>
      </c>
      <c r="I12">
        <v>0.12</v>
      </c>
      <c r="J12">
        <v>106</v>
      </c>
      <c r="K12" t="b">
        <f t="shared" si="0"/>
        <v>1</v>
      </c>
      <c r="N12">
        <v>86</v>
      </c>
      <c r="O12">
        <v>7.0000000000000007E-2</v>
      </c>
      <c r="P12">
        <v>106</v>
      </c>
    </row>
    <row r="13" spans="1:16" x14ac:dyDescent="0.2">
      <c r="A13" t="s">
        <v>7</v>
      </c>
      <c r="B13">
        <v>87</v>
      </c>
      <c r="C13">
        <v>0.03</v>
      </c>
      <c r="D13">
        <v>0</v>
      </c>
      <c r="E13">
        <v>87</v>
      </c>
      <c r="F13">
        <v>0.05</v>
      </c>
      <c r="G13">
        <v>0</v>
      </c>
      <c r="H13">
        <v>87</v>
      </c>
      <c r="I13">
        <v>0.04</v>
      </c>
      <c r="J13">
        <v>0</v>
      </c>
      <c r="K13" t="b">
        <f t="shared" si="0"/>
        <v>1</v>
      </c>
      <c r="N13">
        <v>87</v>
      </c>
      <c r="O13">
        <v>0.04</v>
      </c>
      <c r="P13">
        <v>0</v>
      </c>
    </row>
    <row r="14" spans="1:16" x14ac:dyDescent="0.2">
      <c r="A14" t="s">
        <v>8</v>
      </c>
      <c r="B14">
        <v>115</v>
      </c>
      <c r="C14">
        <v>0.03</v>
      </c>
      <c r="D14">
        <v>0</v>
      </c>
      <c r="E14">
        <v>115</v>
      </c>
      <c r="F14">
        <v>0.08</v>
      </c>
      <c r="G14">
        <v>0</v>
      </c>
      <c r="H14">
        <v>115</v>
      </c>
      <c r="I14">
        <v>0.09</v>
      </c>
      <c r="J14">
        <v>0</v>
      </c>
      <c r="K14" t="b">
        <f t="shared" si="0"/>
        <v>1</v>
      </c>
      <c r="N14">
        <v>115</v>
      </c>
      <c r="O14">
        <v>0.04</v>
      </c>
      <c r="P14">
        <v>0</v>
      </c>
    </row>
    <row r="15" spans="1:16" x14ac:dyDescent="0.2">
      <c r="A15" t="s">
        <v>11</v>
      </c>
      <c r="B15">
        <v>18</v>
      </c>
      <c r="C15">
        <v>7.92</v>
      </c>
      <c r="D15">
        <v>11112484</v>
      </c>
      <c r="E15">
        <v>18</v>
      </c>
      <c r="F15">
        <v>0.02</v>
      </c>
      <c r="G15">
        <v>3426</v>
      </c>
      <c r="H15">
        <v>18</v>
      </c>
      <c r="I15">
        <v>0.01</v>
      </c>
      <c r="J15">
        <v>917</v>
      </c>
      <c r="K15" t="b">
        <f t="shared" si="0"/>
        <v>1</v>
      </c>
      <c r="N15">
        <v>18</v>
      </c>
      <c r="O15">
        <v>0.01</v>
      </c>
      <c r="P15">
        <v>917</v>
      </c>
    </row>
    <row r="16" spans="1:16" x14ac:dyDescent="0.2">
      <c r="A16" t="s">
        <v>9</v>
      </c>
      <c r="B16">
        <v>27</v>
      </c>
      <c r="C16">
        <v>6.08</v>
      </c>
      <c r="D16">
        <v>1274596</v>
      </c>
      <c r="E16">
        <v>27</v>
      </c>
      <c r="F16">
        <v>0.01</v>
      </c>
      <c r="G16">
        <v>1588</v>
      </c>
      <c r="H16">
        <v>27</v>
      </c>
      <c r="I16">
        <v>0.01</v>
      </c>
      <c r="J16">
        <v>78</v>
      </c>
      <c r="K16" t="b">
        <f t="shared" si="0"/>
        <v>1</v>
      </c>
      <c r="N16">
        <v>27</v>
      </c>
      <c r="O16">
        <v>0.01</v>
      </c>
      <c r="P16">
        <v>78</v>
      </c>
    </row>
    <row r="17" spans="1:16" x14ac:dyDescent="0.2">
      <c r="A17" t="s">
        <v>10</v>
      </c>
      <c r="B17">
        <v>30</v>
      </c>
      <c r="C17">
        <v>0.64</v>
      </c>
      <c r="D17">
        <v>206310</v>
      </c>
      <c r="E17">
        <v>30</v>
      </c>
      <c r="F17">
        <v>0</v>
      </c>
      <c r="G17">
        <v>308</v>
      </c>
      <c r="H17">
        <v>30</v>
      </c>
      <c r="I17">
        <v>0</v>
      </c>
      <c r="J17">
        <v>34</v>
      </c>
      <c r="K17" t="b">
        <f t="shared" si="0"/>
        <v>1</v>
      </c>
      <c r="N17">
        <v>30</v>
      </c>
      <c r="O17">
        <v>0.01</v>
      </c>
      <c r="P17">
        <v>34</v>
      </c>
    </row>
    <row r="18" spans="1:16" x14ac:dyDescent="0.2">
      <c r="A18" t="s">
        <v>12</v>
      </c>
      <c r="B18">
        <v>9</v>
      </c>
      <c r="C18">
        <v>0.46</v>
      </c>
      <c r="D18">
        <v>904567</v>
      </c>
      <c r="E18">
        <v>9</v>
      </c>
      <c r="F18">
        <v>0.01</v>
      </c>
      <c r="G18">
        <v>21829</v>
      </c>
      <c r="H18">
        <v>9</v>
      </c>
      <c r="I18">
        <v>0</v>
      </c>
      <c r="J18">
        <v>448</v>
      </c>
      <c r="K18" t="b">
        <f t="shared" si="0"/>
        <v>1</v>
      </c>
      <c r="N18">
        <v>9</v>
      </c>
      <c r="O18">
        <v>0</v>
      </c>
      <c r="P18">
        <v>448</v>
      </c>
    </row>
    <row r="19" spans="1:16" x14ac:dyDescent="0.2">
      <c r="A19" t="s">
        <v>14</v>
      </c>
      <c r="B19">
        <v>12</v>
      </c>
      <c r="C19">
        <v>3600.01</v>
      </c>
      <c r="D19">
        <v>2248495675</v>
      </c>
      <c r="E19">
        <v>13</v>
      </c>
      <c r="F19">
        <v>0.06</v>
      </c>
      <c r="G19">
        <v>69730</v>
      </c>
      <c r="H19">
        <v>13</v>
      </c>
      <c r="I19">
        <v>0.04</v>
      </c>
      <c r="J19">
        <v>7573</v>
      </c>
      <c r="K19" t="b">
        <f t="shared" si="0"/>
        <v>1</v>
      </c>
      <c r="N19">
        <v>13</v>
      </c>
      <c r="O19">
        <v>0.03</v>
      </c>
      <c r="P19">
        <v>7553</v>
      </c>
    </row>
    <row r="20" spans="1:16" x14ac:dyDescent="0.2">
      <c r="A20" t="s">
        <v>13</v>
      </c>
      <c r="B20">
        <v>7</v>
      </c>
      <c r="C20">
        <v>3600.01</v>
      </c>
      <c r="D20">
        <v>5017530359</v>
      </c>
      <c r="E20">
        <v>25</v>
      </c>
      <c r="F20">
        <v>3600.01</v>
      </c>
      <c r="G20">
        <v>515000626</v>
      </c>
      <c r="H20">
        <v>27</v>
      </c>
      <c r="I20">
        <v>3600.01</v>
      </c>
      <c r="J20">
        <v>90809308</v>
      </c>
      <c r="K20" t="b">
        <f t="shared" si="0"/>
        <v>0</v>
      </c>
      <c r="N20">
        <v>27</v>
      </c>
      <c r="O20">
        <v>3600.01</v>
      </c>
      <c r="P20">
        <v>83906705</v>
      </c>
    </row>
    <row r="21" spans="1:16" x14ac:dyDescent="0.2">
      <c r="A21" t="s">
        <v>15</v>
      </c>
      <c r="B21">
        <v>12</v>
      </c>
      <c r="C21">
        <v>7.71</v>
      </c>
      <c r="D21">
        <v>8437060</v>
      </c>
      <c r="E21">
        <v>12</v>
      </c>
      <c r="F21">
        <v>0.01</v>
      </c>
      <c r="G21">
        <v>15225</v>
      </c>
      <c r="H21">
        <v>12</v>
      </c>
      <c r="I21">
        <v>0</v>
      </c>
      <c r="J21">
        <v>831</v>
      </c>
      <c r="K21" t="b">
        <f t="shared" si="0"/>
        <v>1</v>
      </c>
      <c r="N21">
        <v>12</v>
      </c>
      <c r="O21">
        <v>0</v>
      </c>
      <c r="P21">
        <v>839</v>
      </c>
    </row>
    <row r="22" spans="1:16" x14ac:dyDescent="0.2">
      <c r="A22" t="s">
        <v>16</v>
      </c>
      <c r="B22">
        <v>24</v>
      </c>
      <c r="C22">
        <v>0</v>
      </c>
      <c r="D22">
        <v>0</v>
      </c>
      <c r="E22">
        <v>24</v>
      </c>
      <c r="F22">
        <v>0</v>
      </c>
      <c r="G22">
        <v>0</v>
      </c>
      <c r="H22">
        <v>24</v>
      </c>
      <c r="I22">
        <v>0</v>
      </c>
      <c r="J22">
        <v>0</v>
      </c>
      <c r="K22" t="b">
        <f t="shared" si="0"/>
        <v>1</v>
      </c>
      <c r="N22">
        <v>24</v>
      </c>
      <c r="O22">
        <v>0</v>
      </c>
      <c r="P22">
        <v>0</v>
      </c>
    </row>
    <row r="23" spans="1:16" x14ac:dyDescent="0.2">
      <c r="A23" t="s">
        <v>17</v>
      </c>
      <c r="B23">
        <v>30</v>
      </c>
      <c r="C23">
        <v>0</v>
      </c>
      <c r="D23">
        <v>0</v>
      </c>
      <c r="E23">
        <v>30</v>
      </c>
      <c r="F23">
        <v>0</v>
      </c>
      <c r="G23">
        <v>0</v>
      </c>
      <c r="H23">
        <v>30</v>
      </c>
      <c r="I23">
        <v>0</v>
      </c>
      <c r="J23">
        <v>0</v>
      </c>
      <c r="K23" t="b">
        <f t="shared" si="0"/>
        <v>1</v>
      </c>
      <c r="N23">
        <v>30</v>
      </c>
      <c r="O23">
        <v>0</v>
      </c>
      <c r="P23">
        <v>0</v>
      </c>
    </row>
    <row r="24" spans="1:16" x14ac:dyDescent="0.2">
      <c r="A24" t="s">
        <v>18</v>
      </c>
      <c r="B24">
        <v>9</v>
      </c>
      <c r="C24">
        <v>0.02</v>
      </c>
      <c r="D24">
        <v>64235</v>
      </c>
      <c r="E24">
        <v>9</v>
      </c>
      <c r="F24">
        <v>0</v>
      </c>
      <c r="G24">
        <v>1166</v>
      </c>
      <c r="H24">
        <v>9</v>
      </c>
      <c r="I24">
        <v>0</v>
      </c>
      <c r="J24">
        <v>197</v>
      </c>
      <c r="K24" t="b">
        <f t="shared" si="0"/>
        <v>1</v>
      </c>
      <c r="N24">
        <v>9</v>
      </c>
      <c r="O24">
        <v>0</v>
      </c>
      <c r="P24">
        <v>197</v>
      </c>
    </row>
    <row r="25" spans="1:16" x14ac:dyDescent="0.2">
      <c r="A25" t="s">
        <v>65</v>
      </c>
      <c r="B25">
        <v>12</v>
      </c>
      <c r="C25">
        <v>0.53</v>
      </c>
      <c r="D25">
        <v>33848</v>
      </c>
      <c r="E25">
        <v>12</v>
      </c>
      <c r="F25">
        <v>0</v>
      </c>
      <c r="G25">
        <v>839</v>
      </c>
      <c r="H25">
        <v>12</v>
      </c>
      <c r="I25">
        <v>0</v>
      </c>
      <c r="J25">
        <v>107</v>
      </c>
      <c r="K25" t="b">
        <f t="shared" si="0"/>
        <v>1</v>
      </c>
      <c r="N25">
        <v>12</v>
      </c>
      <c r="O25">
        <v>0</v>
      </c>
      <c r="P25">
        <v>140</v>
      </c>
    </row>
    <row r="26" spans="1:16" x14ac:dyDescent="0.2">
      <c r="A26" t="s">
        <v>19</v>
      </c>
      <c r="B26">
        <v>97</v>
      </c>
      <c r="C26">
        <v>0</v>
      </c>
      <c r="D26">
        <v>0</v>
      </c>
      <c r="E26">
        <v>97</v>
      </c>
      <c r="F26">
        <v>0</v>
      </c>
      <c r="G26">
        <v>0</v>
      </c>
      <c r="H26">
        <v>97</v>
      </c>
      <c r="I26">
        <v>0</v>
      </c>
      <c r="J26">
        <v>0</v>
      </c>
      <c r="K26" t="b">
        <f t="shared" si="0"/>
        <v>1</v>
      </c>
      <c r="N26">
        <v>97</v>
      </c>
      <c r="O26">
        <v>0</v>
      </c>
      <c r="P26">
        <v>0</v>
      </c>
    </row>
    <row r="27" spans="1:16" x14ac:dyDescent="0.2">
      <c r="A27" t="s">
        <v>20</v>
      </c>
      <c r="B27">
        <v>20</v>
      </c>
      <c r="C27">
        <v>0</v>
      </c>
      <c r="D27">
        <v>0</v>
      </c>
      <c r="E27">
        <v>20</v>
      </c>
      <c r="F27">
        <v>0</v>
      </c>
      <c r="G27">
        <v>0</v>
      </c>
      <c r="H27">
        <v>20</v>
      </c>
      <c r="I27">
        <v>0</v>
      </c>
      <c r="J27">
        <v>0</v>
      </c>
      <c r="K27" t="b">
        <f t="shared" si="0"/>
        <v>1</v>
      </c>
      <c r="N27">
        <v>20</v>
      </c>
      <c r="O27">
        <v>0</v>
      </c>
      <c r="P27">
        <v>0</v>
      </c>
    </row>
    <row r="28" spans="1:16" x14ac:dyDescent="0.2">
      <c r="A28" t="s">
        <v>38</v>
      </c>
      <c r="B28">
        <v>5</v>
      </c>
      <c r="C28">
        <v>3600.01</v>
      </c>
      <c r="D28">
        <v>6893637390</v>
      </c>
      <c r="E28">
        <v>6</v>
      </c>
      <c r="F28">
        <v>3600.73</v>
      </c>
      <c r="G28">
        <v>122154021</v>
      </c>
      <c r="H28">
        <v>10</v>
      </c>
      <c r="I28">
        <v>91.77</v>
      </c>
      <c r="J28">
        <v>276221</v>
      </c>
      <c r="K28" t="b">
        <f t="shared" si="0"/>
        <v>1</v>
      </c>
      <c r="N28">
        <v>10</v>
      </c>
      <c r="O28">
        <v>29.89</v>
      </c>
      <c r="P28">
        <v>278223</v>
      </c>
    </row>
    <row r="29" spans="1:16" x14ac:dyDescent="0.2">
      <c r="A29" t="s">
        <v>39</v>
      </c>
      <c r="B29">
        <v>5</v>
      </c>
      <c r="C29">
        <v>3600.01</v>
      </c>
      <c r="D29">
        <v>7823384284</v>
      </c>
      <c r="E29">
        <v>5</v>
      </c>
      <c r="F29">
        <v>3600.01</v>
      </c>
      <c r="G29">
        <v>34786759</v>
      </c>
      <c r="H29">
        <v>9</v>
      </c>
      <c r="I29">
        <v>715.71</v>
      </c>
      <c r="J29">
        <v>450854</v>
      </c>
      <c r="K29" t="b">
        <f t="shared" si="0"/>
        <v>1</v>
      </c>
      <c r="N29">
        <v>9</v>
      </c>
      <c r="O29">
        <v>113.56</v>
      </c>
      <c r="P29">
        <v>450081</v>
      </c>
    </row>
    <row r="30" spans="1:16" x14ac:dyDescent="0.2">
      <c r="A30" t="s">
        <v>40</v>
      </c>
      <c r="B30">
        <v>5</v>
      </c>
      <c r="C30">
        <v>3600.01</v>
      </c>
      <c r="D30">
        <v>7309543519</v>
      </c>
      <c r="E30">
        <v>5</v>
      </c>
      <c r="F30">
        <v>3600.01</v>
      </c>
      <c r="G30">
        <v>61945751</v>
      </c>
      <c r="H30">
        <v>10</v>
      </c>
      <c r="I30">
        <v>391.09</v>
      </c>
      <c r="J30">
        <v>282175</v>
      </c>
      <c r="K30" t="b">
        <f t="shared" si="0"/>
        <v>1</v>
      </c>
      <c r="N30">
        <v>10</v>
      </c>
      <c r="O30">
        <v>50.75</v>
      </c>
      <c r="P30">
        <v>282175</v>
      </c>
    </row>
    <row r="31" spans="1:16" x14ac:dyDescent="0.2">
      <c r="A31" t="s">
        <v>0</v>
      </c>
      <c r="B31">
        <v>29</v>
      </c>
      <c r="C31">
        <v>3600.01</v>
      </c>
      <c r="D31">
        <v>34486216</v>
      </c>
      <c r="E31">
        <v>35</v>
      </c>
      <c r="F31">
        <v>0.06</v>
      </c>
      <c r="G31">
        <v>48460</v>
      </c>
      <c r="H31">
        <v>35</v>
      </c>
      <c r="I31">
        <v>0.01</v>
      </c>
      <c r="J31">
        <v>1757</v>
      </c>
      <c r="K31" t="b">
        <f t="shared" si="0"/>
        <v>1</v>
      </c>
      <c r="N31">
        <v>35</v>
      </c>
      <c r="O31">
        <v>0.02</v>
      </c>
      <c r="P31">
        <v>1757</v>
      </c>
    </row>
    <row r="32" spans="1:16" x14ac:dyDescent="0.2">
      <c r="A32" t="s">
        <v>21</v>
      </c>
      <c r="B32">
        <v>10</v>
      </c>
      <c r="C32">
        <v>3600.01</v>
      </c>
      <c r="D32">
        <v>3884094179</v>
      </c>
      <c r="E32">
        <v>32</v>
      </c>
      <c r="F32">
        <v>1409.8</v>
      </c>
      <c r="G32">
        <v>725799291</v>
      </c>
      <c r="H32">
        <v>32</v>
      </c>
      <c r="I32">
        <v>687.37</v>
      </c>
      <c r="J32">
        <v>32327667</v>
      </c>
      <c r="K32" t="b">
        <f t="shared" si="0"/>
        <v>1</v>
      </c>
      <c r="N32">
        <v>32</v>
      </c>
      <c r="O32">
        <v>670.04</v>
      </c>
      <c r="P32">
        <v>32331388</v>
      </c>
    </row>
    <row r="33" spans="1:16" x14ac:dyDescent="0.2">
      <c r="A33" t="s">
        <v>22</v>
      </c>
      <c r="B33">
        <v>11</v>
      </c>
      <c r="C33">
        <v>8.0299999999999994</v>
      </c>
      <c r="D33">
        <v>8330823</v>
      </c>
      <c r="E33">
        <v>11</v>
      </c>
      <c r="F33">
        <v>0</v>
      </c>
      <c r="G33">
        <v>11705</v>
      </c>
      <c r="H33">
        <v>11</v>
      </c>
      <c r="I33">
        <v>0</v>
      </c>
      <c r="J33">
        <v>993</v>
      </c>
      <c r="K33" t="b">
        <f t="shared" si="0"/>
        <v>1</v>
      </c>
      <c r="N33">
        <v>11</v>
      </c>
      <c r="O33">
        <v>0</v>
      </c>
      <c r="P33">
        <v>993</v>
      </c>
    </row>
    <row r="34" spans="1:16" x14ac:dyDescent="0.2">
      <c r="A34" t="s">
        <v>23</v>
      </c>
      <c r="B34">
        <v>7</v>
      </c>
      <c r="C34">
        <v>3600.01</v>
      </c>
      <c r="D34">
        <v>5438048671</v>
      </c>
      <c r="E34">
        <v>9</v>
      </c>
      <c r="F34">
        <v>23.31</v>
      </c>
      <c r="G34">
        <v>3841378</v>
      </c>
      <c r="H34">
        <v>9</v>
      </c>
      <c r="I34">
        <v>1.1399999999999999</v>
      </c>
      <c r="J34">
        <v>26217</v>
      </c>
      <c r="K34" t="b">
        <f t="shared" si="0"/>
        <v>1</v>
      </c>
      <c r="N34">
        <v>9</v>
      </c>
      <c r="O34">
        <v>0.5</v>
      </c>
      <c r="P34">
        <v>26217</v>
      </c>
    </row>
    <row r="35" spans="1:16" x14ac:dyDescent="0.2">
      <c r="A35" t="s">
        <v>24</v>
      </c>
      <c r="B35">
        <v>16</v>
      </c>
      <c r="C35">
        <v>3600.01</v>
      </c>
      <c r="D35">
        <v>4810748430</v>
      </c>
      <c r="E35">
        <v>18</v>
      </c>
      <c r="F35">
        <v>6.43</v>
      </c>
      <c r="G35">
        <v>1478634</v>
      </c>
      <c r="H35">
        <v>18</v>
      </c>
      <c r="I35">
        <v>0.25</v>
      </c>
      <c r="J35">
        <v>10939</v>
      </c>
      <c r="K35" t="b">
        <f t="shared" si="0"/>
        <v>1</v>
      </c>
      <c r="N35">
        <v>18</v>
      </c>
      <c r="O35">
        <v>0.15</v>
      </c>
      <c r="P35">
        <v>10939</v>
      </c>
    </row>
    <row r="36" spans="1:16" x14ac:dyDescent="0.2">
      <c r="A36" t="s">
        <v>25</v>
      </c>
      <c r="B36">
        <v>19</v>
      </c>
      <c r="C36">
        <v>3600.01</v>
      </c>
      <c r="D36">
        <v>5315889057</v>
      </c>
      <c r="E36">
        <v>21</v>
      </c>
      <c r="F36">
        <v>0.21</v>
      </c>
      <c r="G36">
        <v>100579</v>
      </c>
      <c r="H36">
        <v>21</v>
      </c>
      <c r="I36">
        <v>0.18</v>
      </c>
      <c r="J36">
        <v>2075</v>
      </c>
      <c r="K36" t="b">
        <f t="shared" si="0"/>
        <v>1</v>
      </c>
      <c r="N36">
        <v>21</v>
      </c>
      <c r="O36">
        <v>0.2</v>
      </c>
      <c r="P36">
        <v>2075</v>
      </c>
    </row>
    <row r="37" spans="1:16" x14ac:dyDescent="0.2">
      <c r="A37" t="s">
        <v>26</v>
      </c>
      <c r="B37">
        <v>18</v>
      </c>
      <c r="C37">
        <v>3600.01</v>
      </c>
      <c r="D37">
        <v>5579984034</v>
      </c>
      <c r="E37">
        <v>20</v>
      </c>
      <c r="F37">
        <v>166</v>
      </c>
      <c r="G37">
        <v>14280742</v>
      </c>
      <c r="H37">
        <v>20</v>
      </c>
      <c r="I37">
        <v>3.67</v>
      </c>
      <c r="J37">
        <v>32022</v>
      </c>
      <c r="K37" t="b">
        <f t="shared" si="0"/>
        <v>1</v>
      </c>
      <c r="N37">
        <v>20</v>
      </c>
      <c r="O37">
        <v>1.79</v>
      </c>
      <c r="P37">
        <v>32022</v>
      </c>
    </row>
    <row r="38" spans="1:16" x14ac:dyDescent="0.2">
      <c r="A38" t="s">
        <v>33</v>
      </c>
      <c r="B38">
        <v>6</v>
      </c>
      <c r="C38">
        <v>3600.01</v>
      </c>
      <c r="D38">
        <v>6291847096</v>
      </c>
      <c r="E38">
        <v>37</v>
      </c>
      <c r="F38">
        <v>3600.01</v>
      </c>
      <c r="G38">
        <v>219129529</v>
      </c>
      <c r="H38">
        <v>40</v>
      </c>
      <c r="I38">
        <v>3600.01</v>
      </c>
      <c r="J38">
        <v>55409867</v>
      </c>
      <c r="K38" t="b">
        <f t="shared" si="0"/>
        <v>0</v>
      </c>
      <c r="N38">
        <v>40</v>
      </c>
      <c r="O38">
        <v>3600.01</v>
      </c>
      <c r="P38">
        <v>54301215</v>
      </c>
    </row>
    <row r="39" spans="1:16" x14ac:dyDescent="0.2">
      <c r="A39" t="s">
        <v>34</v>
      </c>
      <c r="B39">
        <v>6</v>
      </c>
      <c r="C39">
        <v>3600.01</v>
      </c>
      <c r="D39">
        <v>6136075983</v>
      </c>
      <c r="E39">
        <v>31</v>
      </c>
      <c r="F39">
        <v>3600.01</v>
      </c>
      <c r="G39">
        <v>203964507</v>
      </c>
      <c r="H39">
        <v>42</v>
      </c>
      <c r="I39">
        <v>3600.01</v>
      </c>
      <c r="J39">
        <v>54972232</v>
      </c>
      <c r="K39" t="b">
        <f t="shared" si="0"/>
        <v>0</v>
      </c>
      <c r="N39">
        <v>42</v>
      </c>
      <c r="O39">
        <v>3600.01</v>
      </c>
      <c r="P39">
        <v>66129707</v>
      </c>
    </row>
    <row r="40" spans="1:16" x14ac:dyDescent="0.2">
      <c r="A40" t="s">
        <v>41</v>
      </c>
      <c r="B40">
        <v>22</v>
      </c>
      <c r="C40">
        <v>3600.01</v>
      </c>
      <c r="D40">
        <v>4129558744</v>
      </c>
      <c r="E40">
        <v>23</v>
      </c>
      <c r="F40">
        <v>3600.01</v>
      </c>
      <c r="G40">
        <v>139677662</v>
      </c>
      <c r="H40">
        <v>39</v>
      </c>
      <c r="I40">
        <v>3600.01</v>
      </c>
      <c r="J40">
        <v>37955143</v>
      </c>
      <c r="K40" t="b">
        <f t="shared" si="0"/>
        <v>0</v>
      </c>
      <c r="N40">
        <v>39</v>
      </c>
      <c r="O40">
        <v>3600.01</v>
      </c>
      <c r="P40">
        <v>42363470</v>
      </c>
    </row>
    <row r="41" spans="1:16" x14ac:dyDescent="0.2">
      <c r="A41" t="s">
        <v>27</v>
      </c>
      <c r="B41">
        <v>202</v>
      </c>
      <c r="C41">
        <v>3600.01</v>
      </c>
      <c r="D41">
        <v>348125133</v>
      </c>
      <c r="E41">
        <v>202</v>
      </c>
      <c r="F41">
        <v>21.22</v>
      </c>
      <c r="G41">
        <v>7348112</v>
      </c>
      <c r="H41">
        <v>202</v>
      </c>
      <c r="I41">
        <v>0.97</v>
      </c>
      <c r="J41">
        <v>2242</v>
      </c>
      <c r="K41" t="b">
        <f t="shared" si="0"/>
        <v>1</v>
      </c>
      <c r="N41">
        <v>202</v>
      </c>
      <c r="O41">
        <v>0.88</v>
      </c>
      <c r="P41">
        <v>2242</v>
      </c>
    </row>
    <row r="42" spans="1:16" x14ac:dyDescent="0.2">
      <c r="A42" t="s">
        <v>28</v>
      </c>
      <c r="B42">
        <v>16</v>
      </c>
      <c r="C42">
        <v>3600.01</v>
      </c>
      <c r="D42">
        <v>210426755</v>
      </c>
      <c r="E42">
        <v>48</v>
      </c>
      <c r="F42">
        <v>0.88</v>
      </c>
      <c r="G42">
        <v>3343</v>
      </c>
      <c r="H42">
        <v>48</v>
      </c>
      <c r="I42">
        <v>1.05</v>
      </c>
      <c r="J42">
        <v>1169</v>
      </c>
      <c r="K42" t="b">
        <f t="shared" si="0"/>
        <v>1</v>
      </c>
      <c r="N42">
        <v>48</v>
      </c>
      <c r="O42">
        <v>0.93</v>
      </c>
      <c r="P42">
        <v>1169</v>
      </c>
    </row>
    <row r="43" spans="1:16" x14ac:dyDescent="0.2">
      <c r="A43" t="s">
        <v>29</v>
      </c>
      <c r="B43">
        <v>154</v>
      </c>
      <c r="C43">
        <v>3600.01</v>
      </c>
      <c r="D43">
        <v>289689096</v>
      </c>
      <c r="E43">
        <v>155</v>
      </c>
      <c r="F43">
        <v>3600.01</v>
      </c>
      <c r="G43">
        <v>903620956</v>
      </c>
      <c r="H43">
        <v>155</v>
      </c>
      <c r="I43">
        <v>28.16</v>
      </c>
      <c r="J43">
        <v>1996870</v>
      </c>
      <c r="K43" t="b">
        <f t="shared" si="0"/>
        <v>1</v>
      </c>
      <c r="N43">
        <v>155</v>
      </c>
      <c r="O43">
        <v>26.35</v>
      </c>
      <c r="P43">
        <v>1996870</v>
      </c>
    </row>
    <row r="44" spans="1:16" x14ac:dyDescent="0.2">
      <c r="A44" t="s">
        <v>30</v>
      </c>
      <c r="B44">
        <v>25</v>
      </c>
      <c r="C44">
        <v>3600.01</v>
      </c>
      <c r="D44">
        <v>27271224</v>
      </c>
      <c r="E44">
        <v>64</v>
      </c>
      <c r="F44">
        <v>3600.01</v>
      </c>
      <c r="G44">
        <v>1233379460</v>
      </c>
      <c r="H44">
        <v>61</v>
      </c>
      <c r="I44">
        <v>3600.01</v>
      </c>
      <c r="J44">
        <v>78510008</v>
      </c>
      <c r="K44" t="b">
        <f t="shared" si="0"/>
        <v>0</v>
      </c>
      <c r="N44">
        <v>61</v>
      </c>
      <c r="O44">
        <v>3600.01</v>
      </c>
      <c r="P44">
        <v>56197170</v>
      </c>
    </row>
    <row r="45" spans="1:16" x14ac:dyDescent="0.2">
      <c r="A45" t="s">
        <v>31</v>
      </c>
      <c r="B45">
        <v>6</v>
      </c>
      <c r="C45">
        <v>3600.01</v>
      </c>
      <c r="D45">
        <v>6611975269</v>
      </c>
      <c r="E45">
        <v>20</v>
      </c>
      <c r="F45">
        <v>3600.01</v>
      </c>
      <c r="G45">
        <v>537567821</v>
      </c>
      <c r="H45">
        <v>28</v>
      </c>
      <c r="I45">
        <v>3600.01</v>
      </c>
      <c r="J45">
        <v>81350646</v>
      </c>
      <c r="K45" t="b">
        <f t="shared" si="0"/>
        <v>0</v>
      </c>
      <c r="N45">
        <v>28</v>
      </c>
      <c r="O45">
        <v>3600.01</v>
      </c>
      <c r="P45">
        <v>76353619</v>
      </c>
    </row>
    <row r="46" spans="1:16" x14ac:dyDescent="0.2">
      <c r="A46" t="s">
        <v>71</v>
      </c>
      <c r="B46" s="12">
        <f>COUNTIF(C3:C45,"&lt;3600")</f>
        <v>18</v>
      </c>
      <c r="C46" s="12"/>
      <c r="D46" s="12"/>
      <c r="E46" s="12">
        <f>COUNTIF(F3:F45,"&lt;3600")</f>
        <v>32</v>
      </c>
      <c r="F46" s="12"/>
      <c r="G46" s="12"/>
      <c r="H46" s="12">
        <f>COUNTIF(I3:I45,"&lt;3600")</f>
        <v>36</v>
      </c>
      <c r="I46" s="12"/>
      <c r="J46" s="12"/>
      <c r="O46">
        <f>COUNTIF(O3:O45,"&lt;3600")</f>
        <v>36</v>
      </c>
    </row>
    <row r="47" spans="1:16" x14ac:dyDescent="0.2">
      <c r="A47" t="s">
        <v>73</v>
      </c>
      <c r="B47" s="12">
        <f>AVERAGE(C3:C45)</f>
        <v>2131.5230232558133</v>
      </c>
      <c r="C47" s="12"/>
      <c r="D47" s="12"/>
      <c r="E47" s="12">
        <f>AVERAGE(F3:F45)</f>
        <v>1011.81511627907</v>
      </c>
      <c r="F47" s="12"/>
      <c r="G47" s="12"/>
      <c r="H47" s="12">
        <f>AVERAGE(I3:I45)</f>
        <v>643.17837209302343</v>
      </c>
      <c r="I47" s="12"/>
      <c r="J47" s="12"/>
    </row>
    <row r="92" spans="1:4" x14ac:dyDescent="0.2">
      <c r="A92" s="12"/>
      <c r="B92" s="12"/>
      <c r="C92" s="12"/>
      <c r="D92" s="12"/>
    </row>
    <row r="137" spans="1:4" x14ac:dyDescent="0.2">
      <c r="A137" s="12"/>
      <c r="B137" s="12"/>
      <c r="C137" s="12"/>
      <c r="D137" s="12"/>
    </row>
    <row r="182" spans="1:10" x14ac:dyDescent="0.2">
      <c r="A182" s="13"/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1:10" x14ac:dyDescent="0.2">
      <c r="A183" s="13"/>
      <c r="B183" s="7"/>
      <c r="C183" s="7"/>
      <c r="D183" s="7"/>
      <c r="E183" s="7"/>
      <c r="F183" s="7"/>
      <c r="G183" s="7"/>
      <c r="H183" s="7"/>
      <c r="I183" s="7"/>
      <c r="J183" s="7"/>
    </row>
    <row r="184" spans="1:10" x14ac:dyDescent="0.2">
      <c r="A184" s="8"/>
    </row>
    <row r="185" spans="1:10" x14ac:dyDescent="0.2">
      <c r="A185" s="8"/>
    </row>
    <row r="186" spans="1:10" x14ac:dyDescent="0.2">
      <c r="A186" s="8"/>
    </row>
    <row r="187" spans="1:10" x14ac:dyDescent="0.2">
      <c r="A187" s="8"/>
    </row>
    <row r="188" spans="1:10" x14ac:dyDescent="0.2">
      <c r="A188" s="8"/>
    </row>
    <row r="189" spans="1:10" x14ac:dyDescent="0.2">
      <c r="A189" s="8"/>
    </row>
    <row r="190" spans="1:10" x14ac:dyDescent="0.2">
      <c r="A190" s="8"/>
    </row>
    <row r="191" spans="1:10" x14ac:dyDescent="0.2">
      <c r="A191" s="8"/>
    </row>
    <row r="192" spans="1:10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</sheetData>
  <autoFilter ref="A2:K46" xr:uid="{52667589-9038-4620-8037-CCCDCF7300E4}"/>
  <sortState ref="A138:D180">
    <sortCondition ref="A138:A180"/>
  </sortState>
  <mergeCells count="17">
    <mergeCell ref="H47:J47"/>
    <mergeCell ref="N1:P1"/>
    <mergeCell ref="E182:G182"/>
    <mergeCell ref="H182:J182"/>
    <mergeCell ref="A92:D92"/>
    <mergeCell ref="A137:D137"/>
    <mergeCell ref="A182:A183"/>
    <mergeCell ref="B182:D182"/>
    <mergeCell ref="A1:A2"/>
    <mergeCell ref="B1:D1"/>
    <mergeCell ref="E1:G1"/>
    <mergeCell ref="H1:J1"/>
    <mergeCell ref="B46:D46"/>
    <mergeCell ref="B47:D47"/>
    <mergeCell ref="E46:G46"/>
    <mergeCell ref="E47:G47"/>
    <mergeCell ref="H46:J4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881C-725D-464C-B1A3-9788835EC910}">
  <dimension ref="A1:V44"/>
  <sheetViews>
    <sheetView topLeftCell="A2" zoomScaleNormal="100" workbookViewId="0">
      <selection activeCell="G18" sqref="G18"/>
    </sheetView>
  </sheetViews>
  <sheetFormatPr defaultRowHeight="14.25" x14ac:dyDescent="0.2"/>
  <cols>
    <col min="1" max="1" width="25.625" customWidth="1"/>
    <col min="2" max="2" width="9" style="4"/>
    <col min="3" max="3" width="10.5" customWidth="1"/>
    <col min="6" max="6" width="11.5" style="4" customWidth="1"/>
    <col min="8" max="8" width="12.625" customWidth="1"/>
    <col min="10" max="10" width="9" style="4"/>
    <col min="14" max="14" width="9" style="4"/>
    <col min="19" max="19" width="19.25" customWidth="1"/>
  </cols>
  <sheetData>
    <row r="1" spans="1:19" x14ac:dyDescent="0.2">
      <c r="B1" s="12" t="s">
        <v>46</v>
      </c>
      <c r="C1" s="12"/>
      <c r="D1" s="12"/>
      <c r="E1" s="12"/>
      <c r="F1" s="12" t="s">
        <v>47</v>
      </c>
      <c r="G1" s="12"/>
      <c r="H1" s="12"/>
      <c r="I1" s="12"/>
      <c r="J1" s="12" t="s">
        <v>48</v>
      </c>
      <c r="K1" s="12"/>
      <c r="L1" s="12"/>
      <c r="M1" s="12"/>
      <c r="N1" s="12" t="s">
        <v>32</v>
      </c>
      <c r="O1" s="12"/>
      <c r="P1" s="12"/>
      <c r="Q1" s="12"/>
    </row>
    <row r="2" spans="1:19" x14ac:dyDescent="0.2">
      <c r="B2" s="4" t="s">
        <v>42</v>
      </c>
      <c r="C2" t="s">
        <v>44</v>
      </c>
      <c r="D2" t="s">
        <v>43</v>
      </c>
      <c r="E2" t="s">
        <v>45</v>
      </c>
      <c r="F2" s="4" t="s">
        <v>42</v>
      </c>
      <c r="G2" t="s">
        <v>44</v>
      </c>
      <c r="H2" t="s">
        <v>43</v>
      </c>
      <c r="I2" t="s">
        <v>45</v>
      </c>
      <c r="J2" s="4" t="s">
        <v>42</v>
      </c>
      <c r="K2" t="s">
        <v>44</v>
      </c>
      <c r="L2" t="s">
        <v>43</v>
      </c>
      <c r="M2" t="s">
        <v>45</v>
      </c>
      <c r="N2" s="4" t="s">
        <v>42</v>
      </c>
      <c r="O2" t="s">
        <v>44</v>
      </c>
      <c r="P2" t="s">
        <v>43</v>
      </c>
      <c r="Q2" t="s">
        <v>45</v>
      </c>
    </row>
    <row r="3" spans="1:19" x14ac:dyDescent="0.2">
      <c r="A3" t="s">
        <v>50</v>
      </c>
      <c r="B3" s="4">
        <v>2.76</v>
      </c>
      <c r="C3" t="e">
        <f>VLOOKUP(A3, 's=2'!$A$143:$D$185, 3,FALSE)</f>
        <v>#N/A</v>
      </c>
      <c r="D3" t="e">
        <f>VLOOKUP(A3, 's=2'!$A$53:$D$95,3,FALSE)</f>
        <v>#N/A</v>
      </c>
      <c r="E3" t="e">
        <f>VLOOKUP(A3,'s=2'!$A$98:$D$140,3,FALSE)</f>
        <v>#N/A</v>
      </c>
      <c r="F3" s="4">
        <f>VLOOKUP(A3,'s=3'!$A$3:$D$36,3,FALSE)</f>
        <v>48.21</v>
      </c>
      <c r="G3" t="e">
        <f>VLOOKUP(A3,'s=3'!$A$139:$D$181,3,FALSE)</f>
        <v>#N/A</v>
      </c>
      <c r="H3" t="e">
        <f>VLOOKUP(A3,'s=3'!$A$49:$D$91,3,FALSE)</f>
        <v>#N/A</v>
      </c>
      <c r="I3" t="e">
        <f>VLOOKUP(A3,'s=3'!$A$94:$D$136,3,FALSE)</f>
        <v>#N/A</v>
      </c>
      <c r="J3" s="4">
        <f>VLOOKUP(A3,'s=4'!$A$3:$D$36,3,FALSE)</f>
        <v>315.25</v>
      </c>
      <c r="K3" t="e">
        <f>VLOOKUP(A3,'s=4'!$A$142:$D$184,3,FALSE)</f>
        <v>#N/A</v>
      </c>
      <c r="L3" t="e">
        <f>VLOOKUP(A3,'s=4'!$A$52:$D$94,3,FALSE)</f>
        <v>#N/A</v>
      </c>
      <c r="M3" t="e">
        <f>VLOOKUP(A3,'s=4'!$A$97:$D$139,3,FALSE)</f>
        <v>#N/A</v>
      </c>
      <c r="N3" s="4">
        <f>VLOOKUP(A3,'s=5'!$A$3:$D$45,3,FALSE)</f>
        <v>3600.01</v>
      </c>
      <c r="O3" t="e">
        <f>VLOOKUP(A3,'s=5'!$A$138:$D$180,3,FALSE)</f>
        <v>#N/A</v>
      </c>
      <c r="P3" t="e">
        <f>VLOOKUP(A3,'s=5'!$A$48:$D$135,3,FALSE)</f>
        <v>#N/A</v>
      </c>
      <c r="Q3" t="e">
        <f>VLOOKUP(A3,'s=5'!$A$93:$D$135,3,FALSE)</f>
        <v>#N/A</v>
      </c>
      <c r="S3">
        <f>COUNTIF(B3:Q3, "&lt;3600")</f>
        <v>3</v>
      </c>
    </row>
    <row r="4" spans="1:19" x14ac:dyDescent="0.2">
      <c r="A4" t="s">
        <v>51</v>
      </c>
      <c r="B4" s="4">
        <v>3600</v>
      </c>
      <c r="C4" t="e">
        <f>VLOOKUP(A4, 's=2'!$A$143:$D$185, 3,FALSE)</f>
        <v>#N/A</v>
      </c>
      <c r="D4" t="e">
        <f>VLOOKUP(A4, 's=2'!$A$53:$D$95,3,FALSE)</f>
        <v>#N/A</v>
      </c>
      <c r="E4" t="e">
        <f>VLOOKUP(A4,'s=2'!$A$98:$D$140,3,FALSE)</f>
        <v>#N/A</v>
      </c>
      <c r="F4" s="4">
        <v>3600</v>
      </c>
      <c r="G4" t="e">
        <f>VLOOKUP(A4,'s=3'!$A$139:$D$181,3,FALSE)</f>
        <v>#N/A</v>
      </c>
      <c r="H4" t="e">
        <f>VLOOKUP(A4,'s=3'!$A$49:$D$91,3,FALSE)</f>
        <v>#N/A</v>
      </c>
      <c r="I4" t="e">
        <f>VLOOKUP(A4,'s=3'!$A$94:$D$136,3,FALSE)</f>
        <v>#N/A</v>
      </c>
      <c r="J4" s="4">
        <v>3600</v>
      </c>
      <c r="K4" t="e">
        <f>VLOOKUP(A4,'s=4'!$A$142:$D$184,3,FALSE)</f>
        <v>#N/A</v>
      </c>
      <c r="L4" t="e">
        <f>VLOOKUP(A4,'s=4'!$A$52:$D$94,3,FALSE)</f>
        <v>#N/A</v>
      </c>
      <c r="M4" t="e">
        <f>VLOOKUP(A4,'s=4'!$A$97:$D$139,3,FALSE)</f>
        <v>#N/A</v>
      </c>
      <c r="N4" s="4">
        <v>3600</v>
      </c>
      <c r="O4" t="e">
        <f>VLOOKUP(A4,'s=5'!$A$138:$D$180,3,FALSE)</f>
        <v>#N/A</v>
      </c>
      <c r="P4" t="e">
        <f>VLOOKUP(A4,'s=5'!$A$48:$D$135,3,FALSE)</f>
        <v>#N/A</v>
      </c>
      <c r="Q4" t="e">
        <f>VLOOKUP(A4,'s=5'!$A$93:$D$135,3,FALSE)</f>
        <v>#N/A</v>
      </c>
      <c r="S4">
        <f t="shared" ref="S4:S43" si="0">COUNTIF(B4:Q4, "&lt;3600")</f>
        <v>0</v>
      </c>
    </row>
    <row r="5" spans="1:19" x14ac:dyDescent="0.2">
      <c r="A5" t="s">
        <v>52</v>
      </c>
      <c r="B5" s="4">
        <v>3600</v>
      </c>
      <c r="C5" t="e">
        <f>VLOOKUP(A5, 's=2'!$A$143:$D$185, 3,FALSE)</f>
        <v>#N/A</v>
      </c>
      <c r="D5" t="e">
        <f>VLOOKUP(A5, 's=2'!$A$53:$D$95,3,FALSE)</f>
        <v>#N/A</v>
      </c>
      <c r="E5" t="e">
        <f>VLOOKUP(A5,'s=2'!$A$98:$D$140,3,FALSE)</f>
        <v>#N/A</v>
      </c>
      <c r="F5" s="4">
        <v>3600</v>
      </c>
      <c r="G5" t="e">
        <f>VLOOKUP(A5,'s=3'!$A$139:$D$181,3,FALSE)</f>
        <v>#N/A</v>
      </c>
      <c r="H5" t="e">
        <f>VLOOKUP(A5,'s=3'!$A$49:$D$91,3,FALSE)</f>
        <v>#N/A</v>
      </c>
      <c r="I5" t="e">
        <f>VLOOKUP(A5,'s=3'!$A$94:$D$136,3,FALSE)</f>
        <v>#N/A</v>
      </c>
      <c r="J5" s="4">
        <v>3600</v>
      </c>
      <c r="K5" t="e">
        <f>VLOOKUP(A5,'s=4'!$A$142:$D$184,3,FALSE)</f>
        <v>#N/A</v>
      </c>
      <c r="L5" t="e">
        <f>VLOOKUP(A5,'s=4'!$A$52:$D$94,3,FALSE)</f>
        <v>#N/A</v>
      </c>
      <c r="M5" t="e">
        <f>VLOOKUP(A5,'s=4'!$A$97:$D$139,3,FALSE)</f>
        <v>#N/A</v>
      </c>
      <c r="N5" s="4">
        <v>3600</v>
      </c>
      <c r="O5" t="e">
        <f>VLOOKUP(A5,'s=5'!$A$138:$D$180,3,FALSE)</f>
        <v>#N/A</v>
      </c>
      <c r="P5" t="e">
        <f>VLOOKUP(A5,'s=5'!$A$48:$D$135,3,FALSE)</f>
        <v>#N/A</v>
      </c>
      <c r="Q5" t="e">
        <f>VLOOKUP(A5,'s=5'!$A$93:$D$135,3,FALSE)</f>
        <v>#N/A</v>
      </c>
      <c r="S5">
        <f t="shared" si="0"/>
        <v>0</v>
      </c>
    </row>
    <row r="6" spans="1:19" x14ac:dyDescent="0.2">
      <c r="A6" t="s">
        <v>1</v>
      </c>
      <c r="B6" s="4">
        <v>0</v>
      </c>
      <c r="C6" t="e">
        <f>VLOOKUP(A6, 's=2'!$A$143:$D$185, 3,FALSE)</f>
        <v>#N/A</v>
      </c>
      <c r="D6" t="e">
        <f>VLOOKUP(A6, 's=2'!$A$53:$D$95,3,FALSE)</f>
        <v>#N/A</v>
      </c>
      <c r="E6" t="e">
        <f>VLOOKUP(A6,'s=2'!$A$98:$D$140,3,FALSE)</f>
        <v>#N/A</v>
      </c>
      <c r="F6" s="4">
        <f>VLOOKUP(A6,'s=3'!$A$3:$D$36,3,FALSE)</f>
        <v>0.03</v>
      </c>
      <c r="G6" t="e">
        <f>VLOOKUP(A6,'s=3'!$A$139:$D$181,3,FALSE)</f>
        <v>#N/A</v>
      </c>
      <c r="H6" t="e">
        <f>VLOOKUP(A6,'s=3'!$A$49:$D$91,3,FALSE)</f>
        <v>#N/A</v>
      </c>
      <c r="I6" t="e">
        <f>VLOOKUP(A6,'s=3'!$A$94:$D$136,3,FALSE)</f>
        <v>#N/A</v>
      </c>
      <c r="J6" s="4">
        <f>VLOOKUP(A6,'s=4'!$A$3:$D$36,3,FALSE)</f>
        <v>1.22</v>
      </c>
      <c r="K6" t="e">
        <f>VLOOKUP(A6,'s=4'!$A$142:$D$184,3,FALSE)</f>
        <v>#N/A</v>
      </c>
      <c r="L6" t="e">
        <f>VLOOKUP(A6,'s=4'!$A$52:$D$94,3,FALSE)</f>
        <v>#N/A</v>
      </c>
      <c r="M6" t="e">
        <f>VLOOKUP(A6,'s=4'!$A$97:$D$139,3,FALSE)</f>
        <v>#N/A</v>
      </c>
      <c r="N6" s="4">
        <f>VLOOKUP(A6,'s=5'!$A$3:$D$45,3,FALSE)</f>
        <v>9.8800000000000008</v>
      </c>
      <c r="O6" t="e">
        <f>VLOOKUP(A6,'s=5'!$A$138:$D$180,3,FALSE)</f>
        <v>#N/A</v>
      </c>
      <c r="P6" t="e">
        <f>VLOOKUP(A6,'s=5'!$A$48:$D$135,3,FALSE)</f>
        <v>#N/A</v>
      </c>
      <c r="Q6" t="e">
        <f>VLOOKUP(A6,'s=5'!$A$93:$D$135,3,FALSE)</f>
        <v>#N/A</v>
      </c>
      <c r="S6">
        <f t="shared" si="0"/>
        <v>4</v>
      </c>
    </row>
    <row r="7" spans="1:19" x14ac:dyDescent="0.2">
      <c r="A7" t="s">
        <v>2</v>
      </c>
      <c r="B7" s="4">
        <v>0.64</v>
      </c>
      <c r="C7" t="e">
        <f>VLOOKUP(A7, 's=2'!$A$143:$D$185, 3,FALSE)</f>
        <v>#N/A</v>
      </c>
      <c r="D7" t="e">
        <f>VLOOKUP(A7, 's=2'!$A$53:$D$95,3,FALSE)</f>
        <v>#N/A</v>
      </c>
      <c r="E7" t="e">
        <f>VLOOKUP(A7,'s=2'!$A$98:$D$140,3,FALSE)</f>
        <v>#N/A</v>
      </c>
      <c r="F7" s="4">
        <f>VLOOKUP(A7,'s=3'!$A$3:$D$36,3,FALSE)</f>
        <v>10.71</v>
      </c>
      <c r="G7" t="e">
        <f>VLOOKUP(A7,'s=3'!$A$139:$D$181,3,FALSE)</f>
        <v>#N/A</v>
      </c>
      <c r="H7" t="e">
        <f>VLOOKUP(A7,'s=3'!$A$49:$D$91,3,FALSE)</f>
        <v>#N/A</v>
      </c>
      <c r="I7" t="e">
        <f>VLOOKUP(A7,'s=3'!$A$94:$D$136,3,FALSE)</f>
        <v>#N/A</v>
      </c>
      <c r="J7" s="4">
        <f>VLOOKUP(A7,'s=4'!$A$3:$D$36,3,FALSE)</f>
        <v>584.83000000000004</v>
      </c>
      <c r="K7" t="e">
        <f>VLOOKUP(A7,'s=4'!$A$142:$D$184,3,FALSE)</f>
        <v>#N/A</v>
      </c>
      <c r="L7" t="e">
        <f>VLOOKUP(A7,'s=4'!$A$52:$D$94,3,FALSE)</f>
        <v>#N/A</v>
      </c>
      <c r="M7" t="e">
        <f>VLOOKUP(A7,'s=4'!$A$97:$D$139,3,FALSE)</f>
        <v>#N/A</v>
      </c>
      <c r="N7" s="4">
        <f>VLOOKUP(A7,'s=5'!$A$3:$D$45,3,FALSE)</f>
        <v>3600.01</v>
      </c>
      <c r="O7" t="e">
        <f>VLOOKUP(A7,'s=5'!$A$138:$D$180,3,FALSE)</f>
        <v>#N/A</v>
      </c>
      <c r="P7" t="e">
        <f>VLOOKUP(A7,'s=5'!$A$48:$D$135,3,FALSE)</f>
        <v>#N/A</v>
      </c>
      <c r="Q7" t="e">
        <f>VLOOKUP(A7,'s=5'!$A$93:$D$135,3,FALSE)</f>
        <v>#N/A</v>
      </c>
      <c r="S7">
        <f t="shared" si="0"/>
        <v>3</v>
      </c>
    </row>
    <row r="8" spans="1:19" x14ac:dyDescent="0.2">
      <c r="A8" t="s">
        <v>3</v>
      </c>
      <c r="B8" s="4">
        <v>0.01</v>
      </c>
      <c r="C8" t="e">
        <f>VLOOKUP(A8, 's=2'!$A$143:$D$185, 3,FALSE)</f>
        <v>#N/A</v>
      </c>
      <c r="D8" t="e">
        <f>VLOOKUP(A8, 's=2'!$A$53:$D$95,3,FALSE)</f>
        <v>#N/A</v>
      </c>
      <c r="E8" t="e">
        <f>VLOOKUP(A8,'s=2'!$A$98:$D$140,3,FALSE)</f>
        <v>#N/A</v>
      </c>
      <c r="F8" s="4">
        <f>VLOOKUP(A8,'s=3'!$A$3:$D$36,3,FALSE)</f>
        <v>0.13</v>
      </c>
      <c r="G8" t="e">
        <f>VLOOKUP(A8,'s=3'!$A$139:$D$181,3,FALSE)</f>
        <v>#N/A</v>
      </c>
      <c r="H8" t="e">
        <f>VLOOKUP(A8,'s=3'!$A$49:$D$91,3,FALSE)</f>
        <v>#N/A</v>
      </c>
      <c r="I8" t="e">
        <f>VLOOKUP(A8,'s=3'!$A$94:$D$136,3,FALSE)</f>
        <v>#N/A</v>
      </c>
      <c r="J8" s="4">
        <f>VLOOKUP(A8,'s=4'!$A$3:$D$36,3,FALSE)</f>
        <v>1.71</v>
      </c>
      <c r="K8" t="e">
        <f>VLOOKUP(A8,'s=4'!$A$142:$D$184,3,FALSE)</f>
        <v>#N/A</v>
      </c>
      <c r="L8" t="e">
        <f>VLOOKUP(A8,'s=4'!$A$52:$D$94,3,FALSE)</f>
        <v>#N/A</v>
      </c>
      <c r="M8" t="e">
        <f>VLOOKUP(A8,'s=4'!$A$97:$D$139,3,FALSE)</f>
        <v>#N/A</v>
      </c>
      <c r="N8" s="4">
        <f>VLOOKUP(A8,'s=5'!$A$3:$D$45,3,FALSE)</f>
        <v>367.89</v>
      </c>
      <c r="O8" t="e">
        <f>VLOOKUP(A8,'s=5'!$A$138:$D$180,3,FALSE)</f>
        <v>#N/A</v>
      </c>
      <c r="P8" t="e">
        <f>VLOOKUP(A8,'s=5'!$A$48:$D$135,3,FALSE)</f>
        <v>#N/A</v>
      </c>
      <c r="Q8" t="e">
        <f>VLOOKUP(A8,'s=5'!$A$93:$D$135,3,FALSE)</f>
        <v>#N/A</v>
      </c>
      <c r="S8">
        <f t="shared" si="0"/>
        <v>4</v>
      </c>
    </row>
    <row r="9" spans="1:19" x14ac:dyDescent="0.2">
      <c r="A9" t="s">
        <v>35</v>
      </c>
      <c r="B9" s="4">
        <v>3600</v>
      </c>
      <c r="C9" t="e">
        <f>VLOOKUP(A9, 's=2'!$A$143:$D$185, 3,FALSE)</f>
        <v>#N/A</v>
      </c>
      <c r="D9" t="e">
        <f>VLOOKUP(A9, 's=2'!$A$53:$D$95,3,FALSE)</f>
        <v>#N/A</v>
      </c>
      <c r="E9" t="e">
        <f>VLOOKUP(A9,'s=2'!$A$98:$D$140,3,FALSE)</f>
        <v>#N/A</v>
      </c>
      <c r="F9" s="4">
        <v>3600</v>
      </c>
      <c r="G9" t="e">
        <f>VLOOKUP(A9,'s=3'!$A$139:$D$181,3,FALSE)</f>
        <v>#N/A</v>
      </c>
      <c r="H9" t="e">
        <f>VLOOKUP(A9,'s=3'!$A$49:$D$91,3,FALSE)</f>
        <v>#N/A</v>
      </c>
      <c r="I9" t="e">
        <f>VLOOKUP(A9,'s=3'!$A$94:$D$136,3,FALSE)</f>
        <v>#N/A</v>
      </c>
      <c r="J9" s="4">
        <v>3600</v>
      </c>
      <c r="K9" t="e">
        <f>VLOOKUP(A9,'s=4'!$A$142:$D$184,3,FALSE)</f>
        <v>#N/A</v>
      </c>
      <c r="L9" t="e">
        <f>VLOOKUP(A9,'s=4'!$A$52:$D$94,3,FALSE)</f>
        <v>#N/A</v>
      </c>
      <c r="M9" t="e">
        <f>VLOOKUP(A9,'s=4'!$A$97:$D$139,3,FALSE)</f>
        <v>#N/A</v>
      </c>
      <c r="N9" s="4">
        <v>3600</v>
      </c>
      <c r="O9" t="e">
        <f>VLOOKUP(A9,'s=5'!$A$138:$D$180,3,FALSE)</f>
        <v>#N/A</v>
      </c>
      <c r="P9" t="e">
        <f>VLOOKUP(A9,'s=5'!$A$48:$D$135,3,FALSE)</f>
        <v>#N/A</v>
      </c>
      <c r="Q9" t="e">
        <f>VLOOKUP(A9,'s=5'!$A$93:$D$135,3,FALSE)</f>
        <v>#N/A</v>
      </c>
      <c r="S9">
        <f t="shared" si="0"/>
        <v>0</v>
      </c>
    </row>
    <row r="10" spans="1:19" x14ac:dyDescent="0.2">
      <c r="A10" t="s">
        <v>4</v>
      </c>
      <c r="B10" s="4">
        <v>0</v>
      </c>
      <c r="C10" t="e">
        <f>VLOOKUP(A10, 's=2'!$A$143:$D$185, 3,FALSE)</f>
        <v>#N/A</v>
      </c>
      <c r="D10" t="e">
        <f>VLOOKUP(A10, 's=2'!$A$53:$D$95,3,FALSE)</f>
        <v>#N/A</v>
      </c>
      <c r="E10" t="e">
        <f>VLOOKUP(A10,'s=2'!$A$98:$D$140,3,FALSE)</f>
        <v>#N/A</v>
      </c>
      <c r="F10" s="4">
        <f>VLOOKUP(A10,'s=3'!$A$3:$D$36,3,FALSE)</f>
        <v>0.14000000000000001</v>
      </c>
      <c r="G10" t="e">
        <f>VLOOKUP(A10,'s=3'!$A$139:$D$181,3,FALSE)</f>
        <v>#N/A</v>
      </c>
      <c r="H10" t="e">
        <f>VLOOKUP(A10,'s=3'!$A$49:$D$91,3,FALSE)</f>
        <v>#N/A</v>
      </c>
      <c r="I10" t="e">
        <f>VLOOKUP(A10,'s=3'!$A$94:$D$136,3,FALSE)</f>
        <v>#N/A</v>
      </c>
      <c r="J10" s="4">
        <f>VLOOKUP(A10,'s=4'!$A$3:$D$36,3,FALSE)</f>
        <v>5.0199999999999996</v>
      </c>
      <c r="K10" t="e">
        <f>VLOOKUP(A10,'s=4'!$A$142:$D$184,3,FALSE)</f>
        <v>#N/A</v>
      </c>
      <c r="L10" t="e">
        <f>VLOOKUP(A10,'s=4'!$A$52:$D$94,3,FALSE)</f>
        <v>#N/A</v>
      </c>
      <c r="M10" t="e">
        <f>VLOOKUP(A10,'s=4'!$A$97:$D$139,3,FALSE)</f>
        <v>#N/A</v>
      </c>
      <c r="N10" s="4">
        <f>VLOOKUP(A10,'s=5'!$A$3:$D$45,3,FALSE)</f>
        <v>1245.46</v>
      </c>
      <c r="O10" t="e">
        <f>VLOOKUP(A10,'s=5'!$A$138:$D$180,3,FALSE)</f>
        <v>#N/A</v>
      </c>
      <c r="P10" t="e">
        <f>VLOOKUP(A10,'s=5'!$A$48:$D$135,3,FALSE)</f>
        <v>#N/A</v>
      </c>
      <c r="Q10" t="e">
        <f>VLOOKUP(A10,'s=5'!$A$93:$D$135,3,FALSE)</f>
        <v>#N/A</v>
      </c>
      <c r="S10">
        <f t="shared" si="0"/>
        <v>4</v>
      </c>
    </row>
    <row r="11" spans="1:19" x14ac:dyDescent="0.2">
      <c r="A11" t="s">
        <v>5</v>
      </c>
      <c r="B11" s="4">
        <v>0</v>
      </c>
      <c r="C11" t="e">
        <f>VLOOKUP(A11, 's=2'!$A$143:$D$185, 3,FALSE)</f>
        <v>#N/A</v>
      </c>
      <c r="D11" t="e">
        <f>VLOOKUP(A11, 's=2'!$A$53:$D$95,3,FALSE)</f>
        <v>#N/A</v>
      </c>
      <c r="E11" t="e">
        <f>VLOOKUP(A11,'s=2'!$A$98:$D$140,3,FALSE)</f>
        <v>#N/A</v>
      </c>
      <c r="F11" s="4">
        <f>VLOOKUP(A11,'s=3'!$A$3:$D$36,3,FALSE)</f>
        <v>0</v>
      </c>
      <c r="G11" t="e">
        <f>VLOOKUP(A11,'s=3'!$A$139:$D$181,3,FALSE)</f>
        <v>#N/A</v>
      </c>
      <c r="H11" t="e">
        <f>VLOOKUP(A11,'s=3'!$A$49:$D$91,3,FALSE)</f>
        <v>#N/A</v>
      </c>
      <c r="I11" t="e">
        <f>VLOOKUP(A11,'s=3'!$A$94:$D$136,3,FALSE)</f>
        <v>#N/A</v>
      </c>
      <c r="J11" s="4">
        <f>VLOOKUP(A11,'s=4'!$A$3:$D$36,3,FALSE)</f>
        <v>0.05</v>
      </c>
      <c r="K11" t="e">
        <f>VLOOKUP(A11,'s=4'!$A$142:$D$184,3,FALSE)</f>
        <v>#N/A</v>
      </c>
      <c r="L11" t="e">
        <f>VLOOKUP(A11,'s=4'!$A$52:$D$94,3,FALSE)</f>
        <v>#N/A</v>
      </c>
      <c r="M11" t="e">
        <f>VLOOKUP(A11,'s=4'!$A$97:$D$139,3,FALSE)</f>
        <v>#N/A</v>
      </c>
      <c r="N11" s="4">
        <f>VLOOKUP(A11,'s=5'!$A$3:$D$45,3,FALSE)</f>
        <v>0.56000000000000005</v>
      </c>
      <c r="O11" t="e">
        <f>VLOOKUP(A11,'s=5'!$A$138:$D$180,3,FALSE)</f>
        <v>#N/A</v>
      </c>
      <c r="P11" t="e">
        <f>VLOOKUP(A11,'s=5'!$A$48:$D$135,3,FALSE)</f>
        <v>#N/A</v>
      </c>
      <c r="Q11" t="e">
        <f>VLOOKUP(A11,'s=5'!$A$93:$D$135,3,FALSE)</f>
        <v>#N/A</v>
      </c>
      <c r="S11">
        <f t="shared" si="0"/>
        <v>4</v>
      </c>
    </row>
    <row r="12" spans="1:19" x14ac:dyDescent="0.2">
      <c r="A12" t="s">
        <v>36</v>
      </c>
      <c r="B12" s="4">
        <v>3600</v>
      </c>
      <c r="C12" t="e">
        <f>VLOOKUP(A12, 's=2'!$A$143:$D$185, 3,FALSE)</f>
        <v>#N/A</v>
      </c>
      <c r="D12" t="e">
        <f>VLOOKUP(A12, 's=2'!$A$53:$D$95,3,FALSE)</f>
        <v>#N/A</v>
      </c>
      <c r="E12" t="e">
        <f>VLOOKUP(A12,'s=2'!$A$98:$D$140,3,FALSE)</f>
        <v>#N/A</v>
      </c>
      <c r="F12" s="4">
        <v>3600</v>
      </c>
      <c r="G12" t="e">
        <f>VLOOKUP(A12,'s=3'!$A$139:$D$181,3,FALSE)</f>
        <v>#N/A</v>
      </c>
      <c r="H12" t="e">
        <f>VLOOKUP(A12,'s=3'!$A$49:$D$91,3,FALSE)</f>
        <v>#N/A</v>
      </c>
      <c r="I12" t="e">
        <f>VLOOKUP(A12,'s=3'!$A$94:$D$136,3,FALSE)</f>
        <v>#N/A</v>
      </c>
      <c r="J12" s="4">
        <v>3600</v>
      </c>
      <c r="K12" t="e">
        <f>VLOOKUP(A12,'s=4'!$A$142:$D$184,3,FALSE)</f>
        <v>#N/A</v>
      </c>
      <c r="L12" t="e">
        <f>VLOOKUP(A12,'s=4'!$A$52:$D$94,3,FALSE)</f>
        <v>#N/A</v>
      </c>
      <c r="M12" t="e">
        <f>VLOOKUP(A12,'s=4'!$A$97:$D$139,3,FALSE)</f>
        <v>#N/A</v>
      </c>
      <c r="N12" s="4">
        <v>3600</v>
      </c>
      <c r="O12" t="e">
        <f>VLOOKUP(A12,'s=5'!$A$138:$D$180,3,FALSE)</f>
        <v>#N/A</v>
      </c>
      <c r="P12" t="e">
        <f>VLOOKUP(A12,'s=5'!$A$48:$D$135,3,FALSE)</f>
        <v>#N/A</v>
      </c>
      <c r="Q12" t="e">
        <f>VLOOKUP(A12,'s=5'!$A$93:$D$135,3,FALSE)</f>
        <v>#N/A</v>
      </c>
      <c r="S12">
        <f t="shared" si="0"/>
        <v>0</v>
      </c>
    </row>
    <row r="13" spans="1:19" x14ac:dyDescent="0.2">
      <c r="A13" t="s">
        <v>37</v>
      </c>
      <c r="B13" s="4">
        <v>3600</v>
      </c>
      <c r="C13" t="e">
        <f>VLOOKUP(A13, 's=2'!$A$143:$D$185, 3,FALSE)</f>
        <v>#N/A</v>
      </c>
      <c r="D13" t="e">
        <f>VLOOKUP(A13, 's=2'!$A$53:$D$95,3,FALSE)</f>
        <v>#N/A</v>
      </c>
      <c r="E13" t="e">
        <f>VLOOKUP(A13,'s=2'!$A$98:$D$140,3,FALSE)</f>
        <v>#N/A</v>
      </c>
      <c r="F13" s="4">
        <v>3600</v>
      </c>
      <c r="G13" t="e">
        <f>VLOOKUP(A13,'s=3'!$A$139:$D$181,3,FALSE)</f>
        <v>#N/A</v>
      </c>
      <c r="H13" t="e">
        <f>VLOOKUP(A13,'s=3'!$A$49:$D$91,3,FALSE)</f>
        <v>#N/A</v>
      </c>
      <c r="I13" t="e">
        <f>VLOOKUP(A13,'s=3'!$A$94:$D$136,3,FALSE)</f>
        <v>#N/A</v>
      </c>
      <c r="J13" s="4">
        <v>3600</v>
      </c>
      <c r="K13" t="e">
        <f>VLOOKUP(A13,'s=4'!$A$142:$D$184,3,FALSE)</f>
        <v>#N/A</v>
      </c>
      <c r="L13" t="e">
        <f>VLOOKUP(A13,'s=4'!$A$52:$D$94,3,FALSE)</f>
        <v>#N/A</v>
      </c>
      <c r="M13" t="e">
        <f>VLOOKUP(A13,'s=4'!$A$97:$D$139,3,FALSE)</f>
        <v>#N/A</v>
      </c>
      <c r="N13" s="4">
        <v>3600</v>
      </c>
      <c r="O13" t="e">
        <f>VLOOKUP(A13,'s=5'!$A$138:$D$180,3,FALSE)</f>
        <v>#N/A</v>
      </c>
      <c r="P13" t="e">
        <f>VLOOKUP(A13,'s=5'!$A$48:$D$135,3,FALSE)</f>
        <v>#N/A</v>
      </c>
      <c r="Q13" t="e">
        <f>VLOOKUP(A13,'s=5'!$A$93:$D$135,3,FALSE)</f>
        <v>#N/A</v>
      </c>
      <c r="S13">
        <f t="shared" si="0"/>
        <v>0</v>
      </c>
    </row>
    <row r="14" spans="1:19" x14ac:dyDescent="0.2">
      <c r="A14" s="3" t="s">
        <v>54</v>
      </c>
      <c r="B14" s="4">
        <v>0.13</v>
      </c>
      <c r="C14" t="e">
        <f>VLOOKUP(A14, 's=2'!$A$143:$D$185, 3,FALSE)</f>
        <v>#N/A</v>
      </c>
      <c r="D14" t="e">
        <f>VLOOKUP(A14, 's=2'!$A$53:$D$95,3,FALSE)</f>
        <v>#N/A</v>
      </c>
      <c r="E14" t="e">
        <f>VLOOKUP(A14,'s=2'!$A$98:$D$140,3,FALSE)</f>
        <v>#N/A</v>
      </c>
      <c r="F14" s="4">
        <f>VLOOKUP(A14,'s=3'!$A$3:$D$36,3,FALSE)</f>
        <v>0.74</v>
      </c>
      <c r="G14" t="e">
        <f>VLOOKUP(A14,'s=3'!$A$139:$D$181,3,FALSE)</f>
        <v>#N/A</v>
      </c>
      <c r="H14" t="e">
        <f>VLOOKUP(A14,'s=3'!$A$49:$D$91,3,FALSE)</f>
        <v>#N/A</v>
      </c>
      <c r="I14" t="e">
        <f>VLOOKUP(A14,'s=3'!$A$94:$D$136,3,FALSE)</f>
        <v>#N/A</v>
      </c>
      <c r="J14" s="4">
        <f>VLOOKUP(A14,'s=4'!$A$3:$D$36,3,FALSE)</f>
        <v>5.14</v>
      </c>
      <c r="K14" t="e">
        <f>VLOOKUP(A14,'s=4'!$A$142:$D$184,3,FALSE)</f>
        <v>#N/A</v>
      </c>
      <c r="L14" t="e">
        <f>VLOOKUP(A14,'s=4'!$A$52:$D$94,3,FALSE)</f>
        <v>#N/A</v>
      </c>
      <c r="M14" t="e">
        <f>VLOOKUP(A14,'s=4'!$A$97:$D$139,3,FALSE)</f>
        <v>#N/A</v>
      </c>
      <c r="N14" s="4">
        <f>VLOOKUP(A14,'s=5'!$A$3:$D$45,3,FALSE)</f>
        <v>3600.01</v>
      </c>
      <c r="O14" t="e">
        <f>VLOOKUP(A14,'s=5'!$A$138:$D$180,3,FALSE)</f>
        <v>#N/A</v>
      </c>
      <c r="P14" t="e">
        <f>VLOOKUP(A14,'s=5'!$A$48:$D$135,3,FALSE)</f>
        <v>#N/A</v>
      </c>
      <c r="Q14" t="e">
        <f>VLOOKUP(A14,'s=5'!$A$93:$D$135,3,FALSE)</f>
        <v>#N/A</v>
      </c>
      <c r="S14">
        <f t="shared" si="0"/>
        <v>3</v>
      </c>
    </row>
    <row r="15" spans="1:19" x14ac:dyDescent="0.2">
      <c r="A15" t="s">
        <v>7</v>
      </c>
      <c r="B15" s="4">
        <v>0.03</v>
      </c>
      <c r="C15" t="e">
        <f>VLOOKUP(A15, 's=2'!$A$143:$D$185, 3,FALSE)</f>
        <v>#N/A</v>
      </c>
      <c r="D15" t="e">
        <f>VLOOKUP(A15, 's=2'!$A$53:$D$95,3,FALSE)</f>
        <v>#N/A</v>
      </c>
      <c r="E15" t="e">
        <f>VLOOKUP(A15,'s=2'!$A$98:$D$140,3,FALSE)</f>
        <v>#N/A</v>
      </c>
      <c r="F15" s="4">
        <f>VLOOKUP(A15,'s=3'!$A$3:$D$36,3,FALSE)</f>
        <v>0.04</v>
      </c>
      <c r="G15" t="e">
        <f>VLOOKUP(A15,'s=3'!$A$139:$D$181,3,FALSE)</f>
        <v>#N/A</v>
      </c>
      <c r="H15" t="e">
        <f>VLOOKUP(A15,'s=3'!$A$49:$D$91,3,FALSE)</f>
        <v>#N/A</v>
      </c>
      <c r="I15" t="e">
        <f>VLOOKUP(A15,'s=3'!$A$94:$D$136,3,FALSE)</f>
        <v>#N/A</v>
      </c>
      <c r="J15" s="4">
        <f>VLOOKUP(A15,'s=4'!$A$3:$D$36,3,FALSE)</f>
        <v>0.05</v>
      </c>
      <c r="K15" t="e">
        <f>VLOOKUP(A15,'s=4'!$A$142:$D$184,3,FALSE)</f>
        <v>#N/A</v>
      </c>
      <c r="L15" t="e">
        <f>VLOOKUP(A15,'s=4'!$A$52:$D$94,3,FALSE)</f>
        <v>#N/A</v>
      </c>
      <c r="M15" t="e">
        <f>VLOOKUP(A15,'s=4'!$A$97:$D$139,3,FALSE)</f>
        <v>#N/A</v>
      </c>
      <c r="N15" s="4">
        <f>VLOOKUP(A15,'s=5'!$A$3:$D$45,3,FALSE)</f>
        <v>0.03</v>
      </c>
      <c r="O15" t="e">
        <f>VLOOKUP(A15,'s=5'!$A$138:$D$180,3,FALSE)</f>
        <v>#N/A</v>
      </c>
      <c r="P15" t="e">
        <f>VLOOKUP(A15,'s=5'!$A$48:$D$135,3,FALSE)</f>
        <v>#N/A</v>
      </c>
      <c r="Q15" t="e">
        <f>VLOOKUP(A15,'s=5'!$A$93:$D$135,3,FALSE)</f>
        <v>#N/A</v>
      </c>
      <c r="S15">
        <f t="shared" si="0"/>
        <v>4</v>
      </c>
    </row>
    <row r="16" spans="1:19" x14ac:dyDescent="0.2">
      <c r="A16" t="s">
        <v>8</v>
      </c>
      <c r="B16" s="4">
        <v>0.06</v>
      </c>
      <c r="C16" t="e">
        <f>VLOOKUP(A16, 's=2'!$A$143:$D$185, 3,FALSE)</f>
        <v>#N/A</v>
      </c>
      <c r="D16" t="e">
        <f>VLOOKUP(A16, 's=2'!$A$53:$D$95,3,FALSE)</f>
        <v>#N/A</v>
      </c>
      <c r="E16" t="e">
        <f>VLOOKUP(A16,'s=2'!$A$98:$D$140,3,FALSE)</f>
        <v>#N/A</v>
      </c>
      <c r="F16" s="4">
        <f>VLOOKUP(A16,'s=3'!$A$3:$D$36,3,FALSE)</f>
        <v>0.06</v>
      </c>
      <c r="G16" t="e">
        <f>VLOOKUP(A16,'s=3'!$A$139:$D$181,3,FALSE)</f>
        <v>#N/A</v>
      </c>
      <c r="H16" t="e">
        <f>VLOOKUP(A16,'s=3'!$A$49:$D$91,3,FALSE)</f>
        <v>#N/A</v>
      </c>
      <c r="I16" t="e">
        <f>VLOOKUP(A16,'s=3'!$A$94:$D$136,3,FALSE)</f>
        <v>#N/A</v>
      </c>
      <c r="J16" s="4">
        <f>VLOOKUP(A16,'s=4'!$A$3:$D$36,3,FALSE)</f>
        <v>0.04</v>
      </c>
      <c r="K16" t="e">
        <f>VLOOKUP(A16,'s=4'!$A$142:$D$184,3,FALSE)</f>
        <v>#N/A</v>
      </c>
      <c r="L16" t="e">
        <f>VLOOKUP(A16,'s=4'!$A$52:$D$94,3,FALSE)</f>
        <v>#N/A</v>
      </c>
      <c r="M16" t="e">
        <f>VLOOKUP(A16,'s=4'!$A$97:$D$139,3,FALSE)</f>
        <v>#N/A</v>
      </c>
      <c r="N16" s="4">
        <f>VLOOKUP(A16,'s=5'!$A$3:$D$45,3,FALSE)</f>
        <v>0.03</v>
      </c>
      <c r="O16" t="e">
        <f>VLOOKUP(A16,'s=5'!$A$138:$D$180,3,FALSE)</f>
        <v>#N/A</v>
      </c>
      <c r="P16" t="e">
        <f>VLOOKUP(A16,'s=5'!$A$48:$D$135,3,FALSE)</f>
        <v>#N/A</v>
      </c>
      <c r="Q16" t="e">
        <f>VLOOKUP(A16,'s=5'!$A$93:$D$135,3,FALSE)</f>
        <v>#N/A</v>
      </c>
      <c r="S16">
        <f t="shared" si="0"/>
        <v>4</v>
      </c>
    </row>
    <row r="17" spans="1:19" x14ac:dyDescent="0.2">
      <c r="A17" t="s">
        <v>9</v>
      </c>
      <c r="B17" s="4">
        <v>0</v>
      </c>
      <c r="C17" t="e">
        <f>VLOOKUP(A17, 's=2'!$A$143:$D$185, 3,FALSE)</f>
        <v>#N/A</v>
      </c>
      <c r="D17" t="e">
        <f>VLOOKUP(A17, 's=2'!$A$53:$D$95,3,FALSE)</f>
        <v>#N/A</v>
      </c>
      <c r="E17" t="e">
        <f>VLOOKUP(A17,'s=2'!$A$98:$D$140,3,FALSE)</f>
        <v>#N/A</v>
      </c>
      <c r="F17" s="4">
        <f>VLOOKUP(A17,'s=3'!$A$3:$D$36,3,FALSE)</f>
        <v>0.1</v>
      </c>
      <c r="G17" t="e">
        <f>VLOOKUP(A17,'s=3'!$A$139:$D$181,3,FALSE)</f>
        <v>#N/A</v>
      </c>
      <c r="H17" t="e">
        <f>VLOOKUP(A17,'s=3'!$A$49:$D$91,3,FALSE)</f>
        <v>#N/A</v>
      </c>
      <c r="I17" t="e">
        <f>VLOOKUP(A17,'s=3'!$A$94:$D$136,3,FALSE)</f>
        <v>#N/A</v>
      </c>
      <c r="J17" s="4">
        <f>VLOOKUP(A17,'s=4'!$A$3:$D$36,3,FALSE)</f>
        <v>0.06</v>
      </c>
      <c r="K17" t="e">
        <f>VLOOKUP(A17,'s=4'!$A$142:$D$184,3,FALSE)</f>
        <v>#N/A</v>
      </c>
      <c r="L17" t="e">
        <f>VLOOKUP(A17,'s=4'!$A$52:$D$94,3,FALSE)</f>
        <v>#N/A</v>
      </c>
      <c r="M17" t="e">
        <f>VLOOKUP(A17,'s=4'!$A$97:$D$139,3,FALSE)</f>
        <v>#N/A</v>
      </c>
      <c r="N17" s="4">
        <f>VLOOKUP(A17,'s=5'!$A$3:$D$45,3,FALSE)</f>
        <v>6.08</v>
      </c>
      <c r="O17" t="e">
        <f>VLOOKUP(A17,'s=5'!$A$138:$D$180,3,FALSE)</f>
        <v>#N/A</v>
      </c>
      <c r="P17" t="e">
        <f>VLOOKUP(A17,'s=5'!$A$48:$D$135,3,FALSE)</f>
        <v>#N/A</v>
      </c>
      <c r="Q17" t="e">
        <f>VLOOKUP(A17,'s=5'!$A$93:$D$135,3,FALSE)</f>
        <v>#N/A</v>
      </c>
      <c r="S17">
        <f t="shared" si="0"/>
        <v>4</v>
      </c>
    </row>
    <row r="18" spans="1:19" x14ac:dyDescent="0.2">
      <c r="A18" t="s">
        <v>10</v>
      </c>
      <c r="B18" s="4">
        <v>0.02</v>
      </c>
      <c r="C18" t="e">
        <f>VLOOKUP(A18, 's=2'!$A$143:$D$185, 3,FALSE)</f>
        <v>#N/A</v>
      </c>
      <c r="D18" t="e">
        <f>VLOOKUP(A18, 's=2'!$A$53:$D$95,3,FALSE)</f>
        <v>#N/A</v>
      </c>
      <c r="E18" t="e">
        <f>VLOOKUP(A18,'s=2'!$A$98:$D$140,3,FALSE)</f>
        <v>#N/A</v>
      </c>
      <c r="F18" s="4">
        <f>VLOOKUP(A18,'s=3'!$A$3:$D$36,3,FALSE)</f>
        <v>0</v>
      </c>
      <c r="G18" t="e">
        <f>VLOOKUP(A18,'s=3'!$A$139:$D$181,3,FALSE)</f>
        <v>#N/A</v>
      </c>
      <c r="H18" t="e">
        <f>VLOOKUP(A18,'s=3'!$A$49:$D$91,3,FALSE)</f>
        <v>#N/A</v>
      </c>
      <c r="I18" t="e">
        <f>VLOOKUP(A18,'s=3'!$A$94:$D$136,3,FALSE)</f>
        <v>#N/A</v>
      </c>
      <c r="J18" s="4">
        <f>VLOOKUP(A18,'s=4'!$A$3:$D$36,3,FALSE)</f>
        <v>0</v>
      </c>
      <c r="K18" t="e">
        <f>VLOOKUP(A18,'s=4'!$A$142:$D$184,3,FALSE)</f>
        <v>#N/A</v>
      </c>
      <c r="L18" t="e">
        <f>VLOOKUP(A18,'s=4'!$A$52:$D$94,3,FALSE)</f>
        <v>#N/A</v>
      </c>
      <c r="M18" t="e">
        <f>VLOOKUP(A18,'s=4'!$A$97:$D$139,3,FALSE)</f>
        <v>#N/A</v>
      </c>
      <c r="N18" s="4">
        <f>VLOOKUP(A18,'s=5'!$A$3:$D$45,3,FALSE)</f>
        <v>0.64</v>
      </c>
      <c r="O18" t="e">
        <f>VLOOKUP(A18,'s=5'!$A$138:$D$180,3,FALSE)</f>
        <v>#N/A</v>
      </c>
      <c r="P18" t="e">
        <f>VLOOKUP(A18,'s=5'!$A$48:$D$135,3,FALSE)</f>
        <v>#N/A</v>
      </c>
      <c r="Q18" t="e">
        <f>VLOOKUP(A18,'s=5'!$A$93:$D$135,3,FALSE)</f>
        <v>#N/A</v>
      </c>
      <c r="S18">
        <f t="shared" si="0"/>
        <v>4</v>
      </c>
    </row>
    <row r="19" spans="1:19" x14ac:dyDescent="0.2">
      <c r="A19" t="s">
        <v>11</v>
      </c>
      <c r="B19" s="4">
        <v>0</v>
      </c>
      <c r="C19" t="e">
        <f>VLOOKUP(A19, 's=2'!$A$143:$D$185, 3,FALSE)</f>
        <v>#N/A</v>
      </c>
      <c r="D19" t="e">
        <f>VLOOKUP(A19, 's=2'!$A$53:$D$95,3,FALSE)</f>
        <v>#N/A</v>
      </c>
      <c r="E19" t="e">
        <f>VLOOKUP(A19,'s=2'!$A$98:$D$140,3,FALSE)</f>
        <v>#N/A</v>
      </c>
      <c r="F19" s="4">
        <f>VLOOKUP(A19,'s=3'!$A$3:$D$36,3,FALSE)</f>
        <v>0</v>
      </c>
      <c r="G19" t="e">
        <f>VLOOKUP(A19,'s=3'!$A$139:$D$181,3,FALSE)</f>
        <v>#N/A</v>
      </c>
      <c r="H19" t="e">
        <f>VLOOKUP(A19,'s=3'!$A$49:$D$91,3,FALSE)</f>
        <v>#N/A</v>
      </c>
      <c r="I19" t="e">
        <f>VLOOKUP(A19,'s=3'!$A$94:$D$136,3,FALSE)</f>
        <v>#N/A</v>
      </c>
      <c r="J19" s="4">
        <f>VLOOKUP(A19,'s=4'!$A$3:$D$36,3,FALSE)</f>
        <v>0.06</v>
      </c>
      <c r="K19" t="e">
        <f>VLOOKUP(A19,'s=4'!$A$142:$D$184,3,FALSE)</f>
        <v>#N/A</v>
      </c>
      <c r="L19" t="e">
        <f>VLOOKUP(A19,'s=4'!$A$52:$D$94,3,FALSE)</f>
        <v>#N/A</v>
      </c>
      <c r="M19" t="e">
        <f>VLOOKUP(A19,'s=4'!$A$97:$D$139,3,FALSE)</f>
        <v>#N/A</v>
      </c>
      <c r="N19" s="4">
        <f>VLOOKUP(A19,'s=5'!$A$3:$D$45,3,FALSE)</f>
        <v>7.92</v>
      </c>
      <c r="O19" t="e">
        <f>VLOOKUP(A19,'s=5'!$A$138:$D$180,3,FALSE)</f>
        <v>#N/A</v>
      </c>
      <c r="P19" t="e">
        <f>VLOOKUP(A19,'s=5'!$A$48:$D$135,3,FALSE)</f>
        <v>#N/A</v>
      </c>
      <c r="Q19" t="e">
        <f>VLOOKUP(A19,'s=5'!$A$93:$D$135,3,FALSE)</f>
        <v>#N/A</v>
      </c>
      <c r="S19">
        <f t="shared" si="0"/>
        <v>4</v>
      </c>
    </row>
    <row r="20" spans="1:19" x14ac:dyDescent="0.2">
      <c r="A20" t="s">
        <v>12</v>
      </c>
      <c r="B20" s="4">
        <v>0</v>
      </c>
      <c r="C20" t="e">
        <f>VLOOKUP(A20, 's=2'!$A$143:$D$185, 3,FALSE)</f>
        <v>#N/A</v>
      </c>
      <c r="D20" t="e">
        <f>VLOOKUP(A20, 's=2'!$A$53:$D$95,3,FALSE)</f>
        <v>#N/A</v>
      </c>
      <c r="E20" t="e">
        <f>VLOOKUP(A20,'s=2'!$A$98:$D$140,3,FALSE)</f>
        <v>#N/A</v>
      </c>
      <c r="F20" s="4">
        <f>VLOOKUP(A20,'s=3'!$A$3:$D$36,3,FALSE)</f>
        <v>0</v>
      </c>
      <c r="G20" t="e">
        <f>VLOOKUP(A20,'s=3'!$A$139:$D$181,3,FALSE)</f>
        <v>#N/A</v>
      </c>
      <c r="H20" t="e">
        <f>VLOOKUP(A20,'s=3'!$A$49:$D$91,3,FALSE)</f>
        <v>#N/A</v>
      </c>
      <c r="I20" t="e">
        <f>VLOOKUP(A20,'s=3'!$A$94:$D$136,3,FALSE)</f>
        <v>#N/A</v>
      </c>
      <c r="J20" s="4">
        <f>VLOOKUP(A20,'s=4'!$A$3:$D$36,3,FALSE)</f>
        <v>0.06</v>
      </c>
      <c r="K20" t="e">
        <f>VLOOKUP(A20,'s=4'!$A$142:$D$184,3,FALSE)</f>
        <v>#N/A</v>
      </c>
      <c r="L20" t="e">
        <f>VLOOKUP(A20,'s=4'!$A$52:$D$94,3,FALSE)</f>
        <v>#N/A</v>
      </c>
      <c r="M20" t="e">
        <f>VLOOKUP(A20,'s=4'!$A$97:$D$139,3,FALSE)</f>
        <v>#N/A</v>
      </c>
      <c r="N20" s="4">
        <f>VLOOKUP(A20,'s=5'!$A$3:$D$45,3,FALSE)</f>
        <v>0.46</v>
      </c>
      <c r="O20" t="e">
        <f>VLOOKUP(A20,'s=5'!$A$138:$D$180,3,FALSE)</f>
        <v>#N/A</v>
      </c>
      <c r="P20" t="e">
        <f>VLOOKUP(A20,'s=5'!$A$48:$D$135,3,FALSE)</f>
        <v>#N/A</v>
      </c>
      <c r="Q20" t="e">
        <f>VLOOKUP(A20,'s=5'!$A$93:$D$135,3,FALSE)</f>
        <v>#N/A</v>
      </c>
      <c r="S20">
        <f t="shared" si="0"/>
        <v>4</v>
      </c>
    </row>
    <row r="21" spans="1:19" x14ac:dyDescent="0.2">
      <c r="A21" t="s">
        <v>13</v>
      </c>
      <c r="B21" s="4">
        <v>18.61</v>
      </c>
      <c r="C21" t="e">
        <f>VLOOKUP(A21, 's=2'!$A$143:$D$185, 3,FALSE)</f>
        <v>#N/A</v>
      </c>
      <c r="D21" t="e">
        <f>VLOOKUP(A21, 's=2'!$A$53:$D$95,3,FALSE)</f>
        <v>#N/A</v>
      </c>
      <c r="E21" t="e">
        <f>VLOOKUP(A21,'s=2'!$A$98:$D$140,3,FALSE)</f>
        <v>#N/A</v>
      </c>
      <c r="F21" s="4">
        <f>VLOOKUP(A21,'s=3'!$A$3:$D$36,3,FALSE)</f>
        <v>2890.41</v>
      </c>
      <c r="G21" t="e">
        <f>VLOOKUP(A21,'s=3'!$A$139:$D$181,3,FALSE)</f>
        <v>#N/A</v>
      </c>
      <c r="H21" t="e">
        <f>VLOOKUP(A21,'s=3'!$A$49:$D$91,3,FALSE)</f>
        <v>#N/A</v>
      </c>
      <c r="I21" t="e">
        <f>VLOOKUP(A21,'s=3'!$A$94:$D$136,3,FALSE)</f>
        <v>#N/A</v>
      </c>
      <c r="J21" s="4">
        <f>VLOOKUP(A21,'s=4'!$A$3:$D$36,3,FALSE)</f>
        <v>3600.01</v>
      </c>
      <c r="K21" t="e">
        <f>VLOOKUP(A21,'s=4'!$A$142:$D$184,3,FALSE)</f>
        <v>#N/A</v>
      </c>
      <c r="L21" t="e">
        <f>VLOOKUP(A21,'s=4'!$A$52:$D$94,3,FALSE)</f>
        <v>#N/A</v>
      </c>
      <c r="M21" t="e">
        <f>VLOOKUP(A21,'s=4'!$A$97:$D$139,3,FALSE)</f>
        <v>#N/A</v>
      </c>
      <c r="N21" s="4">
        <f>VLOOKUP(A21,'s=5'!$A$3:$D$45,3,FALSE)</f>
        <v>3600.01</v>
      </c>
      <c r="O21" t="e">
        <f>VLOOKUP(A21,'s=5'!$A$138:$D$180,3,FALSE)</f>
        <v>#N/A</v>
      </c>
      <c r="P21" t="e">
        <f>VLOOKUP(A21,'s=5'!$A$48:$D$135,3,FALSE)</f>
        <v>#N/A</v>
      </c>
      <c r="Q21" t="e">
        <f>VLOOKUP(A21,'s=5'!$A$93:$D$135,3,FALSE)</f>
        <v>#N/A</v>
      </c>
      <c r="S21">
        <f t="shared" si="0"/>
        <v>2</v>
      </c>
    </row>
    <row r="22" spans="1:19" x14ac:dyDescent="0.2">
      <c r="A22" t="s">
        <v>14</v>
      </c>
      <c r="B22" s="4">
        <v>0</v>
      </c>
      <c r="C22" t="e">
        <f>VLOOKUP(A22, 's=2'!$A$143:$D$185, 3,FALSE)</f>
        <v>#N/A</v>
      </c>
      <c r="D22" t="e">
        <f>VLOOKUP(A22, 's=2'!$A$53:$D$95,3,FALSE)</f>
        <v>#N/A</v>
      </c>
      <c r="E22" t="e">
        <f>VLOOKUP(A22,'s=2'!$A$98:$D$140,3,FALSE)</f>
        <v>#N/A</v>
      </c>
      <c r="F22" s="4">
        <f>VLOOKUP(A22,'s=3'!$A$3:$D$36,3,FALSE)</f>
        <v>0.27</v>
      </c>
      <c r="G22" t="e">
        <f>VLOOKUP(A22,'s=3'!$A$139:$D$181,3,FALSE)</f>
        <v>#N/A</v>
      </c>
      <c r="H22" t="e">
        <f>VLOOKUP(A22,'s=3'!$A$49:$D$91,3,FALSE)</f>
        <v>#N/A</v>
      </c>
      <c r="I22" t="e">
        <f>VLOOKUP(A22,'s=3'!$A$94:$D$136,3,FALSE)</f>
        <v>#N/A</v>
      </c>
      <c r="J22" s="4">
        <f>VLOOKUP(A22,'s=4'!$A$3:$D$36,3,FALSE)</f>
        <v>121.53</v>
      </c>
      <c r="K22" t="e">
        <f>VLOOKUP(A22,'s=4'!$A$142:$D$184,3,FALSE)</f>
        <v>#N/A</v>
      </c>
      <c r="L22" t="e">
        <f>VLOOKUP(A22,'s=4'!$A$52:$D$94,3,FALSE)</f>
        <v>#N/A</v>
      </c>
      <c r="M22" t="e">
        <f>VLOOKUP(A22,'s=4'!$A$97:$D$139,3,FALSE)</f>
        <v>#N/A</v>
      </c>
      <c r="N22" s="4">
        <f>VLOOKUP(A22,'s=5'!$A$3:$D$45,3,FALSE)</f>
        <v>3600.01</v>
      </c>
      <c r="O22" t="e">
        <f>VLOOKUP(A22,'s=5'!$A$138:$D$180,3,FALSE)</f>
        <v>#N/A</v>
      </c>
      <c r="P22" t="e">
        <f>VLOOKUP(A22,'s=5'!$A$48:$D$135,3,FALSE)</f>
        <v>#N/A</v>
      </c>
      <c r="Q22" t="e">
        <f>VLOOKUP(A22,'s=5'!$A$93:$D$135,3,FALSE)</f>
        <v>#N/A</v>
      </c>
      <c r="S22">
        <f t="shared" si="0"/>
        <v>3</v>
      </c>
    </row>
    <row r="23" spans="1:19" x14ac:dyDescent="0.2">
      <c r="A23" t="s">
        <v>15</v>
      </c>
      <c r="B23" s="4">
        <v>0</v>
      </c>
      <c r="C23" t="e">
        <f>VLOOKUP(A23, 's=2'!$A$143:$D$185, 3,FALSE)</f>
        <v>#N/A</v>
      </c>
      <c r="D23" t="e">
        <f>VLOOKUP(A23, 's=2'!$A$53:$D$95,3,FALSE)</f>
        <v>#N/A</v>
      </c>
      <c r="E23" t="e">
        <f>VLOOKUP(A23,'s=2'!$A$98:$D$140,3,FALSE)</f>
        <v>#N/A</v>
      </c>
      <c r="F23" s="4">
        <f>VLOOKUP(A23,'s=3'!$A$3:$D$36,3,FALSE)</f>
        <v>0.03</v>
      </c>
      <c r="G23" t="e">
        <f>VLOOKUP(A23,'s=3'!$A$139:$D$181,3,FALSE)</f>
        <v>#N/A</v>
      </c>
      <c r="H23" t="e">
        <f>VLOOKUP(A23,'s=3'!$A$49:$D$91,3,FALSE)</f>
        <v>#N/A</v>
      </c>
      <c r="I23" t="e">
        <f>VLOOKUP(A23,'s=3'!$A$94:$D$136,3,FALSE)</f>
        <v>#N/A</v>
      </c>
      <c r="J23" s="4">
        <f>VLOOKUP(A23,'s=4'!$A$3:$D$36,3,FALSE)</f>
        <v>0.79</v>
      </c>
      <c r="K23" t="e">
        <f>VLOOKUP(A23,'s=4'!$A$142:$D$184,3,FALSE)</f>
        <v>#N/A</v>
      </c>
      <c r="L23" t="e">
        <f>VLOOKUP(A23,'s=4'!$A$52:$D$94,3,FALSE)</f>
        <v>#N/A</v>
      </c>
      <c r="M23" t="e">
        <f>VLOOKUP(A23,'s=4'!$A$97:$D$139,3,FALSE)</f>
        <v>#N/A</v>
      </c>
      <c r="N23" s="4">
        <f>VLOOKUP(A23,'s=5'!$A$3:$D$45,3,FALSE)</f>
        <v>7.71</v>
      </c>
      <c r="O23" t="e">
        <f>VLOOKUP(A23,'s=5'!$A$138:$D$180,3,FALSE)</f>
        <v>#N/A</v>
      </c>
      <c r="P23" t="e">
        <f>VLOOKUP(A23,'s=5'!$A$48:$D$135,3,FALSE)</f>
        <v>#N/A</v>
      </c>
      <c r="Q23" t="e">
        <f>VLOOKUP(A23,'s=5'!$A$93:$D$135,3,FALSE)</f>
        <v>#N/A</v>
      </c>
      <c r="S23">
        <f t="shared" si="0"/>
        <v>4</v>
      </c>
    </row>
    <row r="24" spans="1:19" x14ac:dyDescent="0.2">
      <c r="A24" t="s">
        <v>16</v>
      </c>
      <c r="B24" s="4">
        <v>0</v>
      </c>
      <c r="C24" t="e">
        <f>VLOOKUP(A24, 's=2'!$A$143:$D$185, 3,FALSE)</f>
        <v>#N/A</v>
      </c>
      <c r="D24" t="e">
        <f>VLOOKUP(A24, 's=2'!$A$53:$D$95,3,FALSE)</f>
        <v>#N/A</v>
      </c>
      <c r="E24" t="e">
        <f>VLOOKUP(A24,'s=2'!$A$98:$D$140,3,FALSE)</f>
        <v>#N/A</v>
      </c>
      <c r="F24" s="4">
        <f>VLOOKUP(A24,'s=3'!$A$3:$D$36,3,FALSE)</f>
        <v>0</v>
      </c>
      <c r="G24" t="e">
        <f>VLOOKUP(A24,'s=3'!$A$139:$D$181,3,FALSE)</f>
        <v>#N/A</v>
      </c>
      <c r="H24" t="e">
        <f>VLOOKUP(A24,'s=3'!$A$49:$D$91,3,FALSE)</f>
        <v>#N/A</v>
      </c>
      <c r="I24" t="e">
        <f>VLOOKUP(A24,'s=3'!$A$94:$D$136,3,FALSE)</f>
        <v>#N/A</v>
      </c>
      <c r="J24" s="4">
        <f>VLOOKUP(A24,'s=4'!$A$3:$D$36,3,FALSE)</f>
        <v>0</v>
      </c>
      <c r="K24" t="e">
        <f>VLOOKUP(A24,'s=4'!$A$142:$D$184,3,FALSE)</f>
        <v>#N/A</v>
      </c>
      <c r="L24" t="e">
        <f>VLOOKUP(A24,'s=4'!$A$52:$D$94,3,FALSE)</f>
        <v>#N/A</v>
      </c>
      <c r="M24" t="e">
        <f>VLOOKUP(A24,'s=4'!$A$97:$D$139,3,FALSE)</f>
        <v>#N/A</v>
      </c>
      <c r="N24" s="4">
        <f>VLOOKUP(A24,'s=5'!$A$3:$D$45,3,FALSE)</f>
        <v>0</v>
      </c>
      <c r="O24" t="e">
        <f>VLOOKUP(A24,'s=5'!$A$138:$D$180,3,FALSE)</f>
        <v>#N/A</v>
      </c>
      <c r="P24" t="e">
        <f>VLOOKUP(A24,'s=5'!$A$48:$D$135,3,FALSE)</f>
        <v>#N/A</v>
      </c>
      <c r="Q24" t="e">
        <f>VLOOKUP(A24,'s=5'!$A$93:$D$135,3,FALSE)</f>
        <v>#N/A</v>
      </c>
      <c r="S24">
        <f t="shared" si="0"/>
        <v>4</v>
      </c>
    </row>
    <row r="25" spans="1:19" x14ac:dyDescent="0.2">
      <c r="A25" t="s">
        <v>17</v>
      </c>
      <c r="B25" s="4">
        <v>0</v>
      </c>
      <c r="C25" t="e">
        <f>VLOOKUP(A25, 's=2'!$A$143:$D$185, 3,FALSE)</f>
        <v>#N/A</v>
      </c>
      <c r="D25" t="e">
        <f>VLOOKUP(A25, 's=2'!$A$53:$D$95,3,FALSE)</f>
        <v>#N/A</v>
      </c>
      <c r="E25" t="e">
        <f>VLOOKUP(A25,'s=2'!$A$98:$D$140,3,FALSE)</f>
        <v>#N/A</v>
      </c>
      <c r="F25" s="4">
        <f>VLOOKUP(A25,'s=3'!$A$3:$D$36,3,FALSE)</f>
        <v>0</v>
      </c>
      <c r="G25" t="e">
        <f>VLOOKUP(A25,'s=3'!$A$139:$D$181,3,FALSE)</f>
        <v>#N/A</v>
      </c>
      <c r="H25" t="e">
        <f>VLOOKUP(A25,'s=3'!$A$49:$D$91,3,FALSE)</f>
        <v>#N/A</v>
      </c>
      <c r="I25" t="e">
        <f>VLOOKUP(A25,'s=3'!$A$94:$D$136,3,FALSE)</f>
        <v>#N/A</v>
      </c>
      <c r="J25" s="4">
        <f>VLOOKUP(A25,'s=4'!$A$3:$D$36,3,FALSE)</f>
        <v>0</v>
      </c>
      <c r="K25" t="e">
        <f>VLOOKUP(A25,'s=4'!$A$142:$D$184,3,FALSE)</f>
        <v>#N/A</v>
      </c>
      <c r="L25" t="e">
        <f>VLOOKUP(A25,'s=4'!$A$52:$D$94,3,FALSE)</f>
        <v>#N/A</v>
      </c>
      <c r="M25" t="e">
        <f>VLOOKUP(A25,'s=4'!$A$97:$D$139,3,FALSE)</f>
        <v>#N/A</v>
      </c>
      <c r="N25" s="4">
        <f>VLOOKUP(A25,'s=5'!$A$3:$D$45,3,FALSE)</f>
        <v>0</v>
      </c>
      <c r="O25" t="e">
        <f>VLOOKUP(A25,'s=5'!$A$138:$D$180,3,FALSE)</f>
        <v>#N/A</v>
      </c>
      <c r="P25" t="e">
        <f>VLOOKUP(A25,'s=5'!$A$48:$D$135,3,FALSE)</f>
        <v>#N/A</v>
      </c>
      <c r="Q25" t="e">
        <f>VLOOKUP(A25,'s=5'!$A$93:$D$135,3,FALSE)</f>
        <v>#N/A</v>
      </c>
      <c r="S25">
        <f t="shared" si="0"/>
        <v>4</v>
      </c>
    </row>
    <row r="26" spans="1:19" x14ac:dyDescent="0.2">
      <c r="A26" t="s">
        <v>18</v>
      </c>
      <c r="B26" s="4">
        <v>0</v>
      </c>
      <c r="C26" t="e">
        <f>VLOOKUP(A26, 's=2'!$A$143:$D$185, 3,FALSE)</f>
        <v>#N/A</v>
      </c>
      <c r="D26" t="e">
        <f>VLOOKUP(A26, 's=2'!$A$53:$D$95,3,FALSE)</f>
        <v>#N/A</v>
      </c>
      <c r="E26" t="e">
        <f>VLOOKUP(A26,'s=2'!$A$98:$D$140,3,FALSE)</f>
        <v>#N/A</v>
      </c>
      <c r="F26" s="4">
        <f>VLOOKUP(A26,'s=3'!$A$3:$D$36,3,FALSE)</f>
        <v>0</v>
      </c>
      <c r="G26" t="e">
        <f>VLOOKUP(A26,'s=3'!$A$139:$D$181,3,FALSE)</f>
        <v>#N/A</v>
      </c>
      <c r="H26" t="e">
        <f>VLOOKUP(A26,'s=3'!$A$49:$D$91,3,FALSE)</f>
        <v>#N/A</v>
      </c>
      <c r="I26" t="e">
        <f>VLOOKUP(A26,'s=3'!$A$94:$D$136,3,FALSE)</f>
        <v>#N/A</v>
      </c>
      <c r="J26" s="4">
        <f>VLOOKUP(A26,'s=4'!$A$3:$D$36,3,FALSE)</f>
        <v>0</v>
      </c>
      <c r="K26" t="e">
        <f>VLOOKUP(A26,'s=4'!$A$142:$D$184,3,FALSE)</f>
        <v>#N/A</v>
      </c>
      <c r="L26" t="e">
        <f>VLOOKUP(A26,'s=4'!$A$52:$D$94,3,FALSE)</f>
        <v>#N/A</v>
      </c>
      <c r="M26" t="e">
        <f>VLOOKUP(A26,'s=4'!$A$97:$D$139,3,FALSE)</f>
        <v>#N/A</v>
      </c>
      <c r="N26" s="4">
        <f>VLOOKUP(A26,'s=5'!$A$3:$D$45,3,FALSE)</f>
        <v>0.02</v>
      </c>
      <c r="O26" t="e">
        <f>VLOOKUP(A26,'s=5'!$A$138:$D$180,3,FALSE)</f>
        <v>#N/A</v>
      </c>
      <c r="P26" t="e">
        <f>VLOOKUP(A26,'s=5'!$A$48:$D$135,3,FALSE)</f>
        <v>#N/A</v>
      </c>
      <c r="Q26" t="e">
        <f>VLOOKUP(A26,'s=5'!$A$93:$D$135,3,FALSE)</f>
        <v>#N/A</v>
      </c>
      <c r="S26">
        <f t="shared" si="0"/>
        <v>4</v>
      </c>
    </row>
    <row r="27" spans="1:19" x14ac:dyDescent="0.2">
      <c r="A27" t="s">
        <v>19</v>
      </c>
      <c r="B27" s="4">
        <v>0</v>
      </c>
      <c r="C27" t="e">
        <f>VLOOKUP(A27, 's=2'!$A$143:$D$185, 3,FALSE)</f>
        <v>#N/A</v>
      </c>
      <c r="D27" t="e">
        <f>VLOOKUP(A27, 's=2'!$A$53:$D$95,3,FALSE)</f>
        <v>#N/A</v>
      </c>
      <c r="E27" t="e">
        <f>VLOOKUP(A27,'s=2'!$A$98:$D$140,3,FALSE)</f>
        <v>#N/A</v>
      </c>
      <c r="F27" s="4">
        <f>VLOOKUP(A27,'s=3'!$A$3:$D$36,3,FALSE)</f>
        <v>0</v>
      </c>
      <c r="G27" t="e">
        <f>VLOOKUP(A27,'s=3'!$A$139:$D$181,3,FALSE)</f>
        <v>#N/A</v>
      </c>
      <c r="H27" t="e">
        <f>VLOOKUP(A27,'s=3'!$A$49:$D$91,3,FALSE)</f>
        <v>#N/A</v>
      </c>
      <c r="I27" t="e">
        <f>VLOOKUP(A27,'s=3'!$A$94:$D$136,3,FALSE)</f>
        <v>#N/A</v>
      </c>
      <c r="J27" s="4">
        <f>VLOOKUP(A27,'s=4'!$A$3:$D$36,3,FALSE)</f>
        <v>0</v>
      </c>
      <c r="K27" t="e">
        <f>VLOOKUP(A27,'s=4'!$A$142:$D$184,3,FALSE)</f>
        <v>#N/A</v>
      </c>
      <c r="L27" t="e">
        <f>VLOOKUP(A27,'s=4'!$A$52:$D$94,3,FALSE)</f>
        <v>#N/A</v>
      </c>
      <c r="M27" t="e">
        <f>VLOOKUP(A27,'s=4'!$A$97:$D$139,3,FALSE)</f>
        <v>#N/A</v>
      </c>
      <c r="N27" s="4">
        <f>VLOOKUP(A27,'s=5'!$A$3:$D$45,3,FALSE)</f>
        <v>0</v>
      </c>
      <c r="O27" t="e">
        <f>VLOOKUP(A27,'s=5'!$A$138:$D$180,3,FALSE)</f>
        <v>#N/A</v>
      </c>
      <c r="P27" t="e">
        <f>VLOOKUP(A27,'s=5'!$A$48:$D$135,3,FALSE)</f>
        <v>#N/A</v>
      </c>
      <c r="Q27" t="e">
        <f>VLOOKUP(A27,'s=5'!$A$93:$D$135,3,FALSE)</f>
        <v>#N/A</v>
      </c>
      <c r="S27">
        <f t="shared" si="0"/>
        <v>4</v>
      </c>
    </row>
    <row r="28" spans="1:19" x14ac:dyDescent="0.2">
      <c r="A28" t="s">
        <v>20</v>
      </c>
      <c r="B28" s="4">
        <v>0</v>
      </c>
      <c r="C28" t="e">
        <f>VLOOKUP(A28, 's=2'!$A$143:$D$185, 3,FALSE)</f>
        <v>#N/A</v>
      </c>
      <c r="D28" t="e">
        <f>VLOOKUP(A28, 's=2'!$A$53:$D$95,3,FALSE)</f>
        <v>#N/A</v>
      </c>
      <c r="E28" t="e">
        <f>VLOOKUP(A28,'s=2'!$A$98:$D$140,3,FALSE)</f>
        <v>#N/A</v>
      </c>
      <c r="F28" s="4">
        <f>VLOOKUP(A28,'s=3'!$A$3:$D$36,3,FALSE)</f>
        <v>0</v>
      </c>
      <c r="G28" t="e">
        <f>VLOOKUP(A28,'s=3'!$A$139:$D$181,3,FALSE)</f>
        <v>#N/A</v>
      </c>
      <c r="H28" t="e">
        <f>VLOOKUP(A28,'s=3'!$A$49:$D$91,3,FALSE)</f>
        <v>#N/A</v>
      </c>
      <c r="I28" t="e">
        <f>VLOOKUP(A28,'s=3'!$A$94:$D$136,3,FALSE)</f>
        <v>#N/A</v>
      </c>
      <c r="J28" s="4">
        <f>VLOOKUP(A28,'s=4'!$A$3:$D$36,3,FALSE)</f>
        <v>0</v>
      </c>
      <c r="K28" t="e">
        <f>VLOOKUP(A28,'s=4'!$A$142:$D$184,3,FALSE)</f>
        <v>#N/A</v>
      </c>
      <c r="L28" t="e">
        <f>VLOOKUP(A28,'s=4'!$A$52:$D$94,3,FALSE)</f>
        <v>#N/A</v>
      </c>
      <c r="M28" t="e">
        <f>VLOOKUP(A28,'s=4'!$A$97:$D$139,3,FALSE)</f>
        <v>#N/A</v>
      </c>
      <c r="N28" s="4">
        <f>VLOOKUP(A28,'s=5'!$A$3:$D$45,3,FALSE)</f>
        <v>0</v>
      </c>
      <c r="O28" t="e">
        <f>VLOOKUP(A28,'s=5'!$A$138:$D$180,3,FALSE)</f>
        <v>#N/A</v>
      </c>
      <c r="P28" t="e">
        <f>VLOOKUP(A28,'s=5'!$A$48:$D$135,3,FALSE)</f>
        <v>#N/A</v>
      </c>
      <c r="Q28" t="e">
        <f>VLOOKUP(A28,'s=5'!$A$93:$D$135,3,FALSE)</f>
        <v>#N/A</v>
      </c>
      <c r="S28">
        <f t="shared" si="0"/>
        <v>4</v>
      </c>
    </row>
    <row r="29" spans="1:19" x14ac:dyDescent="0.2">
      <c r="A29" t="s">
        <v>38</v>
      </c>
      <c r="B29" s="4">
        <v>3600</v>
      </c>
      <c r="C29" t="e">
        <f>VLOOKUP(A29, 's=2'!$A$143:$D$185, 3,FALSE)</f>
        <v>#N/A</v>
      </c>
      <c r="D29" t="e">
        <f>VLOOKUP(A29, 's=2'!$A$53:$D$95,3,FALSE)</f>
        <v>#N/A</v>
      </c>
      <c r="E29" t="e">
        <f>VLOOKUP(A29,'s=2'!$A$98:$D$140,3,FALSE)</f>
        <v>#N/A</v>
      </c>
      <c r="F29" s="4">
        <v>3600</v>
      </c>
      <c r="G29" t="e">
        <f>VLOOKUP(A29,'s=3'!$A$139:$D$181,3,FALSE)</f>
        <v>#N/A</v>
      </c>
      <c r="H29" t="e">
        <f>VLOOKUP(A29,'s=3'!$A$49:$D$91,3,FALSE)</f>
        <v>#N/A</v>
      </c>
      <c r="I29" t="e">
        <f>VLOOKUP(A29,'s=3'!$A$94:$D$136,3,FALSE)</f>
        <v>#N/A</v>
      </c>
      <c r="J29" s="4">
        <v>3600</v>
      </c>
      <c r="K29" t="e">
        <f>VLOOKUP(A29,'s=4'!$A$142:$D$184,3,FALSE)</f>
        <v>#N/A</v>
      </c>
      <c r="L29" t="e">
        <f>VLOOKUP(A29,'s=4'!$A$52:$D$94,3,FALSE)</f>
        <v>#N/A</v>
      </c>
      <c r="M29" t="e">
        <f>VLOOKUP(A29,'s=4'!$A$97:$D$139,3,FALSE)</f>
        <v>#N/A</v>
      </c>
      <c r="N29" s="4">
        <v>3600</v>
      </c>
      <c r="O29" t="e">
        <f>VLOOKUP(A29,'s=5'!$A$138:$D$180,3,FALSE)</f>
        <v>#N/A</v>
      </c>
      <c r="P29" t="e">
        <f>VLOOKUP(A29,'s=5'!$A$48:$D$135,3,FALSE)</f>
        <v>#N/A</v>
      </c>
      <c r="Q29" t="e">
        <f>VLOOKUP(A29,'s=5'!$A$93:$D$135,3,FALSE)</f>
        <v>#N/A</v>
      </c>
      <c r="S29">
        <f t="shared" si="0"/>
        <v>0</v>
      </c>
    </row>
    <row r="30" spans="1:19" x14ac:dyDescent="0.2">
      <c r="A30" t="s">
        <v>39</v>
      </c>
      <c r="B30" s="4">
        <v>3600</v>
      </c>
      <c r="C30" t="e">
        <f>VLOOKUP(A30, 's=2'!$A$143:$D$185, 3,FALSE)</f>
        <v>#N/A</v>
      </c>
      <c r="D30" t="e">
        <f>VLOOKUP(A30, 's=2'!$A$53:$D$95,3,FALSE)</f>
        <v>#N/A</v>
      </c>
      <c r="E30" t="e">
        <f>VLOOKUP(A30,'s=2'!$A$98:$D$140,3,FALSE)</f>
        <v>#N/A</v>
      </c>
      <c r="F30" s="4">
        <v>3600</v>
      </c>
      <c r="G30" t="e">
        <f>VLOOKUP(A30,'s=3'!$A$139:$D$181,3,FALSE)</f>
        <v>#N/A</v>
      </c>
      <c r="H30" t="e">
        <f>VLOOKUP(A30,'s=3'!$A$49:$D$91,3,FALSE)</f>
        <v>#N/A</v>
      </c>
      <c r="I30" t="e">
        <f>VLOOKUP(A30,'s=3'!$A$94:$D$136,3,FALSE)</f>
        <v>#N/A</v>
      </c>
      <c r="J30" s="4">
        <v>3600</v>
      </c>
      <c r="K30" t="e">
        <f>VLOOKUP(A30,'s=4'!$A$142:$D$184,3,FALSE)</f>
        <v>#N/A</v>
      </c>
      <c r="L30" t="e">
        <f>VLOOKUP(A30,'s=4'!$A$52:$D$94,3,FALSE)</f>
        <v>#N/A</v>
      </c>
      <c r="M30" t="e">
        <f>VLOOKUP(A30,'s=4'!$A$97:$D$139,3,FALSE)</f>
        <v>#N/A</v>
      </c>
      <c r="N30" s="4">
        <v>3600</v>
      </c>
      <c r="O30" t="e">
        <f>VLOOKUP(A30,'s=5'!$A$138:$D$180,3,FALSE)</f>
        <v>#N/A</v>
      </c>
      <c r="P30" t="e">
        <f>VLOOKUP(A30,'s=5'!$A$48:$D$135,3,FALSE)</f>
        <v>#N/A</v>
      </c>
      <c r="Q30" t="e">
        <f>VLOOKUP(A30,'s=5'!$A$93:$D$135,3,FALSE)</f>
        <v>#N/A</v>
      </c>
      <c r="S30">
        <f t="shared" si="0"/>
        <v>0</v>
      </c>
    </row>
    <row r="31" spans="1:19" x14ac:dyDescent="0.2">
      <c r="A31" t="s">
        <v>40</v>
      </c>
      <c r="B31" s="4">
        <v>3600</v>
      </c>
      <c r="C31" t="e">
        <f>VLOOKUP(A31, 's=2'!$A$143:$D$185, 3,FALSE)</f>
        <v>#N/A</v>
      </c>
      <c r="D31" t="e">
        <f>VLOOKUP(A31, 's=2'!$A$53:$D$95,3,FALSE)</f>
        <v>#N/A</v>
      </c>
      <c r="E31" t="e">
        <f>VLOOKUP(A31,'s=2'!$A$98:$D$140,3,FALSE)</f>
        <v>#N/A</v>
      </c>
      <c r="F31" s="4">
        <v>3600</v>
      </c>
      <c r="G31" t="e">
        <f>VLOOKUP(A31,'s=3'!$A$139:$D$181,3,FALSE)</f>
        <v>#N/A</v>
      </c>
      <c r="H31" t="e">
        <f>VLOOKUP(A31,'s=3'!$A$49:$D$91,3,FALSE)</f>
        <v>#N/A</v>
      </c>
      <c r="I31" t="e">
        <f>VLOOKUP(A31,'s=3'!$A$94:$D$136,3,FALSE)</f>
        <v>#N/A</v>
      </c>
      <c r="J31" s="4">
        <v>3600</v>
      </c>
      <c r="K31" t="e">
        <f>VLOOKUP(A31,'s=4'!$A$142:$D$184,3,FALSE)</f>
        <v>#N/A</v>
      </c>
      <c r="L31" t="e">
        <f>VLOOKUP(A31,'s=4'!$A$52:$D$94,3,FALSE)</f>
        <v>#N/A</v>
      </c>
      <c r="M31" t="e">
        <f>VLOOKUP(A31,'s=4'!$A$97:$D$139,3,FALSE)</f>
        <v>#N/A</v>
      </c>
      <c r="N31" s="4">
        <v>3600</v>
      </c>
      <c r="O31" t="e">
        <f>VLOOKUP(A31,'s=5'!$A$138:$D$180,3,FALSE)</f>
        <v>#N/A</v>
      </c>
      <c r="P31" t="e">
        <f>VLOOKUP(A31,'s=5'!$A$48:$D$135,3,FALSE)</f>
        <v>#N/A</v>
      </c>
      <c r="Q31" t="e">
        <f>VLOOKUP(A31,'s=5'!$A$93:$D$135,3,FALSE)</f>
        <v>#N/A</v>
      </c>
      <c r="S31">
        <f t="shared" si="0"/>
        <v>0</v>
      </c>
    </row>
    <row r="32" spans="1:19" x14ac:dyDescent="0.2">
      <c r="A32" s="3" t="s">
        <v>55</v>
      </c>
      <c r="B32" s="4">
        <v>45.04</v>
      </c>
      <c r="C32" t="e">
        <f>VLOOKUP(A32, 's=2'!$A$143:$D$185, 3,FALSE)</f>
        <v>#N/A</v>
      </c>
      <c r="D32" t="e">
        <f>VLOOKUP(A32, 's=2'!$A$53:$D$95,3,FALSE)</f>
        <v>#N/A</v>
      </c>
      <c r="E32" t="e">
        <f>VLOOKUP(A32,'s=2'!$A$98:$D$140,3,FALSE)</f>
        <v>#N/A</v>
      </c>
      <c r="F32" s="4">
        <f>VLOOKUP(A32,'s=3'!$A$3:$D$36,3,FALSE)</f>
        <v>1598.07</v>
      </c>
      <c r="G32" t="e">
        <f>VLOOKUP(A32,'s=3'!$A$139:$D$181,3,FALSE)</f>
        <v>#N/A</v>
      </c>
      <c r="H32" t="e">
        <f>VLOOKUP(A32,'s=3'!$A$49:$D$91,3,FALSE)</f>
        <v>#N/A</v>
      </c>
      <c r="I32" t="e">
        <f>VLOOKUP(A32,'s=3'!$A$94:$D$136,3,FALSE)</f>
        <v>#N/A</v>
      </c>
      <c r="J32" s="4">
        <f>VLOOKUP(A32,'s=4'!$A$3:$D$36,3,FALSE)</f>
        <v>3600.01</v>
      </c>
      <c r="K32" t="e">
        <f>VLOOKUP(A32,'s=4'!$A$142:$D$184,3,FALSE)</f>
        <v>#N/A</v>
      </c>
      <c r="L32" t="e">
        <f>VLOOKUP(A32,'s=4'!$A$52:$D$94,3,FALSE)</f>
        <v>#N/A</v>
      </c>
      <c r="M32" t="e">
        <f>VLOOKUP(A32,'s=4'!$A$97:$D$139,3,FALSE)</f>
        <v>#N/A</v>
      </c>
      <c r="N32" s="4">
        <f>VLOOKUP(A32,'s=5'!$A$3:$D$45,3,FALSE)</f>
        <v>3600.01</v>
      </c>
      <c r="O32" t="e">
        <f>VLOOKUP(A32,'s=5'!$A$138:$D$180,3,FALSE)</f>
        <v>#N/A</v>
      </c>
      <c r="P32" t="e">
        <f>VLOOKUP(A32,'s=5'!$A$48:$D$135,3,FALSE)</f>
        <v>#N/A</v>
      </c>
      <c r="Q32" t="e">
        <f>VLOOKUP(A32,'s=5'!$A$93:$D$135,3,FALSE)</f>
        <v>#N/A</v>
      </c>
      <c r="S32">
        <f t="shared" si="0"/>
        <v>2</v>
      </c>
    </row>
    <row r="33" spans="1:22" x14ac:dyDescent="0.2">
      <c r="A33" t="s">
        <v>22</v>
      </c>
      <c r="B33" s="4">
        <v>0</v>
      </c>
      <c r="C33" t="e">
        <f>VLOOKUP(A33, 's=2'!$A$143:$D$185, 3,FALSE)</f>
        <v>#N/A</v>
      </c>
      <c r="D33" t="e">
        <f>VLOOKUP(A33, 's=2'!$A$53:$D$95,3,FALSE)</f>
        <v>#N/A</v>
      </c>
      <c r="E33" t="e">
        <f>VLOOKUP(A33,'s=2'!$A$98:$D$140,3,FALSE)</f>
        <v>#N/A</v>
      </c>
      <c r="F33" s="4">
        <f>VLOOKUP(A33,'s=3'!$A$3:$D$36,3,FALSE)</f>
        <v>0.04</v>
      </c>
      <c r="G33" t="e">
        <f>VLOOKUP(A33,'s=3'!$A$139:$D$181,3,FALSE)</f>
        <v>#N/A</v>
      </c>
      <c r="H33" t="e">
        <f>VLOOKUP(A33,'s=3'!$A$49:$D$91,3,FALSE)</f>
        <v>#N/A</v>
      </c>
      <c r="I33" t="e">
        <f>VLOOKUP(A33,'s=3'!$A$94:$D$136,3,FALSE)</f>
        <v>#N/A</v>
      </c>
      <c r="J33" s="4">
        <f>VLOOKUP(A33,'s=4'!$A$3:$D$36,3,FALSE)</f>
        <v>0.4</v>
      </c>
      <c r="K33" t="e">
        <f>VLOOKUP(A33,'s=4'!$A$142:$D$184,3,FALSE)</f>
        <v>#N/A</v>
      </c>
      <c r="L33" t="e">
        <f>VLOOKUP(A33,'s=4'!$A$52:$D$94,3,FALSE)</f>
        <v>#N/A</v>
      </c>
      <c r="M33" t="e">
        <f>VLOOKUP(A33,'s=4'!$A$97:$D$139,3,FALSE)</f>
        <v>#N/A</v>
      </c>
      <c r="N33" s="4">
        <f>VLOOKUP(A33,'s=5'!$A$3:$D$45,3,FALSE)</f>
        <v>8.0299999999999994</v>
      </c>
      <c r="O33" t="e">
        <f>VLOOKUP(A33,'s=5'!$A$138:$D$180,3,FALSE)</f>
        <v>#N/A</v>
      </c>
      <c r="P33" t="e">
        <f>VLOOKUP(A33,'s=5'!$A$48:$D$135,3,FALSE)</f>
        <v>#N/A</v>
      </c>
      <c r="Q33" t="e">
        <f>VLOOKUP(A33,'s=5'!$A$93:$D$135,3,FALSE)</f>
        <v>#N/A</v>
      </c>
      <c r="S33">
        <f t="shared" si="0"/>
        <v>4</v>
      </c>
    </row>
    <row r="34" spans="1:22" x14ac:dyDescent="0.2">
      <c r="A34" t="s">
        <v>23</v>
      </c>
      <c r="B34" s="4">
        <v>0</v>
      </c>
      <c r="C34" t="e">
        <f>VLOOKUP(A34, 's=2'!$A$143:$D$185, 3,FALSE)</f>
        <v>#N/A</v>
      </c>
      <c r="D34" t="e">
        <f>VLOOKUP(A34, 's=2'!$A$53:$D$95,3,FALSE)</f>
        <v>#N/A</v>
      </c>
      <c r="E34" t="e">
        <f>VLOOKUP(A34,'s=2'!$A$98:$D$140,3,FALSE)</f>
        <v>#N/A</v>
      </c>
      <c r="F34" s="4">
        <f>VLOOKUP(A34,'s=3'!$A$3:$D$36,3,FALSE)</f>
        <v>0</v>
      </c>
      <c r="G34" t="e">
        <f>VLOOKUP(A34,'s=3'!$A$139:$D$181,3,FALSE)</f>
        <v>#N/A</v>
      </c>
      <c r="H34" t="e">
        <f>VLOOKUP(A34,'s=3'!$A$49:$D$91,3,FALSE)</f>
        <v>#N/A</v>
      </c>
      <c r="I34" t="e">
        <f>VLOOKUP(A34,'s=3'!$A$94:$D$136,3,FALSE)</f>
        <v>#N/A</v>
      </c>
      <c r="J34" s="4">
        <f>VLOOKUP(A34,'s=4'!$A$3:$D$36,3,FALSE)</f>
        <v>41.31</v>
      </c>
      <c r="K34" t="e">
        <f>VLOOKUP(A34,'s=4'!$A$142:$D$184,3,FALSE)</f>
        <v>#N/A</v>
      </c>
      <c r="L34" t="e">
        <f>VLOOKUP(A34,'s=4'!$A$52:$D$94,3,FALSE)</f>
        <v>#N/A</v>
      </c>
      <c r="M34" t="e">
        <f>VLOOKUP(A34,'s=4'!$A$97:$D$139,3,FALSE)</f>
        <v>#N/A</v>
      </c>
      <c r="N34" s="4">
        <f>VLOOKUP(A34,'s=5'!$A$3:$D$45,3,FALSE)</f>
        <v>3600.01</v>
      </c>
      <c r="O34" t="e">
        <f>VLOOKUP(A34,'s=5'!$A$138:$D$180,3,FALSE)</f>
        <v>#N/A</v>
      </c>
      <c r="P34" t="e">
        <f>VLOOKUP(A34,'s=5'!$A$48:$D$135,3,FALSE)</f>
        <v>#N/A</v>
      </c>
      <c r="Q34" t="e">
        <f>VLOOKUP(A34,'s=5'!$A$93:$D$135,3,FALSE)</f>
        <v>#N/A</v>
      </c>
      <c r="S34">
        <f t="shared" si="0"/>
        <v>3</v>
      </c>
    </row>
    <row r="35" spans="1:22" x14ac:dyDescent="0.2">
      <c r="A35" s="3" t="s">
        <v>56</v>
      </c>
      <c r="B35" s="4">
        <v>0.03</v>
      </c>
      <c r="C35" t="e">
        <f>VLOOKUP(A35, 's=2'!$A$143:$D$185, 3,FALSE)</f>
        <v>#N/A</v>
      </c>
      <c r="D35" t="e">
        <f>VLOOKUP(A35, 's=2'!$A$53:$D$95,3,FALSE)</f>
        <v>#N/A</v>
      </c>
      <c r="E35" t="e">
        <f>VLOOKUP(A35,'s=2'!$A$98:$D$140,3,FALSE)</f>
        <v>#N/A</v>
      </c>
      <c r="F35" s="4">
        <f>VLOOKUP(A35,'s=3'!$A$3:$D$36,3,FALSE)</f>
        <v>0.26</v>
      </c>
      <c r="G35" t="e">
        <f>VLOOKUP(A35,'s=3'!$A$139:$D$181,3,FALSE)</f>
        <v>#N/A</v>
      </c>
      <c r="H35" t="e">
        <f>VLOOKUP(A35,'s=3'!$A$49:$D$91,3,FALSE)</f>
        <v>#N/A</v>
      </c>
      <c r="I35" t="e">
        <f>VLOOKUP(A35,'s=3'!$A$94:$D$136,3,FALSE)</f>
        <v>#N/A</v>
      </c>
      <c r="J35" s="4">
        <f>VLOOKUP(A35,'s=4'!$A$3:$D$36,3,FALSE)</f>
        <v>3600.01</v>
      </c>
      <c r="K35" t="e">
        <f>VLOOKUP(A35,'s=4'!$A$142:$D$184,3,FALSE)</f>
        <v>#N/A</v>
      </c>
      <c r="L35" t="e">
        <f>VLOOKUP(A35,'s=4'!$A$52:$D$94,3,FALSE)</f>
        <v>#N/A</v>
      </c>
      <c r="M35" t="e">
        <f>VLOOKUP(A35,'s=4'!$A$97:$D$139,3,FALSE)</f>
        <v>#N/A</v>
      </c>
      <c r="N35" s="4">
        <f>VLOOKUP(A35,'s=5'!$A$3:$D$45,3,FALSE)</f>
        <v>3600.01</v>
      </c>
      <c r="O35" t="e">
        <f>VLOOKUP(A35,'s=5'!$A$138:$D$180,3,FALSE)</f>
        <v>#N/A</v>
      </c>
      <c r="P35" t="e">
        <f>VLOOKUP(A35,'s=5'!$A$48:$D$135,3,FALSE)</f>
        <v>#N/A</v>
      </c>
      <c r="Q35" t="e">
        <f>VLOOKUP(A35,'s=5'!$A$93:$D$135,3,FALSE)</f>
        <v>#N/A</v>
      </c>
      <c r="S35">
        <f t="shared" si="0"/>
        <v>2</v>
      </c>
    </row>
    <row r="36" spans="1:22" x14ac:dyDescent="0.2">
      <c r="A36" t="s">
        <v>25</v>
      </c>
      <c r="B36" s="4">
        <v>0.11</v>
      </c>
      <c r="C36" t="e">
        <f>VLOOKUP(A36, 's=2'!$A$143:$D$185, 3,FALSE)</f>
        <v>#N/A</v>
      </c>
      <c r="D36" t="e">
        <f>VLOOKUP(A36, 's=2'!$A$53:$D$95,3,FALSE)</f>
        <v>#N/A</v>
      </c>
      <c r="E36" t="e">
        <f>VLOOKUP(A36,'s=2'!$A$98:$D$140,3,FALSE)</f>
        <v>#N/A</v>
      </c>
      <c r="F36" s="4">
        <f>VLOOKUP(A36,'s=3'!$A$3:$D$36,3,FALSE)</f>
        <v>0.12</v>
      </c>
      <c r="G36" t="e">
        <f>VLOOKUP(A36,'s=3'!$A$139:$D$181,3,FALSE)</f>
        <v>#N/A</v>
      </c>
      <c r="H36" t="e">
        <f>VLOOKUP(A36,'s=3'!$A$49:$D$91,3,FALSE)</f>
        <v>#N/A</v>
      </c>
      <c r="I36" t="e">
        <f>VLOOKUP(A36,'s=3'!$A$94:$D$136,3,FALSE)</f>
        <v>#N/A</v>
      </c>
      <c r="J36" s="4">
        <f>VLOOKUP(A36,'s=4'!$A$3:$D$36,3,FALSE)</f>
        <v>61.38</v>
      </c>
      <c r="K36" t="e">
        <f>VLOOKUP(A36,'s=4'!$A$142:$D$184,3,FALSE)</f>
        <v>#N/A</v>
      </c>
      <c r="L36" t="e">
        <f>VLOOKUP(A36,'s=4'!$A$52:$D$94,3,FALSE)</f>
        <v>#N/A</v>
      </c>
      <c r="M36" t="e">
        <f>VLOOKUP(A36,'s=4'!$A$97:$D$139,3,FALSE)</f>
        <v>#N/A</v>
      </c>
      <c r="N36" s="4">
        <f>VLOOKUP(A36,'s=5'!$A$3:$D$45,3,FALSE)</f>
        <v>3600.01</v>
      </c>
      <c r="O36" t="e">
        <f>VLOOKUP(A36,'s=5'!$A$138:$D$180,3,FALSE)</f>
        <v>#N/A</v>
      </c>
      <c r="P36" t="e">
        <f>VLOOKUP(A36,'s=5'!$A$48:$D$135,3,FALSE)</f>
        <v>#N/A</v>
      </c>
      <c r="Q36" t="e">
        <f>VLOOKUP(A36,'s=5'!$A$93:$D$135,3,FALSE)</f>
        <v>#N/A</v>
      </c>
      <c r="S36">
        <f t="shared" si="0"/>
        <v>3</v>
      </c>
    </row>
    <row r="37" spans="1:22" x14ac:dyDescent="0.2">
      <c r="A37" t="s">
        <v>26</v>
      </c>
      <c r="B37" s="4">
        <v>0.43</v>
      </c>
      <c r="C37" t="e">
        <f>VLOOKUP(A37, 's=2'!$A$143:$D$185, 3,FALSE)</f>
        <v>#N/A</v>
      </c>
      <c r="D37" t="e">
        <f>VLOOKUP(A37, 's=2'!$A$53:$D$95,3,FALSE)</f>
        <v>#N/A</v>
      </c>
      <c r="E37" t="e">
        <f>VLOOKUP(A37,'s=2'!$A$98:$D$140,3,FALSE)</f>
        <v>#N/A</v>
      </c>
      <c r="F37" s="4" t="e">
        <f>VLOOKUP(A37,'s=3'!$A$3:$D$36,3,FALSE)</f>
        <v>#N/A</v>
      </c>
      <c r="G37" t="e">
        <f>VLOOKUP(A37,'s=3'!$A$139:$D$181,3,FALSE)</f>
        <v>#N/A</v>
      </c>
      <c r="H37" t="e">
        <f>VLOOKUP(A37,'s=3'!$A$49:$D$91,3,FALSE)</f>
        <v>#N/A</v>
      </c>
      <c r="I37" t="e">
        <f>VLOOKUP(A37,'s=3'!$A$94:$D$136,3,FALSE)</f>
        <v>#N/A</v>
      </c>
      <c r="J37" s="4" t="e">
        <f>VLOOKUP(A37,'s=4'!$A$3:$D$36,3,FALSE)</f>
        <v>#N/A</v>
      </c>
      <c r="K37" t="e">
        <f>VLOOKUP(A37,'s=4'!$A$142:$D$184,3,FALSE)</f>
        <v>#N/A</v>
      </c>
      <c r="L37" t="e">
        <f>VLOOKUP(A37,'s=4'!$A$52:$D$94,3,FALSE)</f>
        <v>#N/A</v>
      </c>
      <c r="M37" t="e">
        <f>VLOOKUP(A37,'s=4'!$A$97:$D$139,3,FALSE)</f>
        <v>#N/A</v>
      </c>
      <c r="N37" s="4">
        <v>3600</v>
      </c>
      <c r="O37" t="e">
        <f>VLOOKUP(A37,'s=5'!$A$138:$D$180,3,FALSE)</f>
        <v>#N/A</v>
      </c>
      <c r="P37" t="e">
        <f>VLOOKUP(A37,'s=5'!$A$48:$D$135,3,FALSE)</f>
        <v>#N/A</v>
      </c>
      <c r="Q37" t="e">
        <f>VLOOKUP(A37,'s=5'!$A$93:$D$135,3,FALSE)</f>
        <v>#N/A</v>
      </c>
      <c r="S37">
        <f t="shared" si="0"/>
        <v>1</v>
      </c>
    </row>
    <row r="38" spans="1:22" x14ac:dyDescent="0.2">
      <c r="A38" t="s">
        <v>53</v>
      </c>
      <c r="B38" s="4">
        <v>3600</v>
      </c>
      <c r="C38" t="e">
        <f>VLOOKUP(A38, 's=2'!$A$143:$D$185, 3,FALSE)</f>
        <v>#N/A</v>
      </c>
      <c r="D38" t="e">
        <f>VLOOKUP(A38, 's=2'!$A$53:$D$95,3,FALSE)</f>
        <v>#N/A</v>
      </c>
      <c r="E38" t="e">
        <f>VLOOKUP(A38,'s=2'!$A$98:$D$140,3,FALSE)</f>
        <v>#N/A</v>
      </c>
      <c r="F38" s="4">
        <v>3600</v>
      </c>
      <c r="G38" t="e">
        <f>VLOOKUP(A38,'s=3'!$A$139:$D$181,3,FALSE)</f>
        <v>#N/A</v>
      </c>
      <c r="H38" t="e">
        <f>VLOOKUP(A38,'s=3'!$A$49:$D$91,3,FALSE)</f>
        <v>#N/A</v>
      </c>
      <c r="I38" t="e">
        <f>VLOOKUP(A38,'s=3'!$A$94:$D$136,3,FALSE)</f>
        <v>#N/A</v>
      </c>
      <c r="J38" s="4">
        <v>3600</v>
      </c>
      <c r="K38" t="e">
        <f>VLOOKUP(A38,'s=4'!$A$142:$D$184,3,FALSE)</f>
        <v>#N/A</v>
      </c>
      <c r="L38" t="e">
        <f>VLOOKUP(A38,'s=4'!$A$52:$D$94,3,FALSE)</f>
        <v>#N/A</v>
      </c>
      <c r="M38" t="e">
        <f>VLOOKUP(A38,'s=4'!$A$97:$D$139,3,FALSE)</f>
        <v>#N/A</v>
      </c>
      <c r="N38" s="4">
        <v>3600</v>
      </c>
      <c r="O38" t="e">
        <f>VLOOKUP(A38,'s=5'!$A$138:$D$180,3,FALSE)</f>
        <v>#N/A</v>
      </c>
      <c r="P38" t="e">
        <f>VLOOKUP(A38,'s=5'!$A$48:$D$135,3,FALSE)</f>
        <v>#N/A</v>
      </c>
      <c r="Q38" t="e">
        <f>VLOOKUP(A38,'s=5'!$A$93:$D$135,3,FALSE)</f>
        <v>#N/A</v>
      </c>
      <c r="S38">
        <f t="shared" si="0"/>
        <v>0</v>
      </c>
    </row>
    <row r="39" spans="1:22" x14ac:dyDescent="0.2">
      <c r="A39" t="s">
        <v>27</v>
      </c>
      <c r="B39" s="4">
        <v>1.57</v>
      </c>
      <c r="C39" t="e">
        <f>VLOOKUP(A39, 's=2'!$A$143:$D$185, 3,FALSE)</f>
        <v>#N/A</v>
      </c>
      <c r="D39" t="e">
        <f>VLOOKUP(A39, 's=2'!$A$53:$D$95,3,FALSE)</f>
        <v>#N/A</v>
      </c>
      <c r="E39" t="e">
        <f>VLOOKUP(A39,'s=2'!$A$98:$D$140,3,FALSE)</f>
        <v>#N/A</v>
      </c>
      <c r="F39" s="4" t="e">
        <f>VLOOKUP(A39,'s=3'!$A$3:$D$36,3,FALSE)</f>
        <v>#N/A</v>
      </c>
      <c r="G39" t="e">
        <f>VLOOKUP(A39,'s=3'!$A$139:$D$181,3,FALSE)</f>
        <v>#N/A</v>
      </c>
      <c r="H39" t="e">
        <f>VLOOKUP(A39,'s=3'!$A$49:$D$91,3,FALSE)</f>
        <v>#N/A</v>
      </c>
      <c r="I39" t="e">
        <f>VLOOKUP(A39,'s=3'!$A$94:$D$136,3,FALSE)</f>
        <v>#N/A</v>
      </c>
      <c r="J39" s="4" t="e">
        <f>VLOOKUP(A39,'s=4'!$A$3:$D$36,3,FALSE)</f>
        <v>#N/A</v>
      </c>
      <c r="K39" t="e">
        <f>VLOOKUP(A39,'s=4'!$A$142:$D$184,3,FALSE)</f>
        <v>#N/A</v>
      </c>
      <c r="L39" t="e">
        <f>VLOOKUP(A39,'s=4'!$A$52:$D$94,3,FALSE)</f>
        <v>#N/A</v>
      </c>
      <c r="M39" t="e">
        <f>VLOOKUP(A39,'s=4'!$A$97:$D$139,3,FALSE)</f>
        <v>#N/A</v>
      </c>
      <c r="N39" s="4">
        <f>VLOOKUP(A39,'s=5'!$A$3:$D$45,3,FALSE)</f>
        <v>3600.01</v>
      </c>
      <c r="O39" t="e">
        <f>VLOOKUP(A39,'s=5'!$A$138:$D$180,3,FALSE)</f>
        <v>#N/A</v>
      </c>
      <c r="P39" t="e">
        <f>VLOOKUP(A39,'s=5'!$A$48:$D$135,3,FALSE)</f>
        <v>#N/A</v>
      </c>
      <c r="Q39" t="e">
        <f>VLOOKUP(A39,'s=5'!$A$93:$D$135,3,FALSE)</f>
        <v>#N/A</v>
      </c>
      <c r="S39">
        <f t="shared" si="0"/>
        <v>1</v>
      </c>
    </row>
    <row r="40" spans="1:22" x14ac:dyDescent="0.2">
      <c r="A40" s="3" t="s">
        <v>57</v>
      </c>
      <c r="B40" s="4">
        <v>3.75</v>
      </c>
      <c r="C40" t="e">
        <f>VLOOKUP(A40, 's=2'!$A$143:$D$185, 3,FALSE)</f>
        <v>#N/A</v>
      </c>
      <c r="D40" t="e">
        <f>VLOOKUP(A40, 's=2'!$A$53:$D$95,3,FALSE)</f>
        <v>#N/A</v>
      </c>
      <c r="E40" t="e">
        <f>VLOOKUP(A40,'s=2'!$A$98:$D$140,3,FALSE)</f>
        <v>#N/A</v>
      </c>
      <c r="F40" s="4" t="e">
        <f>VLOOKUP(A40,'s=3'!$A$3:$D$36,3,FALSE)</f>
        <v>#N/A</v>
      </c>
      <c r="G40" t="e">
        <f>VLOOKUP(A40,'s=3'!$A$139:$D$181,3,FALSE)</f>
        <v>#N/A</v>
      </c>
      <c r="H40" t="e">
        <f>VLOOKUP(A40,'s=3'!$A$49:$D$91,3,FALSE)</f>
        <v>#N/A</v>
      </c>
      <c r="I40" t="e">
        <f>VLOOKUP(A40,'s=3'!$A$94:$D$136,3,FALSE)</f>
        <v>#N/A</v>
      </c>
      <c r="J40" s="4" t="e">
        <f>VLOOKUP(A40,'s=4'!$A$3:$D$36,3,FALSE)</f>
        <v>#N/A</v>
      </c>
      <c r="K40" t="e">
        <f>VLOOKUP(A40,'s=4'!$A$142:$D$184,3,FALSE)</f>
        <v>#N/A</v>
      </c>
      <c r="L40" t="e">
        <f>VLOOKUP(A40,'s=4'!$A$52:$D$94,3,FALSE)</f>
        <v>#N/A</v>
      </c>
      <c r="M40" t="e">
        <f>VLOOKUP(A40,'s=4'!$A$97:$D$139,3,FALSE)</f>
        <v>#N/A</v>
      </c>
      <c r="N40" s="4">
        <f>VLOOKUP(A40,'s=5'!$A$3:$D$45,3,FALSE)</f>
        <v>3600.01</v>
      </c>
      <c r="O40" t="e">
        <f>VLOOKUP(A40,'s=5'!$A$138:$D$180,3,FALSE)</f>
        <v>#N/A</v>
      </c>
      <c r="P40" t="e">
        <f>VLOOKUP(A40,'s=5'!$A$48:$D$135,3,FALSE)</f>
        <v>#N/A</v>
      </c>
      <c r="Q40" t="e">
        <f>VLOOKUP(A40,'s=5'!$A$93:$D$135,3,FALSE)</f>
        <v>#N/A</v>
      </c>
      <c r="S40">
        <f t="shared" si="0"/>
        <v>1</v>
      </c>
    </row>
    <row r="41" spans="1:22" x14ac:dyDescent="0.2">
      <c r="A41" t="s">
        <v>29</v>
      </c>
      <c r="B41" s="4">
        <v>5.4</v>
      </c>
      <c r="C41" t="e">
        <f>VLOOKUP(A41, 's=2'!$A$143:$D$185, 3,FALSE)</f>
        <v>#N/A</v>
      </c>
      <c r="D41" t="e">
        <f>VLOOKUP(A41, 's=2'!$A$53:$D$95,3,FALSE)</f>
        <v>#N/A</v>
      </c>
      <c r="E41" t="e">
        <f>VLOOKUP(A41,'s=2'!$A$98:$D$140,3,FALSE)</f>
        <v>#N/A</v>
      </c>
      <c r="F41" s="4" t="e">
        <f>VLOOKUP(A41,'s=3'!$A$3:$D$36,3,FALSE)</f>
        <v>#N/A</v>
      </c>
      <c r="G41" t="e">
        <f>VLOOKUP(A41,'s=3'!$A$139:$D$181,3,FALSE)</f>
        <v>#N/A</v>
      </c>
      <c r="H41" t="e">
        <f>VLOOKUP(A41,'s=3'!$A$49:$D$91,3,FALSE)</f>
        <v>#N/A</v>
      </c>
      <c r="I41" t="e">
        <f>VLOOKUP(A41,'s=3'!$A$94:$D$136,3,FALSE)</f>
        <v>#N/A</v>
      </c>
      <c r="J41" s="4" t="e">
        <f>VLOOKUP(A41,'s=4'!$A$3:$D$36,3,FALSE)</f>
        <v>#N/A</v>
      </c>
      <c r="K41" t="e">
        <f>VLOOKUP(A41,'s=4'!$A$142:$D$184,3,FALSE)</f>
        <v>#N/A</v>
      </c>
      <c r="L41" t="e">
        <f>VLOOKUP(A41,'s=4'!$A$52:$D$94,3,FALSE)</f>
        <v>#N/A</v>
      </c>
      <c r="M41" t="e">
        <f>VLOOKUP(A41,'s=4'!$A$97:$D$139,3,FALSE)</f>
        <v>#N/A</v>
      </c>
      <c r="N41" s="4">
        <f>VLOOKUP(A41,'s=5'!$A$3:$D$45,3,FALSE)</f>
        <v>3600.01</v>
      </c>
      <c r="O41" t="e">
        <f>VLOOKUP(A41,'s=5'!$A$138:$D$180,3,FALSE)</f>
        <v>#N/A</v>
      </c>
      <c r="P41" t="e">
        <f>VLOOKUP(A41,'s=5'!$A$48:$D$135,3,FALSE)</f>
        <v>#N/A</v>
      </c>
      <c r="Q41" t="e">
        <f>VLOOKUP(A41,'s=5'!$A$93:$D$135,3,FALSE)</f>
        <v>#N/A</v>
      </c>
      <c r="S41">
        <f t="shared" si="0"/>
        <v>1</v>
      </c>
    </row>
    <row r="42" spans="1:22" x14ac:dyDescent="0.2">
      <c r="A42" t="s">
        <v>30</v>
      </c>
      <c r="B42" s="4">
        <v>3600</v>
      </c>
      <c r="C42" t="e">
        <f>VLOOKUP(A42, 's=2'!$A$143:$D$185, 3,FALSE)</f>
        <v>#N/A</v>
      </c>
      <c r="D42" t="e">
        <f>VLOOKUP(A42, 's=2'!$A$53:$D$95,3,FALSE)</f>
        <v>#N/A</v>
      </c>
      <c r="E42" t="e">
        <f>VLOOKUP(A42,'s=2'!$A$98:$D$140,3,FALSE)</f>
        <v>#N/A</v>
      </c>
      <c r="F42" s="4" t="e">
        <f>VLOOKUP(A42,'s=3'!$A$3:$D$36,3,FALSE)</f>
        <v>#N/A</v>
      </c>
      <c r="G42" t="e">
        <f>VLOOKUP(A42,'s=3'!$A$139:$D$181,3,FALSE)</f>
        <v>#N/A</v>
      </c>
      <c r="H42" t="e">
        <f>VLOOKUP(A42,'s=3'!$A$49:$D$91,3,FALSE)</f>
        <v>#N/A</v>
      </c>
      <c r="I42" t="e">
        <f>VLOOKUP(A42,'s=3'!$A$94:$D$136,3,FALSE)</f>
        <v>#N/A</v>
      </c>
      <c r="J42" s="4" t="e">
        <f>VLOOKUP(A42,'s=4'!$A$3:$D$36,3,FALSE)</f>
        <v>#N/A</v>
      </c>
      <c r="K42" t="e">
        <f>VLOOKUP(A42,'s=4'!$A$142:$D$184,3,FALSE)</f>
        <v>#N/A</v>
      </c>
      <c r="L42" t="e">
        <f>VLOOKUP(A42,'s=4'!$A$52:$D$94,3,FALSE)</f>
        <v>#N/A</v>
      </c>
      <c r="M42" t="e">
        <f>VLOOKUP(A42,'s=4'!$A$97:$D$139,3,FALSE)</f>
        <v>#N/A</v>
      </c>
      <c r="N42" s="4">
        <f>VLOOKUP(A42,'s=5'!$A$3:$D$45,3,FALSE)</f>
        <v>3600.01</v>
      </c>
      <c r="O42" t="e">
        <f>VLOOKUP(A42,'s=5'!$A$138:$D$180,3,FALSE)</f>
        <v>#N/A</v>
      </c>
      <c r="P42" t="e">
        <f>VLOOKUP(A42,'s=5'!$A$48:$D$135,3,FALSE)</f>
        <v>#N/A</v>
      </c>
      <c r="Q42" t="e">
        <f>VLOOKUP(A42,'s=5'!$A$93:$D$135,3,FALSE)</f>
        <v>#N/A</v>
      </c>
      <c r="S42">
        <f t="shared" si="0"/>
        <v>0</v>
      </c>
      <c r="U42">
        <v>375.99634146341469</v>
      </c>
      <c r="V42">
        <v>1447648.1951219512</v>
      </c>
    </row>
    <row r="43" spans="1:22" x14ac:dyDescent="0.2">
      <c r="A43" t="s">
        <v>31</v>
      </c>
      <c r="B43" s="4">
        <v>95.33</v>
      </c>
      <c r="C43" t="e">
        <f>VLOOKUP(A43, 's=2'!$A$143:$D$185, 3,FALSE)</f>
        <v>#N/A</v>
      </c>
      <c r="D43" t="e">
        <f>VLOOKUP(A43, 's=2'!$A$53:$D$95,3,FALSE)</f>
        <v>#N/A</v>
      </c>
      <c r="E43" t="e">
        <f>VLOOKUP(A43,'s=2'!$A$98:$D$140,3,FALSE)</f>
        <v>#N/A</v>
      </c>
      <c r="F43" s="4" t="e">
        <f>VLOOKUP(A43,'s=3'!$A$3:$D$36,3,FALSE)</f>
        <v>#N/A</v>
      </c>
      <c r="G43" t="e">
        <f>VLOOKUP(A43,'s=3'!$A$139:$D$181,3,FALSE)</f>
        <v>#N/A</v>
      </c>
      <c r="H43" t="e">
        <f>VLOOKUP(A43,'s=3'!$A$49:$D$91,3,FALSE)</f>
        <v>#N/A</v>
      </c>
      <c r="I43" t="e">
        <f>VLOOKUP(A43,'s=3'!$A$94:$D$136,3,FALSE)</f>
        <v>#N/A</v>
      </c>
      <c r="J43" s="4" t="e">
        <f>VLOOKUP(A43,'s=4'!$A$3:$D$36,3,FALSE)</f>
        <v>#N/A</v>
      </c>
      <c r="K43" t="e">
        <f>VLOOKUP(A43,'s=4'!$A$142:$D$184,3,FALSE)</f>
        <v>#N/A</v>
      </c>
      <c r="L43" t="e">
        <f>VLOOKUP(A43,'s=4'!$A$52:$D$94,3,FALSE)</f>
        <v>#N/A</v>
      </c>
      <c r="M43" t="e">
        <f>VLOOKUP(A43,'s=4'!$A$97:$D$139,3,FALSE)</f>
        <v>#N/A</v>
      </c>
      <c r="N43" s="4">
        <f>VLOOKUP(A43,'s=5'!$A$3:$D$45,3,FALSE)</f>
        <v>3600.01</v>
      </c>
      <c r="O43" t="e">
        <f>VLOOKUP(A43,'s=5'!$A$138:$D$180,3,FALSE)</f>
        <v>#N/A</v>
      </c>
      <c r="P43" t="e">
        <f>VLOOKUP(A43,'s=5'!$A$48:$D$135,3,FALSE)</f>
        <v>#N/A</v>
      </c>
      <c r="Q43" t="e">
        <f>VLOOKUP(A43,'s=5'!$A$93:$D$135,3,FALSE)</f>
        <v>#N/A</v>
      </c>
      <c r="S43">
        <f t="shared" si="0"/>
        <v>1</v>
      </c>
    </row>
    <row r="44" spans="1:22" s="1" customFormat="1" x14ac:dyDescent="0.2">
      <c r="A44" s="2" t="s">
        <v>49</v>
      </c>
      <c r="B44" s="5">
        <v>31</v>
      </c>
      <c r="F44" s="5"/>
      <c r="J44" s="5"/>
      <c r="N44" s="5"/>
    </row>
  </sheetData>
  <mergeCells count="4">
    <mergeCell ref="B1:E1"/>
    <mergeCell ref="F1:I1"/>
    <mergeCell ref="J1:M1"/>
    <mergeCell ref="N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s=2</vt:lpstr>
      <vt:lpstr>s=3</vt:lpstr>
      <vt:lpstr>s=4</vt:lpstr>
      <vt:lpstr>s=5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2020-06-12T09:32:12Z</dcterms:modified>
</cp:coreProperties>
</file>