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esktop\Projects\Daejeon_Science_Festival_Project\Data\"/>
    </mc:Choice>
  </mc:AlternateContent>
  <xr:revisionPtr revIDLastSave="0" documentId="13_ncr:1_{050D5B8E-FABC-41A8-9199-71C166F79B28}" xr6:coauthVersionLast="44" xr6:coauthVersionMax="44" xr10:uidLastSave="{00000000-0000-0000-0000-000000000000}"/>
  <bookViews>
    <workbookView xWindow="-108" yWindow="-108" windowWidth="23256" windowHeight="12576" xr2:uid="{A185AB1D-6145-4969-92D3-90A5F8C5E004}"/>
  </bookViews>
  <sheets>
    <sheet name="회귀분석_all" sheetId="2" r:id="rId1"/>
    <sheet name="회귀분석_-1" sheetId="3" r:id="rId2"/>
    <sheet name="회귀분석_3" sheetId="8" r:id="rId3"/>
    <sheet name="Prediction" sheetId="9" r:id="rId4"/>
    <sheet name="상관분석" sheetId="4" r:id="rId5"/>
    <sheet name="회귀분석_weather" sheetId="13" r:id="rId6"/>
    <sheet name="Prediction_Vis_Change" sheetId="17" r:id="rId7"/>
    <sheet name="Sheet19" sheetId="19" r:id="rId8"/>
    <sheet name="Train_Data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테이블" name="테이블" connection="연결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3" i="1" l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I3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J1" i="1"/>
  <c r="C22" i="17"/>
  <c r="C25" i="17"/>
  <c r="C23" i="17"/>
  <c r="C24" i="17"/>
  <c r="C26" i="17"/>
  <c r="BX1" i="1" l="1"/>
  <c r="E24" i="17"/>
  <c r="E23" i="17"/>
  <c r="D23" i="17"/>
  <c r="E26" i="17"/>
  <c r="D22" i="17"/>
  <c r="D24" i="17"/>
  <c r="E22" i="17"/>
  <c r="D25" i="17"/>
  <c r="D26" i="17"/>
  <c r="E25" i="17"/>
  <c r="C24" i="9"/>
  <c r="C25" i="9"/>
  <c r="C26" i="9"/>
  <c r="C22" i="9"/>
  <c r="C23" i="9"/>
  <c r="D23" i="9" l="1"/>
  <c r="E24" i="9"/>
  <c r="E23" i="9"/>
  <c r="D24" i="9"/>
  <c r="D22" i="9"/>
  <c r="E22" i="9"/>
  <c r="E26" i="9"/>
  <c r="D26" i="9"/>
  <c r="E25" i="9"/>
  <c r="D2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042C7A-C1A5-4C0B-AB19-C7AF43DDF124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9B50EAE-1736-4EA4-BA1C-5817D286611C}" name="연결" type="104" refreshedVersion="0" background="1">
    <extLst>
      <ext xmlns:x15="http://schemas.microsoft.com/office/spreadsheetml/2010/11/main" uri="{DE250136-89BD-433C-8126-D09CA5730AF9}">
        <x15:connection id="테이블"/>
      </ext>
    </extLst>
  </connection>
</connections>
</file>

<file path=xl/sharedStrings.xml><?xml version="1.0" encoding="utf-8"?>
<sst xmlns="http://schemas.openxmlformats.org/spreadsheetml/2006/main" count="245" uniqueCount="70">
  <si>
    <t>Year</t>
  </si>
  <si>
    <t>Vis_change_rate</t>
  </si>
  <si>
    <t>big_data_newsCount</t>
  </si>
  <si>
    <t>prev_count</t>
  </si>
  <si>
    <t>mid_count</t>
  </si>
  <si>
    <t>after_count</t>
  </si>
  <si>
    <t>Month</t>
  </si>
  <si>
    <t>Day</t>
  </si>
  <si>
    <t>WeekDay</t>
  </si>
  <si>
    <t>Count</t>
  </si>
  <si>
    <t>Days_Open</t>
  </si>
  <si>
    <t>Avg_Count</t>
  </si>
  <si>
    <t>News_Count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</si>
  <si>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</si>
  <si>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</si>
  <si>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</si>
  <si>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</si>
  <si>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</si>
  <si>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</si>
  <si>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</si>
  <si>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</si>
  <si>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</si>
  <si>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</si>
  <si>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</si>
  <si>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</si>
  <si>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</si>
  <si>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</si>
  <si>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</si>
  <si>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</si>
  <si>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</si>
  <si>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</si>
  <si>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</si>
  <si>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</si>
  <si>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</si>
  <si>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</si>
  <si>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</si>
  <si>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</si>
  <si>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R^2</t>
    <phoneticPr fontId="1" type="noConversion"/>
  </si>
  <si>
    <t>잔차 출력</t>
  </si>
  <si>
    <t>예측치 Count</t>
  </si>
  <si>
    <t>표준 잔차</t>
  </si>
  <si>
    <t>확률 출력</t>
  </si>
  <si>
    <t>백분율</t>
  </si>
  <si>
    <t>예측(Count)</t>
  </si>
  <si>
    <t>낮은 신뢰 한계(Count)</t>
  </si>
  <si>
    <t>높은 신뢰 한계(Count)</t>
  </si>
  <si>
    <t>Avg_Tmp</t>
    <phoneticPr fontId="1" type="noConversion"/>
  </si>
  <si>
    <t>High_Tmp</t>
    <phoneticPr fontId="1" type="noConversion"/>
  </si>
  <si>
    <t>Low_Tmp</t>
    <phoneticPr fontId="1" type="noConversion"/>
  </si>
  <si>
    <t>Avg_Tmp</t>
  </si>
  <si>
    <t>High_Tmp</t>
  </si>
  <si>
    <t>Low_Tmp</t>
  </si>
  <si>
    <t>예측(Vis_change_rate)</t>
  </si>
  <si>
    <t>낮은 신뢰 한계(Vis_change_rate)</t>
  </si>
  <si>
    <t>높은 신뢰 한계(Vis_change_rate)</t>
  </si>
  <si>
    <t>평균기온(℃)</t>
  </si>
  <si>
    <t>최고기온(℃)</t>
  </si>
  <si>
    <t>최저기온(℃)</t>
  </si>
  <si>
    <t>일교차(℃)</t>
  </si>
  <si>
    <t>최저초상온도(℃)</t>
  </si>
  <si>
    <t>상대습도(%) (관측)</t>
  </si>
  <si>
    <t>운량(할)</t>
  </si>
  <si>
    <t>일사(MJ/㎡)</t>
  </si>
  <si>
    <t>일조(hr) (관측)</t>
  </si>
  <si>
    <t>평균풍속(km/h)</t>
  </si>
  <si>
    <t>최대풍향풍속(km/h)</t>
  </si>
  <si>
    <t>최대순간풍향풍속(km/h)</t>
  </si>
  <si>
    <t>증발량(mm)</t>
  </si>
  <si>
    <t>강수량(mm)</t>
  </si>
  <si>
    <t>지면온도(℃)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</si>
</sst>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_);[Red]\(0.0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2" borderId="0" xfId="0" applyFill="1" applyBorder="1" applyAlignment="1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3" fontId="0" fillId="0" borderId="0" xfId="0" applyNumberFormat="1" applyAlignment="1"/>
    <xf numFmtId="2" fontId="0" fillId="0" borderId="0" xfId="0" applyNumberFormat="1" applyAlignment="1"/>
    <xf numFmtId="14" fontId="0" fillId="0" borderId="0" xfId="0" applyNumberFormat="1">
      <alignment vertical="center"/>
    </xf>
    <xf numFmtId="0" fontId="3" fillId="3" borderId="0" xfId="0" applyFont="1" applyFill="1" applyAlignment="1">
      <alignment horizontal="right" vertical="center" wrapText="1"/>
    </xf>
    <xf numFmtId="184" fontId="2" fillId="4" borderId="0" xfId="0" applyNumberFormat="1" applyFont="1" applyFill="1" applyAlignment="1">
      <alignment horizontal="right" vertical="center" wrapText="1"/>
    </xf>
    <xf numFmtId="184" fontId="2" fillId="3" borderId="0" xfId="0" applyNumberFormat="1" applyFont="1" applyFill="1" applyAlignment="1">
      <alignment horizontal="right" vertical="center" wrapText="1"/>
    </xf>
  </cellXfs>
  <cellStyles count="1">
    <cellStyle name="표준" xfId="0" builtinId="0"/>
  </cellStyles>
  <dxfs count="9"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Days_Open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Train_Data!$C$2:$C$23</c:f>
              <c:numCache>
                <c:formatCode>General</c:formatCode>
                <c:ptCount val="2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xVal>
          <c:yVal>
            <c:numRef>
              <c:f>회귀분석_3!$C$27:$C$48</c:f>
              <c:numCache>
                <c:formatCode>General</c:formatCode>
                <c:ptCount val="22"/>
                <c:pt idx="0">
                  <c:v>-33448.108097774995</c:v>
                </c:pt>
                <c:pt idx="1">
                  <c:v>11308.125620172243</c:v>
                </c:pt>
                <c:pt idx="2">
                  <c:v>-3580.8527601401438</c:v>
                </c:pt>
                <c:pt idx="3">
                  <c:v>-57802.237840437068</c:v>
                </c:pt>
                <c:pt idx="4">
                  <c:v>-103879.34625029869</c:v>
                </c:pt>
                <c:pt idx="5">
                  <c:v>29451.212582918728</c:v>
                </c:pt>
                <c:pt idx="6">
                  <c:v>85227.369815234066</c:v>
                </c:pt>
                <c:pt idx="7">
                  <c:v>26492.581768921315</c:v>
                </c:pt>
                <c:pt idx="8">
                  <c:v>-27075.654737284654</c:v>
                </c:pt>
                <c:pt idx="9">
                  <c:v>-20648.129084248387</c:v>
                </c:pt>
                <c:pt idx="10">
                  <c:v>85763.500963153259</c:v>
                </c:pt>
                <c:pt idx="11">
                  <c:v>-24715.81834807212</c:v>
                </c:pt>
                <c:pt idx="12">
                  <c:v>-5993.9829982194788</c:v>
                </c:pt>
                <c:pt idx="13">
                  <c:v>-8015.4357410135563</c:v>
                </c:pt>
                <c:pt idx="14">
                  <c:v>-35460.549976768976</c:v>
                </c:pt>
                <c:pt idx="15">
                  <c:v>-11709.190685655078</c:v>
                </c:pt>
                <c:pt idx="16">
                  <c:v>6451.2968774109468</c:v>
                </c:pt>
                <c:pt idx="17">
                  <c:v>-56207.027829767845</c:v>
                </c:pt>
                <c:pt idx="18">
                  <c:v>-29104.54901021166</c:v>
                </c:pt>
                <c:pt idx="19">
                  <c:v>38152.58707948745</c:v>
                </c:pt>
                <c:pt idx="20">
                  <c:v>67568.228316825145</c:v>
                </c:pt>
                <c:pt idx="21">
                  <c:v>67225.980335769418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67-4E30-B361-B653BDC1F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53968"/>
        <c:axId val="431354288"/>
      </c:scatterChart>
      <c:valAx>
        <c:axId val="43135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Days_Open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354288"/>
        <c:crosses val="autoZero"/>
        <c:crossBetween val="midCat"/>
      </c:valAx>
      <c:valAx>
        <c:axId val="43135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353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Sheet19!$A$27:$A$48</c:f>
              <c:numCache>
                <c:formatCode>General</c:formatCode>
                <c:ptCount val="22"/>
                <c:pt idx="0">
                  <c:v>2.2727272727272729</c:v>
                </c:pt>
                <c:pt idx="1">
                  <c:v>6.8181818181818183</c:v>
                </c:pt>
                <c:pt idx="2">
                  <c:v>11.363636363636365</c:v>
                </c:pt>
                <c:pt idx="3">
                  <c:v>15.90909090909091</c:v>
                </c:pt>
                <c:pt idx="4">
                  <c:v>20.454545454545457</c:v>
                </c:pt>
                <c:pt idx="5">
                  <c:v>25.000000000000004</c:v>
                </c:pt>
                <c:pt idx="6">
                  <c:v>29.545454545454547</c:v>
                </c:pt>
                <c:pt idx="7">
                  <c:v>34.090909090909093</c:v>
                </c:pt>
                <c:pt idx="8">
                  <c:v>38.63636363636364</c:v>
                </c:pt>
                <c:pt idx="9">
                  <c:v>43.181818181818187</c:v>
                </c:pt>
                <c:pt idx="10">
                  <c:v>47.727272727272734</c:v>
                </c:pt>
                <c:pt idx="11">
                  <c:v>52.27272727272728</c:v>
                </c:pt>
                <c:pt idx="12">
                  <c:v>56.81818181818182</c:v>
                </c:pt>
                <c:pt idx="13">
                  <c:v>61.363636363636367</c:v>
                </c:pt>
                <c:pt idx="14">
                  <c:v>65.909090909090907</c:v>
                </c:pt>
                <c:pt idx="15">
                  <c:v>70.454545454545453</c:v>
                </c:pt>
                <c:pt idx="16">
                  <c:v>75</c:v>
                </c:pt>
                <c:pt idx="17">
                  <c:v>79.545454545454547</c:v>
                </c:pt>
                <c:pt idx="18">
                  <c:v>84.090909090909093</c:v>
                </c:pt>
                <c:pt idx="19">
                  <c:v>88.63636363636364</c:v>
                </c:pt>
                <c:pt idx="20">
                  <c:v>93.181818181818187</c:v>
                </c:pt>
                <c:pt idx="21">
                  <c:v>97.727272727272734</c:v>
                </c:pt>
              </c:numCache>
            </c:numRef>
          </c:xVal>
          <c:yVal>
            <c:numRef>
              <c:f>Sheet19!$B$27:$B$48</c:f>
              <c:numCache>
                <c:formatCode>General</c:formatCode>
                <c:ptCount val="22"/>
                <c:pt idx="0">
                  <c:v>48000</c:v>
                </c:pt>
                <c:pt idx="1">
                  <c:v>81291</c:v>
                </c:pt>
                <c:pt idx="2">
                  <c:v>84252</c:v>
                </c:pt>
                <c:pt idx="3">
                  <c:v>117929</c:v>
                </c:pt>
                <c:pt idx="4">
                  <c:v>126596</c:v>
                </c:pt>
                <c:pt idx="5">
                  <c:v>130000</c:v>
                </c:pt>
                <c:pt idx="6">
                  <c:v>135169</c:v>
                </c:pt>
                <c:pt idx="7">
                  <c:v>151235</c:v>
                </c:pt>
                <c:pt idx="8">
                  <c:v>151878</c:v>
                </c:pt>
                <c:pt idx="9">
                  <c:v>153024</c:v>
                </c:pt>
                <c:pt idx="10">
                  <c:v>167800</c:v>
                </c:pt>
                <c:pt idx="11">
                  <c:v>170210</c:v>
                </c:pt>
                <c:pt idx="12">
                  <c:v>188046</c:v>
                </c:pt>
                <c:pt idx="13">
                  <c:v>195251</c:v>
                </c:pt>
                <c:pt idx="14">
                  <c:v>209510</c:v>
                </c:pt>
                <c:pt idx="15">
                  <c:v>222864</c:v>
                </c:pt>
                <c:pt idx="16">
                  <c:v>230000</c:v>
                </c:pt>
                <c:pt idx="17">
                  <c:v>240000</c:v>
                </c:pt>
                <c:pt idx="18">
                  <c:v>245338</c:v>
                </c:pt>
                <c:pt idx="19">
                  <c:v>278189</c:v>
                </c:pt>
                <c:pt idx="20">
                  <c:v>283333</c:v>
                </c:pt>
                <c:pt idx="21">
                  <c:v>317012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D6-4F3D-94D1-B21D93D5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465616"/>
        <c:axId val="592469776"/>
      </c:scatterChart>
      <c:valAx>
        <c:axId val="59246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469776"/>
        <c:crosses val="autoZero"/>
        <c:crossBetween val="midCat"/>
      </c:valAx>
      <c:valAx>
        <c:axId val="59246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465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News_Count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Train_Data!$D$2:$D$23</c:f>
              <c:numCache>
                <c:formatCode>General</c:formatCode>
                <c:ptCount val="22"/>
                <c:pt idx="0">
                  <c:v>25</c:v>
                </c:pt>
                <c:pt idx="1">
                  <c:v>27</c:v>
                </c:pt>
                <c:pt idx="2">
                  <c:v>31</c:v>
                </c:pt>
                <c:pt idx="3">
                  <c:v>47</c:v>
                </c:pt>
                <c:pt idx="4">
                  <c:v>86</c:v>
                </c:pt>
                <c:pt idx="5">
                  <c:v>35</c:v>
                </c:pt>
                <c:pt idx="6">
                  <c:v>70</c:v>
                </c:pt>
                <c:pt idx="7">
                  <c:v>43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72</c:v>
                </c:pt>
                <c:pt idx="14">
                  <c:v>99</c:v>
                </c:pt>
                <c:pt idx="15">
                  <c:v>111</c:v>
                </c:pt>
                <c:pt idx="16">
                  <c:v>262</c:v>
                </c:pt>
                <c:pt idx="17">
                  <c:v>404</c:v>
                </c:pt>
                <c:pt idx="18">
                  <c:v>449</c:v>
                </c:pt>
                <c:pt idx="19">
                  <c:v>296</c:v>
                </c:pt>
                <c:pt idx="20">
                  <c:v>186</c:v>
                </c:pt>
                <c:pt idx="21">
                  <c:v>280</c:v>
                </c:pt>
              </c:numCache>
            </c:numRef>
          </c:xVal>
          <c:yVal>
            <c:numRef>
              <c:f>회귀분석_3!$C$27:$C$48</c:f>
              <c:numCache>
                <c:formatCode>General</c:formatCode>
                <c:ptCount val="22"/>
                <c:pt idx="0">
                  <c:v>-33448.108097774995</c:v>
                </c:pt>
                <c:pt idx="1">
                  <c:v>11308.125620172243</c:v>
                </c:pt>
                <c:pt idx="2">
                  <c:v>-3580.8527601401438</c:v>
                </c:pt>
                <c:pt idx="3">
                  <c:v>-57802.237840437068</c:v>
                </c:pt>
                <c:pt idx="4">
                  <c:v>-103879.34625029869</c:v>
                </c:pt>
                <c:pt idx="5">
                  <c:v>29451.212582918728</c:v>
                </c:pt>
                <c:pt idx="6">
                  <c:v>85227.369815234066</c:v>
                </c:pt>
                <c:pt idx="7">
                  <c:v>26492.581768921315</c:v>
                </c:pt>
                <c:pt idx="8">
                  <c:v>-27075.654737284654</c:v>
                </c:pt>
                <c:pt idx="9">
                  <c:v>-20648.129084248387</c:v>
                </c:pt>
                <c:pt idx="10">
                  <c:v>85763.500963153259</c:v>
                </c:pt>
                <c:pt idx="11">
                  <c:v>-24715.81834807212</c:v>
                </c:pt>
                <c:pt idx="12">
                  <c:v>-5993.9829982194788</c:v>
                </c:pt>
                <c:pt idx="13">
                  <c:v>-8015.4357410135563</c:v>
                </c:pt>
                <c:pt idx="14">
                  <c:v>-35460.549976768976</c:v>
                </c:pt>
                <c:pt idx="15">
                  <c:v>-11709.190685655078</c:v>
                </c:pt>
                <c:pt idx="16">
                  <c:v>6451.2968774109468</c:v>
                </c:pt>
                <c:pt idx="17">
                  <c:v>-56207.027829767845</c:v>
                </c:pt>
                <c:pt idx="18">
                  <c:v>-29104.54901021166</c:v>
                </c:pt>
                <c:pt idx="19">
                  <c:v>38152.58707948745</c:v>
                </c:pt>
                <c:pt idx="20">
                  <c:v>67568.228316825145</c:v>
                </c:pt>
                <c:pt idx="21">
                  <c:v>67225.980335769418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B7-4985-9011-5D38B8B18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78352"/>
        <c:axId val="449615864"/>
      </c:scatterChart>
      <c:valAx>
        <c:axId val="33197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News_Count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615864"/>
        <c:crosses val="autoZero"/>
        <c:crossBetween val="midCat"/>
      </c:valAx>
      <c:valAx>
        <c:axId val="449615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9783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Vis_change_rate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Train_Data!$E$2:$E$23</c:f>
              <c:numCache>
                <c:formatCode>General</c:formatCode>
                <c:ptCount val="22"/>
                <c:pt idx="0">
                  <c:v>0</c:v>
                </c:pt>
                <c:pt idx="1">
                  <c:v>0.23352273200000001</c:v>
                </c:pt>
                <c:pt idx="2">
                  <c:v>-0.17100854400000001</c:v>
                </c:pt>
                <c:pt idx="3">
                  <c:v>-0.52386021800000004</c:v>
                </c:pt>
                <c:pt idx="4">
                  <c:v>-0.19462700199999999</c:v>
                </c:pt>
                <c:pt idx="5">
                  <c:v>0.59380914799999995</c:v>
                </c:pt>
                <c:pt idx="6">
                  <c:v>0.10623888099999999</c:v>
                </c:pt>
                <c:pt idx="7">
                  <c:v>0.18819365800000001</c:v>
                </c:pt>
                <c:pt idx="8">
                  <c:v>-0.44112632400000001</c:v>
                </c:pt>
                <c:pt idx="9">
                  <c:v>0.39859731100000001</c:v>
                </c:pt>
                <c:pt idx="10">
                  <c:v>-0.619630299</c:v>
                </c:pt>
                <c:pt idx="11">
                  <c:v>0.35802538499999997</c:v>
                </c:pt>
                <c:pt idx="12">
                  <c:v>-0.46981093099999999</c:v>
                </c:pt>
                <c:pt idx="13">
                  <c:v>0.22934310999999999</c:v>
                </c:pt>
                <c:pt idx="14">
                  <c:v>-0.36219911700000001</c:v>
                </c:pt>
                <c:pt idx="15">
                  <c:v>0.44526527900000001</c:v>
                </c:pt>
                <c:pt idx="16">
                  <c:v>-2.1641249999999999</c:v>
                </c:pt>
                <c:pt idx="17">
                  <c:v>0.52324195500000004</c:v>
                </c:pt>
                <c:pt idx="18">
                  <c:v>0.211327184</c:v>
                </c:pt>
                <c:pt idx="19">
                  <c:v>0.236260679</c:v>
                </c:pt>
                <c:pt idx="20">
                  <c:v>3.1026087000000001E-2</c:v>
                </c:pt>
                <c:pt idx="21">
                  <c:v>4.1666666999999998E-2</c:v>
                </c:pt>
              </c:numCache>
            </c:numRef>
          </c:xVal>
          <c:yVal>
            <c:numRef>
              <c:f>회귀분석_3!$C$27:$C$48</c:f>
              <c:numCache>
                <c:formatCode>General</c:formatCode>
                <c:ptCount val="22"/>
                <c:pt idx="0">
                  <c:v>-33448.108097774995</c:v>
                </c:pt>
                <c:pt idx="1">
                  <c:v>11308.125620172243</c:v>
                </c:pt>
                <c:pt idx="2">
                  <c:v>-3580.8527601401438</c:v>
                </c:pt>
                <c:pt idx="3">
                  <c:v>-57802.237840437068</c:v>
                </c:pt>
                <c:pt idx="4">
                  <c:v>-103879.34625029869</c:v>
                </c:pt>
                <c:pt idx="5">
                  <c:v>29451.212582918728</c:v>
                </c:pt>
                <c:pt idx="6">
                  <c:v>85227.369815234066</c:v>
                </c:pt>
                <c:pt idx="7">
                  <c:v>26492.581768921315</c:v>
                </c:pt>
                <c:pt idx="8">
                  <c:v>-27075.654737284654</c:v>
                </c:pt>
                <c:pt idx="9">
                  <c:v>-20648.129084248387</c:v>
                </c:pt>
                <c:pt idx="10">
                  <c:v>85763.500963153259</c:v>
                </c:pt>
                <c:pt idx="11">
                  <c:v>-24715.81834807212</c:v>
                </c:pt>
                <c:pt idx="12">
                  <c:v>-5993.9829982194788</c:v>
                </c:pt>
                <c:pt idx="13">
                  <c:v>-8015.4357410135563</c:v>
                </c:pt>
                <c:pt idx="14">
                  <c:v>-35460.549976768976</c:v>
                </c:pt>
                <c:pt idx="15">
                  <c:v>-11709.190685655078</c:v>
                </c:pt>
                <c:pt idx="16">
                  <c:v>6451.2968774109468</c:v>
                </c:pt>
                <c:pt idx="17">
                  <c:v>-56207.027829767845</c:v>
                </c:pt>
                <c:pt idx="18">
                  <c:v>-29104.54901021166</c:v>
                </c:pt>
                <c:pt idx="19">
                  <c:v>38152.58707948745</c:v>
                </c:pt>
                <c:pt idx="20">
                  <c:v>67568.228316825145</c:v>
                </c:pt>
                <c:pt idx="21">
                  <c:v>67225.980335769418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8D-452A-9F62-DC6E8BBDE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51384"/>
        <c:axId val="450258104"/>
      </c:scatterChart>
      <c:valAx>
        <c:axId val="450251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Vis_change_rate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258104"/>
        <c:crosses val="autoZero"/>
        <c:crossBetween val="midCat"/>
      </c:valAx>
      <c:valAx>
        <c:axId val="450258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251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Days_Open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</c:v>
          </c:tx>
          <c:spPr>
            <a:ln w="19050">
              <a:noFill/>
            </a:ln>
          </c:spPr>
          <c:xVal>
            <c:numRef>
              <c:f>Train_Data!$C$2:$C$23</c:f>
              <c:numCache>
                <c:formatCode>General</c:formatCode>
                <c:ptCount val="2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xVal>
          <c:yVal>
            <c:numRef>
              <c:f>Train_Data!$B$2:$B$23</c:f>
              <c:numCache>
                <c:formatCode>#,##0</c:formatCode>
                <c:ptCount val="22"/>
                <c:pt idx="0">
                  <c:v>188046</c:v>
                </c:pt>
                <c:pt idx="1">
                  <c:v>245338</c:v>
                </c:pt>
                <c:pt idx="2">
                  <c:v>209510</c:v>
                </c:pt>
                <c:pt idx="3">
                  <c:v>151235</c:v>
                </c:pt>
                <c:pt idx="4">
                  <c:v>126596</c:v>
                </c:pt>
                <c:pt idx="5">
                  <c:v>283333</c:v>
                </c:pt>
                <c:pt idx="6">
                  <c:v>317012</c:v>
                </c:pt>
                <c:pt idx="7">
                  <c:v>195251</c:v>
                </c:pt>
                <c:pt idx="8">
                  <c:v>81291</c:v>
                </c:pt>
                <c:pt idx="9">
                  <c:v>135169</c:v>
                </c:pt>
                <c:pt idx="10">
                  <c:v>278189</c:v>
                </c:pt>
                <c:pt idx="11">
                  <c:v>130000</c:v>
                </c:pt>
                <c:pt idx="12">
                  <c:v>117929</c:v>
                </c:pt>
                <c:pt idx="13">
                  <c:v>153024</c:v>
                </c:pt>
                <c:pt idx="14">
                  <c:v>84252</c:v>
                </c:pt>
                <c:pt idx="15">
                  <c:v>151878</c:v>
                </c:pt>
                <c:pt idx="16">
                  <c:v>48000</c:v>
                </c:pt>
                <c:pt idx="17">
                  <c:v>167800</c:v>
                </c:pt>
                <c:pt idx="18">
                  <c:v>170210</c:v>
                </c:pt>
                <c:pt idx="19">
                  <c:v>222864</c:v>
                </c:pt>
                <c:pt idx="20">
                  <c:v>230000</c:v>
                </c:pt>
                <c:pt idx="21">
                  <c:v>240000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93-49E7-B8D8-0291AD0A3C06}"/>
            </c:ext>
          </c:extLst>
        </c:ser>
        <c:ser>
          <c:idx val="1"/>
          <c:order val="1"/>
          <c:tx>
            <c:v>예측치 Count</c:v>
          </c:tx>
          <c:spPr>
            <a:ln w="19050">
              <a:noFill/>
            </a:ln>
          </c:spPr>
          <c:xVal>
            <c:numRef>
              <c:f>Train_Data!$C$2:$C$23</c:f>
              <c:numCache>
                <c:formatCode>General</c:formatCode>
                <c:ptCount val="2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xVal>
          <c:yVal>
            <c:numRef>
              <c:f>회귀분석_3!$B$27:$B$48</c:f>
              <c:numCache>
                <c:formatCode>General</c:formatCode>
                <c:ptCount val="22"/>
                <c:pt idx="0">
                  <c:v>221494.108097775</c:v>
                </c:pt>
                <c:pt idx="1">
                  <c:v>234029.87437982776</c:v>
                </c:pt>
                <c:pt idx="2">
                  <c:v>213090.85276014014</c:v>
                </c:pt>
                <c:pt idx="3">
                  <c:v>209037.23784043707</c:v>
                </c:pt>
                <c:pt idx="4">
                  <c:v>230475.34625029869</c:v>
                </c:pt>
                <c:pt idx="5">
                  <c:v>253881.78741708127</c:v>
                </c:pt>
                <c:pt idx="6">
                  <c:v>231784.63018476593</c:v>
                </c:pt>
                <c:pt idx="7">
                  <c:v>168758.41823107869</c:v>
                </c:pt>
                <c:pt idx="8">
                  <c:v>108366.65473728465</c:v>
                </c:pt>
                <c:pt idx="9">
                  <c:v>155817.12908424839</c:v>
                </c:pt>
                <c:pt idx="10">
                  <c:v>192425.49903684674</c:v>
                </c:pt>
                <c:pt idx="11">
                  <c:v>154715.81834807212</c:v>
                </c:pt>
                <c:pt idx="12">
                  <c:v>123922.98299821948</c:v>
                </c:pt>
                <c:pt idx="13">
                  <c:v>161039.43574101356</c:v>
                </c:pt>
                <c:pt idx="14">
                  <c:v>119712.54997676898</c:v>
                </c:pt>
                <c:pt idx="15">
                  <c:v>163587.19068565508</c:v>
                </c:pt>
                <c:pt idx="16">
                  <c:v>41548.703122589053</c:v>
                </c:pt>
                <c:pt idx="17">
                  <c:v>224007.02782976785</c:v>
                </c:pt>
                <c:pt idx="18">
                  <c:v>199314.54901021166</c:v>
                </c:pt>
                <c:pt idx="19">
                  <c:v>184711.41292051255</c:v>
                </c:pt>
                <c:pt idx="20">
                  <c:v>162431.77168317485</c:v>
                </c:pt>
                <c:pt idx="21">
                  <c:v>172774.01966423058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93-49E7-B8D8-0291AD0A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59704"/>
        <c:axId val="450260344"/>
      </c:scatterChart>
      <c:valAx>
        <c:axId val="45025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Days_Open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260344"/>
        <c:crosses val="autoZero"/>
        <c:crossBetween val="midCat"/>
      </c:valAx>
      <c:valAx>
        <c:axId val="450260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Count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50259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News_Count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</c:v>
          </c:tx>
          <c:spPr>
            <a:ln w="19050">
              <a:noFill/>
            </a:ln>
          </c:spPr>
          <c:xVal>
            <c:numRef>
              <c:f>Train_Data!$D$2:$D$23</c:f>
              <c:numCache>
                <c:formatCode>General</c:formatCode>
                <c:ptCount val="22"/>
                <c:pt idx="0">
                  <c:v>25</c:v>
                </c:pt>
                <c:pt idx="1">
                  <c:v>27</c:v>
                </c:pt>
                <c:pt idx="2">
                  <c:v>31</c:v>
                </c:pt>
                <c:pt idx="3">
                  <c:v>47</c:v>
                </c:pt>
                <c:pt idx="4">
                  <c:v>86</c:v>
                </c:pt>
                <c:pt idx="5">
                  <c:v>35</c:v>
                </c:pt>
                <c:pt idx="6">
                  <c:v>70</c:v>
                </c:pt>
                <c:pt idx="7">
                  <c:v>43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72</c:v>
                </c:pt>
                <c:pt idx="14">
                  <c:v>99</c:v>
                </c:pt>
                <c:pt idx="15">
                  <c:v>111</c:v>
                </c:pt>
                <c:pt idx="16">
                  <c:v>262</c:v>
                </c:pt>
                <c:pt idx="17">
                  <c:v>404</c:v>
                </c:pt>
                <c:pt idx="18">
                  <c:v>449</c:v>
                </c:pt>
                <c:pt idx="19">
                  <c:v>296</c:v>
                </c:pt>
                <c:pt idx="20">
                  <c:v>186</c:v>
                </c:pt>
                <c:pt idx="21">
                  <c:v>280</c:v>
                </c:pt>
              </c:numCache>
            </c:numRef>
          </c:xVal>
          <c:yVal>
            <c:numRef>
              <c:f>Train_Data!$B$2:$B$23</c:f>
              <c:numCache>
                <c:formatCode>#,##0</c:formatCode>
                <c:ptCount val="22"/>
                <c:pt idx="0">
                  <c:v>188046</c:v>
                </c:pt>
                <c:pt idx="1">
                  <c:v>245338</c:v>
                </c:pt>
                <c:pt idx="2">
                  <c:v>209510</c:v>
                </c:pt>
                <c:pt idx="3">
                  <c:v>151235</c:v>
                </c:pt>
                <c:pt idx="4">
                  <c:v>126596</c:v>
                </c:pt>
                <c:pt idx="5">
                  <c:v>283333</c:v>
                </c:pt>
                <c:pt idx="6">
                  <c:v>317012</c:v>
                </c:pt>
                <c:pt idx="7">
                  <c:v>195251</c:v>
                </c:pt>
                <c:pt idx="8">
                  <c:v>81291</c:v>
                </c:pt>
                <c:pt idx="9">
                  <c:v>135169</c:v>
                </c:pt>
                <c:pt idx="10">
                  <c:v>278189</c:v>
                </c:pt>
                <c:pt idx="11">
                  <c:v>130000</c:v>
                </c:pt>
                <c:pt idx="12">
                  <c:v>117929</c:v>
                </c:pt>
                <c:pt idx="13">
                  <c:v>153024</c:v>
                </c:pt>
                <c:pt idx="14">
                  <c:v>84252</c:v>
                </c:pt>
                <c:pt idx="15">
                  <c:v>151878</c:v>
                </c:pt>
                <c:pt idx="16">
                  <c:v>48000</c:v>
                </c:pt>
                <c:pt idx="17">
                  <c:v>167800</c:v>
                </c:pt>
                <c:pt idx="18">
                  <c:v>170210</c:v>
                </c:pt>
                <c:pt idx="19">
                  <c:v>222864</c:v>
                </c:pt>
                <c:pt idx="20">
                  <c:v>230000</c:v>
                </c:pt>
                <c:pt idx="21">
                  <c:v>240000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32-4208-9AA1-03D9A8C8B05B}"/>
            </c:ext>
          </c:extLst>
        </c:ser>
        <c:ser>
          <c:idx val="1"/>
          <c:order val="1"/>
          <c:tx>
            <c:v>예측치 Count</c:v>
          </c:tx>
          <c:spPr>
            <a:ln w="19050">
              <a:noFill/>
            </a:ln>
          </c:spPr>
          <c:xVal>
            <c:numRef>
              <c:f>Train_Data!$D$2:$D$23</c:f>
              <c:numCache>
                <c:formatCode>General</c:formatCode>
                <c:ptCount val="22"/>
                <c:pt idx="0">
                  <c:v>25</c:v>
                </c:pt>
                <c:pt idx="1">
                  <c:v>27</c:v>
                </c:pt>
                <c:pt idx="2">
                  <c:v>31</c:v>
                </c:pt>
                <c:pt idx="3">
                  <c:v>47</c:v>
                </c:pt>
                <c:pt idx="4">
                  <c:v>86</c:v>
                </c:pt>
                <c:pt idx="5">
                  <c:v>35</c:v>
                </c:pt>
                <c:pt idx="6">
                  <c:v>70</c:v>
                </c:pt>
                <c:pt idx="7">
                  <c:v>43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72</c:v>
                </c:pt>
                <c:pt idx="14">
                  <c:v>99</c:v>
                </c:pt>
                <c:pt idx="15">
                  <c:v>111</c:v>
                </c:pt>
                <c:pt idx="16">
                  <c:v>262</c:v>
                </c:pt>
                <c:pt idx="17">
                  <c:v>404</c:v>
                </c:pt>
                <c:pt idx="18">
                  <c:v>449</c:v>
                </c:pt>
                <c:pt idx="19">
                  <c:v>296</c:v>
                </c:pt>
                <c:pt idx="20">
                  <c:v>186</c:v>
                </c:pt>
                <c:pt idx="21">
                  <c:v>280</c:v>
                </c:pt>
              </c:numCache>
            </c:numRef>
          </c:xVal>
          <c:yVal>
            <c:numRef>
              <c:f>회귀분석_3!$B$27:$B$48</c:f>
              <c:numCache>
                <c:formatCode>General</c:formatCode>
                <c:ptCount val="22"/>
                <c:pt idx="0">
                  <c:v>221494.108097775</c:v>
                </c:pt>
                <c:pt idx="1">
                  <c:v>234029.87437982776</c:v>
                </c:pt>
                <c:pt idx="2">
                  <c:v>213090.85276014014</c:v>
                </c:pt>
                <c:pt idx="3">
                  <c:v>209037.23784043707</c:v>
                </c:pt>
                <c:pt idx="4">
                  <c:v>230475.34625029869</c:v>
                </c:pt>
                <c:pt idx="5">
                  <c:v>253881.78741708127</c:v>
                </c:pt>
                <c:pt idx="6">
                  <c:v>231784.63018476593</c:v>
                </c:pt>
                <c:pt idx="7">
                  <c:v>168758.41823107869</c:v>
                </c:pt>
                <c:pt idx="8">
                  <c:v>108366.65473728465</c:v>
                </c:pt>
                <c:pt idx="9">
                  <c:v>155817.12908424839</c:v>
                </c:pt>
                <c:pt idx="10">
                  <c:v>192425.49903684674</c:v>
                </c:pt>
                <c:pt idx="11">
                  <c:v>154715.81834807212</c:v>
                </c:pt>
                <c:pt idx="12">
                  <c:v>123922.98299821948</c:v>
                </c:pt>
                <c:pt idx="13">
                  <c:v>161039.43574101356</c:v>
                </c:pt>
                <c:pt idx="14">
                  <c:v>119712.54997676898</c:v>
                </c:pt>
                <c:pt idx="15">
                  <c:v>163587.19068565508</c:v>
                </c:pt>
                <c:pt idx="16">
                  <c:v>41548.703122589053</c:v>
                </c:pt>
                <c:pt idx="17">
                  <c:v>224007.02782976785</c:v>
                </c:pt>
                <c:pt idx="18">
                  <c:v>199314.54901021166</c:v>
                </c:pt>
                <c:pt idx="19">
                  <c:v>184711.41292051255</c:v>
                </c:pt>
                <c:pt idx="20">
                  <c:v>162431.77168317485</c:v>
                </c:pt>
                <c:pt idx="21">
                  <c:v>172774.01966423058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32-4208-9AA1-03D9A8C8B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07152"/>
        <c:axId val="457809072"/>
      </c:scatterChart>
      <c:valAx>
        <c:axId val="45780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News_Count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809072"/>
        <c:crosses val="autoZero"/>
        <c:crossBetween val="midCat"/>
      </c:valAx>
      <c:valAx>
        <c:axId val="45780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Count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57807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Vis_change_rate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</c:v>
          </c:tx>
          <c:spPr>
            <a:ln w="19050">
              <a:noFill/>
            </a:ln>
          </c:spPr>
          <c:xVal>
            <c:numRef>
              <c:f>Train_Data!$E$2:$E$23</c:f>
              <c:numCache>
                <c:formatCode>General</c:formatCode>
                <c:ptCount val="22"/>
                <c:pt idx="0">
                  <c:v>0</c:v>
                </c:pt>
                <c:pt idx="1">
                  <c:v>0.23352273200000001</c:v>
                </c:pt>
                <c:pt idx="2">
                  <c:v>-0.17100854400000001</c:v>
                </c:pt>
                <c:pt idx="3">
                  <c:v>-0.52386021800000004</c:v>
                </c:pt>
                <c:pt idx="4">
                  <c:v>-0.19462700199999999</c:v>
                </c:pt>
                <c:pt idx="5">
                  <c:v>0.59380914799999995</c:v>
                </c:pt>
                <c:pt idx="6">
                  <c:v>0.10623888099999999</c:v>
                </c:pt>
                <c:pt idx="7">
                  <c:v>0.18819365800000001</c:v>
                </c:pt>
                <c:pt idx="8">
                  <c:v>-0.44112632400000001</c:v>
                </c:pt>
                <c:pt idx="9">
                  <c:v>0.39859731100000001</c:v>
                </c:pt>
                <c:pt idx="10">
                  <c:v>-0.619630299</c:v>
                </c:pt>
                <c:pt idx="11">
                  <c:v>0.35802538499999997</c:v>
                </c:pt>
                <c:pt idx="12">
                  <c:v>-0.46981093099999999</c:v>
                </c:pt>
                <c:pt idx="13">
                  <c:v>0.22934310999999999</c:v>
                </c:pt>
                <c:pt idx="14">
                  <c:v>-0.36219911700000001</c:v>
                </c:pt>
                <c:pt idx="15">
                  <c:v>0.44526527900000001</c:v>
                </c:pt>
                <c:pt idx="16">
                  <c:v>-2.1641249999999999</c:v>
                </c:pt>
                <c:pt idx="17">
                  <c:v>0.52324195500000004</c:v>
                </c:pt>
                <c:pt idx="18">
                  <c:v>0.211327184</c:v>
                </c:pt>
                <c:pt idx="19">
                  <c:v>0.236260679</c:v>
                </c:pt>
                <c:pt idx="20">
                  <c:v>3.1026087000000001E-2</c:v>
                </c:pt>
                <c:pt idx="21">
                  <c:v>4.1666666999999998E-2</c:v>
                </c:pt>
              </c:numCache>
            </c:numRef>
          </c:xVal>
          <c:yVal>
            <c:numRef>
              <c:f>Train_Data!$B$2:$B$23</c:f>
              <c:numCache>
                <c:formatCode>#,##0</c:formatCode>
                <c:ptCount val="22"/>
                <c:pt idx="0">
                  <c:v>188046</c:v>
                </c:pt>
                <c:pt idx="1">
                  <c:v>245338</c:v>
                </c:pt>
                <c:pt idx="2">
                  <c:v>209510</c:v>
                </c:pt>
                <c:pt idx="3">
                  <c:v>151235</c:v>
                </c:pt>
                <c:pt idx="4">
                  <c:v>126596</c:v>
                </c:pt>
                <c:pt idx="5">
                  <c:v>283333</c:v>
                </c:pt>
                <c:pt idx="6">
                  <c:v>317012</c:v>
                </c:pt>
                <c:pt idx="7">
                  <c:v>195251</c:v>
                </c:pt>
                <c:pt idx="8">
                  <c:v>81291</c:v>
                </c:pt>
                <c:pt idx="9">
                  <c:v>135169</c:v>
                </c:pt>
                <c:pt idx="10">
                  <c:v>278189</c:v>
                </c:pt>
                <c:pt idx="11">
                  <c:v>130000</c:v>
                </c:pt>
                <c:pt idx="12">
                  <c:v>117929</c:v>
                </c:pt>
                <c:pt idx="13">
                  <c:v>153024</c:v>
                </c:pt>
                <c:pt idx="14">
                  <c:v>84252</c:v>
                </c:pt>
                <c:pt idx="15">
                  <c:v>151878</c:v>
                </c:pt>
                <c:pt idx="16">
                  <c:v>48000</c:v>
                </c:pt>
                <c:pt idx="17">
                  <c:v>167800</c:v>
                </c:pt>
                <c:pt idx="18">
                  <c:v>170210</c:v>
                </c:pt>
                <c:pt idx="19">
                  <c:v>222864</c:v>
                </c:pt>
                <c:pt idx="20">
                  <c:v>230000</c:v>
                </c:pt>
                <c:pt idx="21">
                  <c:v>240000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41-4298-B000-AAAECE349587}"/>
            </c:ext>
          </c:extLst>
        </c:ser>
        <c:ser>
          <c:idx val="1"/>
          <c:order val="1"/>
          <c:tx>
            <c:v>예측치 Count</c:v>
          </c:tx>
          <c:spPr>
            <a:ln w="19050">
              <a:noFill/>
            </a:ln>
          </c:spPr>
          <c:xVal>
            <c:numRef>
              <c:f>Train_Data!$E$2:$E$23</c:f>
              <c:numCache>
                <c:formatCode>General</c:formatCode>
                <c:ptCount val="22"/>
                <c:pt idx="0">
                  <c:v>0</c:v>
                </c:pt>
                <c:pt idx="1">
                  <c:v>0.23352273200000001</c:v>
                </c:pt>
                <c:pt idx="2">
                  <c:v>-0.17100854400000001</c:v>
                </c:pt>
                <c:pt idx="3">
                  <c:v>-0.52386021800000004</c:v>
                </c:pt>
                <c:pt idx="4">
                  <c:v>-0.19462700199999999</c:v>
                </c:pt>
                <c:pt idx="5">
                  <c:v>0.59380914799999995</c:v>
                </c:pt>
                <c:pt idx="6">
                  <c:v>0.10623888099999999</c:v>
                </c:pt>
                <c:pt idx="7">
                  <c:v>0.18819365800000001</c:v>
                </c:pt>
                <c:pt idx="8">
                  <c:v>-0.44112632400000001</c:v>
                </c:pt>
                <c:pt idx="9">
                  <c:v>0.39859731100000001</c:v>
                </c:pt>
                <c:pt idx="10">
                  <c:v>-0.619630299</c:v>
                </c:pt>
                <c:pt idx="11">
                  <c:v>0.35802538499999997</c:v>
                </c:pt>
                <c:pt idx="12">
                  <c:v>-0.46981093099999999</c:v>
                </c:pt>
                <c:pt idx="13">
                  <c:v>0.22934310999999999</c:v>
                </c:pt>
                <c:pt idx="14">
                  <c:v>-0.36219911700000001</c:v>
                </c:pt>
                <c:pt idx="15">
                  <c:v>0.44526527900000001</c:v>
                </c:pt>
                <c:pt idx="16">
                  <c:v>-2.1641249999999999</c:v>
                </c:pt>
                <c:pt idx="17">
                  <c:v>0.52324195500000004</c:v>
                </c:pt>
                <c:pt idx="18">
                  <c:v>0.211327184</c:v>
                </c:pt>
                <c:pt idx="19">
                  <c:v>0.236260679</c:v>
                </c:pt>
                <c:pt idx="20">
                  <c:v>3.1026087000000001E-2</c:v>
                </c:pt>
                <c:pt idx="21">
                  <c:v>4.1666666999999998E-2</c:v>
                </c:pt>
              </c:numCache>
            </c:numRef>
          </c:xVal>
          <c:yVal>
            <c:numRef>
              <c:f>회귀분석_3!$B$27:$B$48</c:f>
              <c:numCache>
                <c:formatCode>General</c:formatCode>
                <c:ptCount val="22"/>
                <c:pt idx="0">
                  <c:v>221494.108097775</c:v>
                </c:pt>
                <c:pt idx="1">
                  <c:v>234029.87437982776</c:v>
                </c:pt>
                <c:pt idx="2">
                  <c:v>213090.85276014014</c:v>
                </c:pt>
                <c:pt idx="3">
                  <c:v>209037.23784043707</c:v>
                </c:pt>
                <c:pt idx="4">
                  <c:v>230475.34625029869</c:v>
                </c:pt>
                <c:pt idx="5">
                  <c:v>253881.78741708127</c:v>
                </c:pt>
                <c:pt idx="6">
                  <c:v>231784.63018476593</c:v>
                </c:pt>
                <c:pt idx="7">
                  <c:v>168758.41823107869</c:v>
                </c:pt>
                <c:pt idx="8">
                  <c:v>108366.65473728465</c:v>
                </c:pt>
                <c:pt idx="9">
                  <c:v>155817.12908424839</c:v>
                </c:pt>
                <c:pt idx="10">
                  <c:v>192425.49903684674</c:v>
                </c:pt>
                <c:pt idx="11">
                  <c:v>154715.81834807212</c:v>
                </c:pt>
                <c:pt idx="12">
                  <c:v>123922.98299821948</c:v>
                </c:pt>
                <c:pt idx="13">
                  <c:v>161039.43574101356</c:v>
                </c:pt>
                <c:pt idx="14">
                  <c:v>119712.54997676898</c:v>
                </c:pt>
                <c:pt idx="15">
                  <c:v>163587.19068565508</c:v>
                </c:pt>
                <c:pt idx="16">
                  <c:v>41548.703122589053</c:v>
                </c:pt>
                <c:pt idx="17">
                  <c:v>224007.02782976785</c:v>
                </c:pt>
                <c:pt idx="18">
                  <c:v>199314.54901021166</c:v>
                </c:pt>
                <c:pt idx="19">
                  <c:v>184711.41292051255</c:v>
                </c:pt>
                <c:pt idx="20">
                  <c:v>162431.77168317485</c:v>
                </c:pt>
                <c:pt idx="21">
                  <c:v>172774.01966423058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41-4298-B000-AAAECE349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09712"/>
        <c:axId val="328021040"/>
      </c:scatterChart>
      <c:valAx>
        <c:axId val="45780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Vis_change_rate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021040"/>
        <c:crosses val="autoZero"/>
        <c:crossBetween val="midCat"/>
      </c:valAx>
      <c:valAx>
        <c:axId val="328021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Count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578097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Prediction!$B$1</c:f>
              <c:strCache>
                <c:ptCount val="1"/>
                <c:pt idx="0">
                  <c:v>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Prediction!$B$2:$B$26</c:f>
              <c:numCache>
                <c:formatCode>#,##0</c:formatCode>
                <c:ptCount val="25"/>
                <c:pt idx="0">
                  <c:v>188046</c:v>
                </c:pt>
                <c:pt idx="1">
                  <c:v>245338</c:v>
                </c:pt>
                <c:pt idx="2">
                  <c:v>209510</c:v>
                </c:pt>
                <c:pt idx="3">
                  <c:v>151235</c:v>
                </c:pt>
                <c:pt idx="4">
                  <c:v>126596</c:v>
                </c:pt>
                <c:pt idx="5">
                  <c:v>283333</c:v>
                </c:pt>
                <c:pt idx="6">
                  <c:v>317012</c:v>
                </c:pt>
                <c:pt idx="7">
                  <c:v>195251</c:v>
                </c:pt>
                <c:pt idx="8">
                  <c:v>81291</c:v>
                </c:pt>
                <c:pt idx="9">
                  <c:v>206679</c:v>
                </c:pt>
                <c:pt idx="10">
                  <c:v>123964.5</c:v>
                </c:pt>
                <c:pt idx="11">
                  <c:v>153024</c:v>
                </c:pt>
                <c:pt idx="12">
                  <c:v>84252</c:v>
                </c:pt>
                <c:pt idx="13">
                  <c:v>151878</c:v>
                </c:pt>
                <c:pt idx="14">
                  <c:v>48000</c:v>
                </c:pt>
                <c:pt idx="15">
                  <c:v>167800</c:v>
                </c:pt>
                <c:pt idx="16">
                  <c:v>170210</c:v>
                </c:pt>
                <c:pt idx="17">
                  <c:v>222864</c:v>
                </c:pt>
                <c:pt idx="18">
                  <c:v>230000</c:v>
                </c:pt>
                <c:pt idx="19">
                  <c:v>240000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C-4137-8E2C-A045C57362A7}"/>
            </c:ext>
          </c:extLst>
        </c:ser>
        <c:ser>
          <c:idx val="1"/>
          <c:order val="1"/>
          <c:tx>
            <c:strRef>
              <c:f>Prediction!$C$1</c:f>
              <c:strCache>
                <c:ptCount val="1"/>
                <c:pt idx="0">
                  <c:v>예측(Count)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Prediction!$A$2:$A$26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Prediction!$C$2:$C$26</c:f>
              <c:numCache>
                <c:formatCode>General</c:formatCode>
                <c:ptCount val="25"/>
                <c:pt idx="19" formatCode="#,##0">
                  <c:v>240000</c:v>
                </c:pt>
                <c:pt idx="20" formatCode="#,##0">
                  <c:v>158382.0089932241</c:v>
                </c:pt>
                <c:pt idx="21" formatCode="#,##0">
                  <c:v>156938.96904539771</c:v>
                </c:pt>
                <c:pt idx="22" formatCode="#,##0">
                  <c:v>155495.92909757112</c:v>
                </c:pt>
                <c:pt idx="23" formatCode="#,##0">
                  <c:v>154052.88914974473</c:v>
                </c:pt>
                <c:pt idx="24" formatCode="#,##0">
                  <c:v>152609.84920191814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C-4137-8E2C-A045C57362A7}"/>
            </c:ext>
          </c:extLst>
        </c:ser>
        <c:ser>
          <c:idx val="2"/>
          <c:order val="2"/>
          <c:tx>
            <c:strRef>
              <c:f>Prediction!$D$1</c:f>
              <c:strCache>
                <c:ptCount val="1"/>
                <c:pt idx="0">
                  <c:v>낮은 신뢰 한계(Count)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Prediction!$A$2:$A$26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Prediction!$D$2:$D$26</c:f>
              <c:numCache>
                <c:formatCode>General</c:formatCode>
                <c:ptCount val="25"/>
                <c:pt idx="19" formatCode="#,##0">
                  <c:v>240000</c:v>
                </c:pt>
                <c:pt idx="20" formatCode="#,##0">
                  <c:v>28285.620678362393</c:v>
                </c:pt>
                <c:pt idx="21" formatCode="#,##0">
                  <c:v>26841.995298105801</c:v>
                </c:pt>
                <c:pt idx="22" formatCode="#,##0">
                  <c:v>25397.914588019135</c:v>
                </c:pt>
                <c:pt idx="23" formatCode="#,##0">
                  <c:v>23953.248465829267</c:v>
                </c:pt>
                <c:pt idx="24" formatCode="#,##0">
                  <c:v>22507.866862627838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C-4137-8E2C-A045C57362A7}"/>
            </c:ext>
          </c:extLst>
        </c:ser>
        <c:ser>
          <c:idx val="3"/>
          <c:order val="3"/>
          <c:tx>
            <c:strRef>
              <c:f>Prediction!$E$1</c:f>
              <c:strCache>
                <c:ptCount val="1"/>
                <c:pt idx="0">
                  <c:v>높은 신뢰 한계(Count)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Prediction!$A$2:$A$26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Prediction!$E$2:$E$26</c:f>
              <c:numCache>
                <c:formatCode>General</c:formatCode>
                <c:ptCount val="25"/>
                <c:pt idx="19" formatCode="#,##0">
                  <c:v>240000</c:v>
                </c:pt>
                <c:pt idx="20" formatCode="#,##0">
                  <c:v>288478.39730808581</c:v>
                </c:pt>
                <c:pt idx="21" formatCode="#,##0">
                  <c:v>287035.9427926896</c:v>
                </c:pt>
                <c:pt idx="22" formatCode="#,##0">
                  <c:v>285593.9436071231</c:v>
                </c:pt>
                <c:pt idx="23" formatCode="#,##0">
                  <c:v>284152.52983366023</c:v>
                </c:pt>
                <c:pt idx="24" formatCode="#,##0">
                  <c:v>282711.83154120843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BC-4137-8E2C-A045C5736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94928"/>
        <c:axId val="586295248"/>
      </c:lineChart>
      <c:catAx>
        <c:axId val="5862949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295248"/>
        <c:crosses val="autoZero"/>
        <c:auto val="1"/>
        <c:lblAlgn val="ctr"/>
        <c:lblOffset val="100"/>
        <c:noMultiLvlLbl val="0"/>
      </c:catAx>
      <c:valAx>
        <c:axId val="5862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29492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회귀분석_weather!$A$37:$A$58</c:f>
              <c:numCache>
                <c:formatCode>General</c:formatCode>
                <c:ptCount val="22"/>
                <c:pt idx="0">
                  <c:v>2.2727272727272729</c:v>
                </c:pt>
                <c:pt idx="1">
                  <c:v>6.8181818181818183</c:v>
                </c:pt>
                <c:pt idx="2">
                  <c:v>11.363636363636365</c:v>
                </c:pt>
                <c:pt idx="3">
                  <c:v>15.90909090909091</c:v>
                </c:pt>
                <c:pt idx="4">
                  <c:v>20.454545454545457</c:v>
                </c:pt>
                <c:pt idx="5">
                  <c:v>25.000000000000004</c:v>
                </c:pt>
                <c:pt idx="6">
                  <c:v>29.545454545454547</c:v>
                </c:pt>
                <c:pt idx="7">
                  <c:v>34.090909090909093</c:v>
                </c:pt>
                <c:pt idx="8">
                  <c:v>38.63636363636364</c:v>
                </c:pt>
                <c:pt idx="9">
                  <c:v>43.181818181818187</c:v>
                </c:pt>
                <c:pt idx="10">
                  <c:v>47.727272727272734</c:v>
                </c:pt>
                <c:pt idx="11">
                  <c:v>52.27272727272728</c:v>
                </c:pt>
                <c:pt idx="12">
                  <c:v>56.81818181818182</c:v>
                </c:pt>
                <c:pt idx="13">
                  <c:v>61.363636363636367</c:v>
                </c:pt>
                <c:pt idx="14">
                  <c:v>65.909090909090907</c:v>
                </c:pt>
                <c:pt idx="15">
                  <c:v>70.454545454545453</c:v>
                </c:pt>
                <c:pt idx="16">
                  <c:v>75</c:v>
                </c:pt>
                <c:pt idx="17">
                  <c:v>79.545454545454547</c:v>
                </c:pt>
                <c:pt idx="18">
                  <c:v>84.090909090909093</c:v>
                </c:pt>
                <c:pt idx="19">
                  <c:v>88.63636363636364</c:v>
                </c:pt>
                <c:pt idx="20">
                  <c:v>93.181818181818187</c:v>
                </c:pt>
                <c:pt idx="21">
                  <c:v>97.727272727272734</c:v>
                </c:pt>
              </c:numCache>
            </c:numRef>
          </c:xVal>
          <c:yVal>
            <c:numRef>
              <c:f>회귀분석_weather!$B$37:$B$58</c:f>
              <c:numCache>
                <c:formatCode>General</c:formatCode>
                <c:ptCount val="22"/>
                <c:pt idx="0">
                  <c:v>48000</c:v>
                </c:pt>
                <c:pt idx="1">
                  <c:v>81291</c:v>
                </c:pt>
                <c:pt idx="2">
                  <c:v>84252</c:v>
                </c:pt>
                <c:pt idx="3">
                  <c:v>117929</c:v>
                </c:pt>
                <c:pt idx="4">
                  <c:v>126596</c:v>
                </c:pt>
                <c:pt idx="5">
                  <c:v>130000</c:v>
                </c:pt>
                <c:pt idx="6">
                  <c:v>135169</c:v>
                </c:pt>
                <c:pt idx="7">
                  <c:v>151235</c:v>
                </c:pt>
                <c:pt idx="8">
                  <c:v>151878</c:v>
                </c:pt>
                <c:pt idx="9">
                  <c:v>153024</c:v>
                </c:pt>
                <c:pt idx="10">
                  <c:v>167800</c:v>
                </c:pt>
                <c:pt idx="11">
                  <c:v>170210</c:v>
                </c:pt>
                <c:pt idx="12">
                  <c:v>188046</c:v>
                </c:pt>
                <c:pt idx="13">
                  <c:v>195251</c:v>
                </c:pt>
                <c:pt idx="14">
                  <c:v>209510</c:v>
                </c:pt>
                <c:pt idx="15">
                  <c:v>222864</c:v>
                </c:pt>
                <c:pt idx="16">
                  <c:v>230000</c:v>
                </c:pt>
                <c:pt idx="17">
                  <c:v>240000</c:v>
                </c:pt>
                <c:pt idx="18">
                  <c:v>245338</c:v>
                </c:pt>
                <c:pt idx="19">
                  <c:v>278189</c:v>
                </c:pt>
                <c:pt idx="20">
                  <c:v>283333</c:v>
                </c:pt>
                <c:pt idx="21">
                  <c:v>317012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9-48AC-BEAE-A133D83B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62904"/>
        <c:axId val="559859384"/>
      </c:scatterChart>
      <c:valAx>
        <c:axId val="55986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859384"/>
        <c:crosses val="autoZero"/>
        <c:crossBetween val="midCat"/>
      </c:valAx>
      <c:valAx>
        <c:axId val="559859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862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Prediction_Vis_Change!$B$1</c:f>
              <c:strCache>
                <c:ptCount val="1"/>
                <c:pt idx="0">
                  <c:v>Vis_change_rate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Prediction_Vis_Change!$B$2:$B$26</c:f>
              <c:numCache>
                <c:formatCode>General</c:formatCode>
                <c:ptCount val="25"/>
                <c:pt idx="0">
                  <c:v>0</c:v>
                </c:pt>
                <c:pt idx="1">
                  <c:v>0.23352273200000001</c:v>
                </c:pt>
                <c:pt idx="2">
                  <c:v>-0.17100854400000001</c:v>
                </c:pt>
                <c:pt idx="3">
                  <c:v>-0.52386021800000004</c:v>
                </c:pt>
                <c:pt idx="4">
                  <c:v>-0.19462700199999999</c:v>
                </c:pt>
                <c:pt idx="5">
                  <c:v>0.59380914799999995</c:v>
                </c:pt>
                <c:pt idx="6">
                  <c:v>0.10623888099999999</c:v>
                </c:pt>
                <c:pt idx="7">
                  <c:v>0.18819365800000001</c:v>
                </c:pt>
                <c:pt idx="8">
                  <c:v>-0.44112632400000001</c:v>
                </c:pt>
                <c:pt idx="9">
                  <c:v>-0.11051649399999999</c:v>
                </c:pt>
                <c:pt idx="10">
                  <c:v>-5.5892773000000007E-2</c:v>
                </c:pt>
                <c:pt idx="11">
                  <c:v>0.22934310999999999</c:v>
                </c:pt>
                <c:pt idx="12">
                  <c:v>-0.36219911700000001</c:v>
                </c:pt>
                <c:pt idx="13">
                  <c:v>0.44526527900000001</c:v>
                </c:pt>
                <c:pt idx="14">
                  <c:v>-2.1641249999999999</c:v>
                </c:pt>
                <c:pt idx="15">
                  <c:v>0.52324195500000004</c:v>
                </c:pt>
                <c:pt idx="16">
                  <c:v>0.211327184</c:v>
                </c:pt>
                <c:pt idx="17">
                  <c:v>0.236260679</c:v>
                </c:pt>
                <c:pt idx="18">
                  <c:v>3.1026087000000001E-2</c:v>
                </c:pt>
                <c:pt idx="19">
                  <c:v>4.1666666999999998E-2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B-4816-801B-2A06C964817B}"/>
            </c:ext>
          </c:extLst>
        </c:ser>
        <c:ser>
          <c:idx val="1"/>
          <c:order val="1"/>
          <c:tx>
            <c:strRef>
              <c:f>Prediction_Vis_Change!$C$1</c:f>
              <c:strCache>
                <c:ptCount val="1"/>
                <c:pt idx="0">
                  <c:v>예측(Vis_change_rate)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Prediction_Vis_Change!$A$2:$A$26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Prediction_Vis_Change!$C$2:$C$26</c:f>
              <c:numCache>
                <c:formatCode>General</c:formatCode>
                <c:ptCount val="25"/>
                <c:pt idx="19">
                  <c:v>4.1666666999999998E-2</c:v>
                </c:pt>
                <c:pt idx="20">
                  <c:v>-0.19712324988616423</c:v>
                </c:pt>
                <c:pt idx="21">
                  <c:v>3.8042019872134278E-2</c:v>
                </c:pt>
                <c:pt idx="22">
                  <c:v>-0.20577448717225089</c:v>
                </c:pt>
                <c:pt idx="23">
                  <c:v>2.9390782586047604E-2</c:v>
                </c:pt>
                <c:pt idx="24">
                  <c:v>-0.21442572445833757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B-4816-801B-2A06C964817B}"/>
            </c:ext>
          </c:extLst>
        </c:ser>
        <c:ser>
          <c:idx val="2"/>
          <c:order val="2"/>
          <c:tx>
            <c:strRef>
              <c:f>Prediction_Vis_Change!$D$1</c:f>
              <c:strCache>
                <c:ptCount val="1"/>
                <c:pt idx="0">
                  <c:v>낮은 신뢰 한계(Vis_change_rate)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Prediction_Vis_Change!$A$2:$A$26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Prediction_Vis_Change!$D$2:$D$26</c:f>
              <c:numCache>
                <c:formatCode>General</c:formatCode>
                <c:ptCount val="25"/>
                <c:pt idx="19" formatCode="0.00">
                  <c:v>4.1666666999999998E-2</c:v>
                </c:pt>
                <c:pt idx="20" formatCode="0.00">
                  <c:v>-1.295308482676168</c:v>
                </c:pt>
                <c:pt idx="21" formatCode="0.00">
                  <c:v>-1.0689641019719303</c:v>
                </c:pt>
                <c:pt idx="22" formatCode="0.00">
                  <c:v>-1.3218084380961739</c:v>
                </c:pt>
                <c:pt idx="23" formatCode="0.00">
                  <c:v>-1.0955985531098456</c:v>
                </c:pt>
                <c:pt idx="24" formatCode="0.00">
                  <c:v>-1.3485762245521224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B-4816-801B-2A06C964817B}"/>
            </c:ext>
          </c:extLst>
        </c:ser>
        <c:ser>
          <c:idx val="3"/>
          <c:order val="3"/>
          <c:tx>
            <c:strRef>
              <c:f>Prediction_Vis_Change!$E$1</c:f>
              <c:strCache>
                <c:ptCount val="1"/>
                <c:pt idx="0">
                  <c:v>높은 신뢰 한계(Vis_change_rate)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Prediction_Vis_Change!$A$2:$A$26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Prediction_Vis_Change!$E$2:$E$26</c:f>
              <c:numCache>
                <c:formatCode>General</c:formatCode>
                <c:ptCount val="25"/>
                <c:pt idx="19" formatCode="0.00">
                  <c:v>4.1666666999999998E-2</c:v>
                </c:pt>
                <c:pt idx="20" formatCode="0.00">
                  <c:v>0.90106198290383965</c:v>
                </c:pt>
                <c:pt idx="21" formatCode="0.00">
                  <c:v>1.1450481417161988</c:v>
                </c:pt>
                <c:pt idx="22" formatCode="0.00">
                  <c:v>0.9102594637516721</c:v>
                </c:pt>
                <c:pt idx="23" formatCode="0.00">
                  <c:v>1.1543801182819406</c:v>
                </c:pt>
                <c:pt idx="24" formatCode="0.00">
                  <c:v>0.91972477563544719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7B-4816-801B-2A06C9648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854584"/>
        <c:axId val="559858744"/>
      </c:lineChart>
      <c:catAx>
        <c:axId val="5598545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9858744"/>
        <c:crosses val="autoZero"/>
        <c:auto val="1"/>
        <c:lblAlgn val="ctr"/>
        <c:lblOffset val="100"/>
        <c:noMultiLvlLbl val="0"/>
      </c:catAx>
      <c:valAx>
        <c:axId val="55985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985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251460</xdr:colOff>
      <xdr:row>0</xdr:row>
      <xdr:rowOff>137160</xdr:rowOff>
    </xdr:from>
    <xdr:to>
      <xdr:col>32</xdr:col>
      <xdr:colOff>22860</xdr:colOff>
      <xdr:row>10</xdr:row>
      <xdr:rowOff>175260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BE77C4A-CC8E-4615-B569-83572721F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381000</xdr:colOff>
      <xdr:row>26</xdr:row>
      <xdr:rowOff>121920</xdr:rowOff>
    </xdr:from>
    <xdr:to>
      <xdr:col>32</xdr:col>
      <xdr:colOff>68580</xdr:colOff>
      <xdr:row>39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055B8AB-35BC-4084-8A70-357388AF1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403860</xdr:colOff>
      <xdr:row>10</xdr:row>
      <xdr:rowOff>213360</xdr:rowOff>
    </xdr:from>
    <xdr:to>
      <xdr:col>32</xdr:col>
      <xdr:colOff>76200</xdr:colOff>
      <xdr:row>26</xdr:row>
      <xdr:rowOff>68580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F32F507-BF3F-44C1-99B3-FB7DA09C0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213360</xdr:colOff>
      <xdr:row>0</xdr:row>
      <xdr:rowOff>144780</xdr:rowOff>
    </xdr:from>
    <xdr:to>
      <xdr:col>24</xdr:col>
      <xdr:colOff>198120</xdr:colOff>
      <xdr:row>10</xdr:row>
      <xdr:rowOff>182880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4F53F91-F46E-46F9-AEAE-3C637C50B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259080</xdr:colOff>
      <xdr:row>26</xdr:row>
      <xdr:rowOff>167640</xdr:rowOff>
    </xdr:from>
    <xdr:to>
      <xdr:col>24</xdr:col>
      <xdr:colOff>327660</xdr:colOff>
      <xdr:row>39</xdr:row>
      <xdr:rowOff>182880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74A86CC-3721-4EB9-8F80-D5C1CD95C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274320</xdr:colOff>
      <xdr:row>10</xdr:row>
      <xdr:rowOff>213360</xdr:rowOff>
    </xdr:from>
    <xdr:to>
      <xdr:col>24</xdr:col>
      <xdr:colOff>335280</xdr:colOff>
      <xdr:row>26</xdr:row>
      <xdr:rowOff>129540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EF52894-B79F-45D5-AA45-C0D1DE510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80010</xdr:rowOff>
    </xdr:from>
    <xdr:to>
      <xdr:col>15</xdr:col>
      <xdr:colOff>118110</xdr:colOff>
      <xdr:row>16</xdr:row>
      <xdr:rowOff>140970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7A35736-1A87-4D9C-8268-2429744A4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213360</xdr:rowOff>
    </xdr:from>
    <xdr:to>
      <xdr:col>15</xdr:col>
      <xdr:colOff>274320</xdr:colOff>
      <xdr:row>10</xdr:row>
      <xdr:rowOff>213360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05187CA-C1DA-4C62-921B-9E5FE06E4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1215390</xdr:colOff>
      <xdr:row>3</xdr:row>
      <xdr:rowOff>3810</xdr:rowOff>
    </xdr:from>
    <xdr:to>
      <xdr:col>5</xdr:col>
      <xdr:colOff>3810</xdr:colOff>
      <xdr:row>16</xdr:row>
      <xdr:rowOff>64770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B28CAA-D803-4BA7-9211-78E56F563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213360</xdr:rowOff>
    </xdr:from>
    <xdr:to>
      <xdr:col>15</xdr:col>
      <xdr:colOff>274320</xdr:colOff>
      <xdr:row>10</xdr:row>
      <xdr:rowOff>213360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8BB837-224F-4A5D-B199-BDE2B9CD0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0BDC3-AC0C-4629-934D-B55FFBB7C322}" name="표1" displayName="표1" ref="A1:E26" totalsRowShown="0" dataDxfId="4">
  <autoFilter ref="A1:E26" xr:uid="{58D076A4-D5C4-4F8E-8B53-B06B8E9F6D39}"/>
  <tableColumns count="5">
    <tableColumn id="1" xr3:uid="{6521B7CB-A67B-4CF8-A94A-660D840F3DC0}" name="Year" dataDxfId="8"/>
    <tableColumn id="2" xr3:uid="{27C31ADC-6063-4A57-ABA1-C426CE9AF481}" name="Count"/>
    <tableColumn id="3" xr3:uid="{D1468B0B-53B0-4ECA-9EE3-990120558FB1}" name="예측(Count)" dataDxfId="7">
      <calculatedColumnFormula>_xlfn.FORECAST.ETS(A2,$B$2:$B$21,$A$2:$A$21,1,1)</calculatedColumnFormula>
    </tableColumn>
    <tableColumn id="4" xr3:uid="{111D6764-1886-45EE-A95D-541BC2EA1AF0}" name="낮은 신뢰 한계(Count)" dataDxfId="6">
      <calculatedColumnFormula>C2-_xlfn.FORECAST.ETS.CONFINT(A2,$B$2:$B$21,$A$2:$A$21,0.95,1,1)</calculatedColumnFormula>
    </tableColumn>
    <tableColumn id="5" xr3:uid="{13B0CF7A-4F15-4BFC-8457-5A6D6EE15BBF}" name="높은 신뢰 한계(Count)" dataDxfId="5">
      <calculatedColumnFormula>C2+_xlfn.FORECAST.ETS.CONFINT(A2,$B$2:$B$21,$A$2:$A$21,0.95,1,1)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682657-D9C5-4264-809B-A8389A12879E}" name="표6" displayName="표6" ref="A1:E26" totalsRowShown="0">
  <autoFilter ref="A1:E26" xr:uid="{73863BFD-0B98-4F0D-AA06-957885EF810E}"/>
  <tableColumns count="5">
    <tableColumn id="1" xr3:uid="{CF214B4F-E73B-4886-8D1C-7B8665F267C9}" name="Year" dataDxfId="3"/>
    <tableColumn id="2" xr3:uid="{F4468946-C2CA-4FE8-B800-F816A9587D4D}" name="Vis_change_rate"/>
    <tableColumn id="3" xr3:uid="{2032F9AD-683B-473C-8760-0F669AC5A95D}" name="예측(Vis_change_rate)" dataDxfId="2">
      <calculatedColumnFormula>_xlfn.FORECAST.ETS(A2,$B$2:$B$21,$A$2:$A$21,1,1)</calculatedColumnFormula>
    </tableColumn>
    <tableColumn id="4" xr3:uid="{A172586E-59BF-4287-9481-5B34373D37A3}" name="낮은 신뢰 한계(Vis_change_rate)" dataDxfId="1">
      <calculatedColumnFormula>C2-_xlfn.FORECAST.ETS.CONFINT(A2,$B$2:$B$21,$A$2:$A$21,0.95,1,1)</calculatedColumnFormula>
    </tableColumn>
    <tableColumn id="5" xr3:uid="{7E7AC8F2-1D55-498C-BA52-3E46CB07E60A}" name="높은 신뢰 한계(Vis_change_rate)" dataDxfId="0">
      <calculatedColumnFormula>C2+_xlfn.FORECAST.ETS.CONFINT(A2,$B$2:$B$21,$A$2:$A$21,0.95,1,1)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F59B-842A-4EB1-88F3-EE096856B77B}">
  <dimension ref="A1:I28"/>
  <sheetViews>
    <sheetView tabSelected="1" workbookViewId="0">
      <selection activeCell="E17" sqref="E17"/>
    </sheetView>
  </sheetViews>
  <sheetFormatPr defaultRowHeight="17.399999999999999" x14ac:dyDescent="0.4"/>
  <cols>
    <col min="1" max="1" width="18.69921875" bestFit="1" customWidth="1"/>
  </cols>
  <sheetData>
    <row r="1" spans="1:9" x14ac:dyDescent="0.4">
      <c r="A1" t="s">
        <v>13</v>
      </c>
    </row>
    <row r="2" spans="1:9" ht="18" thickBot="1" x14ac:dyDescent="0.45"/>
    <row r="3" spans="1:9" x14ac:dyDescent="0.4">
      <c r="A3" s="5" t="s">
        <v>14</v>
      </c>
      <c r="B3" s="5"/>
    </row>
    <row r="4" spans="1:9" x14ac:dyDescent="0.4">
      <c r="A4" s="2" t="s">
        <v>15</v>
      </c>
      <c r="B4" s="2">
        <v>0.95280650208187334</v>
      </c>
    </row>
    <row r="5" spans="1:9" x14ac:dyDescent="0.4">
      <c r="A5" s="2" t="s">
        <v>16</v>
      </c>
      <c r="B5" s="2">
        <v>0.90784023040949491</v>
      </c>
    </row>
    <row r="6" spans="1:9" x14ac:dyDescent="0.4">
      <c r="A6" s="2" t="s">
        <v>17</v>
      </c>
      <c r="B6" s="6">
        <v>0.80646448385993896</v>
      </c>
      <c r="C6" t="s">
        <v>37</v>
      </c>
    </row>
    <row r="7" spans="1:9" x14ac:dyDescent="0.4">
      <c r="A7" s="2" t="s">
        <v>18</v>
      </c>
      <c r="B7" s="2">
        <v>30743.4017148926</v>
      </c>
    </row>
    <row r="8" spans="1:9" ht="18" thickBot="1" x14ac:dyDescent="0.45">
      <c r="A8" s="3" t="s">
        <v>19</v>
      </c>
      <c r="B8" s="3">
        <v>22</v>
      </c>
    </row>
    <row r="10" spans="1:9" ht="18" thickBot="1" x14ac:dyDescent="0.45">
      <c r="A10" t="s">
        <v>20</v>
      </c>
    </row>
    <row r="11" spans="1:9" x14ac:dyDescent="0.4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9" x14ac:dyDescent="0.4">
      <c r="A12" s="2" t="s">
        <v>21</v>
      </c>
      <c r="B12" s="2">
        <v>11</v>
      </c>
      <c r="C12" s="2">
        <v>93104759766.740128</v>
      </c>
      <c r="D12" s="2">
        <v>8464069069.7036476</v>
      </c>
      <c r="E12" s="2">
        <v>8.9552014294238944</v>
      </c>
      <c r="F12" s="2">
        <v>8.3853699162305219E-4</v>
      </c>
    </row>
    <row r="13" spans="1:9" x14ac:dyDescent="0.4">
      <c r="A13" s="2" t="s">
        <v>22</v>
      </c>
      <c r="B13" s="2">
        <v>10</v>
      </c>
      <c r="C13" s="2">
        <v>9451567490.0326138</v>
      </c>
      <c r="D13" s="2">
        <v>945156749.00326133</v>
      </c>
      <c r="E13" s="2"/>
      <c r="F13" s="2"/>
    </row>
    <row r="14" spans="1:9" ht="18" thickBot="1" x14ac:dyDescent="0.45">
      <c r="A14" s="3" t="s">
        <v>23</v>
      </c>
      <c r="B14" s="3">
        <v>21</v>
      </c>
      <c r="C14" s="3">
        <v>102556327256.77274</v>
      </c>
      <c r="D14" s="3"/>
      <c r="E14" s="3"/>
      <c r="F14" s="3"/>
    </row>
    <row r="15" spans="1:9" ht="18" thickBot="1" x14ac:dyDescent="0.45"/>
    <row r="16" spans="1:9" x14ac:dyDescent="0.4">
      <c r="A16" s="4"/>
      <c r="B16" s="4" t="s">
        <v>30</v>
      </c>
      <c r="C16" s="4" t="s">
        <v>18</v>
      </c>
      <c r="D16" s="4" t="s">
        <v>31</v>
      </c>
      <c r="E16" s="4" t="s">
        <v>32</v>
      </c>
      <c r="F16" s="4" t="s">
        <v>33</v>
      </c>
      <c r="G16" s="4" t="s">
        <v>34</v>
      </c>
      <c r="H16" s="4" t="s">
        <v>35</v>
      </c>
      <c r="I16" s="4" t="s">
        <v>36</v>
      </c>
    </row>
    <row r="17" spans="1:9" x14ac:dyDescent="0.4">
      <c r="A17" s="2" t="s">
        <v>24</v>
      </c>
      <c r="B17" s="2">
        <v>-120744.49522144187</v>
      </c>
      <c r="C17" s="2">
        <v>111247.96422643017</v>
      </c>
      <c r="D17" s="2">
        <v>-1.0853636384364105</v>
      </c>
      <c r="E17" s="2">
        <v>0.30323210186934585</v>
      </c>
      <c r="F17" s="2">
        <v>-368620.4065187301</v>
      </c>
      <c r="G17" s="2">
        <v>127131.41607584635</v>
      </c>
      <c r="H17" s="2">
        <v>-368620.4065187301</v>
      </c>
      <c r="I17" s="2">
        <v>127131.41607584635</v>
      </c>
    </row>
    <row r="18" spans="1:9" x14ac:dyDescent="0.4">
      <c r="A18" s="6" t="s">
        <v>10</v>
      </c>
      <c r="B18" s="2">
        <v>23456.481052346076</v>
      </c>
      <c r="C18" s="2">
        <v>6076.2980775159576</v>
      </c>
      <c r="D18" s="2">
        <v>3.8603242884251796</v>
      </c>
      <c r="E18" s="6">
        <v>3.1585816440746397E-3</v>
      </c>
      <c r="F18" s="2">
        <v>9917.6452295832642</v>
      </c>
      <c r="G18" s="2">
        <v>36995.316875108889</v>
      </c>
      <c r="H18" s="2">
        <v>9917.6452295832642</v>
      </c>
      <c r="I18" s="2">
        <v>36995.316875108889</v>
      </c>
    </row>
    <row r="19" spans="1:9" x14ac:dyDescent="0.4">
      <c r="A19" s="6" t="s">
        <v>11</v>
      </c>
      <c r="B19" s="2">
        <v>3.8468453428495022</v>
      </c>
      <c r="C19" s="2">
        <v>1.4620371124863616</v>
      </c>
      <c r="D19" s="2">
        <v>2.6311543735764005</v>
      </c>
      <c r="E19" s="6">
        <v>2.5112349789424129E-2</v>
      </c>
      <c r="F19" s="2">
        <v>0.58922364947281292</v>
      </c>
      <c r="G19" s="2">
        <v>7.1044670362261915</v>
      </c>
      <c r="H19" s="2">
        <v>0.58922364947281292</v>
      </c>
      <c r="I19" s="2">
        <v>7.1044670362261915</v>
      </c>
    </row>
    <row r="20" spans="1:9" x14ac:dyDescent="0.4">
      <c r="A20" s="2" t="s">
        <v>12</v>
      </c>
      <c r="B20" s="2">
        <v>37.320859729063123</v>
      </c>
      <c r="C20" s="2">
        <v>104.89024933844874</v>
      </c>
      <c r="D20" s="2">
        <v>0.35580866633885222</v>
      </c>
      <c r="E20" s="2">
        <v>0.72937533849338809</v>
      </c>
      <c r="F20" s="2">
        <v>-196.38918001646212</v>
      </c>
      <c r="G20" s="2">
        <v>271.03089947458835</v>
      </c>
      <c r="H20" s="2">
        <v>-196.38918001646212</v>
      </c>
      <c r="I20" s="2">
        <v>271.03089947458835</v>
      </c>
    </row>
    <row r="21" spans="1:9" x14ac:dyDescent="0.4">
      <c r="A21" s="2" t="s">
        <v>1</v>
      </c>
      <c r="B21" s="2">
        <v>9641.8926812344398</v>
      </c>
      <c r="C21" s="2">
        <v>21075.695559642048</v>
      </c>
      <c r="D21" s="2">
        <v>0.45748870560161947</v>
      </c>
      <c r="E21" s="2">
        <v>0.65709823536329148</v>
      </c>
      <c r="F21" s="2">
        <v>-37317.683427838609</v>
      </c>
      <c r="G21" s="2">
        <v>56601.468790307496</v>
      </c>
      <c r="H21" s="2">
        <v>-37317.683427838609</v>
      </c>
      <c r="I21" s="2">
        <v>56601.468790307496</v>
      </c>
    </row>
    <row r="22" spans="1:9" x14ac:dyDescent="0.4">
      <c r="A22" s="2" t="s">
        <v>2</v>
      </c>
      <c r="B22" s="2">
        <v>-138.27502084459528</v>
      </c>
      <c r="C22" s="2">
        <v>569.13996498496601</v>
      </c>
      <c r="D22" s="2">
        <v>-0.24295433347093776</v>
      </c>
      <c r="E22" s="2">
        <v>0.81295160790721643</v>
      </c>
      <c r="F22" s="2">
        <v>-1406.3978890457058</v>
      </c>
      <c r="G22" s="2">
        <v>1129.8478473565153</v>
      </c>
      <c r="H22" s="2">
        <v>-1406.3978890457058</v>
      </c>
      <c r="I22" s="2">
        <v>1129.8478473565153</v>
      </c>
    </row>
    <row r="23" spans="1:9" x14ac:dyDescent="0.4">
      <c r="A23" s="2" t="s">
        <v>3</v>
      </c>
      <c r="B23" s="2">
        <v>-623.65184207829589</v>
      </c>
      <c r="C23" s="2">
        <v>802.21201263864634</v>
      </c>
      <c r="D23" s="2">
        <v>-0.77741523718520744</v>
      </c>
      <c r="E23" s="2">
        <v>0.45491189102268337</v>
      </c>
      <c r="F23" s="2">
        <v>-2411.0915949685677</v>
      </c>
      <c r="G23" s="2">
        <v>1163.7879108119762</v>
      </c>
      <c r="H23" s="2">
        <v>-2411.0915949685677</v>
      </c>
      <c r="I23" s="2">
        <v>1163.7879108119762</v>
      </c>
    </row>
    <row r="24" spans="1:9" x14ac:dyDescent="0.4">
      <c r="A24" s="2" t="s">
        <v>4</v>
      </c>
      <c r="B24" s="2">
        <v>-1656.3915912589948</v>
      </c>
      <c r="C24" s="2">
        <v>1405.7338014859674</v>
      </c>
      <c r="D24" s="2">
        <v>-1.178310992812482</v>
      </c>
      <c r="E24" s="2">
        <v>0.26595118851498545</v>
      </c>
      <c r="F24" s="2">
        <v>-4788.5616899002398</v>
      </c>
      <c r="G24" s="2">
        <v>1475.7785073822499</v>
      </c>
      <c r="H24" s="2">
        <v>-4788.5616899002398</v>
      </c>
      <c r="I24" s="2">
        <v>1475.7785073822499</v>
      </c>
    </row>
    <row r="25" spans="1:9" x14ac:dyDescent="0.4">
      <c r="A25" s="2" t="s">
        <v>5</v>
      </c>
      <c r="B25" s="2">
        <v>1890.4056526637985</v>
      </c>
      <c r="C25" s="2">
        <v>1873.5786907819247</v>
      </c>
      <c r="D25" s="2">
        <v>1.0089811876942576</v>
      </c>
      <c r="E25" s="2">
        <v>0.33677385481856192</v>
      </c>
      <c r="F25" s="2">
        <v>-2284.187820520986</v>
      </c>
      <c r="G25" s="2">
        <v>6064.9991258485834</v>
      </c>
      <c r="H25" s="2">
        <v>-2284.187820520986</v>
      </c>
      <c r="I25" s="2">
        <v>6064.9991258485834</v>
      </c>
    </row>
    <row r="26" spans="1:9" x14ac:dyDescent="0.4">
      <c r="A26" s="2" t="s">
        <v>6</v>
      </c>
      <c r="B26" s="2">
        <v>6687.1124646493499</v>
      </c>
      <c r="C26" s="2">
        <v>5494.8981841385521</v>
      </c>
      <c r="D26" s="2">
        <v>1.216967492491893</v>
      </c>
      <c r="E26" s="2">
        <v>0.251557287667934</v>
      </c>
      <c r="F26" s="2">
        <v>-5556.2836671385867</v>
      </c>
      <c r="G26" s="2">
        <v>18930.508596437285</v>
      </c>
      <c r="H26" s="2">
        <v>-5556.2836671385867</v>
      </c>
      <c r="I26" s="2">
        <v>18930.508596437285</v>
      </c>
    </row>
    <row r="27" spans="1:9" x14ac:dyDescent="0.4">
      <c r="A27" s="2" t="s">
        <v>7</v>
      </c>
      <c r="B27" s="2">
        <v>-1456.9253585842223</v>
      </c>
      <c r="C27" s="2">
        <v>1518.7623292761452</v>
      </c>
      <c r="D27" s="2">
        <v>-0.95928462966197292</v>
      </c>
      <c r="E27" s="2">
        <v>0.36003439906696533</v>
      </c>
      <c r="F27" s="2">
        <v>-4840.9387113775729</v>
      </c>
      <c r="G27" s="2">
        <v>1927.0879942091281</v>
      </c>
      <c r="H27" s="2">
        <v>-4840.9387113775729</v>
      </c>
      <c r="I27" s="2">
        <v>1927.0879942091281</v>
      </c>
    </row>
    <row r="28" spans="1:9" ht="18" thickBot="1" x14ac:dyDescent="0.45">
      <c r="A28" s="3" t="s">
        <v>8</v>
      </c>
      <c r="B28" s="3">
        <v>5217.5830566338745</v>
      </c>
      <c r="C28" s="3">
        <v>11425.559642135975</v>
      </c>
      <c r="D28" s="3">
        <v>0.45665886136483924</v>
      </c>
      <c r="E28" s="3">
        <v>0.65767461560584572</v>
      </c>
      <c r="F28" s="3">
        <v>-20240.150287695687</v>
      </c>
      <c r="G28" s="3">
        <v>30675.316400963435</v>
      </c>
      <c r="H28" s="3">
        <v>-20240.150287695687</v>
      </c>
      <c r="I28" s="3">
        <v>30675.316400963435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CF84-0D15-43F9-A4B6-A6BC7736F79B}">
  <dimension ref="A1:I27"/>
  <sheetViews>
    <sheetView topLeftCell="A6" workbookViewId="0">
      <selection activeCell="E17" sqref="E17:E27"/>
    </sheetView>
  </sheetViews>
  <sheetFormatPr defaultRowHeight="17.399999999999999" x14ac:dyDescent="0.4"/>
  <cols>
    <col min="1" max="1" width="15.796875" customWidth="1"/>
  </cols>
  <sheetData>
    <row r="1" spans="1:9" x14ac:dyDescent="0.4">
      <c r="A1" t="s">
        <v>13</v>
      </c>
    </row>
    <row r="2" spans="1:9" ht="18" thickBot="1" x14ac:dyDescent="0.45"/>
    <row r="3" spans="1:9" x14ac:dyDescent="0.4">
      <c r="A3" s="5" t="s">
        <v>14</v>
      </c>
      <c r="B3" s="5"/>
    </row>
    <row r="4" spans="1:9" x14ac:dyDescent="0.4">
      <c r="A4" s="2" t="s">
        <v>15</v>
      </c>
      <c r="B4" s="2">
        <v>0.91871555317309317</v>
      </c>
    </row>
    <row r="5" spans="1:9" x14ac:dyDescent="0.4">
      <c r="A5" s="2" t="s">
        <v>16</v>
      </c>
      <c r="B5" s="2">
        <v>0.84403826764214251</v>
      </c>
    </row>
    <row r="6" spans="1:9" x14ac:dyDescent="0.4">
      <c r="A6" s="2" t="s">
        <v>17</v>
      </c>
      <c r="B6" s="2">
        <v>0.70225487458954461</v>
      </c>
    </row>
    <row r="7" spans="1:9" x14ac:dyDescent="0.4">
      <c r="A7" s="2" t="s">
        <v>18</v>
      </c>
      <c r="B7" s="2">
        <v>38132.380016828021</v>
      </c>
    </row>
    <row r="8" spans="1:9" ht="18" thickBot="1" x14ac:dyDescent="0.45">
      <c r="A8" s="3" t="s">
        <v>19</v>
      </c>
      <c r="B8" s="3">
        <v>22</v>
      </c>
    </row>
    <row r="10" spans="1:9" ht="18" thickBot="1" x14ac:dyDescent="0.45">
      <c r="A10" t="s">
        <v>20</v>
      </c>
    </row>
    <row r="11" spans="1:9" x14ac:dyDescent="0.4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9" x14ac:dyDescent="0.4">
      <c r="A12" s="2" t="s">
        <v>21</v>
      </c>
      <c r="B12" s="2">
        <v>10</v>
      </c>
      <c r="C12" s="2">
        <v>86561464793.547104</v>
      </c>
      <c r="D12" s="2">
        <v>8656146479.3547096</v>
      </c>
      <c r="E12" s="2">
        <v>5.9530121932476785</v>
      </c>
      <c r="F12" s="2">
        <v>3.4051442023992468E-3</v>
      </c>
    </row>
    <row r="13" spans="1:9" x14ac:dyDescent="0.4">
      <c r="A13" s="2" t="s">
        <v>22</v>
      </c>
      <c r="B13" s="2">
        <v>11</v>
      </c>
      <c r="C13" s="2">
        <v>15994862463.225636</v>
      </c>
      <c r="D13" s="2">
        <v>1454078405.7477851</v>
      </c>
      <c r="E13" s="2"/>
      <c r="F13" s="2"/>
    </row>
    <row r="14" spans="1:9" ht="18" thickBot="1" x14ac:dyDescent="0.45">
      <c r="A14" s="3" t="s">
        <v>23</v>
      </c>
      <c r="B14" s="3">
        <v>21</v>
      </c>
      <c r="C14" s="3">
        <v>102556327256.77274</v>
      </c>
      <c r="D14" s="3"/>
      <c r="E14" s="3"/>
      <c r="F14" s="3"/>
    </row>
    <row r="16" spans="1:9" x14ac:dyDescent="0.4">
      <c r="B16" t="s">
        <v>30</v>
      </c>
      <c r="C16" t="s">
        <v>18</v>
      </c>
      <c r="D16" t="s">
        <v>31</v>
      </c>
      <c r="E16" t="s">
        <v>32</v>
      </c>
      <c r="F16" t="s">
        <v>33</v>
      </c>
      <c r="G16" t="s">
        <v>34</v>
      </c>
      <c r="H16" t="s">
        <v>35</v>
      </c>
      <c r="I16" t="s">
        <v>36</v>
      </c>
    </row>
    <row r="17" spans="1:9" x14ac:dyDescent="0.4">
      <c r="A17" t="s">
        <v>24</v>
      </c>
      <c r="B17">
        <v>110096.2739670997</v>
      </c>
      <c r="C17">
        <v>84842.733041699757</v>
      </c>
      <c r="D17">
        <v>1.2976511955713161</v>
      </c>
      <c r="E17">
        <v>0.2209595560151606</v>
      </c>
      <c r="F17">
        <v>-76641.322399297991</v>
      </c>
      <c r="G17">
        <v>296833.87033349741</v>
      </c>
      <c r="H17">
        <v>-76641.322399297991</v>
      </c>
      <c r="I17">
        <v>296833.87033349741</v>
      </c>
    </row>
    <row r="18" spans="1:9" x14ac:dyDescent="0.4">
      <c r="A18" t="s">
        <v>10</v>
      </c>
      <c r="B18">
        <v>10407.407824317193</v>
      </c>
      <c r="C18">
        <v>4354.5199637939731</v>
      </c>
      <c r="D18">
        <v>2.3900241383322323</v>
      </c>
      <c r="E18" s="7">
        <v>3.5859860837903164E-2</v>
      </c>
      <c r="F18">
        <v>823.17400468388041</v>
      </c>
      <c r="G18">
        <v>19991.641643950505</v>
      </c>
      <c r="H18">
        <v>823.17400468388041</v>
      </c>
      <c r="I18">
        <v>19991.641643950505</v>
      </c>
    </row>
    <row r="19" spans="1:9" x14ac:dyDescent="0.4">
      <c r="A19" t="s">
        <v>12</v>
      </c>
      <c r="B19">
        <v>149.88000485173205</v>
      </c>
      <c r="C19">
        <v>118.78767846950832</v>
      </c>
      <c r="D19">
        <v>1.2617470665545909</v>
      </c>
      <c r="E19">
        <v>0.23313845268870437</v>
      </c>
      <c r="F19">
        <v>-111.56991266139278</v>
      </c>
      <c r="G19">
        <v>411.32992236485688</v>
      </c>
      <c r="H19">
        <v>-111.56991266139278</v>
      </c>
      <c r="I19">
        <v>411.32992236485688</v>
      </c>
    </row>
    <row r="20" spans="1:9" x14ac:dyDescent="0.4">
      <c r="A20" t="s">
        <v>1</v>
      </c>
      <c r="B20">
        <v>44051.26947369516</v>
      </c>
      <c r="C20">
        <v>20499.821290908934</v>
      </c>
      <c r="D20">
        <v>2.1488611460837759</v>
      </c>
      <c r="E20" s="7">
        <v>5.4755290352164997E-2</v>
      </c>
      <c r="F20">
        <v>-1068.5329721260205</v>
      </c>
      <c r="G20">
        <v>89171.07191951634</v>
      </c>
      <c r="H20">
        <v>-1068.5329721260205</v>
      </c>
      <c r="I20">
        <v>89171.07191951634</v>
      </c>
    </row>
    <row r="21" spans="1:9" x14ac:dyDescent="0.4">
      <c r="A21" t="s">
        <v>2</v>
      </c>
      <c r="B21">
        <v>-768.60468290867334</v>
      </c>
      <c r="C21">
        <v>640.34581454241652</v>
      </c>
      <c r="D21">
        <v>-1.2002962547009213</v>
      </c>
      <c r="E21">
        <v>0.25523584728416043</v>
      </c>
      <c r="F21">
        <v>-2177.9963180433242</v>
      </c>
      <c r="G21">
        <v>640.78695222597776</v>
      </c>
      <c r="H21">
        <v>-2177.9963180433242</v>
      </c>
      <c r="I21">
        <v>640.78695222597776</v>
      </c>
    </row>
    <row r="22" spans="1:9" x14ac:dyDescent="0.4">
      <c r="A22" t="s">
        <v>3</v>
      </c>
      <c r="B22">
        <v>-983.74540926297357</v>
      </c>
      <c r="C22">
        <v>980.43183284989345</v>
      </c>
      <c r="D22">
        <v>-1.0033797111660974</v>
      </c>
      <c r="E22">
        <v>0.33723935779574465</v>
      </c>
      <c r="F22">
        <v>-3141.661323847035</v>
      </c>
      <c r="G22">
        <v>1174.1705053210876</v>
      </c>
      <c r="H22">
        <v>-3141.661323847035</v>
      </c>
      <c r="I22">
        <v>1174.1705053210876</v>
      </c>
    </row>
    <row r="23" spans="1:9" x14ac:dyDescent="0.4">
      <c r="A23" t="s">
        <v>4</v>
      </c>
      <c r="B23">
        <v>-399.85759014649199</v>
      </c>
      <c r="C23">
        <v>1639.8936630867747</v>
      </c>
      <c r="D23">
        <v>-0.24383141367461555</v>
      </c>
      <c r="E23">
        <v>0.8118492368583432</v>
      </c>
      <c r="F23">
        <v>-4009.2392067288001</v>
      </c>
      <c r="G23">
        <v>3209.5240264358163</v>
      </c>
      <c r="H23">
        <v>-4009.2392067288001</v>
      </c>
      <c r="I23">
        <v>3209.5240264358163</v>
      </c>
    </row>
    <row r="24" spans="1:9" x14ac:dyDescent="0.4">
      <c r="A24" t="s">
        <v>5</v>
      </c>
      <c r="B24">
        <v>854.60208498128065</v>
      </c>
      <c r="C24">
        <v>2272.0039930755752</v>
      </c>
      <c r="D24">
        <v>0.37614462280254163</v>
      </c>
      <c r="E24">
        <v>0.71396311556935921</v>
      </c>
      <c r="F24">
        <v>-4146.044987447006</v>
      </c>
      <c r="G24">
        <v>5855.2491574095666</v>
      </c>
      <c r="H24">
        <v>-4146.044987447006</v>
      </c>
      <c r="I24">
        <v>5855.2491574095666</v>
      </c>
    </row>
    <row r="25" spans="1:9" x14ac:dyDescent="0.4">
      <c r="A25" t="s">
        <v>6</v>
      </c>
      <c r="B25">
        <v>10695.175118532234</v>
      </c>
      <c r="C25">
        <v>6548.4306254644234</v>
      </c>
      <c r="D25">
        <v>1.6332424866719448</v>
      </c>
      <c r="E25">
        <v>0.13068670010268757</v>
      </c>
      <c r="F25">
        <v>-3717.8235100045677</v>
      </c>
      <c r="G25">
        <v>25108.173747069035</v>
      </c>
      <c r="H25">
        <v>-3717.8235100045677</v>
      </c>
      <c r="I25">
        <v>25108.173747069035</v>
      </c>
    </row>
    <row r="26" spans="1:9" x14ac:dyDescent="0.4">
      <c r="A26" t="s">
        <v>7</v>
      </c>
      <c r="B26">
        <v>-1811.753863134637</v>
      </c>
      <c r="C26">
        <v>1876.3461652254241</v>
      </c>
      <c r="D26">
        <v>-0.9655754874618101</v>
      </c>
      <c r="E26">
        <v>0.35500550233920658</v>
      </c>
      <c r="F26">
        <v>-5941.5639279906491</v>
      </c>
      <c r="G26">
        <v>2318.0562017213751</v>
      </c>
      <c r="H26">
        <v>-5941.5639279906491</v>
      </c>
      <c r="I26">
        <v>2318.0562017213751</v>
      </c>
    </row>
    <row r="27" spans="1:9" x14ac:dyDescent="0.4">
      <c r="A27" t="s">
        <v>8</v>
      </c>
      <c r="B27">
        <v>5912.6878653095873</v>
      </c>
      <c r="C27">
        <v>14167.830415592489</v>
      </c>
      <c r="D27">
        <v>0.41733191969903477</v>
      </c>
      <c r="E27">
        <v>0.68446476100128706</v>
      </c>
      <c r="F27">
        <v>-25270.49663010443</v>
      </c>
      <c r="G27">
        <v>37095.872360723602</v>
      </c>
      <c r="H27">
        <v>-25270.49663010443</v>
      </c>
      <c r="I27">
        <v>37095.872360723602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5017-1440-4BBC-9F86-E107FCF81FD2}">
  <dimension ref="A1:K48"/>
  <sheetViews>
    <sheetView topLeftCell="A11" workbookViewId="0">
      <selection activeCell="E18" sqref="E18:F18"/>
    </sheetView>
  </sheetViews>
  <sheetFormatPr defaultRowHeight="17.399999999999999" x14ac:dyDescent="0.4"/>
  <cols>
    <col min="1" max="1" width="15" bestFit="1" customWidth="1"/>
    <col min="2" max="2" width="12.59765625" bestFit="1" customWidth="1"/>
  </cols>
  <sheetData>
    <row r="1" spans="1:9" x14ac:dyDescent="0.4">
      <c r="A1" t="s">
        <v>13</v>
      </c>
    </row>
    <row r="2" spans="1:9" ht="18" thickBot="1" x14ac:dyDescent="0.45"/>
    <row r="3" spans="1:9" x14ac:dyDescent="0.4">
      <c r="A3" s="5" t="s">
        <v>14</v>
      </c>
      <c r="B3" s="5"/>
    </row>
    <row r="4" spans="1:9" x14ac:dyDescent="0.4">
      <c r="A4" s="2" t="s">
        <v>15</v>
      </c>
      <c r="B4" s="2">
        <v>0.71971516608804531</v>
      </c>
    </row>
    <row r="5" spans="1:9" x14ac:dyDescent="0.4">
      <c r="A5" s="2" t="s">
        <v>16</v>
      </c>
      <c r="B5" s="2">
        <v>0.51798992029714264</v>
      </c>
    </row>
    <row r="6" spans="1:9" x14ac:dyDescent="0.4">
      <c r="A6" s="2" t="s">
        <v>17</v>
      </c>
      <c r="B6" s="2">
        <v>0.43765490701333309</v>
      </c>
    </row>
    <row r="7" spans="1:9" x14ac:dyDescent="0.4">
      <c r="A7" s="2" t="s">
        <v>18</v>
      </c>
      <c r="B7" s="2">
        <v>52405.037647512348</v>
      </c>
    </row>
    <row r="8" spans="1:9" ht="18" thickBot="1" x14ac:dyDescent="0.45">
      <c r="A8" s="3" t="s">
        <v>19</v>
      </c>
      <c r="B8" s="3">
        <v>22</v>
      </c>
    </row>
    <row r="10" spans="1:9" ht="18" thickBot="1" x14ac:dyDescent="0.45">
      <c r="A10" t="s">
        <v>20</v>
      </c>
    </row>
    <row r="11" spans="1:9" x14ac:dyDescent="0.4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9" x14ac:dyDescent="0.4">
      <c r="A12" s="2" t="s">
        <v>21</v>
      </c>
      <c r="B12" s="2">
        <v>3</v>
      </c>
      <c r="C12" s="2">
        <v>53123143781.703384</v>
      </c>
      <c r="D12" s="2">
        <v>17707714593.901127</v>
      </c>
      <c r="E12" s="2">
        <v>6.4478724671044079</v>
      </c>
      <c r="F12" s="2">
        <v>3.7214192749575924E-3</v>
      </c>
    </row>
    <row r="13" spans="1:9" x14ac:dyDescent="0.4">
      <c r="A13" s="2" t="s">
        <v>22</v>
      </c>
      <c r="B13" s="2">
        <v>18</v>
      </c>
      <c r="C13" s="2">
        <v>49433183475.069351</v>
      </c>
      <c r="D13" s="2">
        <v>2746287970.8371863</v>
      </c>
      <c r="E13" s="2"/>
      <c r="F13" s="2"/>
    </row>
    <row r="14" spans="1:9" ht="18" thickBot="1" x14ac:dyDescent="0.45">
      <c r="A14" s="3" t="s">
        <v>23</v>
      </c>
      <c r="B14" s="3">
        <v>21</v>
      </c>
      <c r="C14" s="3">
        <v>102556327256.77274</v>
      </c>
      <c r="D14" s="3"/>
      <c r="E14" s="3"/>
      <c r="F14" s="3"/>
    </row>
    <row r="15" spans="1:9" ht="18" thickBot="1" x14ac:dyDescent="0.45"/>
    <row r="16" spans="1:9" x14ac:dyDescent="0.4">
      <c r="A16" s="4"/>
      <c r="B16" s="4" t="s">
        <v>30</v>
      </c>
      <c r="C16" s="4" t="s">
        <v>18</v>
      </c>
      <c r="D16" s="4" t="s">
        <v>31</v>
      </c>
      <c r="E16" s="4" t="s">
        <v>32</v>
      </c>
      <c r="F16" s="4" t="s">
        <v>33</v>
      </c>
      <c r="G16" s="4" t="s">
        <v>34</v>
      </c>
      <c r="H16" s="4" t="s">
        <v>35</v>
      </c>
      <c r="I16" s="4" t="s">
        <v>36</v>
      </c>
    </row>
    <row r="17" spans="1:11" x14ac:dyDescent="0.4">
      <c r="A17" s="2" t="s">
        <v>24</v>
      </c>
      <c r="B17" s="2">
        <v>89806.293463707378</v>
      </c>
      <c r="C17" s="2">
        <v>32875.65493328734</v>
      </c>
      <c r="D17" s="2">
        <v>2.7316959508775134</v>
      </c>
      <c r="E17" s="2">
        <v>1.3696493815581148E-2</v>
      </c>
      <c r="F17" s="2">
        <v>20737.105427004994</v>
      </c>
      <c r="G17" s="2">
        <v>158875.48150040978</v>
      </c>
      <c r="H17" s="2">
        <v>20737.105427004994</v>
      </c>
      <c r="I17" s="2">
        <v>158875.48150040978</v>
      </c>
    </row>
    <row r="18" spans="1:11" x14ac:dyDescent="0.4">
      <c r="A18" s="2" t="s">
        <v>10</v>
      </c>
      <c r="B18" s="2">
        <v>12908.660943669069</v>
      </c>
      <c r="C18" s="2">
        <v>3837.5959181441845</v>
      </c>
      <c r="D18" s="2">
        <v>3.3637363649040837</v>
      </c>
      <c r="E18" s="2">
        <v>3.4582492549778032E-3</v>
      </c>
      <c r="F18" s="2">
        <v>4846.1710977009097</v>
      </c>
      <c r="G18" s="2">
        <v>20971.150789637228</v>
      </c>
      <c r="H18" s="2">
        <v>4846.1710977009097</v>
      </c>
      <c r="I18" s="2">
        <v>20971.150789637228</v>
      </c>
    </row>
    <row r="19" spans="1:11" x14ac:dyDescent="0.4">
      <c r="A19" s="2" t="s">
        <v>12</v>
      </c>
      <c r="B19" s="2">
        <v>104.048207895077</v>
      </c>
      <c r="C19" s="2">
        <v>98.937707781571973</v>
      </c>
      <c r="D19" s="2">
        <v>1.051653714524978</v>
      </c>
      <c r="E19" s="2">
        <v>0.30687278333427603</v>
      </c>
      <c r="F19" s="2">
        <v>-103.81220299415479</v>
      </c>
      <c r="G19" s="2">
        <v>311.90861878430877</v>
      </c>
      <c r="H19" s="2">
        <v>-103.81220299415479</v>
      </c>
      <c r="I19" s="2">
        <v>311.90861878430877</v>
      </c>
    </row>
    <row r="20" spans="1:11" ht="18" thickBot="1" x14ac:dyDescent="0.45">
      <c r="A20" s="3" t="s">
        <v>1</v>
      </c>
      <c r="B20" s="3">
        <v>52790.020743088178</v>
      </c>
      <c r="C20" s="3">
        <v>19482.361898784889</v>
      </c>
      <c r="D20" s="3">
        <v>2.7096314613876813</v>
      </c>
      <c r="E20" s="3">
        <v>1.4354880064050158E-2</v>
      </c>
      <c r="F20" s="3">
        <v>11859.09723397877</v>
      </c>
      <c r="G20" s="3">
        <v>93720.944252197587</v>
      </c>
      <c r="H20" s="3">
        <v>11859.09723397877</v>
      </c>
      <c r="I20" s="3">
        <v>93720.944252197587</v>
      </c>
    </row>
    <row r="24" spans="1:11" ht="18" thickBot="1" x14ac:dyDescent="0.45">
      <c r="A24" t="s">
        <v>38</v>
      </c>
      <c r="F24" t="s">
        <v>41</v>
      </c>
    </row>
    <row r="25" spans="1:11" ht="18" thickBot="1" x14ac:dyDescent="0.45">
      <c r="J25" s="4" t="s">
        <v>39</v>
      </c>
    </row>
    <row r="26" spans="1:11" x14ac:dyDescent="0.4">
      <c r="A26" s="4" t="s">
        <v>19</v>
      </c>
      <c r="B26" s="4" t="s">
        <v>39</v>
      </c>
      <c r="C26" s="4" t="s">
        <v>22</v>
      </c>
      <c r="D26" s="4" t="s">
        <v>40</v>
      </c>
      <c r="F26" s="4" t="s">
        <v>42</v>
      </c>
      <c r="G26" s="4" t="s">
        <v>9</v>
      </c>
      <c r="J26" s="2">
        <v>221494.108097775</v>
      </c>
      <c r="K26" s="1">
        <v>188046</v>
      </c>
    </row>
    <row r="27" spans="1:11" x14ac:dyDescent="0.4">
      <c r="A27" s="2">
        <v>1</v>
      </c>
      <c r="B27" s="2">
        <v>221494.108097775</v>
      </c>
      <c r="C27" s="2">
        <v>-33448.108097774995</v>
      </c>
      <c r="D27" s="2">
        <v>-0.68940101042711455</v>
      </c>
      <c r="F27" s="2">
        <v>2.2727272727272729</v>
      </c>
      <c r="G27" s="2">
        <v>48000</v>
      </c>
      <c r="J27" s="2">
        <v>234029.87437982776</v>
      </c>
      <c r="K27" s="1">
        <v>245338</v>
      </c>
    </row>
    <row r="28" spans="1:11" x14ac:dyDescent="0.4">
      <c r="A28" s="2">
        <v>2</v>
      </c>
      <c r="B28" s="2">
        <v>234029.87437982776</v>
      </c>
      <c r="C28" s="2">
        <v>11308.125620172243</v>
      </c>
      <c r="D28" s="2">
        <v>0.23307247171633222</v>
      </c>
      <c r="F28" s="2">
        <v>6.8181818181818183</v>
      </c>
      <c r="G28" s="2">
        <v>81291</v>
      </c>
      <c r="J28" s="2">
        <v>213090.85276014014</v>
      </c>
      <c r="K28" s="1">
        <v>209510</v>
      </c>
    </row>
    <row r="29" spans="1:11" x14ac:dyDescent="0.4">
      <c r="A29" s="2">
        <v>3</v>
      </c>
      <c r="B29" s="2">
        <v>213090.85276014014</v>
      </c>
      <c r="C29" s="2">
        <v>-3580.8527601401438</v>
      </c>
      <c r="D29" s="2">
        <v>-7.3805176179622373E-2</v>
      </c>
      <c r="F29" s="2">
        <v>11.363636363636365</v>
      </c>
      <c r="G29" s="2">
        <v>84252</v>
      </c>
      <c r="J29" s="2">
        <v>209037.23784043707</v>
      </c>
      <c r="K29" s="1">
        <v>151235</v>
      </c>
    </row>
    <row r="30" spans="1:11" x14ac:dyDescent="0.4">
      <c r="A30" s="2">
        <v>4</v>
      </c>
      <c r="B30" s="2">
        <v>209037.23784043707</v>
      </c>
      <c r="C30" s="2">
        <v>-57802.237840437068</v>
      </c>
      <c r="D30" s="2">
        <v>-1.1913654744136786</v>
      </c>
      <c r="F30" s="2">
        <v>15.90909090909091</v>
      </c>
      <c r="G30" s="2">
        <v>117929</v>
      </c>
      <c r="J30" s="2">
        <v>230475.34625029869</v>
      </c>
      <c r="K30" s="1">
        <v>126596</v>
      </c>
    </row>
    <row r="31" spans="1:11" x14ac:dyDescent="0.4">
      <c r="A31" s="2">
        <v>5</v>
      </c>
      <c r="B31" s="2">
        <v>230475.34625029869</v>
      </c>
      <c r="C31" s="2">
        <v>-103879.34625029869</v>
      </c>
      <c r="D31" s="2">
        <v>-2.1410635859619185</v>
      </c>
      <c r="F31" s="2">
        <v>20.454545454545457</v>
      </c>
      <c r="G31" s="2">
        <v>126596</v>
      </c>
      <c r="J31" s="2">
        <v>253881.78741708127</v>
      </c>
      <c r="K31" s="1">
        <v>283333</v>
      </c>
    </row>
    <row r="32" spans="1:11" x14ac:dyDescent="0.4">
      <c r="A32" s="2">
        <v>6</v>
      </c>
      <c r="B32" s="2">
        <v>253881.78741708127</v>
      </c>
      <c r="C32" s="2">
        <v>29451.212582918728</v>
      </c>
      <c r="D32" s="2">
        <v>0.60702075147618129</v>
      </c>
      <c r="F32" s="2">
        <v>25.000000000000004</v>
      </c>
      <c r="G32" s="2">
        <v>130000</v>
      </c>
      <c r="J32" s="2">
        <v>231784.63018476593</v>
      </c>
      <c r="K32" s="1">
        <v>317012</v>
      </c>
    </row>
    <row r="33" spans="1:11" x14ac:dyDescent="0.4">
      <c r="A33" s="2">
        <v>7</v>
      </c>
      <c r="B33" s="2">
        <v>231784.63018476593</v>
      </c>
      <c r="C33" s="2">
        <v>85227.369815234066</v>
      </c>
      <c r="D33" s="2">
        <v>1.7566265540315038</v>
      </c>
      <c r="F33" s="2">
        <v>29.545454545454547</v>
      </c>
      <c r="G33" s="2">
        <v>135169</v>
      </c>
      <c r="J33" s="2">
        <v>168758.41823107869</v>
      </c>
      <c r="K33" s="1">
        <v>195251</v>
      </c>
    </row>
    <row r="34" spans="1:11" x14ac:dyDescent="0.4">
      <c r="A34" s="2">
        <v>8</v>
      </c>
      <c r="B34" s="2">
        <v>168758.41823107869</v>
      </c>
      <c r="C34" s="2">
        <v>26492.581768921315</v>
      </c>
      <c r="D34" s="2">
        <v>0.54604023004614277</v>
      </c>
      <c r="F34" s="2">
        <v>34.090909090909093</v>
      </c>
      <c r="G34" s="2">
        <v>151235</v>
      </c>
      <c r="J34" s="2">
        <v>108366.65473728465</v>
      </c>
      <c r="K34" s="1">
        <v>81291</v>
      </c>
    </row>
    <row r="35" spans="1:11" x14ac:dyDescent="0.4">
      <c r="A35" s="2">
        <v>9</v>
      </c>
      <c r="B35" s="2">
        <v>108366.65473728465</v>
      </c>
      <c r="C35" s="2">
        <v>-27075.654737284654</v>
      </c>
      <c r="D35" s="2">
        <v>-0.5580579828101373</v>
      </c>
      <c r="F35" s="2">
        <v>38.63636363636364</v>
      </c>
      <c r="G35" s="2">
        <v>151878</v>
      </c>
      <c r="J35" s="2">
        <v>155817.12908424839</v>
      </c>
      <c r="K35" s="1">
        <v>135169</v>
      </c>
    </row>
    <row r="36" spans="1:11" x14ac:dyDescent="0.4">
      <c r="A36" s="2">
        <v>10</v>
      </c>
      <c r="B36" s="2">
        <v>155817.12908424839</v>
      </c>
      <c r="C36" s="2">
        <v>-20648.129084248387</v>
      </c>
      <c r="D36" s="2">
        <v>-0.42557985678888804</v>
      </c>
      <c r="F36" s="2">
        <v>43.181818181818187</v>
      </c>
      <c r="G36" s="2">
        <v>153024</v>
      </c>
      <c r="J36" s="2">
        <v>192425.49903684674</v>
      </c>
      <c r="K36" s="1">
        <v>278189</v>
      </c>
    </row>
    <row r="37" spans="1:11" x14ac:dyDescent="0.4">
      <c r="A37" s="2">
        <v>11</v>
      </c>
      <c r="B37" s="2">
        <v>192425.49903684674</v>
      </c>
      <c r="C37" s="2">
        <v>85763.500963153259</v>
      </c>
      <c r="D37" s="2">
        <v>1.7676767860510998</v>
      </c>
      <c r="F37" s="2">
        <v>47.727272727272734</v>
      </c>
      <c r="G37" s="2">
        <v>167800</v>
      </c>
      <c r="J37" s="2">
        <v>154715.81834807212</v>
      </c>
      <c r="K37" s="1">
        <v>130000</v>
      </c>
    </row>
    <row r="38" spans="1:11" x14ac:dyDescent="0.4">
      <c r="A38" s="2">
        <v>12</v>
      </c>
      <c r="B38" s="2">
        <v>154715.81834807212</v>
      </c>
      <c r="C38" s="2">
        <v>-24715.81834807212</v>
      </c>
      <c r="D38" s="2">
        <v>-0.50941925004802879</v>
      </c>
      <c r="F38" s="2">
        <v>52.27272727272728</v>
      </c>
      <c r="G38" s="2">
        <v>170210</v>
      </c>
      <c r="J38" s="2">
        <v>123922.98299821948</v>
      </c>
      <c r="K38" s="1">
        <v>117929</v>
      </c>
    </row>
    <row r="39" spans="1:11" x14ac:dyDescent="0.4">
      <c r="A39" s="2">
        <v>13</v>
      </c>
      <c r="B39" s="2">
        <v>123922.98299821948</v>
      </c>
      <c r="C39" s="2">
        <v>-5993.9829982194788</v>
      </c>
      <c r="D39" s="2">
        <v>-0.12354235173409812</v>
      </c>
      <c r="F39" s="2">
        <v>56.81818181818182</v>
      </c>
      <c r="G39" s="2">
        <v>188046</v>
      </c>
      <c r="J39" s="2">
        <v>161039.43574101356</v>
      </c>
      <c r="K39" s="1">
        <v>153024</v>
      </c>
    </row>
    <row r="40" spans="1:11" x14ac:dyDescent="0.4">
      <c r="A40" s="2">
        <v>14</v>
      </c>
      <c r="B40" s="2">
        <v>161039.43574101356</v>
      </c>
      <c r="C40" s="2">
        <v>-8015.4357410135563</v>
      </c>
      <c r="D40" s="2">
        <v>-0.16520663837593669</v>
      </c>
      <c r="F40" s="2">
        <v>61.363636363636367</v>
      </c>
      <c r="G40" s="2">
        <v>195251</v>
      </c>
      <c r="J40" s="2">
        <v>119712.54997676898</v>
      </c>
      <c r="K40" s="1">
        <v>84252</v>
      </c>
    </row>
    <row r="41" spans="1:11" x14ac:dyDescent="0.4">
      <c r="A41" s="2">
        <v>15</v>
      </c>
      <c r="B41" s="2">
        <v>119712.54997676898</v>
      </c>
      <c r="C41" s="2">
        <v>-35460.549976768976</v>
      </c>
      <c r="D41" s="2">
        <v>-0.73087957360171107</v>
      </c>
      <c r="F41" s="2">
        <v>65.909090909090907</v>
      </c>
      <c r="G41" s="2">
        <v>209510</v>
      </c>
      <c r="J41" s="2">
        <v>163587.19068565508</v>
      </c>
      <c r="K41" s="1">
        <v>151878</v>
      </c>
    </row>
    <row r="42" spans="1:11" x14ac:dyDescent="0.4">
      <c r="A42" s="2">
        <v>16</v>
      </c>
      <c r="B42" s="2">
        <v>163587.19068565508</v>
      </c>
      <c r="C42" s="2">
        <v>-11709.190685655078</v>
      </c>
      <c r="D42" s="2">
        <v>-0.24133884841490777</v>
      </c>
      <c r="F42" s="2">
        <v>70.454545454545453</v>
      </c>
      <c r="G42" s="2">
        <v>222864</v>
      </c>
      <c r="J42" s="2">
        <v>41548.703122589053</v>
      </c>
      <c r="K42" s="1">
        <v>48000</v>
      </c>
    </row>
    <row r="43" spans="1:11" x14ac:dyDescent="0.4">
      <c r="A43" s="2">
        <v>17</v>
      </c>
      <c r="B43" s="2">
        <v>41548.703122589053</v>
      </c>
      <c r="C43" s="2">
        <v>6451.2968774109468</v>
      </c>
      <c r="D43" s="2">
        <v>0.13296807618689352</v>
      </c>
      <c r="F43" s="2">
        <v>75</v>
      </c>
      <c r="G43" s="2">
        <v>230000</v>
      </c>
      <c r="J43" s="2">
        <v>224007.02782976785</v>
      </c>
      <c r="K43" s="1">
        <v>167800</v>
      </c>
    </row>
    <row r="44" spans="1:11" x14ac:dyDescent="0.4">
      <c r="A44" s="2">
        <v>18</v>
      </c>
      <c r="B44" s="2">
        <v>224007.02782976785</v>
      </c>
      <c r="C44" s="2">
        <v>-56207.027829767845</v>
      </c>
      <c r="D44" s="2">
        <v>-1.1584865029040174</v>
      </c>
      <c r="F44" s="2">
        <v>79.545454545454547</v>
      </c>
      <c r="G44" s="2">
        <v>240000</v>
      </c>
      <c r="J44" s="2">
        <v>199314.54901021166</v>
      </c>
      <c r="K44" s="1">
        <v>170210</v>
      </c>
    </row>
    <row r="45" spans="1:11" x14ac:dyDescent="0.4">
      <c r="A45" s="2">
        <v>19</v>
      </c>
      <c r="B45" s="2">
        <v>199314.54901021166</v>
      </c>
      <c r="C45" s="2">
        <v>-29104.54901021166</v>
      </c>
      <c r="D45" s="2">
        <v>-0.59987564728661358</v>
      </c>
      <c r="F45" s="2">
        <v>84.090909090909093</v>
      </c>
      <c r="G45" s="2">
        <v>245338</v>
      </c>
      <c r="J45" s="2">
        <v>184711.41292051255</v>
      </c>
      <c r="K45" s="1">
        <v>222864</v>
      </c>
    </row>
    <row r="46" spans="1:11" x14ac:dyDescent="0.4">
      <c r="A46" s="2">
        <v>20</v>
      </c>
      <c r="B46" s="2">
        <v>184711.41292051255</v>
      </c>
      <c r="C46" s="2">
        <v>38152.58707948745</v>
      </c>
      <c r="D46" s="2">
        <v>0.7863653156740662</v>
      </c>
      <c r="F46" s="2">
        <v>88.63636363636364</v>
      </c>
      <c r="G46" s="2">
        <v>278189</v>
      </c>
      <c r="J46" s="2">
        <v>162431.77168317485</v>
      </c>
      <c r="K46" s="1">
        <v>230000</v>
      </c>
    </row>
    <row r="47" spans="1:11" ht="18" thickBot="1" x14ac:dyDescent="0.45">
      <c r="A47" s="2">
        <v>21</v>
      </c>
      <c r="B47" s="2">
        <v>162431.77168317485</v>
      </c>
      <c r="C47" s="2">
        <v>67568.228316825145</v>
      </c>
      <c r="D47" s="2">
        <v>1.3926529039616411</v>
      </c>
      <c r="F47" s="2">
        <v>93.181818181818187</v>
      </c>
      <c r="G47" s="2">
        <v>283333</v>
      </c>
      <c r="J47" s="3">
        <v>172774.01966423058</v>
      </c>
      <c r="K47" s="1">
        <v>240000</v>
      </c>
    </row>
    <row r="48" spans="1:11" ht="18" thickBot="1" x14ac:dyDescent="0.45">
      <c r="A48" s="3">
        <v>22</v>
      </c>
      <c r="B48" s="3">
        <v>172774.01966423058</v>
      </c>
      <c r="C48" s="3">
        <v>67225.980335769418</v>
      </c>
      <c r="D48" s="3">
        <v>1.3855988098028102</v>
      </c>
      <c r="F48" s="3">
        <v>97.727272727272734</v>
      </c>
      <c r="G48" s="3">
        <v>317012</v>
      </c>
    </row>
  </sheetData>
  <sortState xmlns:xlrd2="http://schemas.microsoft.com/office/spreadsheetml/2017/richdata2" ref="G27:G48">
    <sortCondition ref="G27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098E-227B-4FA7-BFD3-8FAA566C8B68}">
  <dimension ref="A1:E26"/>
  <sheetViews>
    <sheetView workbookViewId="0">
      <selection activeCell="D22" sqref="D22:D25"/>
    </sheetView>
  </sheetViews>
  <sheetFormatPr defaultRowHeight="17.399999999999999" x14ac:dyDescent="0.4"/>
  <cols>
    <col min="3" max="3" width="12.5" customWidth="1"/>
    <col min="4" max="5" width="20.8984375" customWidth="1"/>
  </cols>
  <sheetData>
    <row r="1" spans="1:5" x14ac:dyDescent="0.4">
      <c r="A1" t="s">
        <v>0</v>
      </c>
      <c r="B1" t="s">
        <v>9</v>
      </c>
      <c r="C1" t="s">
        <v>43</v>
      </c>
      <c r="D1" t="s">
        <v>44</v>
      </c>
      <c r="E1" t="s">
        <v>45</v>
      </c>
    </row>
    <row r="2" spans="1:5" x14ac:dyDescent="0.4">
      <c r="A2" s="8">
        <v>2000</v>
      </c>
      <c r="B2" s="9">
        <v>188046</v>
      </c>
    </row>
    <row r="3" spans="1:5" x14ac:dyDescent="0.4">
      <c r="A3" s="8">
        <v>2001</v>
      </c>
      <c r="B3" s="9">
        <v>245338</v>
      </c>
    </row>
    <row r="4" spans="1:5" x14ac:dyDescent="0.4">
      <c r="A4" s="8">
        <v>2002</v>
      </c>
      <c r="B4" s="9">
        <v>209510</v>
      </c>
    </row>
    <row r="5" spans="1:5" x14ac:dyDescent="0.4">
      <c r="A5" s="8">
        <v>2003</v>
      </c>
      <c r="B5" s="9">
        <v>151235</v>
      </c>
    </row>
    <row r="6" spans="1:5" x14ac:dyDescent="0.4">
      <c r="A6" s="8">
        <v>2004</v>
      </c>
      <c r="B6" s="9">
        <v>126596</v>
      </c>
    </row>
    <row r="7" spans="1:5" x14ac:dyDescent="0.4">
      <c r="A7" s="8">
        <v>2005</v>
      </c>
      <c r="B7" s="9">
        <v>283333</v>
      </c>
    </row>
    <row r="8" spans="1:5" x14ac:dyDescent="0.4">
      <c r="A8" s="8">
        <v>2006</v>
      </c>
      <c r="B8" s="9">
        <v>317012</v>
      </c>
    </row>
    <row r="9" spans="1:5" x14ac:dyDescent="0.4">
      <c r="A9" s="8">
        <v>2007</v>
      </c>
      <c r="B9" s="9">
        <v>195251</v>
      </c>
    </row>
    <row r="10" spans="1:5" x14ac:dyDescent="0.4">
      <c r="A10" s="8">
        <v>2008</v>
      </c>
      <c r="B10" s="9">
        <v>81291</v>
      </c>
    </row>
    <row r="11" spans="1:5" x14ac:dyDescent="0.4">
      <c r="A11" s="8">
        <v>2009</v>
      </c>
      <c r="B11" s="9">
        <v>206679</v>
      </c>
    </row>
    <row r="12" spans="1:5" x14ac:dyDescent="0.4">
      <c r="A12" s="8">
        <v>2010</v>
      </c>
      <c r="B12" s="9">
        <v>123964.5</v>
      </c>
    </row>
    <row r="13" spans="1:5" x14ac:dyDescent="0.4">
      <c r="A13" s="8">
        <v>2011</v>
      </c>
      <c r="B13" s="9">
        <v>153024</v>
      </c>
    </row>
    <row r="14" spans="1:5" x14ac:dyDescent="0.4">
      <c r="A14" s="8">
        <v>2012</v>
      </c>
      <c r="B14" s="9">
        <v>84252</v>
      </c>
    </row>
    <row r="15" spans="1:5" x14ac:dyDescent="0.4">
      <c r="A15" s="8">
        <v>2013</v>
      </c>
      <c r="B15" s="9">
        <v>151878</v>
      </c>
    </row>
    <row r="16" spans="1:5" x14ac:dyDescent="0.4">
      <c r="A16" s="8">
        <v>2014</v>
      </c>
      <c r="B16" s="9">
        <v>48000</v>
      </c>
    </row>
    <row r="17" spans="1:5" x14ac:dyDescent="0.4">
      <c r="A17" s="8">
        <v>2015</v>
      </c>
      <c r="B17" s="9">
        <v>167800</v>
      </c>
    </row>
    <row r="18" spans="1:5" x14ac:dyDescent="0.4">
      <c r="A18" s="8">
        <v>2016</v>
      </c>
      <c r="B18" s="9">
        <v>170210</v>
      </c>
    </row>
    <row r="19" spans="1:5" x14ac:dyDescent="0.4">
      <c r="A19" s="8">
        <v>2017</v>
      </c>
      <c r="B19" s="9">
        <v>222864</v>
      </c>
    </row>
    <row r="20" spans="1:5" x14ac:dyDescent="0.4">
      <c r="A20" s="8">
        <v>2018</v>
      </c>
      <c r="B20" s="9">
        <v>230000</v>
      </c>
    </row>
    <row r="21" spans="1:5" x14ac:dyDescent="0.4">
      <c r="A21" s="8">
        <v>2019</v>
      </c>
      <c r="B21" s="9">
        <v>240000</v>
      </c>
      <c r="C21" s="9">
        <v>240000</v>
      </c>
      <c r="D21" s="9">
        <v>240000</v>
      </c>
      <c r="E21" s="9">
        <v>240000</v>
      </c>
    </row>
    <row r="22" spans="1:5" x14ac:dyDescent="0.4">
      <c r="A22" s="8">
        <v>2020</v>
      </c>
      <c r="C22" s="9">
        <f>_xlfn.FORECAST.ETS(A22,$B$2:$B$21,$A$2:$A$21,1,1)</f>
        <v>158382.0089932241</v>
      </c>
      <c r="D22" s="9">
        <f>C22-_xlfn.FORECAST.ETS.CONFINT(A22,$B$2:$B$21,$A$2:$A$21,0.95,1,1)</f>
        <v>28285.620678362393</v>
      </c>
      <c r="E22" s="9">
        <f>C22+_xlfn.FORECAST.ETS.CONFINT(A22,$B$2:$B$21,$A$2:$A$21,0.95,1,1)</f>
        <v>288478.39730808581</v>
      </c>
    </row>
    <row r="23" spans="1:5" x14ac:dyDescent="0.4">
      <c r="A23" s="8">
        <v>2021</v>
      </c>
      <c r="C23" s="9">
        <f>_xlfn.FORECAST.ETS(A23,$B$2:$B$21,$A$2:$A$21,1,1)</f>
        <v>156938.96904539771</v>
      </c>
      <c r="D23" s="9">
        <f>C23-_xlfn.FORECAST.ETS.CONFINT(A23,$B$2:$B$21,$A$2:$A$21,0.95,1,1)</f>
        <v>26841.995298105801</v>
      </c>
      <c r="E23" s="9">
        <f>C23+_xlfn.FORECAST.ETS.CONFINT(A23,$B$2:$B$21,$A$2:$A$21,0.95,1,1)</f>
        <v>287035.9427926896</v>
      </c>
    </row>
    <row r="24" spans="1:5" x14ac:dyDescent="0.4">
      <c r="A24" s="8">
        <v>2022</v>
      </c>
      <c r="C24" s="9">
        <f>_xlfn.FORECAST.ETS(A24,$B$2:$B$21,$A$2:$A$21,1,1)</f>
        <v>155495.92909757112</v>
      </c>
      <c r="D24" s="9">
        <f>C24-_xlfn.FORECAST.ETS.CONFINT(A24,$B$2:$B$21,$A$2:$A$21,0.95,1,1)</f>
        <v>25397.914588019135</v>
      </c>
      <c r="E24" s="9">
        <f>C24+_xlfn.FORECAST.ETS.CONFINT(A24,$B$2:$B$21,$A$2:$A$21,0.95,1,1)</f>
        <v>285593.9436071231</v>
      </c>
    </row>
    <row r="25" spans="1:5" x14ac:dyDescent="0.4">
      <c r="A25" s="8">
        <v>2023</v>
      </c>
      <c r="C25" s="9">
        <f>_xlfn.FORECAST.ETS(A25,$B$2:$B$21,$A$2:$A$21,1,1)</f>
        <v>154052.88914974473</v>
      </c>
      <c r="D25" s="9">
        <f>C25-_xlfn.FORECAST.ETS.CONFINT(A25,$B$2:$B$21,$A$2:$A$21,0.95,1,1)</f>
        <v>23953.248465829267</v>
      </c>
      <c r="E25" s="9">
        <f>C25+_xlfn.FORECAST.ETS.CONFINT(A25,$B$2:$B$21,$A$2:$A$21,0.95,1,1)</f>
        <v>284152.52983366023</v>
      </c>
    </row>
    <row r="26" spans="1:5" x14ac:dyDescent="0.4">
      <c r="A26" s="8">
        <v>2024</v>
      </c>
      <c r="C26" s="9">
        <f>_xlfn.FORECAST.ETS(A26,$B$2:$B$21,$A$2:$A$21,1,1)</f>
        <v>152609.84920191814</v>
      </c>
      <c r="D26" s="9">
        <f>C26-_xlfn.FORECAST.ETS.CONFINT(A26,$B$2:$B$21,$A$2:$A$21,0.95,1,1)</f>
        <v>22507.866862627838</v>
      </c>
      <c r="E26" s="9">
        <f>C26+_xlfn.FORECAST.ETS.CONFINT(A26,$B$2:$B$21,$A$2:$A$21,0.95,1,1)</f>
        <v>282711.83154120843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ADCC-90B9-47DD-A5B4-AE5C014274F0}">
  <dimension ref="A1:M13"/>
  <sheetViews>
    <sheetView workbookViewId="0">
      <selection activeCell="A13" sqref="A13"/>
    </sheetView>
  </sheetViews>
  <sheetFormatPr defaultRowHeight="17.399999999999999" x14ac:dyDescent="0.4"/>
  <cols>
    <col min="1" max="1" width="18.69921875" bestFit="1" customWidth="1"/>
    <col min="3" max="3" width="13.3984375" bestFit="1" customWidth="1"/>
    <col min="6" max="6" width="14.69921875" bestFit="1" customWidth="1"/>
  </cols>
  <sheetData>
    <row r="1" spans="1:13" x14ac:dyDescent="0.4">
      <c r="A1" s="4"/>
      <c r="B1" s="4" t="s">
        <v>9</v>
      </c>
      <c r="C1" s="4" t="s">
        <v>10</v>
      </c>
      <c r="D1" s="4" t="s">
        <v>11</v>
      </c>
      <c r="E1" s="4" t="s">
        <v>12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</row>
    <row r="2" spans="1:13" x14ac:dyDescent="0.4">
      <c r="A2" s="2" t="s">
        <v>9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4">
      <c r="A3" s="2" t="s">
        <v>10</v>
      </c>
      <c r="B3" s="2">
        <v>0.53923298600445613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4">
      <c r="A4" s="2" t="s">
        <v>11</v>
      </c>
      <c r="B4" s="2">
        <v>0.24867902226890537</v>
      </c>
      <c r="C4" s="2">
        <v>-0.61831910844999316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</row>
    <row r="5" spans="1:13" x14ac:dyDescent="0.4">
      <c r="A5" s="2" t="s">
        <v>12</v>
      </c>
      <c r="B5" s="2">
        <v>-6.5601892048447838E-2</v>
      </c>
      <c r="C5" s="2">
        <v>-0.41660814525909734</v>
      </c>
      <c r="D5" s="2">
        <v>0.40977450741786664</v>
      </c>
      <c r="E5" s="2">
        <v>1</v>
      </c>
      <c r="F5" s="2"/>
      <c r="G5" s="2"/>
      <c r="H5" s="2"/>
      <c r="I5" s="2"/>
      <c r="J5" s="2"/>
      <c r="K5" s="2"/>
      <c r="L5" s="2"/>
      <c r="M5" s="2"/>
    </row>
    <row r="6" spans="1:13" x14ac:dyDescent="0.4">
      <c r="A6" s="2" t="s">
        <v>1</v>
      </c>
      <c r="B6" s="2">
        <v>0.45938786261382769</v>
      </c>
      <c r="C6" s="2">
        <v>2.7885538119446468E-2</v>
      </c>
      <c r="D6" s="2">
        <v>0.49722109861854019</v>
      </c>
      <c r="E6" s="2">
        <v>-5.7653779794163054E-3</v>
      </c>
      <c r="F6" s="2">
        <v>1</v>
      </c>
      <c r="G6" s="2"/>
      <c r="H6" s="2"/>
      <c r="I6" s="2"/>
      <c r="J6" s="2"/>
      <c r="K6" s="2"/>
      <c r="L6" s="2"/>
      <c r="M6" s="2"/>
    </row>
    <row r="7" spans="1:13" x14ac:dyDescent="0.4">
      <c r="A7" s="2" t="s">
        <v>2</v>
      </c>
      <c r="B7" s="2">
        <v>-0.60506772987459811</v>
      </c>
      <c r="C7" s="2">
        <v>-0.22465321012458087</v>
      </c>
      <c r="D7" s="2">
        <v>-0.33641215407687325</v>
      </c>
      <c r="E7" s="2">
        <v>0.41114096372018905</v>
      </c>
      <c r="F7" s="2">
        <v>-0.38182419766102493</v>
      </c>
      <c r="G7" s="2">
        <v>1</v>
      </c>
      <c r="H7" s="2"/>
      <c r="I7" s="2"/>
      <c r="J7" s="2"/>
      <c r="K7" s="2"/>
      <c r="L7" s="2"/>
      <c r="M7" s="2"/>
    </row>
    <row r="8" spans="1:13" x14ac:dyDescent="0.4">
      <c r="A8" s="2" t="s">
        <v>3</v>
      </c>
      <c r="B8" s="2">
        <v>-0.568796193174398</v>
      </c>
      <c r="C8" s="2">
        <v>-0.27742832648024113</v>
      </c>
      <c r="D8" s="2">
        <v>-0.19892482953728599</v>
      </c>
      <c r="E8" s="2">
        <v>0.42755384047264938</v>
      </c>
      <c r="F8" s="2">
        <v>-0.17173953320498586</v>
      </c>
      <c r="G8" s="2">
        <v>0.83988651003165993</v>
      </c>
      <c r="H8" s="2">
        <v>1</v>
      </c>
      <c r="I8" s="2"/>
      <c r="J8" s="2"/>
      <c r="K8" s="2"/>
      <c r="L8" s="2"/>
      <c r="M8" s="2"/>
    </row>
    <row r="9" spans="1:13" x14ac:dyDescent="0.4">
      <c r="A9" s="2" t="s">
        <v>4</v>
      </c>
      <c r="B9" s="2">
        <v>3.685142843734187E-2</v>
      </c>
      <c r="C9" s="2">
        <v>0.52481941437175428</v>
      </c>
      <c r="D9" s="2">
        <v>-0.49520429549416245</v>
      </c>
      <c r="E9" s="2">
        <v>-8.7804125197433872E-2</v>
      </c>
      <c r="F9" s="2">
        <v>-0.15492974204534724</v>
      </c>
      <c r="G9" s="2">
        <v>0.38472054056228278</v>
      </c>
      <c r="H9" s="2">
        <v>0.29657805275586668</v>
      </c>
      <c r="I9" s="2">
        <v>1</v>
      </c>
      <c r="J9" s="2"/>
      <c r="K9" s="2"/>
      <c r="L9" s="2"/>
      <c r="M9" s="2"/>
    </row>
    <row r="10" spans="1:13" x14ac:dyDescent="0.4">
      <c r="A10" s="2" t="s">
        <v>5</v>
      </c>
      <c r="B10" s="2">
        <v>-0.62809727217008116</v>
      </c>
      <c r="C10" s="2">
        <v>-0.24610082653906509</v>
      </c>
      <c r="D10" s="2">
        <v>-0.38156442068393337</v>
      </c>
      <c r="E10" s="2">
        <v>0.13111005447544136</v>
      </c>
      <c r="F10" s="2">
        <v>-0.41484070291624053</v>
      </c>
      <c r="G10" s="2">
        <v>0.77659300318681357</v>
      </c>
      <c r="H10" s="2">
        <v>0.74070877103966226</v>
      </c>
      <c r="I10" s="2">
        <v>0.33971293400741376</v>
      </c>
      <c r="J10" s="2">
        <v>1</v>
      </c>
      <c r="K10" s="2"/>
      <c r="L10" s="2"/>
      <c r="M10" s="2"/>
    </row>
    <row r="11" spans="1:13" x14ac:dyDescent="0.4">
      <c r="A11" s="2" t="s">
        <v>6</v>
      </c>
      <c r="B11" s="2">
        <v>0.1740989598981989</v>
      </c>
      <c r="C11" s="2">
        <v>-1.9015668520489803E-2</v>
      </c>
      <c r="D11" s="2">
        <v>8.0798078278947E-2</v>
      </c>
      <c r="E11" s="2">
        <v>0.51593102064123175</v>
      </c>
      <c r="F11" s="2">
        <v>-0.28915633041943362</v>
      </c>
      <c r="G11" s="2">
        <v>0.27066011349516378</v>
      </c>
      <c r="H11" s="2">
        <v>0.25910197924860384</v>
      </c>
      <c r="I11" s="2">
        <v>0.12640271664243846</v>
      </c>
      <c r="J11" s="2">
        <v>6.0018072566595596E-2</v>
      </c>
      <c r="K11" s="2">
        <v>1</v>
      </c>
      <c r="L11" s="2"/>
      <c r="M11" s="2"/>
    </row>
    <row r="12" spans="1:13" x14ac:dyDescent="0.4">
      <c r="A12" s="2" t="s">
        <v>7</v>
      </c>
      <c r="B12" s="2">
        <v>-0.23218894643369309</v>
      </c>
      <c r="C12" s="2">
        <v>-0.21822163890188562</v>
      </c>
      <c r="D12" s="2">
        <v>0.13870070637077003</v>
      </c>
      <c r="E12" s="2">
        <v>0.36334949774722486</v>
      </c>
      <c r="F12" s="2">
        <v>8.5604989673300769E-2</v>
      </c>
      <c r="G12" s="2">
        <v>5.3420042148892226E-2</v>
      </c>
      <c r="H12" s="2">
        <v>0.23391347359078482</v>
      </c>
      <c r="I12" s="2">
        <v>-0.35050463804539128</v>
      </c>
      <c r="J12" s="2">
        <v>-0.10247691203481202</v>
      </c>
      <c r="K12" s="2">
        <v>-0.10447798029597362</v>
      </c>
      <c r="L12" s="2">
        <v>1</v>
      </c>
      <c r="M12" s="2"/>
    </row>
    <row r="13" spans="1:13" ht="18" thickBot="1" x14ac:dyDescent="0.45">
      <c r="A13" s="3" t="s">
        <v>8</v>
      </c>
      <c r="B13" s="3">
        <v>0.21530285011280673</v>
      </c>
      <c r="C13" s="3">
        <v>0.13075996414425917</v>
      </c>
      <c r="D13" s="3">
        <v>0.1391664821881364</v>
      </c>
      <c r="E13" s="3">
        <v>0.25878434378644455</v>
      </c>
      <c r="F13" s="3">
        <v>0.47141514876074575</v>
      </c>
      <c r="G13" s="3">
        <v>-7.0641167084218554E-2</v>
      </c>
      <c r="H13" s="3">
        <v>5.6310564984904658E-2</v>
      </c>
      <c r="I13" s="3">
        <v>-6.3480882045990991E-2</v>
      </c>
      <c r="J13" s="3">
        <v>-0.2522999438515664</v>
      </c>
      <c r="K13" s="3">
        <v>-0.2197608501281112</v>
      </c>
      <c r="L13" s="3">
        <v>0.4797495236795955</v>
      </c>
      <c r="M13" s="3">
        <v>1</v>
      </c>
    </row>
  </sheetData>
  <phoneticPr fontId="1" type="noConversion"/>
  <conditionalFormatting sqref="B2:M1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F494-F388-4C2D-A60E-8995B4F10A0C}">
  <dimension ref="A1:I58"/>
  <sheetViews>
    <sheetView topLeftCell="A4" workbookViewId="0">
      <selection activeCell="E17" sqref="E17:E30"/>
    </sheetView>
  </sheetViews>
  <sheetFormatPr defaultRowHeight="17.399999999999999" x14ac:dyDescent="0.4"/>
  <cols>
    <col min="6" max="6" width="13.3984375" bestFit="1" customWidth="1"/>
  </cols>
  <sheetData>
    <row r="1" spans="1:9" x14ac:dyDescent="0.4">
      <c r="A1" t="s">
        <v>13</v>
      </c>
    </row>
    <row r="2" spans="1:9" ht="18" thickBot="1" x14ac:dyDescent="0.45"/>
    <row r="3" spans="1:9" x14ac:dyDescent="0.4">
      <c r="A3" s="5" t="s">
        <v>14</v>
      </c>
      <c r="B3" s="5"/>
    </row>
    <row r="4" spans="1:9" x14ac:dyDescent="0.4">
      <c r="A4" s="2" t="s">
        <v>15</v>
      </c>
      <c r="B4" s="2">
        <v>0.92576461761967066</v>
      </c>
    </row>
    <row r="5" spans="1:9" x14ac:dyDescent="0.4">
      <c r="A5" s="2" t="s">
        <v>16</v>
      </c>
      <c r="B5" s="2">
        <v>0.85704012723649503</v>
      </c>
    </row>
    <row r="6" spans="1:9" x14ac:dyDescent="0.4">
      <c r="A6" s="2" t="s">
        <v>17</v>
      </c>
      <c r="B6" s="2">
        <v>0.62473033399579903</v>
      </c>
    </row>
    <row r="7" spans="1:9" x14ac:dyDescent="0.4">
      <c r="A7" s="2" t="s">
        <v>18</v>
      </c>
      <c r="B7" s="2">
        <v>42809.811223188975</v>
      </c>
    </row>
    <row r="8" spans="1:9" ht="18" thickBot="1" x14ac:dyDescent="0.45">
      <c r="A8" s="3" t="s">
        <v>19</v>
      </c>
      <c r="B8" s="3">
        <v>22</v>
      </c>
    </row>
    <row r="10" spans="1:9" ht="18" thickBot="1" x14ac:dyDescent="0.45">
      <c r="A10" t="s">
        <v>20</v>
      </c>
    </row>
    <row r="11" spans="1:9" x14ac:dyDescent="0.4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9" x14ac:dyDescent="0.4">
      <c r="A12" s="2" t="s">
        <v>21</v>
      </c>
      <c r="B12" s="2">
        <v>13</v>
      </c>
      <c r="C12" s="2">
        <v>87894887761.052124</v>
      </c>
      <c r="D12" s="2">
        <v>6761145212.3886251</v>
      </c>
      <c r="E12" s="2">
        <v>3.6892122165014265</v>
      </c>
      <c r="F12" s="2">
        <v>3.5440591091421829E-2</v>
      </c>
    </row>
    <row r="13" spans="1:9" x14ac:dyDescent="0.4">
      <c r="A13" s="2" t="s">
        <v>22</v>
      </c>
      <c r="B13" s="2">
        <v>8</v>
      </c>
      <c r="C13" s="2">
        <v>14661439495.720613</v>
      </c>
      <c r="D13" s="2">
        <v>1832679936.9650767</v>
      </c>
      <c r="E13" s="2"/>
      <c r="F13" s="2"/>
    </row>
    <row r="14" spans="1:9" ht="18" thickBot="1" x14ac:dyDescent="0.45">
      <c r="A14" s="3" t="s">
        <v>23</v>
      </c>
      <c r="B14" s="3">
        <v>21</v>
      </c>
      <c r="C14" s="3">
        <v>102556327256.77274</v>
      </c>
      <c r="D14" s="3"/>
      <c r="E14" s="3"/>
      <c r="F14" s="3"/>
    </row>
    <row r="15" spans="1:9" ht="18" thickBot="1" x14ac:dyDescent="0.45"/>
    <row r="16" spans="1:9" x14ac:dyDescent="0.4">
      <c r="A16" s="4"/>
      <c r="B16" s="4" t="s">
        <v>30</v>
      </c>
      <c r="C16" s="4" t="s">
        <v>18</v>
      </c>
      <c r="D16" s="4" t="s">
        <v>31</v>
      </c>
      <c r="E16" s="4" t="s">
        <v>32</v>
      </c>
      <c r="F16" s="4" t="s">
        <v>33</v>
      </c>
      <c r="G16" s="4" t="s">
        <v>34</v>
      </c>
      <c r="H16" s="4" t="s">
        <v>35</v>
      </c>
      <c r="I16" s="4" t="s">
        <v>36</v>
      </c>
    </row>
    <row r="17" spans="1:9" x14ac:dyDescent="0.4">
      <c r="A17" s="2" t="s">
        <v>24</v>
      </c>
      <c r="B17" s="2">
        <v>168721.5745835983</v>
      </c>
      <c r="C17" s="2">
        <v>176010.77571396146</v>
      </c>
      <c r="D17" s="2">
        <v>0.958586620047576</v>
      </c>
      <c r="E17" s="2">
        <v>0.36583695756065382</v>
      </c>
      <c r="F17" s="2">
        <v>-237160.00205329002</v>
      </c>
      <c r="G17" s="2">
        <v>574603.15122048662</v>
      </c>
      <c r="H17" s="2">
        <v>-237160.00205329002</v>
      </c>
      <c r="I17" s="2">
        <v>574603.15122048662</v>
      </c>
    </row>
    <row r="18" spans="1:9" x14ac:dyDescent="0.4">
      <c r="A18" s="2" t="s">
        <v>10</v>
      </c>
      <c r="B18" s="2">
        <v>10736.049736264373</v>
      </c>
      <c r="C18" s="2">
        <v>5813.5826293395603</v>
      </c>
      <c r="D18" s="2">
        <v>1.8467183526527116</v>
      </c>
      <c r="E18" s="2">
        <v>0.10198893234905186</v>
      </c>
      <c r="F18" s="2">
        <v>-2670.0958473437677</v>
      </c>
      <c r="G18" s="2">
        <v>24142.195319872513</v>
      </c>
      <c r="H18" s="2">
        <v>-2670.0958473437677</v>
      </c>
      <c r="I18" s="2">
        <v>24142.195319872513</v>
      </c>
    </row>
    <row r="19" spans="1:9" x14ac:dyDescent="0.4">
      <c r="A19" s="2" t="s">
        <v>12</v>
      </c>
      <c r="B19" s="2">
        <v>205.23272805477305</v>
      </c>
      <c r="C19" s="2">
        <v>163.21937883581299</v>
      </c>
      <c r="D19" s="2">
        <v>1.2574041729519292</v>
      </c>
      <c r="E19" s="2">
        <v>0.24407128901485076</v>
      </c>
      <c r="F19" s="2">
        <v>-171.1518344860672</v>
      </c>
      <c r="G19" s="2">
        <v>581.61729059561333</v>
      </c>
      <c r="H19" s="2">
        <v>-171.1518344860672</v>
      </c>
      <c r="I19" s="2">
        <v>581.61729059561333</v>
      </c>
    </row>
    <row r="20" spans="1:9" x14ac:dyDescent="0.4">
      <c r="A20" s="2" t="s">
        <v>1</v>
      </c>
      <c r="B20" s="2">
        <v>30277.063787801511</v>
      </c>
      <c r="C20" s="2">
        <v>35921.442782899619</v>
      </c>
      <c r="D20" s="2">
        <v>0.8428688115560572</v>
      </c>
      <c r="E20" s="2">
        <v>0.4237836963969065</v>
      </c>
      <c r="F20" s="2">
        <v>-52557.931812064897</v>
      </c>
      <c r="G20" s="2">
        <v>113112.05938766792</v>
      </c>
      <c r="H20" s="2">
        <v>-52557.931812064897</v>
      </c>
      <c r="I20" s="2">
        <v>113112.05938766792</v>
      </c>
    </row>
    <row r="21" spans="1:9" x14ac:dyDescent="0.4">
      <c r="A21" s="2" t="s">
        <v>2</v>
      </c>
      <c r="B21" s="2">
        <v>-1013.3975449229291</v>
      </c>
      <c r="C21" s="2">
        <v>795.60583718230055</v>
      </c>
      <c r="D21" s="2">
        <v>-1.2737432250521876</v>
      </c>
      <c r="E21" s="2">
        <v>0.23851254370423661</v>
      </c>
      <c r="F21" s="2">
        <v>-2848.0678954578875</v>
      </c>
      <c r="G21" s="2">
        <v>821.27280561202917</v>
      </c>
      <c r="H21" s="2">
        <v>-2848.0678954578875</v>
      </c>
      <c r="I21" s="2">
        <v>821.27280561202917</v>
      </c>
    </row>
    <row r="22" spans="1:9" x14ac:dyDescent="0.4">
      <c r="A22" s="2" t="s">
        <v>3</v>
      </c>
      <c r="B22" s="2">
        <v>-792.82109406857069</v>
      </c>
      <c r="C22" s="2">
        <v>1186.6030738437157</v>
      </c>
      <c r="D22" s="2">
        <v>-0.66814346898699417</v>
      </c>
      <c r="E22" s="2">
        <v>0.52284741600422047</v>
      </c>
      <c r="F22" s="2">
        <v>-3529.1326891981548</v>
      </c>
      <c r="G22" s="2">
        <v>1943.4905010610132</v>
      </c>
      <c r="H22" s="2">
        <v>-3529.1326891981548</v>
      </c>
      <c r="I22" s="2">
        <v>1943.4905010610132</v>
      </c>
    </row>
    <row r="23" spans="1:9" x14ac:dyDescent="0.4">
      <c r="A23" s="2" t="s">
        <v>4</v>
      </c>
      <c r="B23" s="2">
        <v>-1053.444309277731</v>
      </c>
      <c r="C23" s="2">
        <v>2247.3411384204151</v>
      </c>
      <c r="D23" s="2">
        <v>-0.46875140194254783</v>
      </c>
      <c r="E23" s="2">
        <v>0.6517552898360599</v>
      </c>
      <c r="F23" s="2">
        <v>-6235.8222676896485</v>
      </c>
      <c r="G23" s="2">
        <v>4128.9336491341865</v>
      </c>
      <c r="H23" s="2">
        <v>-6235.8222676896485</v>
      </c>
      <c r="I23" s="2">
        <v>4128.9336491341865</v>
      </c>
    </row>
    <row r="24" spans="1:9" x14ac:dyDescent="0.4">
      <c r="A24" s="2" t="s">
        <v>5</v>
      </c>
      <c r="B24" s="2">
        <v>1793.0856952189579</v>
      </c>
      <c r="C24" s="2">
        <v>2867.5668341131814</v>
      </c>
      <c r="D24" s="2">
        <v>0.62529865874023627</v>
      </c>
      <c r="E24" s="2">
        <v>0.54919206251463715</v>
      </c>
      <c r="F24" s="2">
        <v>-4819.5352822203604</v>
      </c>
      <c r="G24" s="2">
        <v>8405.7066726582761</v>
      </c>
      <c r="H24" s="2">
        <v>-4819.5352822203604</v>
      </c>
      <c r="I24" s="2">
        <v>8405.7066726582761</v>
      </c>
    </row>
    <row r="25" spans="1:9" x14ac:dyDescent="0.4">
      <c r="A25" s="2" t="s">
        <v>6</v>
      </c>
      <c r="B25" s="2">
        <v>2681.1318536487124</v>
      </c>
      <c r="C25" s="2">
        <v>13632.859941095636</v>
      </c>
      <c r="D25" s="2">
        <v>0.1966668670574809</v>
      </c>
      <c r="E25" s="2">
        <v>0.84899255301897203</v>
      </c>
      <c r="F25" s="2">
        <v>-28756.299545177062</v>
      </c>
      <c r="G25" s="2">
        <v>34118.563252474487</v>
      </c>
      <c r="H25" s="2">
        <v>-28756.299545177062</v>
      </c>
      <c r="I25" s="2">
        <v>34118.563252474487</v>
      </c>
    </row>
    <row r="26" spans="1:9" x14ac:dyDescent="0.4">
      <c r="A26" s="2" t="s">
        <v>7</v>
      </c>
      <c r="B26" s="2">
        <v>-2702.6885875822454</v>
      </c>
      <c r="C26" s="2">
        <v>2474.2021783973046</v>
      </c>
      <c r="D26" s="2">
        <v>-1.0923475095042336</v>
      </c>
      <c r="E26" s="2">
        <v>0.30648077422813119</v>
      </c>
      <c r="F26" s="2">
        <v>-8408.2090422975889</v>
      </c>
      <c r="G26" s="2">
        <v>3002.8318671330971</v>
      </c>
      <c r="H26" s="2">
        <v>-8408.2090422975889</v>
      </c>
      <c r="I26" s="2">
        <v>3002.8318671330971</v>
      </c>
    </row>
    <row r="27" spans="1:9" x14ac:dyDescent="0.4">
      <c r="A27" s="2" t="s">
        <v>8</v>
      </c>
      <c r="B27" s="2">
        <v>11216.85369620424</v>
      </c>
      <c r="C27" s="2">
        <v>19128.871032004263</v>
      </c>
      <c r="D27" s="2">
        <v>0.58638346598905233</v>
      </c>
      <c r="E27" s="2">
        <v>0.57378655393479938</v>
      </c>
      <c r="F27" s="2">
        <v>-32894.402005384793</v>
      </c>
      <c r="G27" s="2">
        <v>55328.109397793276</v>
      </c>
      <c r="H27" s="2">
        <v>-32894.402005384793</v>
      </c>
      <c r="I27" s="2">
        <v>55328.109397793276</v>
      </c>
    </row>
    <row r="28" spans="1:9" x14ac:dyDescent="0.4">
      <c r="A28" s="2" t="s">
        <v>49</v>
      </c>
      <c r="B28" s="2">
        <v>-52275.787744843554</v>
      </c>
      <c r="C28" s="2">
        <v>71560.564433100924</v>
      </c>
      <c r="D28" s="2">
        <v>-0.73051111543026004</v>
      </c>
      <c r="E28" s="2">
        <v>0.48591802712721244</v>
      </c>
      <c r="F28" s="2">
        <v>-217294.74524511854</v>
      </c>
      <c r="G28" s="2">
        <v>112743.16975543145</v>
      </c>
      <c r="H28" s="2">
        <v>-217294.74524511854</v>
      </c>
      <c r="I28" s="2">
        <v>112743.16975543145</v>
      </c>
    </row>
    <row r="29" spans="1:9" x14ac:dyDescent="0.4">
      <c r="A29" s="2" t="s">
        <v>50</v>
      </c>
      <c r="B29" s="2">
        <v>24250.895369258422</v>
      </c>
      <c r="C29" s="2">
        <v>32179.640436524973</v>
      </c>
      <c r="D29" s="2">
        <v>0.75360989247514532</v>
      </c>
      <c r="E29" s="2">
        <v>0.47267774981216981</v>
      </c>
      <c r="F29" s="2">
        <v>-49955.488546751396</v>
      </c>
      <c r="G29" s="2">
        <v>98457.279285268232</v>
      </c>
      <c r="H29" s="2">
        <v>-49955.488546751396</v>
      </c>
      <c r="I29" s="2">
        <v>98457.279285268232</v>
      </c>
    </row>
    <row r="30" spans="1:9" ht="18" thickBot="1" x14ac:dyDescent="0.45">
      <c r="A30" s="3" t="s">
        <v>51</v>
      </c>
      <c r="B30" s="3">
        <v>27437.062856869175</v>
      </c>
      <c r="C30" s="3">
        <v>40163.533365986616</v>
      </c>
      <c r="D30" s="3">
        <v>0.68313369261741463</v>
      </c>
      <c r="E30" s="3">
        <v>0.5138159278864971</v>
      </c>
      <c r="F30" s="3">
        <v>-65180.211169506496</v>
      </c>
      <c r="G30" s="3">
        <v>120054.33688324485</v>
      </c>
      <c r="H30" s="3">
        <v>-65180.211169506496</v>
      </c>
      <c r="I30" s="3">
        <v>120054.33688324485</v>
      </c>
    </row>
    <row r="34" spans="1:2" x14ac:dyDescent="0.4">
      <c r="A34" t="s">
        <v>41</v>
      </c>
    </row>
    <row r="35" spans="1:2" ht="18" thickBot="1" x14ac:dyDescent="0.45"/>
    <row r="36" spans="1:2" x14ac:dyDescent="0.4">
      <c r="A36" s="4" t="s">
        <v>42</v>
      </c>
      <c r="B36" s="4" t="s">
        <v>9</v>
      </c>
    </row>
    <row r="37" spans="1:2" x14ac:dyDescent="0.4">
      <c r="A37" s="2">
        <v>2.2727272727272729</v>
      </c>
      <c r="B37" s="2">
        <v>48000</v>
      </c>
    </row>
    <row r="38" spans="1:2" x14ac:dyDescent="0.4">
      <c r="A38" s="2">
        <v>6.8181818181818183</v>
      </c>
      <c r="B38" s="2">
        <v>81291</v>
      </c>
    </row>
    <row r="39" spans="1:2" x14ac:dyDescent="0.4">
      <c r="A39" s="2">
        <v>11.363636363636365</v>
      </c>
      <c r="B39" s="2">
        <v>84252</v>
      </c>
    </row>
    <row r="40" spans="1:2" x14ac:dyDescent="0.4">
      <c r="A40" s="2">
        <v>15.90909090909091</v>
      </c>
      <c r="B40" s="2">
        <v>117929</v>
      </c>
    </row>
    <row r="41" spans="1:2" x14ac:dyDescent="0.4">
      <c r="A41" s="2">
        <v>20.454545454545457</v>
      </c>
      <c r="B41" s="2">
        <v>126596</v>
      </c>
    </row>
    <row r="42" spans="1:2" x14ac:dyDescent="0.4">
      <c r="A42" s="2">
        <v>25.000000000000004</v>
      </c>
      <c r="B42" s="2">
        <v>130000</v>
      </c>
    </row>
    <row r="43" spans="1:2" x14ac:dyDescent="0.4">
      <c r="A43" s="2">
        <v>29.545454545454547</v>
      </c>
      <c r="B43" s="2">
        <v>135169</v>
      </c>
    </row>
    <row r="44" spans="1:2" x14ac:dyDescent="0.4">
      <c r="A44" s="2">
        <v>34.090909090909093</v>
      </c>
      <c r="B44" s="2">
        <v>151235</v>
      </c>
    </row>
    <row r="45" spans="1:2" x14ac:dyDescent="0.4">
      <c r="A45" s="2">
        <v>38.63636363636364</v>
      </c>
      <c r="B45" s="2">
        <v>151878</v>
      </c>
    </row>
    <row r="46" spans="1:2" x14ac:dyDescent="0.4">
      <c r="A46" s="2">
        <v>43.181818181818187</v>
      </c>
      <c r="B46" s="2">
        <v>153024</v>
      </c>
    </row>
    <row r="47" spans="1:2" x14ac:dyDescent="0.4">
      <c r="A47" s="2">
        <v>47.727272727272734</v>
      </c>
      <c r="B47" s="2">
        <v>167800</v>
      </c>
    </row>
    <row r="48" spans="1:2" x14ac:dyDescent="0.4">
      <c r="A48" s="2">
        <v>52.27272727272728</v>
      </c>
      <c r="B48" s="2">
        <v>170210</v>
      </c>
    </row>
    <row r="49" spans="1:2" x14ac:dyDescent="0.4">
      <c r="A49" s="2">
        <v>56.81818181818182</v>
      </c>
      <c r="B49" s="2">
        <v>188046</v>
      </c>
    </row>
    <row r="50" spans="1:2" x14ac:dyDescent="0.4">
      <c r="A50" s="2">
        <v>61.363636363636367</v>
      </c>
      <c r="B50" s="2">
        <v>195251</v>
      </c>
    </row>
    <row r="51" spans="1:2" x14ac:dyDescent="0.4">
      <c r="A51" s="2">
        <v>65.909090909090907</v>
      </c>
      <c r="B51" s="2">
        <v>209510</v>
      </c>
    </row>
    <row r="52" spans="1:2" x14ac:dyDescent="0.4">
      <c r="A52" s="2">
        <v>70.454545454545453</v>
      </c>
      <c r="B52" s="2">
        <v>222864</v>
      </c>
    </row>
    <row r="53" spans="1:2" x14ac:dyDescent="0.4">
      <c r="A53" s="2">
        <v>75</v>
      </c>
      <c r="B53" s="2">
        <v>230000</v>
      </c>
    </row>
    <row r="54" spans="1:2" x14ac:dyDescent="0.4">
      <c r="A54" s="2">
        <v>79.545454545454547</v>
      </c>
      <c r="B54" s="2">
        <v>240000</v>
      </c>
    </row>
    <row r="55" spans="1:2" x14ac:dyDescent="0.4">
      <c r="A55" s="2">
        <v>84.090909090909093</v>
      </c>
      <c r="B55" s="2">
        <v>245338</v>
      </c>
    </row>
    <row r="56" spans="1:2" x14ac:dyDescent="0.4">
      <c r="A56" s="2">
        <v>88.63636363636364</v>
      </c>
      <c r="B56" s="2">
        <v>278189</v>
      </c>
    </row>
    <row r="57" spans="1:2" x14ac:dyDescent="0.4">
      <c r="A57" s="2">
        <v>93.181818181818187</v>
      </c>
      <c r="B57" s="2">
        <v>283333</v>
      </c>
    </row>
    <row r="58" spans="1:2" ht="18" thickBot="1" x14ac:dyDescent="0.45">
      <c r="A58" s="3">
        <v>97.727272727272734</v>
      </c>
      <c r="B58" s="3">
        <v>317012</v>
      </c>
    </row>
  </sheetData>
  <sortState xmlns:xlrd2="http://schemas.microsoft.com/office/spreadsheetml/2017/richdata2" ref="B37:B58">
    <sortCondition ref="B37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6DA7-CA54-4A3C-8232-F5BEF4CDD879}">
  <dimension ref="A1:E26"/>
  <sheetViews>
    <sheetView workbookViewId="0">
      <selection activeCell="A22" sqref="A22:E26"/>
    </sheetView>
  </sheetViews>
  <sheetFormatPr defaultRowHeight="17.399999999999999" x14ac:dyDescent="0.4"/>
  <cols>
    <col min="2" max="2" width="16.296875" customWidth="1"/>
    <col min="3" max="3" width="21.09765625" customWidth="1"/>
    <col min="4" max="5" width="29.5" customWidth="1"/>
  </cols>
  <sheetData>
    <row r="1" spans="1:5" x14ac:dyDescent="0.4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4">
      <c r="A2" s="8">
        <v>2000</v>
      </c>
      <c r="B2" s="8">
        <v>0</v>
      </c>
    </row>
    <row r="3" spans="1:5" x14ac:dyDescent="0.4">
      <c r="A3" s="8">
        <v>2001</v>
      </c>
      <c r="B3" s="8">
        <v>0.23352273200000001</v>
      </c>
    </row>
    <row r="4" spans="1:5" x14ac:dyDescent="0.4">
      <c r="A4" s="8">
        <v>2002</v>
      </c>
      <c r="B4" s="8">
        <v>-0.17100854400000001</v>
      </c>
    </row>
    <row r="5" spans="1:5" x14ac:dyDescent="0.4">
      <c r="A5" s="8">
        <v>2003</v>
      </c>
      <c r="B5" s="8">
        <v>-0.52386021800000004</v>
      </c>
    </row>
    <row r="6" spans="1:5" x14ac:dyDescent="0.4">
      <c r="A6" s="8">
        <v>2004</v>
      </c>
      <c r="B6" s="8">
        <v>-0.19462700199999999</v>
      </c>
    </row>
    <row r="7" spans="1:5" x14ac:dyDescent="0.4">
      <c r="A7" s="8">
        <v>2005</v>
      </c>
      <c r="B7" s="8">
        <v>0.59380914799999995</v>
      </c>
    </row>
    <row r="8" spans="1:5" x14ac:dyDescent="0.4">
      <c r="A8" s="8">
        <v>2006</v>
      </c>
      <c r="B8" s="8">
        <v>0.10623888099999999</v>
      </c>
    </row>
    <row r="9" spans="1:5" x14ac:dyDescent="0.4">
      <c r="A9" s="8">
        <v>2007</v>
      </c>
      <c r="B9" s="8">
        <v>0.18819365800000001</v>
      </c>
    </row>
    <row r="10" spans="1:5" x14ac:dyDescent="0.4">
      <c r="A10" s="8">
        <v>2008</v>
      </c>
      <c r="B10" s="8">
        <v>-0.44112632400000001</v>
      </c>
    </row>
    <row r="11" spans="1:5" x14ac:dyDescent="0.4">
      <c r="A11" s="8">
        <v>2009</v>
      </c>
      <c r="B11" s="8">
        <v>-0.11051649399999999</v>
      </c>
    </row>
    <row r="12" spans="1:5" x14ac:dyDescent="0.4">
      <c r="A12" s="8">
        <v>2010</v>
      </c>
      <c r="B12" s="8">
        <v>-5.5892773000000007E-2</v>
      </c>
    </row>
    <row r="13" spans="1:5" x14ac:dyDescent="0.4">
      <c r="A13" s="8">
        <v>2011</v>
      </c>
      <c r="B13" s="8">
        <v>0.22934310999999999</v>
      </c>
    </row>
    <row r="14" spans="1:5" x14ac:dyDescent="0.4">
      <c r="A14" s="8">
        <v>2012</v>
      </c>
      <c r="B14" s="8">
        <v>-0.36219911700000001</v>
      </c>
    </row>
    <row r="15" spans="1:5" x14ac:dyDescent="0.4">
      <c r="A15" s="8">
        <v>2013</v>
      </c>
      <c r="B15" s="8">
        <v>0.44526527900000001</v>
      </c>
    </row>
    <row r="16" spans="1:5" x14ac:dyDescent="0.4">
      <c r="A16" s="8">
        <v>2014</v>
      </c>
      <c r="B16" s="8">
        <v>-2.1641249999999999</v>
      </c>
    </row>
    <row r="17" spans="1:5" x14ac:dyDescent="0.4">
      <c r="A17" s="8">
        <v>2015</v>
      </c>
      <c r="B17" s="8">
        <v>0.52324195500000004</v>
      </c>
    </row>
    <row r="18" spans="1:5" x14ac:dyDescent="0.4">
      <c r="A18" s="8">
        <v>2016</v>
      </c>
      <c r="B18" s="8">
        <v>0.211327184</v>
      </c>
    </row>
    <row r="19" spans="1:5" x14ac:dyDescent="0.4">
      <c r="A19" s="8">
        <v>2017</v>
      </c>
      <c r="B19" s="8">
        <v>0.236260679</v>
      </c>
    </row>
    <row r="20" spans="1:5" x14ac:dyDescent="0.4">
      <c r="A20" s="8">
        <v>2018</v>
      </c>
      <c r="B20" s="8">
        <v>3.1026087000000001E-2</v>
      </c>
    </row>
    <row r="21" spans="1:5" x14ac:dyDescent="0.4">
      <c r="A21" s="8">
        <v>2019</v>
      </c>
      <c r="B21" s="8">
        <v>4.1666666999999998E-2</v>
      </c>
      <c r="C21" s="8">
        <v>4.1666666999999998E-2</v>
      </c>
      <c r="D21" s="10">
        <v>4.1666666999999998E-2</v>
      </c>
      <c r="E21" s="10">
        <v>4.1666666999999998E-2</v>
      </c>
    </row>
    <row r="22" spans="1:5" x14ac:dyDescent="0.4">
      <c r="A22" s="8">
        <v>2020</v>
      </c>
      <c r="C22" s="8">
        <f>_xlfn.FORECAST.ETS(A22,$B$2:$B$21,$A$2:$A$21,1,1)</f>
        <v>-0.19712324988616423</v>
      </c>
      <c r="D22" s="10">
        <f>C22-_xlfn.FORECAST.ETS.CONFINT(A22,$B$2:$B$21,$A$2:$A$21,0.95,1,1)</f>
        <v>-1.295308482676168</v>
      </c>
      <c r="E22" s="10">
        <f>C22+_xlfn.FORECAST.ETS.CONFINT(A22,$B$2:$B$21,$A$2:$A$21,0.95,1,1)</f>
        <v>0.90106198290383965</v>
      </c>
    </row>
    <row r="23" spans="1:5" x14ac:dyDescent="0.4">
      <c r="A23" s="8">
        <v>2021</v>
      </c>
      <c r="C23" s="8">
        <f>_xlfn.FORECAST.ETS(A23,$B$2:$B$21,$A$2:$A$21,1,1)</f>
        <v>3.8042019872134278E-2</v>
      </c>
      <c r="D23" s="10">
        <f>C23-_xlfn.FORECAST.ETS.CONFINT(A23,$B$2:$B$21,$A$2:$A$21,0.95,1,1)</f>
        <v>-1.0689641019719303</v>
      </c>
      <c r="E23" s="10">
        <f>C23+_xlfn.FORECAST.ETS.CONFINT(A23,$B$2:$B$21,$A$2:$A$21,0.95,1,1)</f>
        <v>1.1450481417161988</v>
      </c>
    </row>
    <row r="24" spans="1:5" x14ac:dyDescent="0.4">
      <c r="A24" s="8">
        <v>2022</v>
      </c>
      <c r="C24" s="8">
        <f>_xlfn.FORECAST.ETS(A24,$B$2:$B$21,$A$2:$A$21,1,1)</f>
        <v>-0.20577448717225089</v>
      </c>
      <c r="D24" s="10">
        <f>C24-_xlfn.FORECAST.ETS.CONFINT(A24,$B$2:$B$21,$A$2:$A$21,0.95,1,1)</f>
        <v>-1.3218084380961739</v>
      </c>
      <c r="E24" s="10">
        <f>C24+_xlfn.FORECAST.ETS.CONFINT(A24,$B$2:$B$21,$A$2:$A$21,0.95,1,1)</f>
        <v>0.9102594637516721</v>
      </c>
    </row>
    <row r="25" spans="1:5" x14ac:dyDescent="0.4">
      <c r="A25" s="8">
        <v>2023</v>
      </c>
      <c r="C25" s="8">
        <f>_xlfn.FORECAST.ETS(A25,$B$2:$B$21,$A$2:$A$21,1,1)</f>
        <v>2.9390782586047604E-2</v>
      </c>
      <c r="D25" s="10">
        <f>C25-_xlfn.FORECAST.ETS.CONFINT(A25,$B$2:$B$21,$A$2:$A$21,0.95,1,1)</f>
        <v>-1.0955985531098456</v>
      </c>
      <c r="E25" s="10">
        <f>C25+_xlfn.FORECAST.ETS.CONFINT(A25,$B$2:$B$21,$A$2:$A$21,0.95,1,1)</f>
        <v>1.1543801182819406</v>
      </c>
    </row>
    <row r="26" spans="1:5" x14ac:dyDescent="0.4">
      <c r="A26" s="8">
        <v>2024</v>
      </c>
      <c r="C26" s="8">
        <f>_xlfn.FORECAST.ETS(A26,$B$2:$B$21,$A$2:$A$21,1,1)</f>
        <v>-0.21442572445833757</v>
      </c>
      <c r="D26" s="10">
        <f>C26-_xlfn.FORECAST.ETS.CONFINT(A26,$B$2:$B$21,$A$2:$A$21,0.95,1,1)</f>
        <v>-1.3485762245521224</v>
      </c>
      <c r="E26" s="10">
        <f>C26+_xlfn.FORECAST.ETS.CONFINT(A26,$B$2:$B$21,$A$2:$A$21,0.95,1,1)</f>
        <v>0.91972477563544719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8988-A877-44EB-89E2-D7CA1D69AE74}">
  <dimension ref="A1:I48"/>
  <sheetViews>
    <sheetView workbookViewId="0">
      <selection activeCell="E18" sqref="E18:E20"/>
    </sheetView>
  </sheetViews>
  <sheetFormatPr defaultRowHeight="17.399999999999999" x14ac:dyDescent="0.4"/>
  <sheetData>
    <row r="1" spans="1:9" x14ac:dyDescent="0.4">
      <c r="A1" t="s">
        <v>13</v>
      </c>
    </row>
    <row r="2" spans="1:9" ht="18" thickBot="1" x14ac:dyDescent="0.45"/>
    <row r="3" spans="1:9" x14ac:dyDescent="0.4">
      <c r="A3" s="5" t="s">
        <v>14</v>
      </c>
      <c r="B3" s="5"/>
    </row>
    <row r="4" spans="1:9" x14ac:dyDescent="0.4">
      <c r="A4" s="2" t="s">
        <v>15</v>
      </c>
      <c r="B4" s="2">
        <v>0.55923301775237333</v>
      </c>
    </row>
    <row r="5" spans="1:9" x14ac:dyDescent="0.4">
      <c r="A5" s="2" t="s">
        <v>16</v>
      </c>
      <c r="B5" s="2">
        <v>0.31274156814442633</v>
      </c>
    </row>
    <row r="6" spans="1:9" x14ac:dyDescent="0.4">
      <c r="A6" s="2" t="s">
        <v>17</v>
      </c>
      <c r="B6" s="2">
        <v>0.19819849616849738</v>
      </c>
    </row>
    <row r="7" spans="1:9" x14ac:dyDescent="0.4">
      <c r="A7" s="2" t="s">
        <v>18</v>
      </c>
      <c r="B7" s="2">
        <v>62575.599010475438</v>
      </c>
    </row>
    <row r="8" spans="1:9" ht="18" thickBot="1" x14ac:dyDescent="0.45">
      <c r="A8" s="3" t="s">
        <v>19</v>
      </c>
      <c r="B8" s="3">
        <v>22</v>
      </c>
    </row>
    <row r="10" spans="1:9" ht="18" thickBot="1" x14ac:dyDescent="0.45">
      <c r="A10" t="s">
        <v>20</v>
      </c>
    </row>
    <row r="11" spans="1:9" x14ac:dyDescent="0.4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9" x14ac:dyDescent="0.4">
      <c r="A12" s="2" t="s">
        <v>21</v>
      </c>
      <c r="B12" s="2">
        <v>3</v>
      </c>
      <c r="C12" s="2">
        <v>32073626609.416077</v>
      </c>
      <c r="D12" s="2">
        <v>10691208869.805359</v>
      </c>
      <c r="E12" s="2">
        <v>2.7303403230720797</v>
      </c>
      <c r="F12" s="2">
        <v>7.4219564868173604E-2</v>
      </c>
    </row>
    <row r="13" spans="1:9" x14ac:dyDescent="0.4">
      <c r="A13" s="2" t="s">
        <v>22</v>
      </c>
      <c r="B13" s="2">
        <v>18</v>
      </c>
      <c r="C13" s="2">
        <v>70482700647.356659</v>
      </c>
      <c r="D13" s="2">
        <v>3915705591.5198145</v>
      </c>
      <c r="E13" s="2"/>
      <c r="F13" s="2"/>
    </row>
    <row r="14" spans="1:9" ht="18" thickBot="1" x14ac:dyDescent="0.45">
      <c r="A14" s="3" t="s">
        <v>23</v>
      </c>
      <c r="B14" s="3">
        <v>21</v>
      </c>
      <c r="C14" s="3">
        <v>102556327256.77274</v>
      </c>
      <c r="D14" s="3"/>
      <c r="E14" s="3"/>
      <c r="F14" s="3"/>
    </row>
    <row r="15" spans="1:9" ht="18" thickBot="1" x14ac:dyDescent="0.45"/>
    <row r="16" spans="1:9" x14ac:dyDescent="0.4">
      <c r="A16" s="4"/>
      <c r="B16" s="4" t="s">
        <v>30</v>
      </c>
      <c r="C16" s="4" t="s">
        <v>18</v>
      </c>
      <c r="D16" s="4" t="s">
        <v>31</v>
      </c>
      <c r="E16" s="4" t="s">
        <v>32</v>
      </c>
      <c r="F16" s="4" t="s">
        <v>33</v>
      </c>
      <c r="G16" s="4" t="s">
        <v>34</v>
      </c>
      <c r="H16" s="4" t="s">
        <v>35</v>
      </c>
      <c r="I16" s="4" t="s">
        <v>36</v>
      </c>
    </row>
    <row r="17" spans="1:9" x14ac:dyDescent="0.4">
      <c r="A17" s="2" t="s">
        <v>24</v>
      </c>
      <c r="B17" s="2">
        <v>80751.447817230131</v>
      </c>
      <c r="C17" s="2">
        <v>96706.955669829884</v>
      </c>
      <c r="D17" s="2">
        <v>0.83501178646266216</v>
      </c>
      <c r="E17" s="2">
        <v>0.41465709140207008</v>
      </c>
      <c r="F17" s="2">
        <v>-122422.32679412846</v>
      </c>
      <c r="G17" s="2">
        <v>283925.22242858872</v>
      </c>
      <c r="H17" s="2">
        <v>-122422.32679412846</v>
      </c>
      <c r="I17" s="2">
        <v>283925.22242858872</v>
      </c>
    </row>
    <row r="18" spans="1:9" x14ac:dyDescent="0.4">
      <c r="A18" s="2" t="s">
        <v>49</v>
      </c>
      <c r="B18" s="2">
        <v>-85642.791910777843</v>
      </c>
      <c r="C18" s="2">
        <v>40388.967614079811</v>
      </c>
      <c r="D18" s="2">
        <v>-2.1204501370052919</v>
      </c>
      <c r="E18" s="2">
        <v>4.8119794999285877E-2</v>
      </c>
      <c r="F18" s="2">
        <v>-170496.86415377961</v>
      </c>
      <c r="G18" s="2">
        <v>-788.71966777608031</v>
      </c>
      <c r="H18" s="2">
        <v>-170496.86415377961</v>
      </c>
      <c r="I18" s="2">
        <v>-788.71966777608031</v>
      </c>
    </row>
    <row r="19" spans="1:9" x14ac:dyDescent="0.4">
      <c r="A19" s="2" t="s">
        <v>50</v>
      </c>
      <c r="B19" s="2">
        <v>43625.085758732443</v>
      </c>
      <c r="C19" s="2">
        <v>20874.42654210313</v>
      </c>
      <c r="D19" s="2">
        <v>2.0898818787065538</v>
      </c>
      <c r="E19" s="2">
        <v>5.1092286948406722E-2</v>
      </c>
      <c r="F19" s="2">
        <v>-230.45704096453846</v>
      </c>
      <c r="G19" s="2">
        <v>87480.628558429424</v>
      </c>
      <c r="H19" s="2">
        <v>-230.45704096453846</v>
      </c>
      <c r="I19" s="2">
        <v>87480.628558429424</v>
      </c>
    </row>
    <row r="20" spans="1:9" ht="18" thickBot="1" x14ac:dyDescent="0.45">
      <c r="A20" s="3" t="s">
        <v>51</v>
      </c>
      <c r="B20" s="3">
        <v>45325.060394489905</v>
      </c>
      <c r="C20" s="3">
        <v>20857.039385256685</v>
      </c>
      <c r="D20" s="3">
        <v>2.1731301148392639</v>
      </c>
      <c r="E20" s="3">
        <v>4.3364641351770351E-2</v>
      </c>
      <c r="F20" s="3">
        <v>1506.0466558287517</v>
      </c>
      <c r="G20" s="3">
        <v>89144.074133151065</v>
      </c>
      <c r="H20" s="3">
        <v>1506.0466558287517</v>
      </c>
      <c r="I20" s="3">
        <v>89144.074133151065</v>
      </c>
    </row>
    <row r="24" spans="1:9" x14ac:dyDescent="0.4">
      <c r="A24" t="s">
        <v>41</v>
      </c>
    </row>
    <row r="25" spans="1:9" ht="18" thickBot="1" x14ac:dyDescent="0.45"/>
    <row r="26" spans="1:9" x14ac:dyDescent="0.4">
      <c r="A26" s="4" t="s">
        <v>42</v>
      </c>
      <c r="B26" s="4" t="s">
        <v>9</v>
      </c>
    </row>
    <row r="27" spans="1:9" x14ac:dyDescent="0.4">
      <c r="A27" s="2">
        <v>2.2727272727272729</v>
      </c>
      <c r="B27" s="2">
        <v>48000</v>
      </c>
    </row>
    <row r="28" spans="1:9" x14ac:dyDescent="0.4">
      <c r="A28" s="2">
        <v>6.8181818181818183</v>
      </c>
      <c r="B28" s="2">
        <v>81291</v>
      </c>
    </row>
    <row r="29" spans="1:9" x14ac:dyDescent="0.4">
      <c r="A29" s="2">
        <v>11.363636363636365</v>
      </c>
      <c r="B29" s="2">
        <v>84252</v>
      </c>
    </row>
    <row r="30" spans="1:9" x14ac:dyDescent="0.4">
      <c r="A30" s="2">
        <v>15.90909090909091</v>
      </c>
      <c r="B30" s="2">
        <v>117929</v>
      </c>
    </row>
    <row r="31" spans="1:9" x14ac:dyDescent="0.4">
      <c r="A31" s="2">
        <v>20.454545454545457</v>
      </c>
      <c r="B31" s="2">
        <v>126596</v>
      </c>
    </row>
    <row r="32" spans="1:9" x14ac:dyDescent="0.4">
      <c r="A32" s="2">
        <v>25.000000000000004</v>
      </c>
      <c r="B32" s="2">
        <v>130000</v>
      </c>
    </row>
    <row r="33" spans="1:2" x14ac:dyDescent="0.4">
      <c r="A33" s="2">
        <v>29.545454545454547</v>
      </c>
      <c r="B33" s="2">
        <v>135169</v>
      </c>
    </row>
    <row r="34" spans="1:2" x14ac:dyDescent="0.4">
      <c r="A34" s="2">
        <v>34.090909090909093</v>
      </c>
      <c r="B34" s="2">
        <v>151235</v>
      </c>
    </row>
    <row r="35" spans="1:2" x14ac:dyDescent="0.4">
      <c r="A35" s="2">
        <v>38.63636363636364</v>
      </c>
      <c r="B35" s="2">
        <v>151878</v>
      </c>
    </row>
    <row r="36" spans="1:2" x14ac:dyDescent="0.4">
      <c r="A36" s="2">
        <v>43.181818181818187</v>
      </c>
      <c r="B36" s="2">
        <v>153024</v>
      </c>
    </row>
    <row r="37" spans="1:2" x14ac:dyDescent="0.4">
      <c r="A37" s="2">
        <v>47.727272727272734</v>
      </c>
      <c r="B37" s="2">
        <v>167800</v>
      </c>
    </row>
    <row r="38" spans="1:2" x14ac:dyDescent="0.4">
      <c r="A38" s="2">
        <v>52.27272727272728</v>
      </c>
      <c r="B38" s="2">
        <v>170210</v>
      </c>
    </row>
    <row r="39" spans="1:2" x14ac:dyDescent="0.4">
      <c r="A39" s="2">
        <v>56.81818181818182</v>
      </c>
      <c r="B39" s="2">
        <v>188046</v>
      </c>
    </row>
    <row r="40" spans="1:2" x14ac:dyDescent="0.4">
      <c r="A40" s="2">
        <v>61.363636363636367</v>
      </c>
      <c r="B40" s="2">
        <v>195251</v>
      </c>
    </row>
    <row r="41" spans="1:2" x14ac:dyDescent="0.4">
      <c r="A41" s="2">
        <v>65.909090909090907</v>
      </c>
      <c r="B41" s="2">
        <v>209510</v>
      </c>
    </row>
    <row r="42" spans="1:2" x14ac:dyDescent="0.4">
      <c r="A42" s="2">
        <v>70.454545454545453</v>
      </c>
      <c r="B42" s="2">
        <v>222864</v>
      </c>
    </row>
    <row r="43" spans="1:2" x14ac:dyDescent="0.4">
      <c r="A43" s="2">
        <v>75</v>
      </c>
      <c r="B43" s="2">
        <v>230000</v>
      </c>
    </row>
    <row r="44" spans="1:2" x14ac:dyDescent="0.4">
      <c r="A44" s="2">
        <v>79.545454545454547</v>
      </c>
      <c r="B44" s="2">
        <v>240000</v>
      </c>
    </row>
    <row r="45" spans="1:2" x14ac:dyDescent="0.4">
      <c r="A45" s="2">
        <v>84.090909090909093</v>
      </c>
      <c r="B45" s="2">
        <v>245338</v>
      </c>
    </row>
    <row r="46" spans="1:2" x14ac:dyDescent="0.4">
      <c r="A46" s="2">
        <v>88.63636363636364</v>
      </c>
      <c r="B46" s="2">
        <v>278189</v>
      </c>
    </row>
    <row r="47" spans="1:2" x14ac:dyDescent="0.4">
      <c r="A47" s="2">
        <v>93.181818181818187</v>
      </c>
      <c r="B47" s="2">
        <v>283333</v>
      </c>
    </row>
    <row r="48" spans="1:2" ht="18" thickBot="1" x14ac:dyDescent="0.45">
      <c r="A48" s="3">
        <v>97.727272727272734</v>
      </c>
      <c r="B48" s="3">
        <v>317012</v>
      </c>
    </row>
  </sheetData>
  <sortState xmlns:xlrd2="http://schemas.microsoft.com/office/spreadsheetml/2017/richdata2" ref="B27:B48">
    <sortCondition ref="B27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97A95-94CC-4251-BC92-26ACB9847B59}">
  <dimension ref="A1:BX104"/>
  <sheetViews>
    <sheetView workbookViewId="0">
      <selection activeCell="Q6" sqref="Q6"/>
    </sheetView>
  </sheetViews>
  <sheetFormatPr defaultRowHeight="17.399999999999999" x14ac:dyDescent="0.4"/>
  <cols>
    <col min="4" max="4" width="11.59765625" bestFit="1" customWidth="1"/>
    <col min="7" max="7" width="14.5" customWidth="1"/>
    <col min="8" max="8" width="9.8984375" bestFit="1" customWidth="1"/>
    <col min="9" max="9" width="10.5" bestFit="1" customWidth="1"/>
    <col min="47" max="47" width="10.8984375" bestFit="1" customWidth="1"/>
  </cols>
  <sheetData>
    <row r="1" spans="1:76" ht="19.2" x14ac:dyDescent="0.4">
      <c r="A1" t="s">
        <v>0</v>
      </c>
      <c r="B1" t="s">
        <v>9</v>
      </c>
      <c r="C1" t="s">
        <v>10</v>
      </c>
      <c r="D1" t="s">
        <v>12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8</v>
      </c>
      <c r="K1" t="s">
        <v>46</v>
      </c>
      <c r="L1" t="s">
        <v>47</v>
      </c>
      <c r="M1" t="s">
        <v>48</v>
      </c>
      <c r="N1" s="12" t="s">
        <v>55</v>
      </c>
      <c r="O1" s="12" t="s">
        <v>56</v>
      </c>
      <c r="P1" s="12" t="s">
        <v>57</v>
      </c>
      <c r="Q1" s="12" t="s">
        <v>58</v>
      </c>
      <c r="R1" s="12" t="s">
        <v>59</v>
      </c>
      <c r="S1" s="12" t="s">
        <v>60</v>
      </c>
      <c r="T1" s="12" t="s">
        <v>61</v>
      </c>
      <c r="U1" s="12" t="s">
        <v>62</v>
      </c>
      <c r="V1" s="12" t="s">
        <v>63</v>
      </c>
      <c r="W1" s="12" t="s">
        <v>64</v>
      </c>
      <c r="X1" s="12" t="s">
        <v>65</v>
      </c>
      <c r="Y1" s="12" t="s">
        <v>66</v>
      </c>
      <c r="Z1" s="12" t="s">
        <v>67</v>
      </c>
      <c r="AA1" s="12" t="s">
        <v>68</v>
      </c>
      <c r="AB1" s="12" t="s">
        <v>69</v>
      </c>
      <c r="AO1" t="s">
        <v>6</v>
      </c>
      <c r="AP1" t="s">
        <v>7</v>
      </c>
      <c r="AT1" s="11">
        <v>36749</v>
      </c>
      <c r="AU1">
        <v>27.4</v>
      </c>
      <c r="AV1">
        <v>33.700000000000003</v>
      </c>
      <c r="AW1">
        <v>23</v>
      </c>
      <c r="AX1">
        <v>10.7</v>
      </c>
      <c r="AY1">
        <v>22.6</v>
      </c>
      <c r="AZ1">
        <v>75</v>
      </c>
      <c r="BA1">
        <v>4.8</v>
      </c>
      <c r="BB1">
        <v>21.98</v>
      </c>
      <c r="BC1">
        <v>8.4</v>
      </c>
      <c r="BD1">
        <v>8.3000000000000007</v>
      </c>
      <c r="BE1">
        <v>21.2</v>
      </c>
      <c r="BF1">
        <v>40.299999999999997</v>
      </c>
      <c r="BG1">
        <v>5</v>
      </c>
      <c r="BI1">
        <v>31.4</v>
      </c>
      <c r="BJ1">
        <f>AVERAGE(AU1:AU10)</f>
        <v>31.389999999999997</v>
      </c>
      <c r="BK1">
        <f t="shared" ref="BK1:BX1" si="0">AVERAGE(AV1:AV10)</f>
        <v>24.43</v>
      </c>
      <c r="BL1">
        <f t="shared" si="0"/>
        <v>9.9400000000000013</v>
      </c>
      <c r="BM1">
        <f t="shared" si="0"/>
        <v>21.499999999999996</v>
      </c>
      <c r="BN1">
        <f t="shared" si="0"/>
        <v>70.739999999999981</v>
      </c>
      <c r="BO1">
        <f t="shared" si="0"/>
        <v>13.589999999999998</v>
      </c>
      <c r="BP1">
        <f t="shared" si="0"/>
        <v>15.163</v>
      </c>
      <c r="BQ1">
        <f t="shared" si="0"/>
        <v>7.168000000000001</v>
      </c>
      <c r="BR1">
        <f t="shared" si="0"/>
        <v>11.35</v>
      </c>
      <c r="BS1">
        <f t="shared" si="0"/>
        <v>20.45</v>
      </c>
      <c r="BT1">
        <f t="shared" si="0"/>
        <v>33.4</v>
      </c>
      <c r="BU1">
        <f t="shared" si="0"/>
        <v>14.25</v>
      </c>
      <c r="BV1">
        <f t="shared" si="0"/>
        <v>2.9666666666666663</v>
      </c>
      <c r="BW1">
        <f t="shared" si="0"/>
        <v>31.2</v>
      </c>
      <c r="BX1">
        <f t="shared" si="0"/>
        <v>26.38</v>
      </c>
    </row>
    <row r="2" spans="1:76" x14ac:dyDescent="0.4">
      <c r="A2">
        <v>2000</v>
      </c>
      <c r="B2" s="1">
        <v>188046</v>
      </c>
      <c r="C2">
        <v>10</v>
      </c>
      <c r="D2">
        <v>25</v>
      </c>
      <c r="E2">
        <v>0</v>
      </c>
      <c r="F2">
        <v>94</v>
      </c>
      <c r="G2">
        <v>54</v>
      </c>
      <c r="H2">
        <v>26</v>
      </c>
      <c r="I2">
        <v>15</v>
      </c>
      <c r="J2">
        <v>4</v>
      </c>
      <c r="K2">
        <v>26.98</v>
      </c>
      <c r="L2">
        <v>32.019999999999897</v>
      </c>
      <c r="M2">
        <v>23.36</v>
      </c>
      <c r="N2" s="13">
        <v>26.98</v>
      </c>
      <c r="O2" s="13">
        <v>32.020000000000003</v>
      </c>
      <c r="P2" s="13">
        <v>23.36</v>
      </c>
      <c r="Q2" s="13">
        <v>8.7100000000000009</v>
      </c>
      <c r="R2" s="13">
        <v>22.69</v>
      </c>
      <c r="S2" s="13">
        <v>75.98</v>
      </c>
      <c r="T2" s="13">
        <v>6.57</v>
      </c>
      <c r="U2" s="13">
        <v>16.881</v>
      </c>
      <c r="V2" s="13">
        <v>5.81</v>
      </c>
      <c r="W2" s="13">
        <v>11.34</v>
      </c>
      <c r="X2" s="13">
        <v>23.675000000000001</v>
      </c>
      <c r="Y2" s="13">
        <v>38.174999999999997</v>
      </c>
      <c r="Z2" s="13">
        <v>5.4249999999999998</v>
      </c>
      <c r="AA2" s="13">
        <v>1.95</v>
      </c>
      <c r="AB2" s="13">
        <v>31.25</v>
      </c>
      <c r="AN2">
        <v>8</v>
      </c>
      <c r="AO2">
        <v>11</v>
      </c>
      <c r="AS2" s="11">
        <v>36750</v>
      </c>
      <c r="AT2">
        <v>27.9</v>
      </c>
      <c r="AU2">
        <v>33.200000000000003</v>
      </c>
      <c r="AV2">
        <v>23</v>
      </c>
      <c r="AW2">
        <v>10.7</v>
      </c>
      <c r="AX2">
        <v>21.9</v>
      </c>
      <c r="AY2">
        <v>75</v>
      </c>
      <c r="AZ2">
        <v>4.8</v>
      </c>
      <c r="BA2">
        <v>25.16</v>
      </c>
      <c r="BB2">
        <v>11.9</v>
      </c>
      <c r="BC2">
        <v>10.1</v>
      </c>
      <c r="BD2">
        <v>27.7</v>
      </c>
      <c r="BE2">
        <v>44.3</v>
      </c>
      <c r="BF2">
        <v>5</v>
      </c>
      <c r="BH2">
        <v>31.2</v>
      </c>
      <c r="BI2">
        <f>AVERAGE(AV11:AV20)</f>
        <v>25.16</v>
      </c>
      <c r="BJ2">
        <f>AVERAGE(AW11:AW20)</f>
        <v>24.29</v>
      </c>
      <c r="BK2">
        <f>AVERAGE(AX11:AX20)</f>
        <v>21.980000000000004</v>
      </c>
      <c r="BL2">
        <f>AVERAGE(AY11:AY20)</f>
        <v>28.48</v>
      </c>
      <c r="BM2">
        <f>AVERAGE(AZ11:AZ20)</f>
        <v>17.609999999999996</v>
      </c>
      <c r="BN2">
        <f>AVERAGE(BA11:BA20)</f>
        <v>53.138999999999996</v>
      </c>
      <c r="BO2">
        <f>AVERAGE(BB11:BB20)</f>
        <v>3.18</v>
      </c>
      <c r="BP2">
        <f>AVERAGE(BC11:BC20)</f>
        <v>16.791</v>
      </c>
      <c r="BQ2">
        <f>AVERAGE(BD11:BD20)</f>
        <v>13.300000000000002</v>
      </c>
      <c r="BR2">
        <f>AVERAGE(BE11:BE20)</f>
        <v>19.02</v>
      </c>
      <c r="BS2">
        <f>AVERAGE(BF11:BF20)</f>
        <v>14.15</v>
      </c>
      <c r="BT2">
        <f>AVERAGE(BG11:BG20)</f>
        <v>23.98</v>
      </c>
      <c r="BU2">
        <f>AVERAGE(BH11:BH20)</f>
        <v>10.51</v>
      </c>
      <c r="BV2">
        <f>AVERAGE(BI11:BI20)</f>
        <v>11</v>
      </c>
      <c r="BW2">
        <f>AVERAGE(BJ11:BJ20)</f>
        <v>29.61428571428571</v>
      </c>
    </row>
    <row r="3" spans="1:76" x14ac:dyDescent="0.4">
      <c r="A3">
        <v>2001</v>
      </c>
      <c r="B3" s="1">
        <v>245338</v>
      </c>
      <c r="C3">
        <v>10</v>
      </c>
      <c r="D3">
        <v>27</v>
      </c>
      <c r="E3">
        <v>0.23352273200000001</v>
      </c>
      <c r="F3">
        <v>82</v>
      </c>
      <c r="G3">
        <v>39</v>
      </c>
      <c r="H3">
        <v>28</v>
      </c>
      <c r="I3">
        <v>16</v>
      </c>
      <c r="J3">
        <v>5</v>
      </c>
      <c r="K3">
        <v>25.95</v>
      </c>
      <c r="L3">
        <v>30.45</v>
      </c>
      <c r="M3">
        <v>22.15</v>
      </c>
      <c r="N3" s="14">
        <v>25.95</v>
      </c>
      <c r="O3" s="14">
        <v>30.45</v>
      </c>
      <c r="P3" s="14">
        <v>22.15</v>
      </c>
      <c r="Q3" s="14">
        <v>8.3000000000000007</v>
      </c>
      <c r="R3" s="14">
        <v>20.94</v>
      </c>
      <c r="S3" s="14">
        <v>72.09</v>
      </c>
      <c r="T3" s="14">
        <v>5.41</v>
      </c>
      <c r="U3" s="14">
        <v>15.95</v>
      </c>
      <c r="V3" s="14">
        <v>5.71</v>
      </c>
      <c r="W3" s="14">
        <v>9.77</v>
      </c>
      <c r="X3" s="14">
        <v>21.27</v>
      </c>
      <c r="Y3" s="14">
        <v>34.299999999999997</v>
      </c>
      <c r="Z3" s="14">
        <v>4.03</v>
      </c>
      <c r="AA3" s="14">
        <v>10.02</v>
      </c>
      <c r="AB3" s="14">
        <v>28.11</v>
      </c>
      <c r="AN3">
        <v>8</v>
      </c>
      <c r="AO3">
        <v>11</v>
      </c>
      <c r="AS3" s="11">
        <v>36751</v>
      </c>
      <c r="AT3">
        <v>28.3</v>
      </c>
      <c r="AU3">
        <v>33.4</v>
      </c>
      <c r="AV3">
        <v>24.2</v>
      </c>
      <c r="AW3">
        <v>9.1999999999999993</v>
      </c>
      <c r="AX3">
        <v>23.8</v>
      </c>
      <c r="AY3">
        <v>69.599999999999994</v>
      </c>
      <c r="AZ3">
        <v>6.4</v>
      </c>
      <c r="BA3">
        <v>22.87</v>
      </c>
      <c r="BB3">
        <v>9.8000000000000007</v>
      </c>
      <c r="BC3">
        <v>10.4</v>
      </c>
      <c r="BD3">
        <v>23.8</v>
      </c>
      <c r="BE3">
        <v>33.5</v>
      </c>
      <c r="BF3">
        <v>7.2</v>
      </c>
      <c r="BG3">
        <v>3.7</v>
      </c>
      <c r="BH3">
        <v>33.299999999999997</v>
      </c>
      <c r="BI3">
        <f>AVERAGE(AV21:AV30)</f>
        <v>22.58</v>
      </c>
      <c r="BJ3">
        <f t="shared" ref="BJ3:BW3" si="1">AVERAGE(AW21:AW30)</f>
        <v>25.22</v>
      </c>
      <c r="BK3">
        <f t="shared" si="1"/>
        <v>20.85</v>
      </c>
      <c r="BL3">
        <f t="shared" si="1"/>
        <v>4.37</v>
      </c>
      <c r="BM3">
        <f t="shared" si="1"/>
        <v>20.05</v>
      </c>
      <c r="BN3">
        <f t="shared" si="1"/>
        <v>87.6</v>
      </c>
      <c r="BO3">
        <f t="shared" si="1"/>
        <v>9.1800000000000015</v>
      </c>
      <c r="BP3">
        <f t="shared" si="1"/>
        <v>7.778999999999999</v>
      </c>
      <c r="BQ3">
        <f t="shared" si="1"/>
        <v>0.46999999999999992</v>
      </c>
      <c r="BR3">
        <f t="shared" si="1"/>
        <v>5.9999999999999991</v>
      </c>
      <c r="BS3">
        <f t="shared" si="1"/>
        <v>15.3</v>
      </c>
      <c r="BT3">
        <f t="shared" si="1"/>
        <v>23.700000000000003</v>
      </c>
      <c r="BU3">
        <f t="shared" si="1"/>
        <v>1.9799999999999998</v>
      </c>
      <c r="BV3">
        <f t="shared" si="1"/>
        <v>12.755555555555555</v>
      </c>
      <c r="BW3">
        <f t="shared" si="1"/>
        <v>25.25</v>
      </c>
    </row>
    <row r="4" spans="1:76" x14ac:dyDescent="0.4">
      <c r="A4">
        <v>2002</v>
      </c>
      <c r="B4" s="1">
        <v>209510</v>
      </c>
      <c r="C4">
        <v>10</v>
      </c>
      <c r="D4">
        <v>31</v>
      </c>
      <c r="E4">
        <v>-0.17100854400000001</v>
      </c>
      <c r="F4">
        <v>77</v>
      </c>
      <c r="G4">
        <v>45</v>
      </c>
      <c r="H4">
        <v>20</v>
      </c>
      <c r="I4">
        <v>12</v>
      </c>
      <c r="J4">
        <v>4</v>
      </c>
      <c r="K4">
        <v>22.58</v>
      </c>
      <c r="L4">
        <v>25.22</v>
      </c>
      <c r="M4">
        <v>20.85</v>
      </c>
      <c r="N4" s="13">
        <v>22.58</v>
      </c>
      <c r="O4" s="13">
        <v>25.22</v>
      </c>
      <c r="P4" s="13">
        <v>20.85</v>
      </c>
      <c r="Q4" s="13">
        <v>4.37</v>
      </c>
      <c r="R4" s="13">
        <v>20.05</v>
      </c>
      <c r="S4" s="13">
        <v>87.6</v>
      </c>
      <c r="T4" s="13">
        <v>9.18</v>
      </c>
      <c r="U4" s="13">
        <v>7.7789999999999999</v>
      </c>
      <c r="V4" s="13">
        <v>0.47</v>
      </c>
      <c r="W4" s="13">
        <v>6</v>
      </c>
      <c r="X4" s="13">
        <v>15.3</v>
      </c>
      <c r="Y4" s="13">
        <v>23.7</v>
      </c>
      <c r="Z4" s="13">
        <v>1.98</v>
      </c>
      <c r="AA4" s="13">
        <v>12.755556</v>
      </c>
      <c r="AB4" s="13">
        <v>25.25</v>
      </c>
      <c r="AN4">
        <v>8</v>
      </c>
      <c r="AO4">
        <v>9</v>
      </c>
      <c r="AS4" s="11">
        <v>36752</v>
      </c>
      <c r="AT4">
        <v>26.9</v>
      </c>
      <c r="AU4">
        <v>31.7</v>
      </c>
      <c r="AV4">
        <v>23.7</v>
      </c>
      <c r="AW4">
        <v>8</v>
      </c>
      <c r="AX4">
        <v>23.1</v>
      </c>
      <c r="AY4">
        <v>73.8</v>
      </c>
      <c r="AZ4">
        <v>4.5999999999999996</v>
      </c>
      <c r="BA4">
        <v>14.5</v>
      </c>
      <c r="BB4">
        <v>5.8</v>
      </c>
      <c r="BC4">
        <v>9</v>
      </c>
      <c r="BD4">
        <v>22</v>
      </c>
      <c r="BE4">
        <v>34.6</v>
      </c>
      <c r="BF4">
        <v>4.5</v>
      </c>
      <c r="BG4">
        <v>0.2</v>
      </c>
      <c r="BH4">
        <v>29.1</v>
      </c>
    </row>
    <row r="5" spans="1:76" x14ac:dyDescent="0.4">
      <c r="A5">
        <v>2003</v>
      </c>
      <c r="B5" s="1">
        <v>151235</v>
      </c>
      <c r="C5">
        <v>11</v>
      </c>
      <c r="D5">
        <v>47</v>
      </c>
      <c r="E5">
        <v>-0.52386021800000004</v>
      </c>
      <c r="F5">
        <v>68</v>
      </c>
      <c r="G5">
        <v>27</v>
      </c>
      <c r="H5">
        <v>27</v>
      </c>
      <c r="I5">
        <v>14</v>
      </c>
      <c r="J5">
        <v>3</v>
      </c>
      <c r="K5">
        <v>23.772727272727199</v>
      </c>
      <c r="L5">
        <v>27.7</v>
      </c>
      <c r="M5">
        <v>20.554545454545401</v>
      </c>
      <c r="N5" s="14">
        <v>23.772727</v>
      </c>
      <c r="O5" s="14">
        <v>27.7</v>
      </c>
      <c r="P5" s="14">
        <v>20.554545000000001</v>
      </c>
      <c r="Q5" s="14">
        <v>7.1454550000000001</v>
      </c>
      <c r="R5" s="14">
        <v>18.945454999999999</v>
      </c>
      <c r="S5" s="14">
        <v>74.890908999999994</v>
      </c>
      <c r="T5" s="14">
        <v>6.0272730000000001</v>
      </c>
      <c r="U5" s="14">
        <v>15.190909</v>
      </c>
      <c r="V5" s="14">
        <v>4.8363639999999997</v>
      </c>
      <c r="W5" s="14">
        <v>8.5</v>
      </c>
      <c r="X5" s="14">
        <v>19.245455</v>
      </c>
      <c r="Y5" s="14">
        <v>32.1</v>
      </c>
      <c r="Z5" s="14">
        <v>3.1454550000000001</v>
      </c>
      <c r="AA5" s="14">
        <v>5.28</v>
      </c>
      <c r="AB5" s="14">
        <v>26.218181999999999</v>
      </c>
      <c r="AN5">
        <v>8</v>
      </c>
      <c r="AO5">
        <v>7</v>
      </c>
      <c r="AS5" s="11">
        <v>36753</v>
      </c>
      <c r="AT5">
        <v>27.5</v>
      </c>
      <c r="AU5">
        <v>33.1</v>
      </c>
      <c r="AV5">
        <v>21.8</v>
      </c>
      <c r="AW5">
        <v>11.3</v>
      </c>
      <c r="AX5">
        <v>21.5</v>
      </c>
      <c r="AY5">
        <v>71.5</v>
      </c>
      <c r="AZ5">
        <v>4.0999999999999996</v>
      </c>
      <c r="BA5">
        <v>23.21</v>
      </c>
      <c r="BB5">
        <v>10.199999999999999</v>
      </c>
      <c r="BC5">
        <v>8.3000000000000007</v>
      </c>
    </row>
    <row r="6" spans="1:76" x14ac:dyDescent="0.4">
      <c r="A6">
        <v>2004</v>
      </c>
      <c r="B6" s="1">
        <v>126596</v>
      </c>
      <c r="C6">
        <v>11</v>
      </c>
      <c r="D6">
        <v>86</v>
      </c>
      <c r="E6">
        <v>-0.19462700199999999</v>
      </c>
      <c r="F6">
        <v>96</v>
      </c>
      <c r="G6">
        <v>68</v>
      </c>
      <c r="H6">
        <v>16</v>
      </c>
      <c r="I6">
        <v>12</v>
      </c>
      <c r="J6">
        <v>5</v>
      </c>
      <c r="K6">
        <v>28.227272727272702</v>
      </c>
      <c r="L6">
        <v>33.3272727272727</v>
      </c>
      <c r="M6">
        <v>24.363636363636299</v>
      </c>
      <c r="N6" s="13">
        <v>28.227273</v>
      </c>
      <c r="O6" s="13">
        <v>33.327272999999998</v>
      </c>
      <c r="P6" s="13">
        <v>24.363636</v>
      </c>
      <c r="Q6" s="13">
        <v>8.9636359999999993</v>
      </c>
      <c r="R6" s="13">
        <v>22.054545000000001</v>
      </c>
      <c r="S6" s="13">
        <v>69.072727</v>
      </c>
      <c r="T6" s="13">
        <v>4.0363639999999998</v>
      </c>
      <c r="U6" s="13">
        <v>19.643636000000001</v>
      </c>
      <c r="V6" s="13">
        <v>7.8090909999999996</v>
      </c>
      <c r="W6" s="13">
        <v>5.4727269999999999</v>
      </c>
      <c r="X6" s="13">
        <v>16.581817999999998</v>
      </c>
      <c r="Y6" s="13">
        <v>28.890909000000001</v>
      </c>
      <c r="Z6" s="13">
        <v>5.263636</v>
      </c>
      <c r="AA6" s="13">
        <v>13.5</v>
      </c>
      <c r="AB6" s="13">
        <v>32.318182</v>
      </c>
      <c r="AN6">
        <v>7</v>
      </c>
      <c r="AO6">
        <v>31</v>
      </c>
      <c r="AS6" s="11">
        <v>36754</v>
      </c>
      <c r="AT6">
        <v>27.4</v>
      </c>
      <c r="AU6">
        <v>33.5</v>
      </c>
      <c r="AV6">
        <v>24.8</v>
      </c>
      <c r="AW6">
        <v>8.6999999999999993</v>
      </c>
      <c r="AX6">
        <v>24</v>
      </c>
      <c r="AY6">
        <v>75.8</v>
      </c>
      <c r="AZ6">
        <v>7.5</v>
      </c>
      <c r="BA6">
        <v>13.68</v>
      </c>
      <c r="BB6">
        <v>2.2999999999999998</v>
      </c>
      <c r="BC6">
        <v>14</v>
      </c>
    </row>
    <row r="7" spans="1:76" x14ac:dyDescent="0.4">
      <c r="A7">
        <v>2005</v>
      </c>
      <c r="B7" s="1">
        <v>283333</v>
      </c>
      <c r="C7">
        <v>10</v>
      </c>
      <c r="D7">
        <v>35</v>
      </c>
      <c r="E7">
        <v>0.59380914799999995</v>
      </c>
      <c r="F7">
        <v>36</v>
      </c>
      <c r="G7">
        <v>23</v>
      </c>
      <c r="H7">
        <v>3</v>
      </c>
      <c r="I7">
        <v>11</v>
      </c>
      <c r="J7">
        <v>4</v>
      </c>
      <c r="K7">
        <v>25.8399999999999</v>
      </c>
      <c r="L7">
        <v>29.479999999999901</v>
      </c>
      <c r="M7">
        <v>23.15</v>
      </c>
      <c r="N7" s="14">
        <v>25.84</v>
      </c>
      <c r="O7" s="14">
        <v>29.48</v>
      </c>
      <c r="P7" s="14">
        <v>23.15</v>
      </c>
      <c r="Q7" s="14">
        <v>6.83</v>
      </c>
      <c r="R7" s="14">
        <v>22.78</v>
      </c>
      <c r="S7" s="14">
        <v>79.17</v>
      </c>
      <c r="T7" s="14">
        <v>6.67</v>
      </c>
      <c r="U7" s="14">
        <v>14.064</v>
      </c>
      <c r="V7" s="14">
        <v>4.34</v>
      </c>
      <c r="W7" s="14">
        <v>4.3600000000000003</v>
      </c>
      <c r="X7" s="14">
        <v>15.84</v>
      </c>
      <c r="Y7" s="14">
        <v>28.46</v>
      </c>
      <c r="Z7" s="14">
        <v>2.78</v>
      </c>
      <c r="AA7" s="14">
        <v>34.9</v>
      </c>
      <c r="AB7" s="14">
        <v>28.41</v>
      </c>
      <c r="AN7">
        <v>8</v>
      </c>
      <c r="AO7">
        <v>12</v>
      </c>
      <c r="AS7" s="11">
        <v>36755</v>
      </c>
      <c r="AT7">
        <v>28</v>
      </c>
      <c r="AU7">
        <v>33.9</v>
      </c>
      <c r="AV7">
        <v>24.1</v>
      </c>
      <c r="AW7">
        <v>9.8000000000000007</v>
      </c>
      <c r="AX7">
        <v>23.2</v>
      </c>
      <c r="AY7">
        <v>72.599999999999994</v>
      </c>
      <c r="AZ7">
        <v>7</v>
      </c>
      <c r="BA7">
        <v>18.04</v>
      </c>
      <c r="BB7">
        <v>4.7</v>
      </c>
      <c r="BC7">
        <v>10.1</v>
      </c>
    </row>
    <row r="8" spans="1:76" x14ac:dyDescent="0.4">
      <c r="A8">
        <v>2006</v>
      </c>
      <c r="B8" s="1">
        <v>317012</v>
      </c>
      <c r="C8">
        <v>10</v>
      </c>
      <c r="D8">
        <v>70</v>
      </c>
      <c r="E8">
        <v>0.10623888099999999</v>
      </c>
      <c r="F8">
        <v>43</v>
      </c>
      <c r="G8">
        <v>24</v>
      </c>
      <c r="H8">
        <v>15</v>
      </c>
      <c r="I8">
        <v>4</v>
      </c>
      <c r="J8">
        <v>4</v>
      </c>
      <c r="K8">
        <v>26.74</v>
      </c>
      <c r="L8">
        <v>31.53</v>
      </c>
      <c r="M8">
        <v>23.07</v>
      </c>
      <c r="N8" s="13">
        <v>26.74</v>
      </c>
      <c r="O8" s="13">
        <v>31.53</v>
      </c>
      <c r="P8" s="13">
        <v>23.07</v>
      </c>
      <c r="Q8" s="13">
        <v>8.4600000000000009</v>
      </c>
      <c r="R8" s="13">
        <v>22.09</v>
      </c>
      <c r="S8" s="13">
        <v>71.17</v>
      </c>
      <c r="T8" s="13">
        <v>5.47</v>
      </c>
      <c r="U8" s="13">
        <v>17.689</v>
      </c>
      <c r="V8" s="13">
        <v>5.55</v>
      </c>
      <c r="W8" s="13">
        <v>5.8</v>
      </c>
      <c r="X8" s="13">
        <v>12.97</v>
      </c>
      <c r="Y8" s="13">
        <v>24.49</v>
      </c>
      <c r="Z8" s="13">
        <v>4.74</v>
      </c>
      <c r="AA8" s="13">
        <v>0.81666700000000003</v>
      </c>
      <c r="AB8" s="13">
        <v>31.59</v>
      </c>
      <c r="AN8">
        <v>8</v>
      </c>
      <c r="AO8">
        <v>11</v>
      </c>
      <c r="AS8" s="11">
        <v>36756</v>
      </c>
      <c r="AT8">
        <v>27.3</v>
      </c>
      <c r="AU8">
        <v>32.299999999999997</v>
      </c>
      <c r="AV8">
        <v>24.1</v>
      </c>
      <c r="AW8">
        <v>8.1999999999999993</v>
      </c>
      <c r="AX8">
        <v>23.2</v>
      </c>
      <c r="AY8">
        <v>73.3</v>
      </c>
      <c r="AZ8">
        <v>7.6</v>
      </c>
      <c r="BA8">
        <v>13.37</v>
      </c>
      <c r="BB8">
        <v>2.4</v>
      </c>
      <c r="BC8">
        <v>16.600000000000001</v>
      </c>
    </row>
    <row r="9" spans="1:76" x14ac:dyDescent="0.4">
      <c r="A9">
        <v>2007</v>
      </c>
      <c r="B9" s="1">
        <v>195251</v>
      </c>
      <c r="C9">
        <v>5</v>
      </c>
      <c r="D9">
        <v>43</v>
      </c>
      <c r="E9">
        <v>0.18819365800000001</v>
      </c>
      <c r="F9">
        <v>53</v>
      </c>
      <c r="G9">
        <v>32</v>
      </c>
      <c r="H9">
        <v>8</v>
      </c>
      <c r="I9">
        <v>13</v>
      </c>
      <c r="J9">
        <v>2</v>
      </c>
      <c r="K9">
        <v>27.52</v>
      </c>
      <c r="L9">
        <v>32.380000000000003</v>
      </c>
      <c r="M9">
        <v>23.7</v>
      </c>
      <c r="N9" s="14">
        <v>27.52</v>
      </c>
      <c r="O9" s="14">
        <v>32.380000000000003</v>
      </c>
      <c r="P9" s="14">
        <v>23.7</v>
      </c>
      <c r="Q9" s="14">
        <v>8.68</v>
      </c>
      <c r="R9" s="14">
        <v>22.8</v>
      </c>
      <c r="S9" s="14">
        <v>73.44</v>
      </c>
      <c r="T9" s="14">
        <v>5.22</v>
      </c>
      <c r="U9" s="14">
        <v>18.866</v>
      </c>
      <c r="V9" s="14">
        <v>6.28</v>
      </c>
      <c r="W9" s="14">
        <v>4.74</v>
      </c>
      <c r="X9" s="14">
        <v>12.38</v>
      </c>
      <c r="Y9" s="14">
        <v>22.18</v>
      </c>
      <c r="Z9" s="14">
        <v>4.54</v>
      </c>
      <c r="AA9" s="14">
        <v>3.5</v>
      </c>
      <c r="AB9" s="14">
        <v>29.44</v>
      </c>
      <c r="AN9">
        <v>8</v>
      </c>
      <c r="AO9">
        <v>15</v>
      </c>
      <c r="AS9" s="11">
        <v>36757</v>
      </c>
      <c r="AT9">
        <v>25.6</v>
      </c>
      <c r="AU9">
        <v>30.4</v>
      </c>
      <c r="AV9">
        <v>22.9</v>
      </c>
      <c r="AW9">
        <v>7.5</v>
      </c>
      <c r="AX9">
        <v>22.7</v>
      </c>
      <c r="AY9">
        <v>81.900000000000006</v>
      </c>
      <c r="AZ9">
        <v>9.1</v>
      </c>
      <c r="BA9">
        <v>12.66</v>
      </c>
      <c r="BB9">
        <v>2.6</v>
      </c>
      <c r="BC9">
        <v>14</v>
      </c>
    </row>
    <row r="10" spans="1:76" x14ac:dyDescent="0.4">
      <c r="A10">
        <v>2008</v>
      </c>
      <c r="B10" s="1">
        <v>81291</v>
      </c>
      <c r="C10">
        <v>3</v>
      </c>
      <c r="D10">
        <v>30</v>
      </c>
      <c r="E10">
        <v>-0.44112632400000001</v>
      </c>
      <c r="F10">
        <v>62</v>
      </c>
      <c r="G10">
        <v>41</v>
      </c>
      <c r="H10">
        <v>3</v>
      </c>
      <c r="I10">
        <v>18</v>
      </c>
      <c r="J10">
        <v>5</v>
      </c>
      <c r="K10">
        <v>18.233333333333299</v>
      </c>
      <c r="L10">
        <v>24.6666666666666</v>
      </c>
      <c r="M10">
        <v>10.9</v>
      </c>
      <c r="N10" s="13">
        <v>18.233332999999998</v>
      </c>
      <c r="O10" s="13">
        <v>24.666667</v>
      </c>
      <c r="P10" s="13">
        <v>10.9</v>
      </c>
      <c r="Q10" s="13">
        <v>13.766667</v>
      </c>
      <c r="R10" s="13">
        <v>8.8666669999999996</v>
      </c>
      <c r="S10" s="13">
        <v>35.766666999999998</v>
      </c>
      <c r="T10" s="13">
        <v>5</v>
      </c>
      <c r="U10" s="13">
        <v>18.526667</v>
      </c>
      <c r="V10" s="13">
        <v>6.266667</v>
      </c>
      <c r="W10" s="13">
        <v>11.266667</v>
      </c>
      <c r="X10" s="13">
        <v>24.966667000000001</v>
      </c>
      <c r="Y10" s="13">
        <v>39.866667</v>
      </c>
      <c r="Z10" s="13">
        <v>5</v>
      </c>
      <c r="AA10" s="13">
        <v>0</v>
      </c>
      <c r="AB10" s="13">
        <v>19.899999999999999</v>
      </c>
      <c r="AN10">
        <v>4</v>
      </c>
      <c r="AO10">
        <v>19</v>
      </c>
      <c r="AS10" s="11">
        <v>36758</v>
      </c>
      <c r="AT10">
        <v>23.5</v>
      </c>
      <c r="AU10">
        <v>25</v>
      </c>
      <c r="AV10">
        <v>22</v>
      </c>
      <c r="AW10">
        <v>3</v>
      </c>
      <c r="AX10">
        <v>20.9</v>
      </c>
      <c r="AY10">
        <v>91.3</v>
      </c>
      <c r="AZ10">
        <v>9.8000000000000007</v>
      </c>
      <c r="BA10">
        <v>3.34</v>
      </c>
      <c r="BB10">
        <v>0</v>
      </c>
      <c r="BC10">
        <v>12.6</v>
      </c>
    </row>
    <row r="11" spans="1:76" x14ac:dyDescent="0.4">
      <c r="A11">
        <v>2009</v>
      </c>
      <c r="B11" s="1">
        <v>135169</v>
      </c>
      <c r="C11">
        <v>3</v>
      </c>
      <c r="D11">
        <v>60</v>
      </c>
      <c r="E11">
        <v>0.39859731100000001</v>
      </c>
      <c r="F11">
        <v>62</v>
      </c>
      <c r="G11">
        <v>33</v>
      </c>
      <c r="H11">
        <v>6</v>
      </c>
      <c r="I11">
        <v>16</v>
      </c>
      <c r="J11">
        <v>4</v>
      </c>
      <c r="K11">
        <v>17.166666666666668</v>
      </c>
      <c r="L11">
        <v>25.599999999999998</v>
      </c>
      <c r="M11">
        <v>8.8333333333333339</v>
      </c>
      <c r="N11" s="14">
        <v>15.161538</v>
      </c>
      <c r="O11" s="14">
        <v>22.253845999999999</v>
      </c>
      <c r="P11" s="14">
        <v>9.1153849999999998</v>
      </c>
      <c r="Q11" s="14">
        <v>13.138462000000001</v>
      </c>
      <c r="R11" s="14">
        <v>7.6615380000000002</v>
      </c>
      <c r="S11" s="14">
        <v>60.361538000000003</v>
      </c>
      <c r="T11" s="14">
        <v>3.046154</v>
      </c>
      <c r="U11" s="14">
        <v>16.234615000000002</v>
      </c>
      <c r="V11" s="14">
        <v>8.1692309999999999</v>
      </c>
      <c r="W11" s="14">
        <v>5.4307689999999997</v>
      </c>
      <c r="X11" s="14">
        <v>15.169231</v>
      </c>
      <c r="Y11" s="14">
        <v>28.4</v>
      </c>
      <c r="Z11" s="14">
        <v>3.1230769999999999</v>
      </c>
      <c r="AA11" s="14">
        <v>5.9</v>
      </c>
      <c r="AB11" s="14">
        <v>17.692308000000001</v>
      </c>
      <c r="AN11">
        <v>4</v>
      </c>
      <c r="AO11">
        <v>10</v>
      </c>
      <c r="AS11" s="11">
        <v>37114</v>
      </c>
      <c r="AT11">
        <v>23.9</v>
      </c>
      <c r="AU11">
        <v>26.2</v>
      </c>
      <c r="AV11">
        <v>22.4</v>
      </c>
      <c r="AW11">
        <v>3.8</v>
      </c>
      <c r="AX11">
        <v>21.2</v>
      </c>
      <c r="AY11">
        <v>65</v>
      </c>
      <c r="AZ11">
        <v>9.1</v>
      </c>
      <c r="BA11">
        <v>8.81</v>
      </c>
      <c r="BB11">
        <v>0.2</v>
      </c>
      <c r="BC11">
        <v>14</v>
      </c>
      <c r="BD11">
        <v>21.6</v>
      </c>
      <c r="BE11">
        <v>32.299999999999997</v>
      </c>
      <c r="BF11">
        <v>3.5</v>
      </c>
      <c r="BG11">
        <v>0</v>
      </c>
      <c r="BH11">
        <v>25.4</v>
      </c>
    </row>
    <row r="12" spans="1:76" x14ac:dyDescent="0.4">
      <c r="A12">
        <v>2009</v>
      </c>
      <c r="B12" s="1">
        <v>278189</v>
      </c>
      <c r="C12">
        <v>10</v>
      </c>
      <c r="D12">
        <v>60</v>
      </c>
      <c r="E12">
        <v>-0.619630299</v>
      </c>
      <c r="F12">
        <v>62</v>
      </c>
      <c r="G12">
        <v>5</v>
      </c>
      <c r="H12">
        <v>3</v>
      </c>
      <c r="I12">
        <v>5</v>
      </c>
      <c r="J12">
        <v>4</v>
      </c>
      <c r="K12">
        <v>14.559999999999999</v>
      </c>
      <c r="L12">
        <v>21.25</v>
      </c>
      <c r="M12">
        <v>9.1999999999999993</v>
      </c>
      <c r="N12" s="13">
        <v>15.271428999999999</v>
      </c>
      <c r="O12" s="13">
        <v>21.7</v>
      </c>
      <c r="P12" s="13">
        <v>10.014286</v>
      </c>
      <c r="Q12" s="13">
        <v>11.685714000000001</v>
      </c>
      <c r="R12" s="13">
        <v>8.1285710000000009</v>
      </c>
      <c r="S12" s="13">
        <v>65.371429000000006</v>
      </c>
      <c r="T12" s="13">
        <v>3.9285709999999998</v>
      </c>
      <c r="U12" s="13">
        <v>17.510000000000002</v>
      </c>
      <c r="V12" s="13">
        <v>6.9</v>
      </c>
      <c r="W12" s="13">
        <v>5.2428569999999999</v>
      </c>
      <c r="X12" s="13">
        <v>13.428571</v>
      </c>
      <c r="Y12" s="13">
        <v>25.057143</v>
      </c>
      <c r="Z12" s="13">
        <v>2.5571429999999999</v>
      </c>
      <c r="AA12" s="13">
        <v>0.5</v>
      </c>
      <c r="AB12" s="13">
        <v>18.257142999999999</v>
      </c>
      <c r="AN12">
        <v>10</v>
      </c>
      <c r="AO12">
        <v>9</v>
      </c>
      <c r="AS12" s="11">
        <v>37115</v>
      </c>
      <c r="AT12">
        <v>21.4</v>
      </c>
      <c r="AU12">
        <v>24.1</v>
      </c>
      <c r="AV12">
        <v>19.3</v>
      </c>
      <c r="AW12">
        <v>4.8</v>
      </c>
      <c r="AX12">
        <v>19.3</v>
      </c>
      <c r="AY12">
        <v>77</v>
      </c>
      <c r="AZ12">
        <v>9.5</v>
      </c>
      <c r="BA12">
        <v>5.48</v>
      </c>
      <c r="BB12">
        <v>0</v>
      </c>
      <c r="BC12">
        <v>8.6</v>
      </c>
      <c r="BD12">
        <v>26.6</v>
      </c>
      <c r="BE12">
        <v>49.7</v>
      </c>
      <c r="BF12">
        <v>1.9</v>
      </c>
      <c r="BG12">
        <v>5.4</v>
      </c>
      <c r="BH12">
        <v>22.6</v>
      </c>
    </row>
    <row r="13" spans="1:76" x14ac:dyDescent="0.4">
      <c r="A13">
        <v>2010</v>
      </c>
      <c r="B13" s="1">
        <v>130000</v>
      </c>
      <c r="C13">
        <v>3</v>
      </c>
      <c r="D13">
        <v>70</v>
      </c>
      <c r="E13">
        <v>0.35802538499999997</v>
      </c>
      <c r="F13">
        <v>85</v>
      </c>
      <c r="G13">
        <v>27</v>
      </c>
      <c r="H13">
        <v>3</v>
      </c>
      <c r="I13">
        <v>8</v>
      </c>
      <c r="J13">
        <v>4</v>
      </c>
      <c r="K13">
        <v>11.933333333333332</v>
      </c>
      <c r="L13">
        <v>18.933333333333334</v>
      </c>
      <c r="M13">
        <v>5.4666666666666659</v>
      </c>
      <c r="N13" s="14">
        <v>14.925000000000001</v>
      </c>
      <c r="O13" s="14">
        <v>21.85</v>
      </c>
      <c r="P13" s="14">
        <v>9.375</v>
      </c>
      <c r="Q13" s="14">
        <v>12.475</v>
      </c>
      <c r="R13" s="14">
        <v>6.8250000000000002</v>
      </c>
      <c r="S13" s="14">
        <v>68.825000000000003</v>
      </c>
      <c r="T13" s="14">
        <v>1.9</v>
      </c>
      <c r="U13" s="14">
        <v>15.475</v>
      </c>
      <c r="V13" s="14">
        <v>8.0749999999999993</v>
      </c>
      <c r="W13" s="14">
        <v>4.5</v>
      </c>
      <c r="X13" s="14">
        <v>11.8</v>
      </c>
      <c r="Y13" s="14">
        <v>20.675000000000001</v>
      </c>
      <c r="Z13" s="14">
        <v>2.4</v>
      </c>
      <c r="AA13" s="14">
        <v>0</v>
      </c>
      <c r="AB13" s="14">
        <v>17.925000000000001</v>
      </c>
      <c r="AN13">
        <v>4</v>
      </c>
      <c r="AO13">
        <v>23</v>
      </c>
      <c r="AS13" s="11">
        <v>37116</v>
      </c>
      <c r="AT13">
        <v>24.2</v>
      </c>
      <c r="AU13">
        <v>29.4</v>
      </c>
      <c r="AV13">
        <v>19.899999999999999</v>
      </c>
      <c r="AW13">
        <v>9.5</v>
      </c>
      <c r="AX13">
        <v>19.399999999999999</v>
      </c>
      <c r="AY13">
        <v>77.900000000000006</v>
      </c>
      <c r="AZ13">
        <v>8</v>
      </c>
      <c r="BA13">
        <v>16.100000000000001</v>
      </c>
      <c r="BB13">
        <v>4.0999999999999996</v>
      </c>
      <c r="BC13">
        <v>16.2</v>
      </c>
      <c r="BD13">
        <v>32</v>
      </c>
      <c r="BE13">
        <v>49.3</v>
      </c>
      <c r="BF13">
        <v>3.6</v>
      </c>
      <c r="BG13">
        <v>22.7</v>
      </c>
      <c r="BH13">
        <v>25.8</v>
      </c>
    </row>
    <row r="14" spans="1:76" x14ac:dyDescent="0.4">
      <c r="A14">
        <v>2010</v>
      </c>
      <c r="B14" s="1">
        <v>117929</v>
      </c>
      <c r="C14">
        <v>4</v>
      </c>
      <c r="D14">
        <v>70</v>
      </c>
      <c r="E14">
        <v>-0.46981093099999999</v>
      </c>
      <c r="F14">
        <v>85</v>
      </c>
      <c r="G14">
        <v>29</v>
      </c>
      <c r="H14">
        <v>11</v>
      </c>
      <c r="I14">
        <v>7</v>
      </c>
      <c r="J14">
        <v>3</v>
      </c>
      <c r="K14">
        <v>17.774999999999999</v>
      </c>
      <c r="L14">
        <v>23.774999999999999</v>
      </c>
      <c r="M14">
        <v>13.425000000000001</v>
      </c>
      <c r="AP14">
        <v>10</v>
      </c>
      <c r="AQ14">
        <v>7</v>
      </c>
      <c r="AU14" s="11">
        <v>37117</v>
      </c>
      <c r="AV14">
        <v>25.7</v>
      </c>
      <c r="AW14">
        <v>30.9</v>
      </c>
      <c r="AX14">
        <v>22.8</v>
      </c>
      <c r="AY14">
        <v>8.1</v>
      </c>
      <c r="AZ14">
        <v>21.9</v>
      </c>
      <c r="BA14">
        <v>83.3</v>
      </c>
      <c r="BB14">
        <v>7.6</v>
      </c>
      <c r="BC14">
        <v>12.62</v>
      </c>
      <c r="BD14">
        <v>2.4</v>
      </c>
      <c r="BE14">
        <v>5</v>
      </c>
      <c r="BF14">
        <v>18</v>
      </c>
      <c r="BG14">
        <v>30.2</v>
      </c>
      <c r="BH14">
        <v>4.5</v>
      </c>
      <c r="BI14">
        <v>21.9</v>
      </c>
      <c r="BJ14">
        <v>28.5</v>
      </c>
    </row>
    <row r="15" spans="1:76" x14ac:dyDescent="0.4">
      <c r="A15">
        <v>2011</v>
      </c>
      <c r="B15" s="1">
        <v>153024</v>
      </c>
      <c r="C15">
        <v>4</v>
      </c>
      <c r="D15">
        <v>72</v>
      </c>
      <c r="E15">
        <v>0.22934310999999999</v>
      </c>
      <c r="F15">
        <v>94</v>
      </c>
      <c r="G15">
        <v>68</v>
      </c>
      <c r="H15">
        <v>9</v>
      </c>
      <c r="I15">
        <v>17</v>
      </c>
      <c r="J15">
        <v>3</v>
      </c>
      <c r="K15">
        <v>14.925000000000001</v>
      </c>
      <c r="L15">
        <v>21.85</v>
      </c>
      <c r="M15">
        <v>9.375</v>
      </c>
      <c r="AP15">
        <v>10</v>
      </c>
      <c r="AQ15">
        <v>6</v>
      </c>
      <c r="AU15" s="11">
        <v>37118</v>
      </c>
      <c r="AV15">
        <v>26.1</v>
      </c>
      <c r="AW15">
        <v>29.8</v>
      </c>
      <c r="AX15">
        <v>23.6</v>
      </c>
      <c r="AY15">
        <v>6.2</v>
      </c>
      <c r="AZ15">
        <v>22.6</v>
      </c>
      <c r="BA15">
        <v>82.6</v>
      </c>
      <c r="BB15">
        <v>7.3</v>
      </c>
      <c r="BC15">
        <v>10.11</v>
      </c>
      <c r="BD15">
        <v>1.4</v>
      </c>
      <c r="BE15">
        <v>4</v>
      </c>
      <c r="BF15">
        <v>11.9</v>
      </c>
      <c r="BG15">
        <v>18</v>
      </c>
      <c r="BH15">
        <v>2</v>
      </c>
      <c r="BI15">
        <v>0.1</v>
      </c>
      <c r="BJ15">
        <v>27.8</v>
      </c>
    </row>
    <row r="16" spans="1:76" x14ac:dyDescent="0.4">
      <c r="A16">
        <v>2012</v>
      </c>
      <c r="B16" s="1">
        <v>84252</v>
      </c>
      <c r="C16">
        <v>3</v>
      </c>
      <c r="D16">
        <v>99</v>
      </c>
      <c r="E16">
        <v>-0.36219911700000001</v>
      </c>
      <c r="F16">
        <v>89</v>
      </c>
      <c r="G16">
        <v>67</v>
      </c>
      <c r="H16">
        <v>3</v>
      </c>
      <c r="I16">
        <v>19</v>
      </c>
      <c r="J16">
        <v>4</v>
      </c>
      <c r="K16">
        <v>15.2666666666666</v>
      </c>
      <c r="L16">
        <v>20.3666666666666</v>
      </c>
      <c r="M16">
        <v>11.1</v>
      </c>
      <c r="AP16">
        <v>10</v>
      </c>
      <c r="AQ16">
        <v>26</v>
      </c>
      <c r="AU16" s="11">
        <v>37119</v>
      </c>
      <c r="AV16">
        <v>27.8</v>
      </c>
      <c r="AW16">
        <v>34.299999999999997</v>
      </c>
      <c r="AX16">
        <v>21.9</v>
      </c>
      <c r="AY16">
        <v>12.4</v>
      </c>
      <c r="AZ16">
        <v>20.7</v>
      </c>
      <c r="BA16">
        <v>72.3</v>
      </c>
      <c r="BB16">
        <v>1.6</v>
      </c>
      <c r="BC16">
        <v>23.48</v>
      </c>
      <c r="BD16">
        <v>11.3</v>
      </c>
      <c r="BE16">
        <v>5.4</v>
      </c>
      <c r="BF16">
        <v>12.2</v>
      </c>
      <c r="BG16">
        <v>20.2</v>
      </c>
      <c r="BH16">
        <v>5.3</v>
      </c>
      <c r="BJ16">
        <v>28.8</v>
      </c>
    </row>
    <row r="17" spans="1:62" x14ac:dyDescent="0.4">
      <c r="A17">
        <v>2013</v>
      </c>
      <c r="B17" s="1">
        <v>151878</v>
      </c>
      <c r="C17">
        <v>3</v>
      </c>
      <c r="D17">
        <v>111</v>
      </c>
      <c r="E17">
        <v>0.44526527900000001</v>
      </c>
      <c r="F17">
        <v>97</v>
      </c>
      <c r="G17">
        <v>63</v>
      </c>
      <c r="H17">
        <v>14</v>
      </c>
      <c r="I17">
        <v>20</v>
      </c>
      <c r="J17">
        <v>4</v>
      </c>
      <c r="K17">
        <v>29.066666666666599</v>
      </c>
      <c r="L17">
        <v>33.299999999999997</v>
      </c>
      <c r="M17">
        <v>25.599999999999898</v>
      </c>
      <c r="AP17">
        <v>8</v>
      </c>
      <c r="AQ17">
        <v>9</v>
      </c>
      <c r="AU17" s="11">
        <v>37120</v>
      </c>
      <c r="AV17">
        <v>28.8</v>
      </c>
      <c r="AW17">
        <v>33.5</v>
      </c>
      <c r="AX17">
        <v>23.6</v>
      </c>
      <c r="AY17">
        <v>9.9</v>
      </c>
      <c r="AZ17">
        <v>21.9</v>
      </c>
      <c r="BA17">
        <v>65.400000000000006</v>
      </c>
      <c r="BB17">
        <v>2.4</v>
      </c>
      <c r="BC17">
        <v>23.88</v>
      </c>
      <c r="BD17">
        <v>11.8</v>
      </c>
      <c r="BE17">
        <v>12.2</v>
      </c>
      <c r="BF17">
        <v>22</v>
      </c>
      <c r="BG17">
        <v>34.9</v>
      </c>
      <c r="BH17">
        <v>5.3</v>
      </c>
      <c r="BJ17">
        <v>31.2</v>
      </c>
    </row>
    <row r="18" spans="1:62" x14ac:dyDescent="0.4">
      <c r="A18">
        <v>2014</v>
      </c>
      <c r="B18" s="1">
        <v>48000</v>
      </c>
      <c r="C18">
        <v>3</v>
      </c>
      <c r="D18">
        <v>262</v>
      </c>
      <c r="E18">
        <v>-2.1641249999999999</v>
      </c>
      <c r="F18">
        <v>156</v>
      </c>
      <c r="G18">
        <v>83</v>
      </c>
      <c r="H18">
        <v>18</v>
      </c>
      <c r="I18">
        <v>36</v>
      </c>
      <c r="J18">
        <v>2</v>
      </c>
      <c r="K18">
        <v>5.3333333333333304</v>
      </c>
      <c r="L18">
        <v>10.1666666666666</v>
      </c>
      <c r="M18">
        <v>0.7</v>
      </c>
      <c r="AP18">
        <v>11</v>
      </c>
      <c r="AQ18">
        <v>12</v>
      </c>
      <c r="AU18" s="11">
        <v>37121</v>
      </c>
      <c r="AV18">
        <v>27.7</v>
      </c>
      <c r="AW18">
        <v>32.799999999999997</v>
      </c>
      <c r="AX18">
        <v>23.3</v>
      </c>
      <c r="AY18">
        <v>9.5</v>
      </c>
      <c r="AZ18">
        <v>21.2</v>
      </c>
      <c r="BA18">
        <v>64</v>
      </c>
      <c r="BB18">
        <v>4</v>
      </c>
      <c r="BC18">
        <v>19.91</v>
      </c>
      <c r="BD18">
        <v>9.9</v>
      </c>
      <c r="BE18">
        <v>11.5</v>
      </c>
      <c r="BF18">
        <v>24.8</v>
      </c>
      <c r="BG18">
        <v>38.9</v>
      </c>
      <c r="BH18">
        <v>5.0999999999999996</v>
      </c>
      <c r="BJ18">
        <v>29.8</v>
      </c>
    </row>
    <row r="19" spans="1:62" x14ac:dyDescent="0.4">
      <c r="A19">
        <v>2015</v>
      </c>
      <c r="B19" s="1">
        <v>167800</v>
      </c>
      <c r="C19">
        <v>5</v>
      </c>
      <c r="D19">
        <v>404</v>
      </c>
      <c r="E19">
        <v>0.52324195500000004</v>
      </c>
      <c r="F19">
        <v>152</v>
      </c>
      <c r="G19">
        <v>90</v>
      </c>
      <c r="H19">
        <v>21</v>
      </c>
      <c r="I19">
        <v>27</v>
      </c>
      <c r="J19">
        <v>5</v>
      </c>
      <c r="K19">
        <v>16.899999999999999</v>
      </c>
      <c r="L19">
        <v>24.3</v>
      </c>
      <c r="M19">
        <v>11.2</v>
      </c>
      <c r="AP19">
        <v>10</v>
      </c>
      <c r="AQ19">
        <v>17</v>
      </c>
      <c r="AU19" s="11">
        <v>37122</v>
      </c>
      <c r="AV19">
        <v>26.7</v>
      </c>
      <c r="AW19">
        <v>30.8</v>
      </c>
      <c r="AX19">
        <v>22.8</v>
      </c>
      <c r="AY19">
        <v>8</v>
      </c>
      <c r="AZ19">
        <v>20.5</v>
      </c>
      <c r="BA19">
        <v>66</v>
      </c>
      <c r="BB19">
        <v>3.6</v>
      </c>
      <c r="BC19">
        <v>15.87</v>
      </c>
      <c r="BD19">
        <v>4.9000000000000004</v>
      </c>
      <c r="BE19">
        <v>12.2</v>
      </c>
      <c r="BF19">
        <v>23.8</v>
      </c>
      <c r="BG19">
        <v>38.9</v>
      </c>
      <c r="BH19">
        <v>3.9</v>
      </c>
      <c r="BJ19">
        <v>28.7</v>
      </c>
    </row>
    <row r="20" spans="1:62" x14ac:dyDescent="0.4">
      <c r="A20">
        <v>2016</v>
      </c>
      <c r="B20" s="1">
        <v>170210</v>
      </c>
      <c r="C20">
        <v>4</v>
      </c>
      <c r="D20">
        <v>449</v>
      </c>
      <c r="E20">
        <v>0.211327184</v>
      </c>
      <c r="F20">
        <v>91</v>
      </c>
      <c r="G20">
        <v>51</v>
      </c>
      <c r="H20">
        <v>5</v>
      </c>
      <c r="I20">
        <v>10</v>
      </c>
      <c r="J20">
        <v>5</v>
      </c>
      <c r="K20">
        <v>16</v>
      </c>
      <c r="L20">
        <v>20.133333333333301</v>
      </c>
      <c r="M20">
        <v>11.8333333333333</v>
      </c>
      <c r="AP20">
        <v>10</v>
      </c>
      <c r="AQ20">
        <v>22</v>
      </c>
      <c r="AU20" s="11">
        <v>37123</v>
      </c>
      <c r="AV20">
        <v>27.2</v>
      </c>
      <c r="AW20">
        <v>32.700000000000003</v>
      </c>
      <c r="AX20">
        <v>21.9</v>
      </c>
      <c r="AY20">
        <v>10.8</v>
      </c>
      <c r="AZ20">
        <v>20.7</v>
      </c>
      <c r="BA20">
        <v>67.400000000000006</v>
      </c>
      <c r="BB20">
        <v>1</v>
      </c>
      <c r="BC20">
        <v>23.24</v>
      </c>
      <c r="BD20">
        <v>11.1</v>
      </c>
      <c r="BE20">
        <v>8.6</v>
      </c>
      <c r="BF20">
        <v>19.8</v>
      </c>
      <c r="BG20">
        <v>30.6</v>
      </c>
      <c r="BH20">
        <v>5.2</v>
      </c>
      <c r="BJ20">
        <v>32.5</v>
      </c>
    </row>
    <row r="21" spans="1:62" x14ac:dyDescent="0.4">
      <c r="A21">
        <v>2017</v>
      </c>
      <c r="B21" s="1">
        <v>222864</v>
      </c>
      <c r="C21">
        <v>4</v>
      </c>
      <c r="D21">
        <v>296</v>
      </c>
      <c r="E21">
        <v>0.236260679</v>
      </c>
      <c r="F21">
        <v>62</v>
      </c>
      <c r="G21">
        <v>44</v>
      </c>
      <c r="H21">
        <v>4</v>
      </c>
      <c r="I21">
        <v>2</v>
      </c>
      <c r="J21">
        <v>5</v>
      </c>
      <c r="K21">
        <v>14.2</v>
      </c>
      <c r="L21">
        <v>20.774999999999999</v>
      </c>
      <c r="M21">
        <v>8.9499999999999993</v>
      </c>
      <c r="AP21">
        <v>10</v>
      </c>
      <c r="AQ21">
        <v>21</v>
      </c>
      <c r="AU21" s="11">
        <v>37477</v>
      </c>
      <c r="AV21">
        <v>24.3</v>
      </c>
      <c r="AW21">
        <v>27.5</v>
      </c>
      <c r="AX21">
        <v>22.4</v>
      </c>
      <c r="AY21">
        <v>5.0999999999999996</v>
      </c>
      <c r="AZ21">
        <v>21.2</v>
      </c>
      <c r="BA21">
        <v>83.4</v>
      </c>
      <c r="BB21">
        <v>8.3000000000000007</v>
      </c>
      <c r="BC21">
        <v>8.4600000000000009</v>
      </c>
      <c r="BD21">
        <v>1.4</v>
      </c>
      <c r="BE21">
        <v>9</v>
      </c>
      <c r="BF21">
        <v>18.399999999999999</v>
      </c>
      <c r="BG21">
        <v>27</v>
      </c>
      <c r="BH21">
        <v>2.4</v>
      </c>
      <c r="BI21">
        <v>0.3</v>
      </c>
      <c r="BJ21">
        <v>26.3</v>
      </c>
    </row>
    <row r="22" spans="1:62" x14ac:dyDescent="0.4">
      <c r="A22">
        <v>2018</v>
      </c>
      <c r="B22" s="1">
        <v>230000</v>
      </c>
      <c r="C22">
        <v>4</v>
      </c>
      <c r="D22">
        <v>186</v>
      </c>
      <c r="E22">
        <v>3.1026087000000001E-2</v>
      </c>
      <c r="F22">
        <v>46</v>
      </c>
      <c r="G22">
        <v>20</v>
      </c>
      <c r="H22">
        <v>9</v>
      </c>
      <c r="I22">
        <v>9</v>
      </c>
      <c r="J22">
        <v>4</v>
      </c>
      <c r="K22">
        <v>12.45</v>
      </c>
      <c r="L22">
        <v>20.324999999999999</v>
      </c>
      <c r="M22">
        <v>6.65</v>
      </c>
      <c r="AP22">
        <v>10</v>
      </c>
      <c r="AQ22">
        <v>19</v>
      </c>
      <c r="AU22" s="11">
        <v>37478</v>
      </c>
      <c r="AV22">
        <v>22.2</v>
      </c>
      <c r="AW22">
        <v>24.9</v>
      </c>
      <c r="AX22">
        <v>20.8</v>
      </c>
      <c r="AY22">
        <v>4.0999999999999996</v>
      </c>
      <c r="AZ22">
        <v>20.100000000000001</v>
      </c>
      <c r="BA22">
        <v>87.8</v>
      </c>
      <c r="BB22">
        <v>9.5</v>
      </c>
      <c r="BC22">
        <v>4.6399999999999997</v>
      </c>
      <c r="BD22">
        <v>0</v>
      </c>
      <c r="BE22">
        <v>7.2</v>
      </c>
      <c r="BF22">
        <v>18.7</v>
      </c>
      <c r="BG22">
        <v>29.9</v>
      </c>
      <c r="BH22">
        <v>1.9</v>
      </c>
      <c r="BI22">
        <v>24.5</v>
      </c>
      <c r="BJ22">
        <v>24.2</v>
      </c>
    </row>
    <row r="23" spans="1:62" x14ac:dyDescent="0.4">
      <c r="A23">
        <v>2019</v>
      </c>
      <c r="B23" s="1">
        <v>240000</v>
      </c>
      <c r="C23">
        <v>4</v>
      </c>
      <c r="D23">
        <v>280</v>
      </c>
      <c r="E23">
        <v>4.1666666999999998E-2</v>
      </c>
      <c r="F23">
        <v>49</v>
      </c>
      <c r="G23">
        <v>37</v>
      </c>
      <c r="H23">
        <v>11</v>
      </c>
      <c r="I23">
        <v>4</v>
      </c>
      <c r="J23">
        <v>4</v>
      </c>
      <c r="K23">
        <v>15.85</v>
      </c>
      <c r="L23">
        <v>22.349999999999898</v>
      </c>
      <c r="M23">
        <v>11.074999999999999</v>
      </c>
      <c r="AP23">
        <v>10</v>
      </c>
      <c r="AQ23">
        <v>18</v>
      </c>
      <c r="AU23" s="11">
        <v>37479</v>
      </c>
      <c r="AV23">
        <v>21.6</v>
      </c>
      <c r="AW23">
        <v>24.1</v>
      </c>
      <c r="AX23">
        <v>20.100000000000001</v>
      </c>
      <c r="AY23">
        <v>4</v>
      </c>
      <c r="AZ23">
        <v>19.5</v>
      </c>
      <c r="BA23">
        <v>90.3</v>
      </c>
      <c r="BB23">
        <v>10</v>
      </c>
      <c r="BC23">
        <v>6.42</v>
      </c>
      <c r="BD23">
        <v>0</v>
      </c>
      <c r="BE23">
        <v>5</v>
      </c>
      <c r="BF23">
        <v>14.8</v>
      </c>
      <c r="BG23">
        <v>21.6</v>
      </c>
      <c r="BH23">
        <v>2</v>
      </c>
      <c r="BI23">
        <v>9.5</v>
      </c>
    </row>
    <row r="24" spans="1:62" x14ac:dyDescent="0.4">
      <c r="AU24" s="11">
        <v>37480</v>
      </c>
      <c r="AV24">
        <v>21.1</v>
      </c>
      <c r="AW24">
        <v>22</v>
      </c>
      <c r="AX24">
        <v>20.399999999999999</v>
      </c>
      <c r="AY24">
        <v>1.6</v>
      </c>
      <c r="AZ24">
        <v>19.7</v>
      </c>
      <c r="BA24">
        <v>92.6</v>
      </c>
      <c r="BB24">
        <v>9.9</v>
      </c>
      <c r="BC24">
        <v>4</v>
      </c>
      <c r="BD24">
        <v>0</v>
      </c>
      <c r="BE24">
        <v>6.5</v>
      </c>
      <c r="BF24">
        <v>15.1</v>
      </c>
      <c r="BG24">
        <v>25.2</v>
      </c>
      <c r="BH24">
        <v>1.6</v>
      </c>
      <c r="BI24">
        <v>13</v>
      </c>
    </row>
    <row r="25" spans="1:62" x14ac:dyDescent="0.4">
      <c r="AU25" s="11">
        <v>37481</v>
      </c>
      <c r="AV25">
        <v>21.9</v>
      </c>
      <c r="AW25">
        <v>23.9</v>
      </c>
      <c r="AX25">
        <v>20.2</v>
      </c>
      <c r="AY25">
        <v>3.7</v>
      </c>
      <c r="AZ25">
        <v>19.5</v>
      </c>
      <c r="BA25">
        <v>90.3</v>
      </c>
      <c r="BB25">
        <v>8.9</v>
      </c>
      <c r="BC25">
        <v>7.32</v>
      </c>
      <c r="BD25">
        <v>0.1</v>
      </c>
      <c r="BE25">
        <v>1.4</v>
      </c>
      <c r="BF25">
        <v>6.8</v>
      </c>
      <c r="BG25">
        <v>9.4</v>
      </c>
      <c r="BH25">
        <v>0.5</v>
      </c>
      <c r="BI25">
        <v>9.5</v>
      </c>
    </row>
    <row r="26" spans="1:62" x14ac:dyDescent="0.4">
      <c r="AU26" s="11">
        <v>37482</v>
      </c>
      <c r="AV26">
        <v>21.5</v>
      </c>
      <c r="AW26">
        <v>23.9</v>
      </c>
      <c r="AX26">
        <v>20.100000000000001</v>
      </c>
      <c r="AY26">
        <v>3.8</v>
      </c>
      <c r="AZ26">
        <v>19.3</v>
      </c>
      <c r="BA26">
        <v>92.3</v>
      </c>
      <c r="BB26">
        <v>9.8000000000000007</v>
      </c>
      <c r="BC26">
        <v>6.66</v>
      </c>
      <c r="BD26">
        <v>0</v>
      </c>
      <c r="BE26">
        <v>3.6</v>
      </c>
      <c r="BF26">
        <v>10.8</v>
      </c>
      <c r="BG26">
        <v>15.5</v>
      </c>
      <c r="BH26">
        <v>0.2</v>
      </c>
      <c r="BI26">
        <v>9</v>
      </c>
    </row>
    <row r="27" spans="1:62" x14ac:dyDescent="0.4">
      <c r="AU27" s="11">
        <v>37483</v>
      </c>
      <c r="AV27">
        <v>21.7</v>
      </c>
      <c r="AW27">
        <v>24.7</v>
      </c>
      <c r="AX27">
        <v>19.7</v>
      </c>
      <c r="AY27">
        <v>5</v>
      </c>
      <c r="AZ27">
        <v>18.899999999999999</v>
      </c>
      <c r="BA27">
        <v>86.8</v>
      </c>
      <c r="BB27">
        <v>9.9</v>
      </c>
      <c r="BC27">
        <v>7.27</v>
      </c>
      <c r="BD27">
        <v>0.2</v>
      </c>
      <c r="BE27">
        <v>6.8</v>
      </c>
      <c r="BF27">
        <v>17.600000000000001</v>
      </c>
      <c r="BG27">
        <v>27</v>
      </c>
      <c r="BH27">
        <v>1.2</v>
      </c>
      <c r="BI27">
        <v>13.5</v>
      </c>
    </row>
    <row r="28" spans="1:62" x14ac:dyDescent="0.4">
      <c r="AU28" s="11">
        <v>37484</v>
      </c>
      <c r="AV28">
        <v>22.5</v>
      </c>
      <c r="AW28">
        <v>24.7</v>
      </c>
      <c r="AX28">
        <v>20.6</v>
      </c>
      <c r="AY28">
        <v>4.0999999999999996</v>
      </c>
      <c r="AZ28">
        <v>19.899999999999999</v>
      </c>
      <c r="BA28">
        <v>85.9</v>
      </c>
      <c r="BB28">
        <v>9.8000000000000007</v>
      </c>
      <c r="BC28">
        <v>7.5</v>
      </c>
      <c r="BD28">
        <v>0</v>
      </c>
      <c r="BE28">
        <v>8.3000000000000007</v>
      </c>
      <c r="BF28">
        <v>18.399999999999999</v>
      </c>
      <c r="BG28">
        <v>27.4</v>
      </c>
      <c r="BH28">
        <v>1.5</v>
      </c>
      <c r="BI28">
        <v>2</v>
      </c>
    </row>
    <row r="29" spans="1:62" x14ac:dyDescent="0.4">
      <c r="AU29" s="11">
        <v>37485</v>
      </c>
      <c r="AV29">
        <v>23.5</v>
      </c>
      <c r="AW29">
        <v>27.5</v>
      </c>
      <c r="AX29">
        <v>21.9</v>
      </c>
      <c r="AY29">
        <v>5.6</v>
      </c>
      <c r="AZ29">
        <v>20.9</v>
      </c>
      <c r="BA29">
        <v>87.1</v>
      </c>
      <c r="BB29">
        <v>8.4</v>
      </c>
      <c r="BC29">
        <v>9.32</v>
      </c>
      <c r="BD29">
        <v>0.7</v>
      </c>
      <c r="BE29">
        <v>6.8</v>
      </c>
      <c r="BF29">
        <v>18</v>
      </c>
      <c r="BG29">
        <v>32</v>
      </c>
      <c r="BH29">
        <v>4.5</v>
      </c>
      <c r="BI29">
        <v>33.5</v>
      </c>
    </row>
    <row r="30" spans="1:62" x14ac:dyDescent="0.4">
      <c r="AU30" s="11">
        <v>37486</v>
      </c>
      <c r="AV30">
        <v>25.5</v>
      </c>
      <c r="AW30">
        <v>29</v>
      </c>
      <c r="AX30">
        <v>22.3</v>
      </c>
      <c r="AY30">
        <v>6.7</v>
      </c>
      <c r="AZ30">
        <v>21.5</v>
      </c>
      <c r="BA30">
        <v>79.5</v>
      </c>
      <c r="BB30">
        <v>7.3</v>
      </c>
      <c r="BC30">
        <v>16.2</v>
      </c>
      <c r="BD30">
        <v>2.2999999999999998</v>
      </c>
      <c r="BE30">
        <v>5.4</v>
      </c>
      <c r="BF30">
        <v>14.4</v>
      </c>
      <c r="BG30">
        <v>22</v>
      </c>
      <c r="BH30">
        <v>4</v>
      </c>
    </row>
    <row r="31" spans="1:62" x14ac:dyDescent="0.4">
      <c r="AU31" s="11">
        <v>37840</v>
      </c>
      <c r="AV31">
        <v>23</v>
      </c>
      <c r="AW31">
        <v>25.2</v>
      </c>
      <c r="AX31">
        <v>21.1</v>
      </c>
      <c r="AY31">
        <v>4.0999999999999996</v>
      </c>
      <c r="AZ31">
        <v>20.7</v>
      </c>
      <c r="BA31">
        <v>85.5</v>
      </c>
      <c r="BB31">
        <v>8.1</v>
      </c>
      <c r="BC31">
        <v>7.82</v>
      </c>
      <c r="BD31">
        <v>0.9</v>
      </c>
      <c r="BE31">
        <v>6.1</v>
      </c>
      <c r="BF31">
        <v>19.100000000000001</v>
      </c>
      <c r="BG31">
        <v>38.5</v>
      </c>
      <c r="BH31">
        <v>2.4</v>
      </c>
      <c r="BI31">
        <v>9.5</v>
      </c>
      <c r="BJ31">
        <v>24.9</v>
      </c>
    </row>
    <row r="32" spans="1:62" x14ac:dyDescent="0.4">
      <c r="AU32" s="11">
        <v>37841</v>
      </c>
      <c r="AV32">
        <v>24.3</v>
      </c>
      <c r="AW32">
        <v>29.4</v>
      </c>
      <c r="AX32">
        <v>20.7</v>
      </c>
      <c r="AY32">
        <v>8.6999999999999993</v>
      </c>
      <c r="AZ32">
        <v>19.2</v>
      </c>
      <c r="BA32">
        <v>78.099999999999994</v>
      </c>
      <c r="BB32">
        <v>2.4</v>
      </c>
      <c r="BC32">
        <v>21.42</v>
      </c>
      <c r="BD32">
        <v>8.3000000000000007</v>
      </c>
      <c r="BE32">
        <v>7.9</v>
      </c>
      <c r="BF32">
        <v>18.399999999999999</v>
      </c>
      <c r="BG32">
        <v>30.6</v>
      </c>
      <c r="BH32">
        <v>4.0999999999999996</v>
      </c>
      <c r="BJ32">
        <v>27.2</v>
      </c>
    </row>
    <row r="33" spans="47:62" x14ac:dyDescent="0.4">
      <c r="AU33" s="11">
        <v>37842</v>
      </c>
      <c r="AV33">
        <v>25.4</v>
      </c>
      <c r="AW33">
        <v>30.7</v>
      </c>
      <c r="AX33">
        <v>21.8</v>
      </c>
      <c r="AY33">
        <v>8.9</v>
      </c>
      <c r="AZ33">
        <v>20.7</v>
      </c>
      <c r="BA33">
        <v>76.599999999999994</v>
      </c>
      <c r="BB33">
        <v>3.8</v>
      </c>
      <c r="BC33">
        <v>20.309999999999999</v>
      </c>
      <c r="BD33">
        <v>7</v>
      </c>
      <c r="BE33">
        <v>6.8</v>
      </c>
      <c r="BF33">
        <v>14</v>
      </c>
      <c r="BG33">
        <v>25.2</v>
      </c>
      <c r="BH33">
        <v>4.5999999999999996</v>
      </c>
      <c r="BJ33">
        <v>28.2</v>
      </c>
    </row>
    <row r="34" spans="47:62" x14ac:dyDescent="0.4">
      <c r="AU34" s="11">
        <v>37843</v>
      </c>
      <c r="AV34">
        <v>24.9</v>
      </c>
      <c r="AW34">
        <v>30</v>
      </c>
      <c r="AX34">
        <v>21.5</v>
      </c>
      <c r="AY34">
        <v>8.5</v>
      </c>
      <c r="AZ34">
        <v>20.5</v>
      </c>
      <c r="BA34">
        <v>77.599999999999994</v>
      </c>
      <c r="BB34">
        <v>7.8</v>
      </c>
      <c r="BC34">
        <v>14.96</v>
      </c>
      <c r="BD34">
        <v>4.8</v>
      </c>
      <c r="BE34">
        <v>5.8</v>
      </c>
      <c r="BF34">
        <v>13.3</v>
      </c>
      <c r="BG34">
        <v>20.2</v>
      </c>
      <c r="BH34">
        <v>2.1</v>
      </c>
      <c r="BI34">
        <v>2</v>
      </c>
      <c r="BJ34">
        <v>27.2</v>
      </c>
    </row>
    <row r="35" spans="47:62" x14ac:dyDescent="0.4">
      <c r="AU35" s="11">
        <v>37844</v>
      </c>
      <c r="AV35">
        <v>23.7</v>
      </c>
      <c r="AW35">
        <v>25.8</v>
      </c>
      <c r="AX35">
        <v>21.9</v>
      </c>
      <c r="AY35">
        <v>3.9</v>
      </c>
      <c r="AZ35">
        <v>20.2</v>
      </c>
      <c r="BA35">
        <v>85</v>
      </c>
      <c r="BB35">
        <v>8.5</v>
      </c>
      <c r="BC35">
        <v>10.43</v>
      </c>
      <c r="BD35">
        <v>0.6</v>
      </c>
      <c r="BE35">
        <v>6.1</v>
      </c>
      <c r="BF35">
        <v>14.4</v>
      </c>
      <c r="BG35">
        <v>24.1</v>
      </c>
      <c r="BH35">
        <v>1.8</v>
      </c>
      <c r="BI35">
        <v>13</v>
      </c>
      <c r="BJ35">
        <v>25.7</v>
      </c>
    </row>
    <row r="36" spans="47:62" x14ac:dyDescent="0.4">
      <c r="AU36" s="11">
        <v>37845</v>
      </c>
      <c r="AV36">
        <v>23.7</v>
      </c>
      <c r="AW36">
        <v>28.7</v>
      </c>
      <c r="AX36">
        <v>20.5</v>
      </c>
      <c r="AY36">
        <v>8.1999999999999993</v>
      </c>
      <c r="AZ36">
        <v>18.899999999999999</v>
      </c>
      <c r="BA36">
        <v>73.900000000000006</v>
      </c>
      <c r="BB36">
        <v>6.8</v>
      </c>
      <c r="BC36">
        <v>18.32</v>
      </c>
      <c r="BD36">
        <v>6.9</v>
      </c>
      <c r="BE36">
        <v>6.5</v>
      </c>
      <c r="BF36">
        <v>14.4</v>
      </c>
      <c r="BG36">
        <v>23.8</v>
      </c>
      <c r="BH36">
        <v>3.8</v>
      </c>
      <c r="BJ36">
        <v>26.3</v>
      </c>
    </row>
    <row r="37" spans="47:62" x14ac:dyDescent="0.4">
      <c r="AU37" s="11">
        <v>37846</v>
      </c>
      <c r="AV37">
        <v>22.9</v>
      </c>
      <c r="AW37">
        <v>28.4</v>
      </c>
      <c r="AX37">
        <v>18.600000000000001</v>
      </c>
      <c r="AY37">
        <v>9.8000000000000007</v>
      </c>
      <c r="AZ37">
        <v>16.600000000000001</v>
      </c>
      <c r="BA37">
        <v>72.599999999999994</v>
      </c>
      <c r="BB37">
        <v>6.4</v>
      </c>
      <c r="BC37">
        <v>13.7</v>
      </c>
      <c r="BD37">
        <v>3.3</v>
      </c>
      <c r="BE37">
        <v>6.1</v>
      </c>
      <c r="BF37">
        <v>18.399999999999999</v>
      </c>
      <c r="BG37">
        <v>25.9</v>
      </c>
      <c r="BH37">
        <v>2.6</v>
      </c>
      <c r="BJ37">
        <v>25.4</v>
      </c>
    </row>
    <row r="38" spans="47:62" x14ac:dyDescent="0.4">
      <c r="AU38" s="11">
        <v>37847</v>
      </c>
      <c r="AV38">
        <v>23.9</v>
      </c>
      <c r="AW38">
        <v>28.7</v>
      </c>
      <c r="AX38">
        <v>18.5</v>
      </c>
      <c r="AY38">
        <v>10.199999999999999</v>
      </c>
      <c r="AZ38">
        <v>16.3</v>
      </c>
      <c r="BA38">
        <v>63</v>
      </c>
      <c r="BB38">
        <v>0.9</v>
      </c>
      <c r="BC38">
        <v>24.3</v>
      </c>
      <c r="BD38">
        <v>11.1</v>
      </c>
      <c r="BE38">
        <v>12.2</v>
      </c>
      <c r="BF38">
        <v>26.6</v>
      </c>
      <c r="BG38">
        <v>42.1</v>
      </c>
      <c r="BH38">
        <v>5.2</v>
      </c>
      <c r="BJ38">
        <v>28</v>
      </c>
    </row>
    <row r="39" spans="47:62" x14ac:dyDescent="0.4">
      <c r="AU39" s="11">
        <v>37848</v>
      </c>
      <c r="AV39">
        <v>24.3</v>
      </c>
      <c r="AW39">
        <v>29.3</v>
      </c>
      <c r="AX39">
        <v>18.399999999999999</v>
      </c>
      <c r="AY39">
        <v>10.9</v>
      </c>
      <c r="AZ39">
        <v>15.9</v>
      </c>
      <c r="BA39">
        <v>58.6</v>
      </c>
      <c r="BB39">
        <v>2.6</v>
      </c>
      <c r="BC39">
        <v>24.4</v>
      </c>
      <c r="BD39">
        <v>10.199999999999999</v>
      </c>
      <c r="BE39">
        <v>16.2</v>
      </c>
      <c r="BF39">
        <v>30.6</v>
      </c>
      <c r="BG39">
        <v>54.7</v>
      </c>
      <c r="BH39">
        <v>5.9</v>
      </c>
      <c r="BJ39">
        <v>29.4</v>
      </c>
    </row>
    <row r="40" spans="47:62" x14ac:dyDescent="0.4">
      <c r="AU40" s="11">
        <v>37849</v>
      </c>
      <c r="AV40">
        <v>23.2</v>
      </c>
      <c r="AW40">
        <v>25.3</v>
      </c>
      <c r="AX40">
        <v>21.9</v>
      </c>
      <c r="AY40">
        <v>3.4</v>
      </c>
      <c r="AZ40">
        <v>19.3</v>
      </c>
      <c r="BA40">
        <v>69.8</v>
      </c>
      <c r="BB40">
        <v>9</v>
      </c>
      <c r="BC40">
        <v>6.87</v>
      </c>
      <c r="BD40">
        <v>0.1</v>
      </c>
      <c r="BE40">
        <v>13</v>
      </c>
      <c r="BF40">
        <v>23.8</v>
      </c>
      <c r="BG40">
        <v>39.6</v>
      </c>
      <c r="BH40">
        <v>1.6</v>
      </c>
      <c r="BI40">
        <v>0.4</v>
      </c>
      <c r="BJ40">
        <v>23.2</v>
      </c>
    </row>
    <row r="41" spans="47:62" x14ac:dyDescent="0.4">
      <c r="AU41" s="11">
        <v>37850</v>
      </c>
      <c r="AV41">
        <v>22.2</v>
      </c>
      <c r="AW41">
        <v>23.2</v>
      </c>
      <c r="AX41">
        <v>21.2</v>
      </c>
      <c r="AY41">
        <v>2</v>
      </c>
      <c r="AZ41">
        <v>20.100000000000001</v>
      </c>
      <c r="BA41">
        <v>83.1</v>
      </c>
      <c r="BB41">
        <v>10</v>
      </c>
      <c r="BC41">
        <v>4.57</v>
      </c>
      <c r="BD41">
        <v>0</v>
      </c>
      <c r="BE41">
        <v>6.8</v>
      </c>
      <c r="BF41">
        <v>18.7</v>
      </c>
      <c r="BG41">
        <v>28.4</v>
      </c>
      <c r="BH41">
        <v>0.5</v>
      </c>
      <c r="BI41">
        <v>1.5</v>
      </c>
      <c r="BJ41">
        <v>22.9</v>
      </c>
    </row>
    <row r="42" spans="47:62" x14ac:dyDescent="0.4">
      <c r="AU42" s="11">
        <v>38199</v>
      </c>
      <c r="AV42">
        <v>29.5</v>
      </c>
      <c r="AW42">
        <v>34.799999999999997</v>
      </c>
      <c r="AX42">
        <v>24.3</v>
      </c>
      <c r="AY42">
        <v>10.5</v>
      </c>
      <c r="AZ42">
        <v>21.6</v>
      </c>
      <c r="BA42">
        <v>61.8</v>
      </c>
      <c r="BB42">
        <v>1.5</v>
      </c>
      <c r="BC42">
        <v>23.06</v>
      </c>
      <c r="BD42">
        <v>11.7</v>
      </c>
      <c r="BE42">
        <v>6.1</v>
      </c>
      <c r="BF42">
        <v>16.899999999999999</v>
      </c>
      <c r="BG42">
        <v>29.9</v>
      </c>
      <c r="BH42">
        <v>6.9</v>
      </c>
      <c r="BJ42">
        <v>34.6</v>
      </c>
    </row>
    <row r="43" spans="47:62" x14ac:dyDescent="0.4">
      <c r="AU43" s="11">
        <v>38200</v>
      </c>
      <c r="AV43">
        <v>28.6</v>
      </c>
      <c r="AW43">
        <v>33.799999999999997</v>
      </c>
      <c r="AX43">
        <v>24.5</v>
      </c>
      <c r="AY43">
        <v>9.3000000000000007</v>
      </c>
      <c r="AZ43">
        <v>21.3</v>
      </c>
      <c r="BA43">
        <v>61</v>
      </c>
      <c r="BB43">
        <v>1.5</v>
      </c>
      <c r="BC43">
        <v>23.32</v>
      </c>
      <c r="BD43">
        <v>10.5</v>
      </c>
      <c r="BE43">
        <v>7.2</v>
      </c>
      <c r="BF43">
        <v>15.5</v>
      </c>
      <c r="BG43">
        <v>31.3</v>
      </c>
      <c r="BH43">
        <v>6.5</v>
      </c>
      <c r="BJ43">
        <v>33.9</v>
      </c>
    </row>
    <row r="44" spans="47:62" x14ac:dyDescent="0.4">
      <c r="AU44" s="11">
        <v>38201</v>
      </c>
      <c r="AV44">
        <v>28.5</v>
      </c>
      <c r="AW44">
        <v>33.6</v>
      </c>
      <c r="AX44">
        <v>23.6</v>
      </c>
      <c r="AY44">
        <v>10</v>
      </c>
      <c r="AZ44">
        <v>20.5</v>
      </c>
      <c r="BA44">
        <v>62.1</v>
      </c>
      <c r="BB44">
        <v>1.5</v>
      </c>
      <c r="BC44">
        <v>23.83</v>
      </c>
      <c r="BD44">
        <v>11.3</v>
      </c>
      <c r="BE44">
        <v>4.7</v>
      </c>
      <c r="BF44">
        <v>13.3</v>
      </c>
      <c r="BG44">
        <v>22.3</v>
      </c>
      <c r="BH44">
        <v>6.8</v>
      </c>
      <c r="BJ44">
        <v>34</v>
      </c>
    </row>
    <row r="45" spans="47:62" x14ac:dyDescent="0.4">
      <c r="AU45" s="11">
        <v>38202</v>
      </c>
      <c r="AV45">
        <v>28.9</v>
      </c>
      <c r="AW45">
        <v>32.799999999999997</v>
      </c>
      <c r="AX45">
        <v>25.4</v>
      </c>
      <c r="AY45">
        <v>7.4</v>
      </c>
      <c r="AZ45">
        <v>22.6</v>
      </c>
      <c r="BA45">
        <v>67.8</v>
      </c>
      <c r="BB45">
        <v>6.6</v>
      </c>
      <c r="BC45">
        <v>15.33</v>
      </c>
      <c r="BD45">
        <v>4.8</v>
      </c>
      <c r="BE45">
        <v>6.1</v>
      </c>
      <c r="BF45">
        <v>16.899999999999999</v>
      </c>
      <c r="BG45">
        <v>30.2</v>
      </c>
      <c r="BH45">
        <v>4.2</v>
      </c>
      <c r="BJ45">
        <v>32.299999999999997</v>
      </c>
    </row>
    <row r="46" spans="47:62" x14ac:dyDescent="0.4">
      <c r="AU46" s="11">
        <v>38203</v>
      </c>
      <c r="AV46">
        <v>26.8</v>
      </c>
      <c r="AW46">
        <v>32.4</v>
      </c>
      <c r="AX46">
        <v>23.8</v>
      </c>
      <c r="AY46">
        <v>8.6</v>
      </c>
      <c r="AZ46">
        <v>22.3</v>
      </c>
      <c r="BA46">
        <v>79.8</v>
      </c>
      <c r="BB46">
        <v>7.8</v>
      </c>
      <c r="BC46">
        <v>12.23</v>
      </c>
      <c r="BD46">
        <v>2.9</v>
      </c>
      <c r="BE46">
        <v>5.4</v>
      </c>
      <c r="BF46">
        <v>23</v>
      </c>
      <c r="BG46">
        <v>39.6</v>
      </c>
      <c r="BH46">
        <v>3.1</v>
      </c>
      <c r="BI46">
        <v>19</v>
      </c>
      <c r="BJ46">
        <v>28.7</v>
      </c>
    </row>
    <row r="47" spans="47:62" x14ac:dyDescent="0.4">
      <c r="AU47" s="11">
        <v>38204</v>
      </c>
      <c r="AV47">
        <v>26.6</v>
      </c>
      <c r="AW47">
        <v>33.5</v>
      </c>
      <c r="AX47">
        <v>24</v>
      </c>
      <c r="AY47">
        <v>9.5</v>
      </c>
      <c r="AZ47">
        <v>22.3</v>
      </c>
      <c r="BA47">
        <v>79</v>
      </c>
      <c r="BB47">
        <v>7.4</v>
      </c>
      <c r="BC47">
        <v>17.399999999999999</v>
      </c>
      <c r="BD47">
        <v>4.7</v>
      </c>
      <c r="BE47">
        <v>5.8</v>
      </c>
      <c r="BF47">
        <v>22.3</v>
      </c>
      <c r="BG47">
        <v>30.2</v>
      </c>
      <c r="BH47">
        <v>4.5</v>
      </c>
      <c r="BI47">
        <v>8</v>
      </c>
      <c r="BJ47">
        <v>29.1</v>
      </c>
    </row>
    <row r="48" spans="47:62" x14ac:dyDescent="0.4">
      <c r="AU48" s="11">
        <v>38205</v>
      </c>
      <c r="AV48">
        <v>28.2</v>
      </c>
      <c r="AW48">
        <v>33</v>
      </c>
      <c r="AX48">
        <v>23.4</v>
      </c>
      <c r="AY48">
        <v>9.6</v>
      </c>
      <c r="AZ48">
        <v>21.5</v>
      </c>
      <c r="BA48">
        <v>71.599999999999994</v>
      </c>
      <c r="BB48">
        <v>3</v>
      </c>
      <c r="BC48">
        <v>21.99</v>
      </c>
      <c r="BD48">
        <v>9.6999999999999993</v>
      </c>
      <c r="BE48">
        <v>4</v>
      </c>
      <c r="BF48">
        <v>13.7</v>
      </c>
      <c r="BG48">
        <v>22.3</v>
      </c>
      <c r="BH48">
        <v>5.2</v>
      </c>
      <c r="BJ48">
        <v>31.1</v>
      </c>
    </row>
    <row r="49" spans="47:62" x14ac:dyDescent="0.4">
      <c r="AU49" s="11">
        <v>38206</v>
      </c>
      <c r="AV49">
        <v>28.4</v>
      </c>
      <c r="AW49">
        <v>32.9</v>
      </c>
      <c r="AX49">
        <v>24.7</v>
      </c>
      <c r="AY49">
        <v>8.1999999999999993</v>
      </c>
      <c r="AZ49">
        <v>22.6</v>
      </c>
      <c r="BA49">
        <v>67.099999999999994</v>
      </c>
      <c r="BB49">
        <v>2.4</v>
      </c>
      <c r="BC49">
        <v>22.11</v>
      </c>
      <c r="BD49">
        <v>9.8000000000000007</v>
      </c>
      <c r="BE49">
        <v>5.4</v>
      </c>
      <c r="BF49">
        <v>14.4</v>
      </c>
      <c r="BG49">
        <v>27.4</v>
      </c>
      <c r="BH49">
        <v>5.3</v>
      </c>
      <c r="BJ49">
        <v>32.299999999999997</v>
      </c>
    </row>
    <row r="50" spans="47:62" x14ac:dyDescent="0.4">
      <c r="AU50" s="11">
        <v>38207</v>
      </c>
      <c r="AV50">
        <v>28.4</v>
      </c>
      <c r="AW50">
        <v>32.700000000000003</v>
      </c>
      <c r="AX50">
        <v>24.1</v>
      </c>
      <c r="AY50">
        <v>8.6</v>
      </c>
      <c r="AZ50">
        <v>21.9</v>
      </c>
      <c r="BA50">
        <v>67.8</v>
      </c>
      <c r="BB50">
        <v>4.0999999999999996</v>
      </c>
      <c r="BC50">
        <v>19.12</v>
      </c>
      <c r="BD50">
        <v>7.1</v>
      </c>
      <c r="BE50">
        <v>5.8</v>
      </c>
      <c r="BF50">
        <v>12.2</v>
      </c>
      <c r="BG50">
        <v>24.5</v>
      </c>
      <c r="BH50">
        <v>5.7</v>
      </c>
      <c r="BJ50">
        <v>32.700000000000003</v>
      </c>
    </row>
    <row r="51" spans="47:62" x14ac:dyDescent="0.4">
      <c r="AU51" s="11">
        <v>38208</v>
      </c>
      <c r="AV51">
        <v>28.5</v>
      </c>
      <c r="AW51">
        <v>32.9</v>
      </c>
      <c r="AX51">
        <v>25.4</v>
      </c>
      <c r="AY51">
        <v>7.5</v>
      </c>
      <c r="AZ51">
        <v>23.5</v>
      </c>
      <c r="BA51">
        <v>69.3</v>
      </c>
      <c r="BB51">
        <v>6.3</v>
      </c>
      <c r="BC51">
        <v>19.3</v>
      </c>
      <c r="BD51">
        <v>6.2</v>
      </c>
      <c r="BE51">
        <v>4.7</v>
      </c>
      <c r="BF51">
        <v>12.2</v>
      </c>
      <c r="BG51">
        <v>20.9</v>
      </c>
      <c r="BH51">
        <v>4.7</v>
      </c>
      <c r="BJ51">
        <v>33.4</v>
      </c>
    </row>
    <row r="52" spans="47:62" x14ac:dyDescent="0.4">
      <c r="AU52" s="11">
        <v>38209</v>
      </c>
      <c r="AV52">
        <v>28.1</v>
      </c>
      <c r="AW52">
        <v>34.200000000000003</v>
      </c>
      <c r="AX52">
        <v>24.8</v>
      </c>
      <c r="AY52">
        <v>9.4</v>
      </c>
      <c r="AZ52">
        <v>22.5</v>
      </c>
      <c r="BA52">
        <v>72.5</v>
      </c>
      <c r="BB52">
        <v>2.2999999999999998</v>
      </c>
      <c r="BC52">
        <v>18.39</v>
      </c>
      <c r="BD52">
        <v>7.2</v>
      </c>
      <c r="BE52">
        <v>5</v>
      </c>
      <c r="BF52">
        <v>22</v>
      </c>
      <c r="BG52">
        <v>39.200000000000003</v>
      </c>
      <c r="BH52">
        <v>5</v>
      </c>
      <c r="BJ52">
        <v>33.4</v>
      </c>
    </row>
    <row r="53" spans="47:62" x14ac:dyDescent="0.4">
      <c r="AU53" s="11">
        <v>38576</v>
      </c>
      <c r="AV53">
        <v>27.2</v>
      </c>
      <c r="AW53">
        <v>31.1</v>
      </c>
      <c r="AX53">
        <v>24.5</v>
      </c>
      <c r="AY53">
        <v>6.6</v>
      </c>
      <c r="AZ53">
        <v>24</v>
      </c>
      <c r="BA53">
        <v>71.3</v>
      </c>
      <c r="BB53">
        <v>4.9000000000000004</v>
      </c>
      <c r="BC53">
        <v>18.239999999999998</v>
      </c>
      <c r="BD53">
        <v>5.7</v>
      </c>
      <c r="BE53">
        <v>4.7</v>
      </c>
      <c r="BF53">
        <v>24.8</v>
      </c>
      <c r="BG53">
        <v>49.7</v>
      </c>
      <c r="BH53">
        <v>4.0999999999999996</v>
      </c>
      <c r="BJ53">
        <v>28.7</v>
      </c>
    </row>
    <row r="54" spans="47:62" x14ac:dyDescent="0.4">
      <c r="AU54" s="11">
        <v>38577</v>
      </c>
      <c r="AV54">
        <v>27.6</v>
      </c>
      <c r="AW54">
        <v>31.3</v>
      </c>
      <c r="AX54">
        <v>24.5</v>
      </c>
      <c r="AY54">
        <v>6.8</v>
      </c>
      <c r="AZ54">
        <v>24</v>
      </c>
      <c r="BA54">
        <v>75</v>
      </c>
      <c r="BB54">
        <v>5.4</v>
      </c>
      <c r="BC54">
        <v>16.149999999999999</v>
      </c>
      <c r="BD54">
        <v>5.3</v>
      </c>
      <c r="BE54">
        <v>4.7</v>
      </c>
      <c r="BF54">
        <v>13.3</v>
      </c>
      <c r="BG54">
        <v>23.8</v>
      </c>
      <c r="BH54">
        <v>4.0999999999999996</v>
      </c>
      <c r="BJ54">
        <v>29.2</v>
      </c>
    </row>
    <row r="55" spans="47:62" x14ac:dyDescent="0.4">
      <c r="AU55" s="11">
        <v>38578</v>
      </c>
      <c r="AV55">
        <v>27.4</v>
      </c>
      <c r="AW55">
        <v>32.1</v>
      </c>
      <c r="AX55">
        <v>23.8</v>
      </c>
      <c r="AY55">
        <v>8.3000000000000007</v>
      </c>
      <c r="AZ55">
        <v>23.6</v>
      </c>
      <c r="BA55">
        <v>74.3</v>
      </c>
      <c r="BB55">
        <v>4.5999999999999996</v>
      </c>
      <c r="BC55">
        <v>19.489999999999998</v>
      </c>
      <c r="BD55">
        <v>8.3000000000000007</v>
      </c>
      <c r="BE55">
        <v>4</v>
      </c>
      <c r="BF55">
        <v>13.3</v>
      </c>
      <c r="BG55">
        <v>22</v>
      </c>
      <c r="BH55">
        <v>4.2</v>
      </c>
      <c r="BJ55">
        <v>30.2</v>
      </c>
    </row>
    <row r="56" spans="47:62" x14ac:dyDescent="0.4">
      <c r="AU56" s="11">
        <v>38579</v>
      </c>
      <c r="AV56">
        <v>27.6</v>
      </c>
      <c r="AW56">
        <v>31.6</v>
      </c>
      <c r="AX56">
        <v>25.2</v>
      </c>
      <c r="AY56">
        <v>6.4</v>
      </c>
      <c r="AZ56">
        <v>24.8</v>
      </c>
      <c r="BA56">
        <v>74.8</v>
      </c>
      <c r="BB56">
        <v>5.5</v>
      </c>
      <c r="BC56">
        <v>15.02</v>
      </c>
      <c r="BD56">
        <v>3.5</v>
      </c>
      <c r="BE56">
        <v>3.6</v>
      </c>
      <c r="BF56">
        <v>10.1</v>
      </c>
      <c r="BG56">
        <v>18.399999999999999</v>
      </c>
      <c r="BH56">
        <v>4.3</v>
      </c>
      <c r="BJ56">
        <v>31.4</v>
      </c>
    </row>
    <row r="57" spans="47:62" x14ac:dyDescent="0.4">
      <c r="AU57" s="11">
        <v>38580</v>
      </c>
      <c r="AV57">
        <v>27.4</v>
      </c>
      <c r="AW57">
        <v>31.8</v>
      </c>
      <c r="AX57">
        <v>23.5</v>
      </c>
      <c r="AY57">
        <v>8.3000000000000007</v>
      </c>
      <c r="AZ57">
        <v>23.3</v>
      </c>
      <c r="BA57">
        <v>76.900000000000006</v>
      </c>
      <c r="BB57">
        <v>2.4</v>
      </c>
      <c r="BC57">
        <v>17.239999999999998</v>
      </c>
      <c r="BD57">
        <v>6.3</v>
      </c>
      <c r="BE57">
        <v>2.9</v>
      </c>
      <c r="BF57">
        <v>9.6999999999999993</v>
      </c>
      <c r="BG57">
        <v>15.5</v>
      </c>
      <c r="BH57">
        <v>3.7</v>
      </c>
      <c r="BJ57">
        <v>30.3</v>
      </c>
    </row>
    <row r="58" spans="47:62" x14ac:dyDescent="0.4">
      <c r="AU58" s="11">
        <v>38581</v>
      </c>
      <c r="AV58">
        <v>27</v>
      </c>
      <c r="AW58">
        <v>33.6</v>
      </c>
      <c r="AX58">
        <v>24</v>
      </c>
      <c r="AY58">
        <v>9.6</v>
      </c>
      <c r="AZ58">
        <v>23.8</v>
      </c>
      <c r="BA58">
        <v>79.3</v>
      </c>
      <c r="BB58">
        <v>8.1</v>
      </c>
      <c r="BC58">
        <v>15.81</v>
      </c>
      <c r="BD58">
        <v>4.9000000000000004</v>
      </c>
      <c r="BE58">
        <v>3.6</v>
      </c>
      <c r="BF58">
        <v>13.7</v>
      </c>
      <c r="BG58">
        <v>24.5</v>
      </c>
      <c r="BH58">
        <v>2.7</v>
      </c>
      <c r="BI58">
        <v>34.5</v>
      </c>
      <c r="BJ58">
        <v>31.8</v>
      </c>
    </row>
    <row r="59" spans="47:62" x14ac:dyDescent="0.4">
      <c r="AU59" s="11">
        <v>38582</v>
      </c>
      <c r="AV59">
        <v>25.6</v>
      </c>
      <c r="AW59">
        <v>31.1</v>
      </c>
      <c r="AX59">
        <v>23.8</v>
      </c>
      <c r="AY59">
        <v>7.3</v>
      </c>
      <c r="AZ59">
        <v>23</v>
      </c>
      <c r="BA59">
        <v>81.5</v>
      </c>
      <c r="BB59">
        <v>8.4</v>
      </c>
      <c r="BC59">
        <v>15.43</v>
      </c>
      <c r="BD59">
        <v>5.6</v>
      </c>
      <c r="BE59">
        <v>3.2</v>
      </c>
      <c r="BF59">
        <v>16.600000000000001</v>
      </c>
      <c r="BG59">
        <v>24.5</v>
      </c>
      <c r="BH59">
        <v>1.1000000000000001</v>
      </c>
      <c r="BI59">
        <v>25</v>
      </c>
      <c r="BJ59">
        <v>27.2</v>
      </c>
    </row>
    <row r="60" spans="47:62" x14ac:dyDescent="0.4">
      <c r="AU60" s="11">
        <v>38583</v>
      </c>
      <c r="AV60">
        <v>23.8</v>
      </c>
      <c r="AW60">
        <v>27.2</v>
      </c>
      <c r="AX60">
        <v>22.2</v>
      </c>
      <c r="AY60">
        <v>5</v>
      </c>
      <c r="AZ60">
        <v>21.8</v>
      </c>
      <c r="BA60">
        <v>87.5</v>
      </c>
      <c r="BB60">
        <v>10</v>
      </c>
      <c r="BC60">
        <v>7.71</v>
      </c>
      <c r="BD60">
        <v>0.1</v>
      </c>
      <c r="BE60">
        <v>4.7</v>
      </c>
      <c r="BF60">
        <v>24.5</v>
      </c>
      <c r="BG60">
        <v>48.2</v>
      </c>
      <c r="BH60">
        <v>1</v>
      </c>
      <c r="BI60">
        <v>32.5</v>
      </c>
      <c r="BJ60">
        <v>26.6</v>
      </c>
    </row>
    <row r="61" spans="47:62" x14ac:dyDescent="0.4">
      <c r="AU61" s="11">
        <v>38584</v>
      </c>
      <c r="AV61">
        <v>21.3</v>
      </c>
      <c r="AW61">
        <v>22.3</v>
      </c>
      <c r="AX61">
        <v>20.100000000000001</v>
      </c>
      <c r="AY61">
        <v>2.2000000000000002</v>
      </c>
      <c r="AZ61">
        <v>20</v>
      </c>
      <c r="BA61">
        <v>90.3</v>
      </c>
      <c r="BB61">
        <v>9.4</v>
      </c>
      <c r="BC61">
        <v>1.01</v>
      </c>
      <c r="BD61">
        <v>0</v>
      </c>
      <c r="BE61">
        <v>7.2</v>
      </c>
      <c r="BF61">
        <v>20.5</v>
      </c>
      <c r="BG61">
        <v>35.299999999999997</v>
      </c>
      <c r="BH61">
        <v>1</v>
      </c>
      <c r="BI61">
        <v>81</v>
      </c>
      <c r="BJ61">
        <v>23.2</v>
      </c>
    </row>
    <row r="62" spans="47:62" x14ac:dyDescent="0.4">
      <c r="AU62" s="11">
        <v>38585</v>
      </c>
      <c r="AV62">
        <v>23.5</v>
      </c>
      <c r="AW62">
        <v>22.7</v>
      </c>
      <c r="AX62">
        <v>19.899999999999999</v>
      </c>
      <c r="AY62">
        <v>7.8</v>
      </c>
      <c r="AZ62">
        <v>19.5</v>
      </c>
      <c r="BA62">
        <v>80.8</v>
      </c>
      <c r="BB62">
        <v>8</v>
      </c>
      <c r="BC62">
        <v>14.54</v>
      </c>
      <c r="BD62">
        <v>3.7</v>
      </c>
      <c r="BE62">
        <v>5</v>
      </c>
      <c r="BF62">
        <v>11.9</v>
      </c>
      <c r="BG62">
        <v>22.7</v>
      </c>
      <c r="BH62">
        <v>1.6</v>
      </c>
      <c r="BI62">
        <v>1.5</v>
      </c>
      <c r="BJ62">
        <v>25.5</v>
      </c>
    </row>
    <row r="63" spans="47:62" x14ac:dyDescent="0.4">
      <c r="AU63" s="11">
        <v>38940</v>
      </c>
      <c r="AV63">
        <v>27.2</v>
      </c>
      <c r="AW63">
        <v>31.8</v>
      </c>
      <c r="AX63">
        <v>23.3</v>
      </c>
      <c r="AY63">
        <v>8.5</v>
      </c>
      <c r="AZ63">
        <v>22.2</v>
      </c>
      <c r="BA63">
        <v>72.3</v>
      </c>
      <c r="BB63">
        <v>4.8</v>
      </c>
      <c r="BC63">
        <v>16.88</v>
      </c>
      <c r="BD63">
        <v>4.7</v>
      </c>
      <c r="BE63">
        <v>4.3</v>
      </c>
      <c r="BF63">
        <v>10.1</v>
      </c>
      <c r="BG63">
        <v>19.399999999999999</v>
      </c>
      <c r="BH63">
        <v>4.3</v>
      </c>
      <c r="BJ63">
        <v>31.5</v>
      </c>
    </row>
    <row r="64" spans="47:62" x14ac:dyDescent="0.4">
      <c r="AU64" s="11">
        <v>38941</v>
      </c>
      <c r="AV64">
        <v>27.1</v>
      </c>
      <c r="AW64">
        <v>31.3</v>
      </c>
      <c r="AX64">
        <v>23.2</v>
      </c>
      <c r="AY64">
        <v>8.1</v>
      </c>
      <c r="AZ64">
        <v>22.2</v>
      </c>
      <c r="BA64">
        <v>70.599999999999994</v>
      </c>
      <c r="BB64">
        <v>4.4000000000000004</v>
      </c>
      <c r="BC64">
        <v>17.5</v>
      </c>
      <c r="BD64">
        <v>5.9</v>
      </c>
      <c r="BE64">
        <v>4</v>
      </c>
      <c r="BF64">
        <v>12.6</v>
      </c>
      <c r="BG64">
        <v>23</v>
      </c>
      <c r="BH64">
        <v>3.3</v>
      </c>
      <c r="BI64">
        <v>1.5</v>
      </c>
      <c r="BJ64">
        <v>30.4</v>
      </c>
    </row>
    <row r="65" spans="47:62" x14ac:dyDescent="0.4">
      <c r="AU65" s="11">
        <v>38942</v>
      </c>
      <c r="AV65">
        <v>28.2</v>
      </c>
      <c r="AW65">
        <v>33.200000000000003</v>
      </c>
      <c r="AX65">
        <v>24.8</v>
      </c>
      <c r="AY65">
        <v>8.4</v>
      </c>
      <c r="AZ65">
        <v>23.7</v>
      </c>
      <c r="BA65">
        <v>74.599999999999994</v>
      </c>
      <c r="BB65">
        <v>3.6</v>
      </c>
      <c r="BC65">
        <v>22.7</v>
      </c>
      <c r="BD65">
        <v>7.9</v>
      </c>
      <c r="BE65">
        <v>4.3</v>
      </c>
      <c r="BF65">
        <v>11.2</v>
      </c>
      <c r="BG65">
        <v>19.100000000000001</v>
      </c>
      <c r="BH65">
        <v>5.4</v>
      </c>
      <c r="BJ65">
        <v>33.9</v>
      </c>
    </row>
    <row r="66" spans="47:62" x14ac:dyDescent="0.4">
      <c r="AU66" s="11">
        <v>38943</v>
      </c>
      <c r="AV66">
        <v>28.3</v>
      </c>
      <c r="AW66">
        <v>33.9</v>
      </c>
      <c r="AX66">
        <v>24.1</v>
      </c>
      <c r="AY66">
        <v>9.8000000000000007</v>
      </c>
      <c r="AZ66">
        <v>23</v>
      </c>
      <c r="BA66">
        <v>71.900000000000006</v>
      </c>
      <c r="BB66">
        <v>3</v>
      </c>
      <c r="BC66">
        <v>22.58</v>
      </c>
      <c r="BD66">
        <v>10.199999999999999</v>
      </c>
      <c r="BE66">
        <v>4.3</v>
      </c>
      <c r="BF66">
        <v>11.9</v>
      </c>
      <c r="BG66">
        <v>22.7</v>
      </c>
      <c r="BH66">
        <v>5.7</v>
      </c>
      <c r="BJ66">
        <v>34.1</v>
      </c>
    </row>
    <row r="67" spans="47:62" x14ac:dyDescent="0.4">
      <c r="AU67" s="11">
        <v>38944</v>
      </c>
      <c r="AV67">
        <v>28.8</v>
      </c>
      <c r="AW67">
        <v>34.200000000000003</v>
      </c>
      <c r="AX67">
        <v>23.6</v>
      </c>
      <c r="AY67">
        <v>10.6</v>
      </c>
      <c r="AZ67">
        <v>22.5</v>
      </c>
      <c r="BA67">
        <v>70</v>
      </c>
      <c r="BB67">
        <v>3.3</v>
      </c>
      <c r="BC67">
        <v>24.16</v>
      </c>
      <c r="BD67">
        <v>11</v>
      </c>
      <c r="BE67">
        <v>4</v>
      </c>
      <c r="BF67">
        <v>9.6999999999999993</v>
      </c>
      <c r="BG67">
        <v>18</v>
      </c>
      <c r="BH67">
        <v>5.9</v>
      </c>
      <c r="BJ67">
        <v>36</v>
      </c>
    </row>
    <row r="68" spans="47:62" x14ac:dyDescent="0.4">
      <c r="AU68" s="11">
        <v>38945</v>
      </c>
      <c r="AV68">
        <v>29.2</v>
      </c>
      <c r="AW68">
        <v>34.200000000000003</v>
      </c>
      <c r="AX68">
        <v>25.2</v>
      </c>
      <c r="AY68">
        <v>9</v>
      </c>
      <c r="AZ68">
        <v>24.2</v>
      </c>
      <c r="BA68">
        <v>70.599999999999994</v>
      </c>
      <c r="BB68">
        <v>5.6</v>
      </c>
      <c r="BC68">
        <v>19.72</v>
      </c>
      <c r="BD68">
        <v>7.3</v>
      </c>
      <c r="BE68">
        <v>5</v>
      </c>
      <c r="BF68">
        <v>10.8</v>
      </c>
      <c r="BG68">
        <v>18.399999999999999</v>
      </c>
      <c r="BH68">
        <v>4.3</v>
      </c>
      <c r="BI68">
        <v>2</v>
      </c>
      <c r="BJ68">
        <v>35.799999999999997</v>
      </c>
    </row>
    <row r="69" spans="47:62" x14ac:dyDescent="0.4">
      <c r="AU69" s="11">
        <v>38946</v>
      </c>
      <c r="AV69">
        <v>27.8</v>
      </c>
      <c r="AW69">
        <v>32.700000000000003</v>
      </c>
      <c r="AX69">
        <v>24.1</v>
      </c>
      <c r="AY69">
        <v>8.6</v>
      </c>
      <c r="AZ69">
        <v>23.3</v>
      </c>
      <c r="BA69">
        <v>68.3</v>
      </c>
      <c r="BB69">
        <v>4.0999999999999996</v>
      </c>
      <c r="BC69">
        <v>20.97</v>
      </c>
      <c r="BD69">
        <v>7.7</v>
      </c>
      <c r="BE69">
        <v>7.2</v>
      </c>
      <c r="BF69">
        <v>17.3</v>
      </c>
      <c r="BG69">
        <v>31</v>
      </c>
      <c r="BH69">
        <v>7</v>
      </c>
      <c r="BI69">
        <v>0.5</v>
      </c>
      <c r="BJ69">
        <v>32.6</v>
      </c>
    </row>
    <row r="70" spans="47:62" x14ac:dyDescent="0.4">
      <c r="AU70" s="11">
        <v>38947</v>
      </c>
      <c r="AV70">
        <v>24.5</v>
      </c>
      <c r="AW70">
        <v>28.8</v>
      </c>
      <c r="AX70">
        <v>22</v>
      </c>
      <c r="AY70">
        <v>6.8</v>
      </c>
      <c r="AZ70">
        <v>20.7</v>
      </c>
      <c r="BA70">
        <v>69.599999999999994</v>
      </c>
      <c r="BB70">
        <v>7.9</v>
      </c>
      <c r="BC70">
        <v>9.81</v>
      </c>
      <c r="BD70">
        <v>0.1</v>
      </c>
      <c r="BE70">
        <v>9.6999999999999993</v>
      </c>
      <c r="BF70">
        <v>18.399999999999999</v>
      </c>
      <c r="BG70">
        <v>39.6</v>
      </c>
      <c r="BH70">
        <v>3.7</v>
      </c>
      <c r="BI70">
        <v>0.5</v>
      </c>
      <c r="BJ70">
        <v>27.3</v>
      </c>
    </row>
    <row r="71" spans="47:62" x14ac:dyDescent="0.4">
      <c r="AU71" s="11">
        <v>38948</v>
      </c>
      <c r="AV71">
        <v>23.4</v>
      </c>
      <c r="AW71">
        <v>28.2</v>
      </c>
      <c r="AX71">
        <v>21.3</v>
      </c>
      <c r="AY71">
        <v>6.9</v>
      </c>
      <c r="AZ71">
        <v>20.5</v>
      </c>
      <c r="BA71">
        <v>61.8</v>
      </c>
      <c r="BB71">
        <v>8.6</v>
      </c>
      <c r="BC71">
        <v>13.25</v>
      </c>
      <c r="BD71">
        <v>0.5</v>
      </c>
      <c r="BE71">
        <v>11.2</v>
      </c>
      <c r="BF71">
        <v>16.899999999999999</v>
      </c>
      <c r="BG71">
        <v>38.9</v>
      </c>
      <c r="BH71">
        <v>4.3</v>
      </c>
      <c r="BI71">
        <v>0.1</v>
      </c>
      <c r="BJ71">
        <v>26.9</v>
      </c>
    </row>
    <row r="72" spans="47:62" x14ac:dyDescent="0.4">
      <c r="AU72" s="11">
        <v>38949</v>
      </c>
      <c r="AV72">
        <v>22.9</v>
      </c>
      <c r="AW72">
        <v>27</v>
      </c>
      <c r="AX72">
        <v>19.100000000000001</v>
      </c>
      <c r="AY72">
        <v>7.9</v>
      </c>
      <c r="AZ72">
        <v>18.600000000000001</v>
      </c>
      <c r="BA72">
        <v>82</v>
      </c>
      <c r="BB72">
        <v>9.4</v>
      </c>
      <c r="BC72">
        <v>9.32</v>
      </c>
      <c r="BD72">
        <v>0.2</v>
      </c>
      <c r="BE72">
        <v>4</v>
      </c>
      <c r="BF72">
        <v>10.8</v>
      </c>
      <c r="BG72">
        <v>14.8</v>
      </c>
      <c r="BH72">
        <v>3.5</v>
      </c>
      <c r="BI72">
        <v>0.3</v>
      </c>
      <c r="BJ72">
        <v>27.4</v>
      </c>
    </row>
    <row r="73" spans="47:62" x14ac:dyDescent="0.4">
      <c r="AU73" s="11">
        <v>39309</v>
      </c>
      <c r="AV73">
        <v>27</v>
      </c>
      <c r="AW73">
        <v>32.200000000000003</v>
      </c>
      <c r="AX73">
        <v>23.2</v>
      </c>
      <c r="AY73">
        <v>9</v>
      </c>
      <c r="AZ73">
        <v>22.2</v>
      </c>
      <c r="BA73">
        <v>76.3</v>
      </c>
      <c r="BB73">
        <v>7.6</v>
      </c>
      <c r="BC73">
        <v>14.01</v>
      </c>
      <c r="BD73">
        <v>2.1</v>
      </c>
      <c r="BE73">
        <v>4.7</v>
      </c>
      <c r="BF73">
        <v>12.2</v>
      </c>
      <c r="BG73">
        <v>20.2</v>
      </c>
      <c r="BH73">
        <v>3.3</v>
      </c>
      <c r="BI73">
        <v>3.5</v>
      </c>
      <c r="BJ73">
        <v>28.1</v>
      </c>
    </row>
    <row r="74" spans="47:62" x14ac:dyDescent="0.4">
      <c r="AU74" s="11">
        <v>39310</v>
      </c>
      <c r="AV74">
        <v>28.1</v>
      </c>
      <c r="AW74">
        <v>33</v>
      </c>
      <c r="AX74">
        <v>23.8</v>
      </c>
      <c r="AY74">
        <v>9.1999999999999993</v>
      </c>
      <c r="AZ74">
        <v>23.2</v>
      </c>
      <c r="BA74">
        <v>72.400000000000006</v>
      </c>
      <c r="BB74">
        <v>4.4000000000000004</v>
      </c>
      <c r="BC74">
        <v>23.11</v>
      </c>
      <c r="BD74">
        <v>9.4</v>
      </c>
      <c r="BE74">
        <v>5</v>
      </c>
      <c r="BF74">
        <v>11.5</v>
      </c>
      <c r="BG74">
        <v>18</v>
      </c>
      <c r="BH74">
        <v>5.5</v>
      </c>
      <c r="BJ74">
        <v>29.3</v>
      </c>
    </row>
    <row r="75" spans="47:62" x14ac:dyDescent="0.4">
      <c r="AU75" s="11">
        <v>39311</v>
      </c>
      <c r="AV75">
        <v>27.7</v>
      </c>
      <c r="AW75">
        <v>33</v>
      </c>
      <c r="AX75">
        <v>23.8</v>
      </c>
      <c r="AY75">
        <v>9.1999999999999993</v>
      </c>
      <c r="AZ75">
        <v>22.6</v>
      </c>
      <c r="BA75">
        <v>72.3</v>
      </c>
      <c r="BB75">
        <v>3.5</v>
      </c>
      <c r="BC75">
        <v>21.74</v>
      </c>
      <c r="BD75">
        <v>7.5</v>
      </c>
      <c r="BE75">
        <v>4.7</v>
      </c>
      <c r="BF75">
        <v>12.2</v>
      </c>
      <c r="BG75">
        <v>24.8</v>
      </c>
      <c r="BH75">
        <v>4.9000000000000004</v>
      </c>
      <c r="BJ75">
        <v>30.4</v>
      </c>
    </row>
    <row r="76" spans="47:62" x14ac:dyDescent="0.4">
      <c r="AU76" s="11">
        <v>39312</v>
      </c>
      <c r="AV76">
        <v>27.4</v>
      </c>
      <c r="AW76">
        <v>32.4</v>
      </c>
      <c r="AX76">
        <v>24</v>
      </c>
      <c r="AY76">
        <v>8.4</v>
      </c>
      <c r="AZ76">
        <v>23.3</v>
      </c>
      <c r="BA76">
        <v>72.599999999999994</v>
      </c>
      <c r="BB76">
        <v>5</v>
      </c>
      <c r="BC76">
        <v>17.670000000000002</v>
      </c>
      <c r="BD76">
        <v>6.8</v>
      </c>
      <c r="BE76">
        <v>5</v>
      </c>
      <c r="BF76">
        <v>14.8</v>
      </c>
      <c r="BG76">
        <v>25.2</v>
      </c>
      <c r="BH76">
        <v>4.4000000000000004</v>
      </c>
      <c r="BJ76">
        <v>29.6</v>
      </c>
    </row>
    <row r="77" spans="47:62" x14ac:dyDescent="0.4">
      <c r="AU77" s="11">
        <v>39313</v>
      </c>
      <c r="AV77">
        <v>27.4</v>
      </c>
      <c r="AW77">
        <v>31.3</v>
      </c>
      <c r="AX77">
        <v>23.7</v>
      </c>
      <c r="AY77">
        <v>7.6</v>
      </c>
      <c r="AZ77">
        <v>22.7</v>
      </c>
      <c r="BA77">
        <v>73.599999999999994</v>
      </c>
      <c r="BB77">
        <v>5.6</v>
      </c>
      <c r="BC77">
        <v>17.8</v>
      </c>
      <c r="BD77">
        <v>5.6</v>
      </c>
      <c r="BE77">
        <v>4.3</v>
      </c>
      <c r="BF77">
        <v>11.2</v>
      </c>
      <c r="BG77">
        <v>22.7</v>
      </c>
      <c r="BH77">
        <v>4.5999999999999996</v>
      </c>
      <c r="BJ77">
        <v>29.8</v>
      </c>
    </row>
    <row r="78" spans="47:62" x14ac:dyDescent="0.4">
      <c r="AU78" s="11">
        <v>39557</v>
      </c>
      <c r="AV78">
        <v>18.8</v>
      </c>
      <c r="AW78">
        <v>27.9</v>
      </c>
      <c r="AX78">
        <v>8.9</v>
      </c>
      <c r="AY78">
        <v>19</v>
      </c>
      <c r="AZ78">
        <v>7</v>
      </c>
      <c r="BA78">
        <v>42.1</v>
      </c>
      <c r="BB78">
        <v>0.1</v>
      </c>
      <c r="BC78">
        <v>23.83</v>
      </c>
      <c r="BD78">
        <v>11</v>
      </c>
      <c r="BE78">
        <v>7.2</v>
      </c>
      <c r="BF78">
        <v>19.8</v>
      </c>
      <c r="BG78">
        <v>34.6</v>
      </c>
      <c r="BH78">
        <v>5</v>
      </c>
      <c r="BJ78">
        <v>21.6</v>
      </c>
    </row>
    <row r="79" spans="47:62" x14ac:dyDescent="0.4">
      <c r="AU79" s="11">
        <v>39558</v>
      </c>
      <c r="AV79">
        <v>17.600000000000001</v>
      </c>
      <c r="AW79">
        <v>24.2</v>
      </c>
      <c r="AX79">
        <v>9.1</v>
      </c>
      <c r="AY79">
        <v>15.1</v>
      </c>
      <c r="AZ79">
        <v>7</v>
      </c>
      <c r="BA79">
        <v>37.299999999999997</v>
      </c>
      <c r="BB79">
        <v>5.6</v>
      </c>
      <c r="BC79">
        <v>20.73</v>
      </c>
      <c r="BD79">
        <v>7.7</v>
      </c>
      <c r="BE79">
        <v>12.2</v>
      </c>
      <c r="BF79">
        <v>24.5</v>
      </c>
      <c r="BG79">
        <v>39.6</v>
      </c>
      <c r="BH79">
        <v>5.6</v>
      </c>
      <c r="BJ79">
        <v>20</v>
      </c>
    </row>
    <row r="80" spans="47:62" x14ac:dyDescent="0.4">
      <c r="AU80" s="11">
        <v>39559</v>
      </c>
      <c r="AV80">
        <v>18.3</v>
      </c>
      <c r="AW80">
        <v>21.9</v>
      </c>
      <c r="AX80">
        <v>14.7</v>
      </c>
      <c r="AY80">
        <v>7.2</v>
      </c>
      <c r="AZ80">
        <v>12.6</v>
      </c>
      <c r="BA80">
        <v>27.9</v>
      </c>
      <c r="BB80">
        <v>9.3000000000000007</v>
      </c>
      <c r="BC80">
        <v>11.02</v>
      </c>
      <c r="BD80">
        <v>0.1</v>
      </c>
      <c r="BE80">
        <v>14.4</v>
      </c>
      <c r="BF80">
        <v>30.6</v>
      </c>
      <c r="BG80">
        <v>45.4</v>
      </c>
      <c r="BH80">
        <v>4.4000000000000004</v>
      </c>
      <c r="BJ80">
        <v>18.100000000000001</v>
      </c>
    </row>
    <row r="81" spans="47:62" x14ac:dyDescent="0.4">
      <c r="AU81" s="11">
        <v>39913</v>
      </c>
      <c r="AV81">
        <v>17.100000000000001</v>
      </c>
      <c r="AW81">
        <v>26</v>
      </c>
      <c r="AX81">
        <v>8.4</v>
      </c>
      <c r="AY81">
        <v>17.600000000000001</v>
      </c>
      <c r="AZ81">
        <v>6.7</v>
      </c>
      <c r="BA81">
        <v>35.1</v>
      </c>
      <c r="BB81">
        <v>0</v>
      </c>
      <c r="BC81">
        <v>22.27</v>
      </c>
      <c r="BD81">
        <v>10.9</v>
      </c>
      <c r="BE81">
        <v>5.8</v>
      </c>
      <c r="BF81">
        <v>16.899999999999999</v>
      </c>
      <c r="BG81">
        <v>32.4</v>
      </c>
      <c r="BH81">
        <v>4.5999999999999996</v>
      </c>
      <c r="BJ81">
        <v>19.8</v>
      </c>
    </row>
    <row r="82" spans="47:62" x14ac:dyDescent="0.4">
      <c r="AU82" s="11">
        <v>39914</v>
      </c>
      <c r="AV82">
        <v>17.399999999999999</v>
      </c>
      <c r="AW82">
        <v>27</v>
      </c>
      <c r="AX82">
        <v>7</v>
      </c>
      <c r="AY82">
        <v>20</v>
      </c>
      <c r="AZ82">
        <v>5.4</v>
      </c>
      <c r="BA82">
        <v>34.1</v>
      </c>
      <c r="BB82">
        <v>1.6</v>
      </c>
      <c r="BC82">
        <v>22.48</v>
      </c>
      <c r="BD82">
        <v>10.6</v>
      </c>
      <c r="BE82">
        <v>5.4</v>
      </c>
      <c r="BF82">
        <v>18.7</v>
      </c>
      <c r="BG82">
        <v>37.4</v>
      </c>
      <c r="BH82">
        <v>5.5</v>
      </c>
      <c r="BJ82">
        <v>20.399999999999999</v>
      </c>
    </row>
    <row r="83" spans="47:62" x14ac:dyDescent="0.4">
      <c r="AU83" s="11">
        <v>39915</v>
      </c>
      <c r="AV83">
        <v>17</v>
      </c>
      <c r="AW83">
        <v>23.8</v>
      </c>
      <c r="AX83">
        <v>11.1</v>
      </c>
      <c r="AY83">
        <v>12.7</v>
      </c>
      <c r="AZ83">
        <v>10</v>
      </c>
      <c r="BA83">
        <v>36.4</v>
      </c>
      <c r="BB83">
        <v>5</v>
      </c>
      <c r="BC83">
        <v>21.26</v>
      </c>
      <c r="BD83">
        <v>8.3000000000000007</v>
      </c>
      <c r="BE83">
        <v>6.1</v>
      </c>
      <c r="BF83">
        <v>13.3</v>
      </c>
      <c r="BG83">
        <v>22.7</v>
      </c>
      <c r="BH83">
        <v>5.3</v>
      </c>
      <c r="BJ83">
        <v>21.2</v>
      </c>
    </row>
    <row r="84" spans="47:62" x14ac:dyDescent="0.4">
      <c r="AU84" s="11">
        <v>40095</v>
      </c>
      <c r="AV84">
        <v>15.3</v>
      </c>
      <c r="AW84">
        <v>21.6</v>
      </c>
      <c r="AX84">
        <v>9.1999999999999993</v>
      </c>
      <c r="AY84">
        <v>12.4</v>
      </c>
      <c r="AZ84">
        <v>7.5</v>
      </c>
      <c r="BA84">
        <v>59.1</v>
      </c>
      <c r="BB84">
        <v>3</v>
      </c>
      <c r="BC84">
        <v>17.579999999999998</v>
      </c>
      <c r="BD84">
        <v>9.9</v>
      </c>
      <c r="BE84">
        <v>4</v>
      </c>
      <c r="BF84">
        <v>15.1</v>
      </c>
      <c r="BG84">
        <v>25.9</v>
      </c>
      <c r="BH84">
        <v>3</v>
      </c>
      <c r="BJ84">
        <v>19.7</v>
      </c>
    </row>
    <row r="85" spans="47:62" x14ac:dyDescent="0.4">
      <c r="AU85" s="11">
        <v>40096</v>
      </c>
      <c r="AV85">
        <v>14.7</v>
      </c>
      <c r="AW85">
        <v>21.8</v>
      </c>
      <c r="AX85">
        <v>9.1999999999999993</v>
      </c>
      <c r="AY85">
        <v>12.6</v>
      </c>
      <c r="AZ85">
        <v>7.8</v>
      </c>
      <c r="BA85">
        <v>61.1</v>
      </c>
      <c r="BB85">
        <v>0.8</v>
      </c>
      <c r="BC85">
        <v>16.809999999999999</v>
      </c>
      <c r="BD85">
        <v>8.8000000000000007</v>
      </c>
      <c r="BE85">
        <v>4.7</v>
      </c>
      <c r="BF85">
        <v>12.6</v>
      </c>
      <c r="BG85">
        <v>23</v>
      </c>
      <c r="BH85">
        <v>2.8</v>
      </c>
      <c r="BJ85">
        <v>18</v>
      </c>
    </row>
    <row r="86" spans="47:62" x14ac:dyDescent="0.4">
      <c r="AU86" s="11">
        <v>40097</v>
      </c>
      <c r="AV86">
        <v>15</v>
      </c>
      <c r="AW86">
        <v>23</v>
      </c>
      <c r="AX86">
        <v>8</v>
      </c>
      <c r="AY86">
        <v>15</v>
      </c>
      <c r="AZ86">
        <v>6.9</v>
      </c>
      <c r="BA86">
        <v>64.599999999999994</v>
      </c>
      <c r="BB86">
        <v>3.8</v>
      </c>
      <c r="BC86">
        <v>15.55</v>
      </c>
      <c r="BD86">
        <v>8.5</v>
      </c>
      <c r="BE86">
        <v>4</v>
      </c>
      <c r="BF86">
        <v>9</v>
      </c>
      <c r="BG86">
        <v>16.2</v>
      </c>
      <c r="BH86">
        <v>2.4</v>
      </c>
      <c r="BJ86">
        <v>18.100000000000001</v>
      </c>
    </row>
    <row r="87" spans="47:62" x14ac:dyDescent="0.4">
      <c r="AU87" s="11">
        <v>40098</v>
      </c>
      <c r="AV87">
        <v>15.2</v>
      </c>
      <c r="AW87">
        <v>21.7</v>
      </c>
      <c r="AX87">
        <v>10.4</v>
      </c>
      <c r="AY87">
        <v>11.3</v>
      </c>
      <c r="AZ87">
        <v>9</v>
      </c>
      <c r="BA87">
        <v>65.5</v>
      </c>
      <c r="BB87">
        <v>4.9000000000000004</v>
      </c>
      <c r="BC87">
        <v>13.89</v>
      </c>
      <c r="BD87">
        <v>6.7</v>
      </c>
      <c r="BE87">
        <v>5</v>
      </c>
      <c r="BF87">
        <v>10.8</v>
      </c>
      <c r="BG87">
        <v>19.399999999999999</v>
      </c>
      <c r="BH87">
        <v>2.6</v>
      </c>
      <c r="BJ87">
        <v>18.2</v>
      </c>
    </row>
    <row r="88" spans="47:62" x14ac:dyDescent="0.4">
      <c r="AU88" s="11">
        <v>40099</v>
      </c>
      <c r="AV88">
        <v>13.9</v>
      </c>
      <c r="AW88">
        <v>21.6</v>
      </c>
      <c r="AX88">
        <v>8.5</v>
      </c>
      <c r="AY88">
        <v>13.1</v>
      </c>
      <c r="AZ88">
        <v>7.7</v>
      </c>
      <c r="BA88">
        <v>76.900000000000006</v>
      </c>
      <c r="BB88">
        <v>5</v>
      </c>
      <c r="BC88">
        <v>12.72</v>
      </c>
      <c r="BD88">
        <v>6.8</v>
      </c>
      <c r="BE88">
        <v>5</v>
      </c>
      <c r="BF88">
        <v>20.2</v>
      </c>
      <c r="BG88">
        <v>44.6</v>
      </c>
      <c r="BH88">
        <v>2</v>
      </c>
      <c r="BI88">
        <v>10</v>
      </c>
      <c r="BJ88">
        <v>18.2</v>
      </c>
    </row>
    <row r="89" spans="47:62" x14ac:dyDescent="0.4">
      <c r="AU89" s="11">
        <v>40100</v>
      </c>
      <c r="AV89">
        <v>13.2</v>
      </c>
      <c r="AW89">
        <v>19.7</v>
      </c>
      <c r="AX89">
        <v>10.199999999999999</v>
      </c>
      <c r="AY89">
        <v>9.5</v>
      </c>
      <c r="AZ89">
        <v>8.6999999999999993</v>
      </c>
      <c r="BA89">
        <v>80.599999999999994</v>
      </c>
      <c r="BB89">
        <v>2.8</v>
      </c>
      <c r="BC89">
        <v>11.45</v>
      </c>
      <c r="BD89">
        <v>5.6</v>
      </c>
      <c r="BE89">
        <v>5.4</v>
      </c>
      <c r="BF89">
        <v>14.4</v>
      </c>
      <c r="BG89">
        <v>24.5</v>
      </c>
      <c r="BH89">
        <v>2.1</v>
      </c>
      <c r="BI89">
        <v>0.2</v>
      </c>
      <c r="BJ89">
        <v>15.3</v>
      </c>
    </row>
    <row r="90" spans="47:62" x14ac:dyDescent="0.4">
      <c r="AU90" s="11">
        <v>40101</v>
      </c>
      <c r="AV90">
        <v>14.3</v>
      </c>
      <c r="AW90">
        <v>22</v>
      </c>
      <c r="AX90">
        <v>7.4</v>
      </c>
      <c r="AY90">
        <v>14.6</v>
      </c>
      <c r="AZ90">
        <v>5.9</v>
      </c>
      <c r="BA90">
        <v>69.599999999999994</v>
      </c>
      <c r="BB90">
        <v>0.5</v>
      </c>
      <c r="BC90">
        <v>16.809999999999999</v>
      </c>
      <c r="BD90">
        <v>9.5</v>
      </c>
      <c r="BE90">
        <v>4.7</v>
      </c>
      <c r="BF90">
        <v>12.2</v>
      </c>
      <c r="BG90">
        <v>22.3</v>
      </c>
      <c r="BH90">
        <v>2.8</v>
      </c>
      <c r="BJ90">
        <v>15.4</v>
      </c>
    </row>
    <row r="91" spans="47:62" x14ac:dyDescent="0.4">
      <c r="AU91" s="11">
        <v>40102</v>
      </c>
      <c r="AV91">
        <v>15.3</v>
      </c>
      <c r="AW91">
        <v>22.4</v>
      </c>
      <c r="AX91">
        <v>8.8000000000000007</v>
      </c>
      <c r="AY91">
        <v>13.6</v>
      </c>
      <c r="AZ91">
        <v>7.1</v>
      </c>
      <c r="BA91">
        <v>65.599999999999994</v>
      </c>
      <c r="BB91">
        <v>2.9</v>
      </c>
      <c r="BC91">
        <v>13.43</v>
      </c>
      <c r="BD91">
        <v>8</v>
      </c>
      <c r="BE91">
        <v>5</v>
      </c>
      <c r="BF91">
        <v>15.5</v>
      </c>
      <c r="BG91">
        <v>25.6</v>
      </c>
      <c r="BH91">
        <v>2.5</v>
      </c>
      <c r="BJ91">
        <v>15.3</v>
      </c>
    </row>
    <row r="92" spans="47:62" x14ac:dyDescent="0.4">
      <c r="AU92" s="11">
        <v>40103</v>
      </c>
      <c r="AV92">
        <v>14.5</v>
      </c>
      <c r="AW92">
        <v>19</v>
      </c>
      <c r="AX92">
        <v>11.3</v>
      </c>
      <c r="AY92">
        <v>7.7</v>
      </c>
      <c r="AZ92">
        <v>9.8000000000000007</v>
      </c>
      <c r="BA92">
        <v>66.8</v>
      </c>
      <c r="BB92">
        <v>5.3</v>
      </c>
      <c r="BC92">
        <v>11.99</v>
      </c>
      <c r="BD92">
        <v>5.2</v>
      </c>
      <c r="BE92">
        <v>9.4</v>
      </c>
      <c r="BF92">
        <v>25.9</v>
      </c>
      <c r="BG92">
        <v>51.8</v>
      </c>
      <c r="BH92">
        <v>2.2999999999999998</v>
      </c>
      <c r="BI92">
        <v>7.5</v>
      </c>
      <c r="BJ92">
        <v>15.6</v>
      </c>
    </row>
    <row r="93" spans="47:62" x14ac:dyDescent="0.4">
      <c r="AU93" s="11">
        <v>40104</v>
      </c>
      <c r="AV93">
        <v>14.2</v>
      </c>
      <c r="AW93">
        <v>19.7</v>
      </c>
      <c r="AX93">
        <v>9</v>
      </c>
      <c r="AY93">
        <v>10.7</v>
      </c>
      <c r="AZ93">
        <v>7.1</v>
      </c>
      <c r="BA93">
        <v>69.3</v>
      </c>
      <c r="BB93">
        <v>4</v>
      </c>
      <c r="BC93">
        <v>14.81</v>
      </c>
      <c r="BD93">
        <v>7.4</v>
      </c>
      <c r="BE93">
        <v>6.1</v>
      </c>
      <c r="BF93">
        <v>12.6</v>
      </c>
      <c r="BG93">
        <v>23.4</v>
      </c>
      <c r="BH93">
        <v>2.7</v>
      </c>
      <c r="BJ93">
        <v>14.8</v>
      </c>
    </row>
    <row r="94" spans="47:62" x14ac:dyDescent="0.4">
      <c r="AU94" s="11">
        <v>40291</v>
      </c>
      <c r="AV94">
        <v>11</v>
      </c>
      <c r="AW94">
        <v>16.7</v>
      </c>
      <c r="AX94">
        <v>8.1</v>
      </c>
      <c r="AY94">
        <v>8.6</v>
      </c>
      <c r="AZ94">
        <v>5.4</v>
      </c>
      <c r="BA94">
        <v>64.8</v>
      </c>
      <c r="BB94">
        <v>6.4</v>
      </c>
      <c r="BC94">
        <v>14.8</v>
      </c>
      <c r="BD94">
        <v>3.3</v>
      </c>
      <c r="BE94">
        <v>7.9</v>
      </c>
      <c r="BF94">
        <v>24.5</v>
      </c>
      <c r="BG94">
        <v>49</v>
      </c>
      <c r="BH94">
        <v>2.2999999999999998</v>
      </c>
      <c r="BI94">
        <v>0.5</v>
      </c>
      <c r="BJ94">
        <v>13.7</v>
      </c>
    </row>
    <row r="95" spans="47:62" x14ac:dyDescent="0.4">
      <c r="AU95" s="11">
        <v>40292</v>
      </c>
      <c r="AV95">
        <v>11.3</v>
      </c>
      <c r="AW95">
        <v>18</v>
      </c>
      <c r="AX95">
        <v>4.9000000000000004</v>
      </c>
      <c r="AY95">
        <v>13.1</v>
      </c>
      <c r="AZ95">
        <v>2.9</v>
      </c>
      <c r="BA95">
        <v>53.1</v>
      </c>
      <c r="BB95">
        <v>0.8</v>
      </c>
      <c r="BC95">
        <v>22.49</v>
      </c>
      <c r="BD95">
        <v>8.4</v>
      </c>
      <c r="BE95">
        <v>6.5</v>
      </c>
      <c r="BF95">
        <v>16.600000000000001</v>
      </c>
      <c r="BG95">
        <v>29.5</v>
      </c>
      <c r="BH95">
        <v>3.7</v>
      </c>
      <c r="BJ95">
        <v>14.7</v>
      </c>
    </row>
    <row r="96" spans="47:62" x14ac:dyDescent="0.4">
      <c r="AU96" s="11">
        <v>40293</v>
      </c>
      <c r="AV96">
        <v>13.5</v>
      </c>
      <c r="AW96">
        <v>22.1</v>
      </c>
      <c r="AX96">
        <v>3.4</v>
      </c>
      <c r="AY96">
        <v>18.7</v>
      </c>
      <c r="AZ96">
        <v>1.3</v>
      </c>
      <c r="BA96">
        <v>36.9</v>
      </c>
      <c r="BB96">
        <v>2.1</v>
      </c>
      <c r="BC96">
        <v>25.57</v>
      </c>
      <c r="BD96">
        <v>10.9</v>
      </c>
      <c r="BE96">
        <v>5</v>
      </c>
      <c r="BF96">
        <v>10.8</v>
      </c>
      <c r="BG96">
        <v>20.2</v>
      </c>
      <c r="BH96">
        <v>3.4</v>
      </c>
      <c r="BJ96">
        <v>17.600000000000001</v>
      </c>
    </row>
    <row r="97" spans="47:62" x14ac:dyDescent="0.4">
      <c r="AU97" s="11">
        <v>40458</v>
      </c>
      <c r="AV97">
        <v>16.899999999999999</v>
      </c>
      <c r="AW97">
        <v>24.2</v>
      </c>
      <c r="AX97">
        <v>11.3</v>
      </c>
      <c r="AY97">
        <v>12.9</v>
      </c>
      <c r="AZ97">
        <v>9.6</v>
      </c>
      <c r="BA97">
        <v>74.400000000000006</v>
      </c>
      <c r="BB97">
        <v>3.6</v>
      </c>
      <c r="BC97">
        <v>17.37</v>
      </c>
      <c r="BD97">
        <v>8.1</v>
      </c>
      <c r="BE97">
        <v>3.6</v>
      </c>
      <c r="BF97">
        <v>11.2</v>
      </c>
      <c r="BG97">
        <v>17.600000000000001</v>
      </c>
      <c r="BH97">
        <v>2.5</v>
      </c>
      <c r="BJ97">
        <v>19.899999999999999</v>
      </c>
    </row>
    <row r="98" spans="47:62" x14ac:dyDescent="0.4">
      <c r="AU98" s="11">
        <v>40459</v>
      </c>
      <c r="AV98">
        <v>18.100000000000001</v>
      </c>
      <c r="AW98">
        <v>22.4</v>
      </c>
      <c r="AX98">
        <v>14.2</v>
      </c>
      <c r="AY98">
        <v>8.1999999999999993</v>
      </c>
      <c r="AZ98">
        <v>13.2</v>
      </c>
      <c r="BA98">
        <v>74.900000000000006</v>
      </c>
      <c r="BB98">
        <v>8.5</v>
      </c>
      <c r="BC98">
        <v>10.8</v>
      </c>
      <c r="BD98">
        <v>3.4</v>
      </c>
      <c r="BE98">
        <v>4.7</v>
      </c>
      <c r="BF98">
        <v>10.8</v>
      </c>
      <c r="BG98">
        <v>16.2</v>
      </c>
      <c r="BH98">
        <v>1.5</v>
      </c>
      <c r="BI98">
        <v>0.5</v>
      </c>
      <c r="BJ98">
        <v>20.100000000000001</v>
      </c>
    </row>
    <row r="99" spans="47:62" x14ac:dyDescent="0.4">
      <c r="AU99" s="11">
        <v>40460</v>
      </c>
      <c r="AV99">
        <v>18.7</v>
      </c>
      <c r="AW99">
        <v>24.1</v>
      </c>
      <c r="AX99">
        <v>15.2</v>
      </c>
      <c r="AY99">
        <v>8.9</v>
      </c>
      <c r="AZ99">
        <v>13.2</v>
      </c>
      <c r="BA99">
        <v>76.099999999999994</v>
      </c>
      <c r="BB99">
        <v>4.5999999999999996</v>
      </c>
      <c r="BC99">
        <v>15.15</v>
      </c>
      <c r="BD99">
        <v>6.7</v>
      </c>
      <c r="BE99">
        <v>4</v>
      </c>
      <c r="BF99">
        <v>9.6999999999999993</v>
      </c>
      <c r="BG99">
        <v>19.100000000000001</v>
      </c>
      <c r="BH99">
        <v>2.2000000000000002</v>
      </c>
      <c r="BJ99">
        <v>21.1</v>
      </c>
    </row>
    <row r="100" spans="47:62" x14ac:dyDescent="0.4">
      <c r="AU100" s="11">
        <v>40461</v>
      </c>
      <c r="AV100">
        <v>17.399999999999999</v>
      </c>
      <c r="AW100">
        <v>24.4</v>
      </c>
      <c r="AX100">
        <v>13</v>
      </c>
      <c r="AY100">
        <v>11.4</v>
      </c>
      <c r="AZ100">
        <v>11.3</v>
      </c>
      <c r="BA100">
        <v>77.400000000000006</v>
      </c>
      <c r="BB100">
        <v>1.5</v>
      </c>
      <c r="BC100">
        <v>16.39</v>
      </c>
      <c r="BD100">
        <v>7.5</v>
      </c>
      <c r="BE100">
        <v>5</v>
      </c>
      <c r="BF100">
        <v>10.4</v>
      </c>
      <c r="BG100">
        <v>23.8</v>
      </c>
      <c r="BH100">
        <v>2.2999999999999998</v>
      </c>
      <c r="BJ100">
        <v>20.7</v>
      </c>
    </row>
    <row r="101" spans="47:62" x14ac:dyDescent="0.4">
      <c r="AU101" s="11">
        <v>40822</v>
      </c>
      <c r="AV101">
        <v>15.3</v>
      </c>
      <c r="AW101">
        <v>21.9</v>
      </c>
      <c r="AX101">
        <v>10</v>
      </c>
      <c r="AY101">
        <v>11.9</v>
      </c>
      <c r="AZ101">
        <v>7.9</v>
      </c>
      <c r="BA101">
        <v>64.8</v>
      </c>
      <c r="BB101">
        <v>2.4</v>
      </c>
      <c r="BC101">
        <v>14.32</v>
      </c>
      <c r="BD101">
        <v>8.5</v>
      </c>
      <c r="BE101">
        <v>7.2</v>
      </c>
      <c r="BF101">
        <v>20.9</v>
      </c>
      <c r="BG101">
        <v>36.700000000000003</v>
      </c>
      <c r="BH101">
        <v>2.8</v>
      </c>
      <c r="BJ101">
        <v>17.600000000000001</v>
      </c>
    </row>
    <row r="102" spans="47:62" x14ac:dyDescent="0.4">
      <c r="AU102" s="11">
        <v>40823</v>
      </c>
      <c r="AV102">
        <v>14.8</v>
      </c>
      <c r="AW102">
        <v>21.6</v>
      </c>
      <c r="AX102">
        <v>8.9</v>
      </c>
      <c r="AY102">
        <v>12.7</v>
      </c>
      <c r="AZ102">
        <v>6</v>
      </c>
      <c r="BA102">
        <v>67.900000000000006</v>
      </c>
      <c r="BB102">
        <v>0.3</v>
      </c>
      <c r="BC102">
        <v>18.059999999999999</v>
      </c>
      <c r="BD102">
        <v>10.4</v>
      </c>
      <c r="BE102">
        <v>4.3</v>
      </c>
      <c r="BF102">
        <v>10.1</v>
      </c>
      <c r="BG102">
        <v>18.7</v>
      </c>
      <c r="BH102">
        <v>2.9</v>
      </c>
      <c r="BJ102">
        <v>18</v>
      </c>
    </row>
    <row r="103" spans="47:62" x14ac:dyDescent="0.4">
      <c r="AU103" s="11">
        <v>40824</v>
      </c>
      <c r="AV103">
        <v>14.6</v>
      </c>
      <c r="AW103">
        <v>21.9</v>
      </c>
      <c r="AX103">
        <v>9.1999999999999993</v>
      </c>
      <c r="AY103">
        <v>12.7</v>
      </c>
      <c r="AZ103">
        <v>6.4</v>
      </c>
      <c r="BA103">
        <v>68.599999999999994</v>
      </c>
      <c r="BB103">
        <v>0.1</v>
      </c>
      <c r="BC103">
        <v>17.670000000000002</v>
      </c>
      <c r="BD103">
        <v>10</v>
      </c>
      <c r="BE103">
        <v>3.6</v>
      </c>
      <c r="BF103">
        <v>9.4</v>
      </c>
      <c r="BG103">
        <v>15.8</v>
      </c>
      <c r="BH103">
        <v>2.4</v>
      </c>
      <c r="BJ103">
        <v>18.2</v>
      </c>
    </row>
    <row r="104" spans="47:62" x14ac:dyDescent="0.4">
      <c r="AU104" s="11">
        <v>40825</v>
      </c>
      <c r="AV104">
        <v>15</v>
      </c>
      <c r="AW104">
        <v>22</v>
      </c>
      <c r="AX104">
        <v>9.4</v>
      </c>
      <c r="AY104">
        <v>12.6</v>
      </c>
      <c r="AZ104">
        <v>7</v>
      </c>
      <c r="BA104">
        <v>74</v>
      </c>
      <c r="BB104">
        <v>4.8</v>
      </c>
      <c r="BC104">
        <v>11.85</v>
      </c>
      <c r="BD104">
        <v>3.4</v>
      </c>
      <c r="BE104">
        <v>2.9</v>
      </c>
      <c r="BF104">
        <v>6.8</v>
      </c>
      <c r="BG104">
        <v>11.5</v>
      </c>
      <c r="BH104">
        <v>1.5</v>
      </c>
      <c r="BJ104">
        <v>17.899999999999999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L�t��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 Y e a r < / s t r i n g > < / k e y > < v a l u e > < s t r i n g > B i g I n t < / s t r i n g > < / v a l u e > < / i t e m > < i t e m > < k e y > < s t r i n g > C o u n t < / s t r i n g > < / k e y > < v a l u e > < s t r i n g > B i g I n t < / s t r i n g > < / v a l u e > < / i t e m > < i t e m > < k e y > < s t r i n g > D a y s _ O p e n < / s t r i n g > < / k e y > < v a l u e > < s t r i n g > B i g I n t < / s t r i n g > < / v a l u e > < / i t e m > < i t e m > < k e y > < s t r i n g > N e w s _ C o u n t < / s t r i n g > < / k e y > < v a l u e > < s t r i n g > B i g I n t < / s t r i n g > < / v a l u e > < / i t e m > < i t e m > < k e y > < s t r i n g > V i s _ c h a n g e _ r a t e < / s t r i n g > < / k e y > < v a l u e > < s t r i n g > D o u b l e < / s t r i n g > < / v a l u e > < / i t e m > < i t e m > < k e y > < s t r i n g > b i g _ d a t a _ n e w s C o u n t < / s t r i n g > < / k e y > < v a l u e > < s t r i n g > B i g I n t < / s t r i n g > < / v a l u e > < / i t e m > < i t e m > < k e y > < s t r i n g > p r e v _ c o u n t < / s t r i n g > < / k e y > < v a l u e > < s t r i n g > B i g I n t < / s t r i n g > < / v a l u e > < / i t e m > < i t e m > < k e y > < s t r i n g > m i d _ c o u n t < / s t r i n g > < / k e y > < v a l u e > < s t r i n g > B i g I n t < / s t r i n g > < / v a l u e > < / i t e m > < i t e m > < k e y > < s t r i n g > a f t e r _ c o u n t < / s t r i n g > < / k e y > < v a l u e > < s t r i n g > B i g I n t < / s t r i n g > < / v a l u e > < / i t e m > < i t e m > < k e y > < s t r i n g > M o n t h < / s t r i n g > < / k e y > < v a l u e > < s t r i n g > B i g I n t < / s t r i n g > < / v a l u e > < / i t e m > < i t e m > < k e y > < s t r i n g > D a y < / s t r i n g > < / k e y > < v a l u e > < s t r i n g > B i g I n t < / s t r i n g > < / v a l u e > < / i t e m > < i t e m > < k e y > < s t r i n g > W e e k D a y < / s t r i n g > < / k e y > < v a l u e > < s t r i n g > B i g I n t 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 8 0 < / i n t > < / v a l u e > < / i t e m > < i t e m > < k e y > < s t r i n g > C o u n t < / s t r i n g > < / k e y > < v a l u e > < i n t > 9 1 < / i n t > < / v a l u e > < / i t e m > < i t e m > < k e y > < s t r i n g > D a y s _ O p e n < / s t r i n g > < / k e y > < v a l u e > < i n t > 1 4 0 < / i n t > < / v a l u e > < / i t e m > < i t e m > < k e y > < s t r i n g > N e w s _ C o u n t < / s t r i n g > < / k e y > < v a l u e > < i n t > 1 4 9 < / i n t > < / v a l u e > < / i t e m > < i t e m > < k e y > < s t r i n g > V i s _ c h a n g e _ r a t e < / s t r i n g > < / k e y > < v a l u e > < i n t > 1 8 2 < / i n t > < / v a l u e > < / i t e m > < i t e m > < k e y > < s t r i n g > b i g _ d a t a _ n e w s C o u n t < / s t r i n g > < / k e y > < v a l u e > < i n t > 2 1 7 < / i n t > < / v a l u e > < / i t e m > < i t e m > < k e y > < s t r i n g > p r e v _ c o u n t < / s t r i n g > < / k e y > < v a l u e > < i n t > 1 3 5 < / i n t > < / v a l u e > < / i t e m > < i t e m > < k e y > < s t r i n g > m i d _ c o u n t < / s t r i n g > < / k e y > < v a l u e > < i n t > 1 2 9 < / i n t > < / v a l u e > < / i t e m > < i t e m > < k e y > < s t r i n g > a f t e r _ c o u n t < / s t r i n g > < / k e y > < v a l u e > < i n t > 1 3 3 < / i n t > < / v a l u e > < / i t e m > < i t e m > < k e y > < s t r i n g > M o n t h < / s t r i n g > < / k e y > < v a l u e > < i n t > 9 4 < / i n t > < / v a l u e > < / i t e m > < i t e m > < k e y > < s t r i n g > D a y < / s t r i n g > < / k e y > < v a l u e > < i n t > 7 3 < / i n t > < / v a l u e > < / i t e m > < i t e m > < k e y > < s t r i n g > W e e k D a y < / s t r i n g > < / k e y > < v a l u e > < i n t > 1 2 2 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 C o u n t < / s t r i n g > < / k e y > < v a l u e > < i n t > 1 < / i n t > < / v a l u e > < / i t e m > < i t e m > < k e y > < s t r i n g > D a y s _ O p e n < / s t r i n g > < / k e y > < v a l u e > < i n t > 2 < / i n t > < / v a l u e > < / i t e m > < i t e m > < k e y > < s t r i n g > N e w s _ C o u n t < / s t r i n g > < / k e y > < v a l u e > < i n t > 3 < / i n t > < / v a l u e > < / i t e m > < i t e m > < k e y > < s t r i n g > V i s _ c h a n g e _ r a t e < / s t r i n g > < / k e y > < v a l u e > < i n t > 4 < / i n t > < / v a l u e > < / i t e m > < i t e m > < k e y > < s t r i n g > b i g _ d a t a _ n e w s C o u n t < / s t r i n g > < / k e y > < v a l u e > < i n t > 5 < / i n t > < / v a l u e > < / i t e m > < i t e m > < k e y > < s t r i n g > p r e v _ c o u n t < / s t r i n g > < / k e y > < v a l u e > < i n t > 6 < / i n t > < / v a l u e > < / i t e m > < i t e m > < k e y > < s t r i n g > m i d _ c o u n t < / s t r i n g > < / k e y > < v a l u e > < i n t > 7 < / i n t > < / v a l u e > < / i t e m > < i t e m > < k e y > < s t r i n g > a f t e r _ c o u n t 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< / s t r i n g > < / k e y > < v a l u e > < i n t > 1 0 < / i n t > < / v a l u e > < / i t e m > < i t e m > < k e y > < s t r i n g > W e e k D a y 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 2 0 1 9 - 1 0 - 2 8 T 0 1 : 0 7 : 5 3 . 8 1 6 0 7 2 3 + 0 9 : 0 0 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L�t��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L�t��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 L�t��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 L�t��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 C o l u m n s \ C o u n t < / K e y > < / D i a g r a m O b j e c t K e y > < D i a g r a m O b j e c t K e y > < K e y > C o l u m n s \ D a y s _ O p e n < / K e y > < / D i a g r a m O b j e c t K e y > < D i a g r a m O b j e c t K e y > < K e y > C o l u m n s \ N e w s _ C o u n t < / K e y > < / D i a g r a m O b j e c t K e y > < D i a g r a m O b j e c t K e y > < K e y > C o l u m n s \ V i s _ c h a n g e _ r a t e < / K e y > < / D i a g r a m O b j e c t K e y > < D i a g r a m O b j e c t K e y > < K e y > C o l u m n s \ b i g _ d a t a _ n e w s C o u n t < / K e y > < / D i a g r a m O b j e c t K e y > < D i a g r a m O b j e c t K e y > < K e y > C o l u m n s \ p r e v _ c o u n t < / K e y > < / D i a g r a m O b j e c t K e y > < D i a g r a m O b j e c t K e y > < K e y > C o l u m n s \ m i d _ c o u n t < / K e y > < / D i a g r a m O b j e c t K e y > < D i a g r a m O b j e c t K e y > < K e y > C o l u m n s \ a f t e r _ c o u n t 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D i a g r a m O b j e c t K e y > < K e y > C o l u m n s \ W e e k D a y 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 C o l u m n s \ D a y s _ O p e n 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 C o l u m n s \ N e w s _ C o u n t 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 C o l u m n s \ V i s _ c h a n g e _ r a t e 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 C o l u m n s \ b i g _ d a t a _ n e w s C o u n t 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 C o l u m n s \ p r e v _ c o u n t 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 C o l u m n s \ m i d _ c o u n t 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 C o l u m n s \ a f t e r _ c o u n t 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 L�t��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 L�t��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 C o l u m n s \ D a y s _ O p e n 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 C o l u m n s \ N e w s _ C o u n t 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 C o l u m n s \ V i s _ c h a n g e _ r a t e 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 C o l u m n s \ b i g _ d a t a _ n e w s C o u n t 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 C o l u m n s \ m i d _ c o u n t 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 C o l u m n s \ a f t e r _ c o u n t 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 L�t��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613989DA-2984-48A6-99A2-5C0A1BE03641}">
  <ds:schemaRefs/>
</ds:datastoreItem>
</file>

<file path=customXml/itemProps10.xml><?xml version="1.0" encoding="utf-8"?>
<ds:datastoreItem xmlns:ds="http://schemas.openxmlformats.org/officeDocument/2006/customXml" ds:itemID="{ADF54FD7-BF66-4178-81BC-68908D1926B2}">
  <ds:schemaRefs/>
</ds:datastoreItem>
</file>

<file path=customXml/itemProps11.xml><?xml version="1.0" encoding="utf-8"?>
<ds:datastoreItem xmlns:ds="http://schemas.openxmlformats.org/officeDocument/2006/customXml" ds:itemID="{28B2CB98-7AE3-4882-B124-4B975F3F3993}">
  <ds:schemaRefs/>
</ds:datastoreItem>
</file>

<file path=customXml/itemProps12.xml><?xml version="1.0" encoding="utf-8"?>
<ds:datastoreItem xmlns:ds="http://schemas.openxmlformats.org/officeDocument/2006/customXml" ds:itemID="{13F0B466-D236-45A4-B336-497CDEA0688D}">
  <ds:schemaRefs/>
</ds:datastoreItem>
</file>

<file path=customXml/itemProps13.xml><?xml version="1.0" encoding="utf-8"?>
<ds:datastoreItem xmlns:ds="http://schemas.openxmlformats.org/officeDocument/2006/customXml" ds:itemID="{67C6DBA7-93C6-4F2A-9B7D-1B10DBCE3830}">
  <ds:schemaRefs/>
</ds:datastoreItem>
</file>

<file path=customXml/itemProps14.xml><?xml version="1.0" encoding="utf-8"?>
<ds:datastoreItem xmlns:ds="http://schemas.openxmlformats.org/officeDocument/2006/customXml" ds:itemID="{AAF16F4E-3E78-47D8-999D-EB132DBD0076}">
  <ds:schemaRefs/>
</ds:datastoreItem>
</file>

<file path=customXml/itemProps15.xml><?xml version="1.0" encoding="utf-8"?>
<ds:datastoreItem xmlns:ds="http://schemas.openxmlformats.org/officeDocument/2006/customXml" ds:itemID="{BECEEDD3-DD41-47B2-9BFB-12F5E97E3F02}">
  <ds:schemaRefs/>
</ds:datastoreItem>
</file>

<file path=customXml/itemProps16.xml><?xml version="1.0" encoding="utf-8"?>
<ds:datastoreItem xmlns:ds="http://schemas.openxmlformats.org/officeDocument/2006/customXml" ds:itemID="{487C3B42-B530-4F8F-A942-3B7BA45D8CDB}">
  <ds:schemaRefs/>
</ds:datastoreItem>
</file>

<file path=customXml/itemProps2.xml><?xml version="1.0" encoding="utf-8"?>
<ds:datastoreItem xmlns:ds="http://schemas.openxmlformats.org/officeDocument/2006/customXml" ds:itemID="{88C62FF9-8F45-47BE-91C4-CF786377394C}">
  <ds:schemaRefs/>
</ds:datastoreItem>
</file>

<file path=customXml/itemProps3.xml><?xml version="1.0" encoding="utf-8"?>
<ds:datastoreItem xmlns:ds="http://schemas.openxmlformats.org/officeDocument/2006/customXml" ds:itemID="{E2DCAC4A-ED9D-4C16-8677-B7934A03F359}">
  <ds:schemaRefs/>
</ds:datastoreItem>
</file>

<file path=customXml/itemProps4.xml><?xml version="1.0" encoding="utf-8"?>
<ds:datastoreItem xmlns:ds="http://schemas.openxmlformats.org/officeDocument/2006/customXml" ds:itemID="{21A2C793-9346-4585-A692-3A4099CF35E2}">
  <ds:schemaRefs/>
</ds:datastoreItem>
</file>

<file path=customXml/itemProps5.xml><?xml version="1.0" encoding="utf-8"?>
<ds:datastoreItem xmlns:ds="http://schemas.openxmlformats.org/officeDocument/2006/customXml" ds:itemID="{6A5FA5B4-100C-4B80-A25A-093554C5F9B8}">
  <ds:schemaRefs/>
</ds:datastoreItem>
</file>

<file path=customXml/itemProps6.xml><?xml version="1.0" encoding="utf-8"?>
<ds:datastoreItem xmlns:ds="http://schemas.openxmlformats.org/officeDocument/2006/customXml" ds:itemID="{9E3A550E-081D-4614-A276-9AD57F7A03A0}">
  <ds:schemaRefs/>
</ds:datastoreItem>
</file>

<file path=customXml/itemProps7.xml><?xml version="1.0" encoding="utf-8"?>
<ds:datastoreItem xmlns:ds="http://schemas.openxmlformats.org/officeDocument/2006/customXml" ds:itemID="{EC109BA2-8DC0-4DAA-9321-D776C9073242}">
  <ds:schemaRefs/>
</ds:datastoreItem>
</file>

<file path=customXml/itemProps8.xml><?xml version="1.0" encoding="utf-8"?>
<ds:datastoreItem xmlns:ds="http://schemas.openxmlformats.org/officeDocument/2006/customXml" ds:itemID="{159FA628-44D4-4E31-BC7A-EC7DF31F7D42}">
  <ds:schemaRefs/>
</ds:datastoreItem>
</file>

<file path=customXml/itemProps9.xml><?xml version="1.0" encoding="utf-8"?>
<ds:datastoreItem xmlns:ds="http://schemas.openxmlformats.org/officeDocument/2006/customXml" ds:itemID="{17BF225E-2880-4FA5-B926-A67C31DE98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회귀분석_all</vt:lpstr>
      <vt:lpstr>회귀분석_-1</vt:lpstr>
      <vt:lpstr>회귀분석_3</vt:lpstr>
      <vt:lpstr>Prediction</vt:lpstr>
      <vt:lpstr>상관분석</vt:lpstr>
      <vt:lpstr>회귀분석_weather</vt:lpstr>
      <vt:lpstr>Prediction_Vis_Change</vt:lpstr>
      <vt:lpstr>Sheet19</vt:lpstr>
      <vt:lpstr>Train_Data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2019-10-27T09:15:41Z</dcterms:created>
  <dcterms:modified xsi:type="dcterms:W3CDTF">2019-10-27T16:07:54Z</dcterms:modified>
</cp:coreProperties>
</file>