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projects\clara-org-chart\resources\"/>
    </mc:Choice>
  </mc:AlternateContent>
  <xr:revisionPtr revIDLastSave="0" documentId="8_{1387A845-464F-43BA-A641-6A16E22642A0}" xr6:coauthVersionLast="47" xr6:coauthVersionMax="47" xr10:uidLastSave="{00000000-0000-0000-0000-000000000000}"/>
  <bookViews>
    <workbookView xWindow="720" yWindow="720" windowWidth="28800" windowHeight="15370" tabRatio="597" xr2:uid="{00000000-000D-0000-FFFF-FFFF00000000}"/>
  </bookViews>
  <sheets>
    <sheet name="ALL REGIONS" sheetId="10" r:id="rId1"/>
  </sheets>
  <definedNames>
    <definedName name="_xlnm._FilterDatabase" localSheetId="0" hidden="1">'ALL REGIONS'!$A$1:$M$9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10" l="1" a="1"/>
  <c r="S2" i="10" s="1"/>
  <c r="H3" i="10"/>
  <c r="H4" i="10"/>
  <c r="H5" i="10"/>
  <c r="H6" i="10"/>
  <c r="H7" i="10"/>
  <c r="H8" i="10"/>
  <c r="H9" i="10"/>
  <c r="H2" i="10"/>
  <c r="L3" i="10"/>
  <c r="L4" i="10"/>
  <c r="L5" i="10"/>
  <c r="L6" i="10"/>
  <c r="L7" i="10"/>
  <c r="L8" i="10"/>
  <c r="L9" i="10"/>
  <c r="K3" i="10"/>
  <c r="K4" i="10"/>
  <c r="K5" i="10"/>
  <c r="K6" i="10"/>
  <c r="K7" i="10"/>
  <c r="K8" i="10"/>
  <c r="K9" i="10"/>
  <c r="L2" i="10"/>
  <c r="K2" i="10"/>
  <c r="I3" i="10"/>
  <c r="I4" i="10"/>
  <c r="I5" i="10"/>
  <c r="I6" i="10"/>
  <c r="I7" i="10"/>
  <c r="I8" i="10"/>
  <c r="I9" i="10"/>
  <c r="I2" i="10"/>
  <c r="J9" i="10"/>
  <c r="J8" i="10"/>
  <c r="J7" i="10"/>
  <c r="J6" i="10"/>
  <c r="J5" i="10"/>
  <c r="J4" i="10"/>
  <c r="J3" i="10"/>
  <c r="J2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<sst xmlns="http://schemas.openxmlformats.org/spreadsheetml/2006/main" count="61" uniqueCount="45">
  <si>
    <t>Position</t>
  </si>
  <si>
    <t>Position Reports To Position</t>
  </si>
  <si>
    <t>Current Employee</t>
  </si>
  <si>
    <t>Title</t>
  </si>
  <si>
    <t>Position Reports To Position (Dotted Line)</t>
  </si>
  <si>
    <t>Comments/Notes</t>
  </si>
  <si>
    <t>Vacant</t>
  </si>
  <si>
    <t>City</t>
  </si>
  <si>
    <t>JOE TYLER</t>
  </si>
  <si>
    <t>DIRECTOR</t>
  </si>
  <si>
    <t>542-003-4850-001</t>
  </si>
  <si>
    <t>ANALE BURLEW</t>
  </si>
  <si>
    <t>CHIEF DEPUTY DIRECTOR</t>
  </si>
  <si>
    <t>542-003-4851-001</t>
  </si>
  <si>
    <t>DANIEL BERLANT</t>
  </si>
  <si>
    <t>STATE FIRE MARSHAL</t>
  </si>
  <si>
    <t>544-500-8964-001</t>
  </si>
  <si>
    <t>541-003-7500-011</t>
  </si>
  <si>
    <t>EDITH HANNIGAN</t>
  </si>
  <si>
    <t>EXECUTIVE OFFICER</t>
  </si>
  <si>
    <t>541-001-3485-001</t>
  </si>
  <si>
    <t>DAN STAPLETON</t>
  </si>
  <si>
    <t>ASSISTANT EXECUTIVE OFFICER</t>
  </si>
  <si>
    <t>541-002-1238-001</t>
  </si>
  <si>
    <t>WINDY C BOULDIN</t>
  </si>
  <si>
    <t>DEPUTY DIRECTOR OFFICE OF PROGRAM ACCOUNTABILITY</t>
  </si>
  <si>
    <t>541-023-7500-001</t>
  </si>
  <si>
    <t>KELLY WELCHANS</t>
  </si>
  <si>
    <t>CHIEF COUNSEL</t>
  </si>
  <si>
    <t>541-015-0913-001</t>
  </si>
  <si>
    <t>California Department of Forestry and Fire Protection (CAL FIRE)</t>
  </si>
  <si>
    <t>541-033-4800-001</t>
  </si>
  <si>
    <t>Sac. HeadQuarters</t>
  </si>
  <si>
    <t>AgencyCode</t>
  </si>
  <si>
    <t>UnitCode</t>
  </si>
  <si>
    <t>ClassCode</t>
  </si>
  <si>
    <t>SerialNumber</t>
  </si>
  <si>
    <t>Location</t>
  </si>
  <si>
    <t>Dotted_Reports</t>
  </si>
  <si>
    <t>Unique_Flag</t>
  </si>
  <si>
    <t>Time_Base</t>
  </si>
  <si>
    <t>Region</t>
  </si>
  <si>
    <t>HQ</t>
  </si>
  <si>
    <t>TB_Adjustment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</si>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</sst>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1" xfId="0" applyFill="1" applyBorder="1"/>
    <xf numFmtId="0" fontId="1" fillId="0" borderId="0" xfId="0" applyFont="1"/>
    <xf numFmtId="0" fontId="2" fillId="0" borderId="0" xfId="0" applyFont="1" applyAlignment="1">
      <alignment vertical="center"/>
    </xf>
    <xf numFmtId="0" fontId="0" fillId="5" borderId="0" xfId="0" applyFill="1"/>
    <xf numFmtId="0" fontId="0" fillId="4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33AF6-E056-4C9C-91FC-4AD24B066351}">
  <sheetPr>
    <tabColor rgb="FF00B050"/>
  </sheetPr>
  <dimension ref="A1:S9"/>
  <sheetViews>
    <sheetView tabSelected="1" zoomScale="120" zoomScaleNormal="120" workbookViewId="0">
      <pane ySplit="1" topLeftCell="A10989" activePane="bottomLeft" state="frozen"/>
      <selection pane="bottomLeft" activeCell="D11011" sqref="D11011"/>
    </sheetView>
  </sheetViews>
  <sheetFormatPr defaultColWidth="8.81640625" defaultRowHeight="14.5" x14ac:dyDescent="0.35"/>
  <cols>
    <col min="1" max="1" width="21.81640625" customWidth="1"/>
    <col min="2" max="2" width="56.453125" customWidth="1"/>
    <col min="3" max="3" width="28.1796875" customWidth="1"/>
    <col min="4" max="4" width="21.453125" customWidth="1"/>
    <col min="5" max="5" width="41.36328125" bestFit="1" customWidth="1"/>
    <col min="6" max="6" width="18.453125" customWidth="1"/>
    <col min="7" max="7" width="48.36328125" customWidth="1"/>
    <col min="8" max="8" width="13.1796875" customWidth="1"/>
    <col min="14" max="14" width="11" customWidth="1"/>
    <col min="15" max="15" width="11.453125" customWidth="1"/>
    <col min="16" max="16" width="11" customWidth="1"/>
  </cols>
  <sheetData>
    <row r="1" spans="1:19" s="1" customFormat="1" x14ac:dyDescent="0.35">
      <c r="A1" s="2" t="s">
        <v>0</v>
      </c>
      <c r="B1" s="2" t="s">
        <v>3</v>
      </c>
      <c r="C1" s="2" t="s">
        <v>2</v>
      </c>
      <c r="D1" s="2" t="s">
        <v>1</v>
      </c>
      <c r="E1" s="2" t="s">
        <v>4</v>
      </c>
      <c r="F1" s="2" t="s">
        <v>7</v>
      </c>
      <c r="G1" s="2" t="s">
        <v>5</v>
      </c>
      <c r="H1" s="1" t="s">
        <v>38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39</v>
      </c>
      <c r="N1" s="1" t="s">
        <v>40</v>
      </c>
      <c r="O1" s="1" t="s">
        <v>43</v>
      </c>
      <c r="P1" s="1" t="s">
        <v>41</v>
      </c>
      <c r="Q1" s="1" t="s">
        <v>37</v>
      </c>
      <c r="R1" s="1" t="s">
        <v>44</v>
      </c>
    </row>
    <row r="2" spans="1:19" s="5" customFormat="1" x14ac:dyDescent="0.35">
      <c r="A2" s="5" t="s">
        <v>10</v>
      </c>
      <c r="B2" s="5" t="s">
        <v>9</v>
      </c>
      <c r="C2" s="5" t="s">
        <v>8</v>
      </c>
      <c r="D2" s="6"/>
      <c r="F2" s="5" t="s">
        <v>32</v>
      </c>
      <c r="G2" s="5" t="s">
        <v>30</v>
      </c>
      <c r="H2" t="str">
        <f>IF(ISBLANK(E2),"","Yes")</f>
        <v/>
      </c>
      <c r="I2" s="5" t="str">
        <f>LEFT(A2,3)</f>
        <v>542</v>
      </c>
      <c r="J2" s="5" t="str">
        <f>RIGHT(LEFT(A2,7),3)</f>
        <v>003</v>
      </c>
      <c r="K2" s="5" t="str">
        <f>RIGHT(LEFT(A2,12),4)</f>
        <v>4850</v>
      </c>
      <c r="L2" s="5" t="str">
        <f>RIGHT(A2,3)</f>
        <v>001</v>
      </c>
      <c r="P2" s="5" t="s">
        <v>42</v>
      </c>
      <c r="S2" s="5" t="e" cm="1">
        <f t="array" ref="S2">IF(COUNTIF(A1,"*TEXT*"),TrueValue,FalseValue)</f>
        <v>#NAME?</v>
      </c>
    </row>
    <row r="3" spans="1:19" x14ac:dyDescent="0.35">
      <c r="A3" t="s">
        <v>13</v>
      </c>
      <c r="B3" t="s">
        <v>12</v>
      </c>
      <c r="C3" t="s">
        <v>11</v>
      </c>
      <c r="D3" t="s">
        <v>10</v>
      </c>
      <c r="H3" t="str">
        <f t="shared" ref="H3:H9" si="0">IF(ISBLANK(E3),"","Yes")</f>
        <v/>
      </c>
      <c r="I3" t="str">
        <f t="shared" ref="I3:I9" si="1">LEFT(A3,3)</f>
        <v>542</v>
      </c>
      <c r="J3" t="str">
        <f t="shared" ref="J3:J9" si="2">RIGHT(LEFT(A3,7),3)</f>
        <v>003</v>
      </c>
      <c r="K3" t="str">
        <f t="shared" ref="K3:K9" si="3">RIGHT(LEFT(A3,12),4)</f>
        <v>4851</v>
      </c>
      <c r="L3" t="str">
        <f t="shared" ref="L3:L9" si="4">RIGHT(A3,3)</f>
        <v>001</v>
      </c>
      <c r="P3" t="s">
        <v>42</v>
      </c>
    </row>
    <row r="4" spans="1:19" x14ac:dyDescent="0.35">
      <c r="A4" t="s">
        <v>16</v>
      </c>
      <c r="B4" t="s">
        <v>15</v>
      </c>
      <c r="C4" t="s">
        <v>14</v>
      </c>
      <c r="D4" t="s">
        <v>10</v>
      </c>
      <c r="H4" t="str">
        <f t="shared" si="0"/>
        <v/>
      </c>
      <c r="I4" t="str">
        <f t="shared" si="1"/>
        <v>544</v>
      </c>
      <c r="J4" t="str">
        <f t="shared" si="2"/>
        <v>500</v>
      </c>
      <c r="K4" t="str">
        <f t="shared" si="3"/>
        <v>8964</v>
      </c>
      <c r="L4" t="str">
        <f t="shared" si="4"/>
        <v>001</v>
      </c>
      <c r="P4" t="s">
        <v>42</v>
      </c>
    </row>
    <row r="5" spans="1:19" x14ac:dyDescent="0.35">
      <c r="A5" t="s">
        <v>17</v>
      </c>
      <c r="B5" t="s">
        <v>12</v>
      </c>
      <c r="C5" t="s">
        <v>6</v>
      </c>
      <c r="D5" t="s">
        <v>10</v>
      </c>
      <c r="H5" t="str">
        <f t="shared" si="0"/>
        <v/>
      </c>
      <c r="I5" t="str">
        <f t="shared" si="1"/>
        <v>541</v>
      </c>
      <c r="J5" t="str">
        <f t="shared" si="2"/>
        <v>003</v>
      </c>
      <c r="K5" t="str">
        <f t="shared" si="3"/>
        <v>7500</v>
      </c>
      <c r="L5" t="str">
        <f t="shared" si="4"/>
        <v>011</v>
      </c>
      <c r="P5" t="s">
        <v>42</v>
      </c>
    </row>
    <row r="6" spans="1:19" x14ac:dyDescent="0.35">
      <c r="A6" t="s">
        <v>20</v>
      </c>
      <c r="B6" t="s">
        <v>19</v>
      </c>
      <c r="C6" t="s">
        <v>18</v>
      </c>
      <c r="D6" s="7" t="s">
        <v>10</v>
      </c>
      <c r="E6" t="s">
        <v>10</v>
      </c>
      <c r="G6" s="3"/>
      <c r="H6" t="str">
        <f t="shared" si="0"/>
        <v>Yes</v>
      </c>
      <c r="I6" t="str">
        <f t="shared" si="1"/>
        <v>541</v>
      </c>
      <c r="J6" t="str">
        <f t="shared" si="2"/>
        <v>001</v>
      </c>
      <c r="K6" t="str">
        <f t="shared" si="3"/>
        <v>3485</v>
      </c>
      <c r="L6" t="str">
        <f t="shared" si="4"/>
        <v>001</v>
      </c>
      <c r="P6" t="s">
        <v>42</v>
      </c>
    </row>
    <row r="7" spans="1:19" x14ac:dyDescent="0.35">
      <c r="A7" t="s">
        <v>23</v>
      </c>
      <c r="B7" t="s">
        <v>22</v>
      </c>
      <c r="C7" t="s">
        <v>21</v>
      </c>
      <c r="D7" s="7" t="s">
        <v>20</v>
      </c>
      <c r="E7" t="s">
        <v>20</v>
      </c>
      <c r="G7" s="3"/>
      <c r="H7" t="str">
        <f t="shared" si="0"/>
        <v>Yes</v>
      </c>
      <c r="I7" t="str">
        <f t="shared" si="1"/>
        <v>541</v>
      </c>
      <c r="J7" t="str">
        <f t="shared" si="2"/>
        <v>002</v>
      </c>
      <c r="K7" t="str">
        <f t="shared" si="3"/>
        <v>1238</v>
      </c>
      <c r="L7" t="str">
        <f t="shared" si="4"/>
        <v>001</v>
      </c>
      <c r="P7" t="s">
        <v>42</v>
      </c>
    </row>
    <row r="8" spans="1:19" x14ac:dyDescent="0.35">
      <c r="A8" s="4" t="s">
        <v>26</v>
      </c>
      <c r="B8" s="4" t="s">
        <v>25</v>
      </c>
      <c r="C8" t="s">
        <v>24</v>
      </c>
      <c r="D8" t="s">
        <v>31</v>
      </c>
      <c r="H8" t="str">
        <f t="shared" si="0"/>
        <v/>
      </c>
      <c r="I8" t="str">
        <f t="shared" si="1"/>
        <v>541</v>
      </c>
      <c r="J8" t="str">
        <f t="shared" si="2"/>
        <v>023</v>
      </c>
      <c r="K8" t="str">
        <f t="shared" si="3"/>
        <v>7500</v>
      </c>
      <c r="L8" t="str">
        <f t="shared" si="4"/>
        <v>001</v>
      </c>
      <c r="P8" t="s">
        <v>42</v>
      </c>
    </row>
    <row r="9" spans="1:19" x14ac:dyDescent="0.35">
      <c r="A9" t="s">
        <v>29</v>
      </c>
      <c r="B9" t="s">
        <v>28</v>
      </c>
      <c r="C9" t="s">
        <v>27</v>
      </c>
      <c r="D9" t="s">
        <v>31</v>
      </c>
      <c r="H9" t="str">
        <f t="shared" si="0"/>
        <v/>
      </c>
      <c r="I9" t="str">
        <f t="shared" si="1"/>
        <v>541</v>
      </c>
      <c r="J9" t="str">
        <f t="shared" si="2"/>
        <v>015</v>
      </c>
      <c r="K9" t="str">
        <f t="shared" si="3"/>
        <v>0913</v>
      </c>
      <c r="L9" t="str">
        <f t="shared" si="4"/>
        <v>001</v>
      </c>
      <c r="P9" t="s">
        <v>42</v>
      </c>
    </row>
  </sheetData>
  <autoFilter ref="A1:M9" xr:uid="{F2B33AF6-E056-4C9C-91FC-4AD24B066351}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Rogers, Ben(RDI)@CALFIRE</dc:creator>
  <cp:lastModifiedBy>Joseph Couk</cp:lastModifiedBy>
  <cp:lastPrinted>2025-05-27T19:02:58Z</cp:lastPrinted>
  <dcterms:created xsi:type="dcterms:W3CDTF">2015-06-05T18:17:20Z</dcterms:created>
  <dcterms:modified xsi:type="dcterms:W3CDTF">2025-09-05T23:59:43Z</dcterms:modified>
</cp:coreProperties>
</file>