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LogsAnalizer/production/excels/"/>
    </mc:Choice>
  </mc:AlternateContent>
  <bookViews>
    <workbookView xWindow="2200" yWindow="460" windowWidth="36200" windowHeight="20520" tabRatio="500" firstSheet="4" activeTab="9"/>
  </bookViews>
  <sheets>
    <sheet name="BATCAT_NA12878" sheetId="1" state="hidden" r:id="rId1"/>
    <sheet name="PART_BATCAT_NA12878" sheetId="6" state="hidden" r:id="rId2"/>
    <sheet name="HYB_BATCAT_NA12878" sheetId="8" state="hidden" r:id="rId3"/>
    <sheet name="HYB_BATCAT_NA12878_RELOADED" sheetId="11" state="hidden" r:id="rId4"/>
    <sheet name="HYB_BATCAT_NA12878_ENHANCED" sheetId="16" r:id="rId5"/>
    <sheet name="BATCAT_GCAT" sheetId="5" state="hidden" r:id="rId6"/>
    <sheet name="PART_BATCAT_GCAT" sheetId="3" state="hidden" r:id="rId7"/>
    <sheet name="HYB_BATCAT_GCAT" sheetId="7" state="hidden" r:id="rId8"/>
    <sheet name="HYB_BATCAT_GCAT_RELOADED" sheetId="13" state="hidden" r:id="rId9"/>
    <sheet name="HYB_BATCAT_GCAT_ENHANCED" sheetId="1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7" i="16" l="1"/>
  <c r="BO2" i="16"/>
  <c r="BO3" i="16"/>
  <c r="BO4" i="16"/>
  <c r="BF5" i="16"/>
  <c r="BO5" i="16"/>
  <c r="BF6" i="16"/>
  <c r="BO6" i="16"/>
  <c r="BO7" i="16"/>
  <c r="X7" i="16"/>
  <c r="AG2" i="16"/>
  <c r="AG3" i="16"/>
  <c r="AG4" i="16"/>
  <c r="X5" i="16"/>
  <c r="AG5" i="16"/>
  <c r="X6" i="16"/>
  <c r="AG6" i="16"/>
  <c r="AG7" i="16"/>
  <c r="AO13" i="16"/>
  <c r="AX3" i="16"/>
  <c r="AX4" i="16"/>
  <c r="AX5" i="16"/>
  <c r="AX6" i="16"/>
  <c r="AX7" i="16"/>
  <c r="AX8" i="16"/>
  <c r="AX9" i="16"/>
  <c r="AX10" i="16"/>
  <c r="AO11" i="16"/>
  <c r="AX11" i="16"/>
  <c r="AO12" i="16"/>
  <c r="AX12" i="16"/>
  <c r="AX13" i="16"/>
  <c r="AX2" i="16"/>
  <c r="G13" i="16"/>
  <c r="P2" i="16"/>
  <c r="P3" i="16"/>
  <c r="P4" i="16"/>
  <c r="P5" i="16"/>
  <c r="P6" i="16"/>
  <c r="P7" i="16"/>
  <c r="P8" i="16"/>
  <c r="P9" i="16"/>
  <c r="P10" i="16"/>
  <c r="G11" i="16"/>
  <c r="P11" i="16"/>
  <c r="G12" i="16"/>
  <c r="P12" i="16"/>
  <c r="P13" i="16"/>
  <c r="BF7" i="18"/>
  <c r="BO2" i="18"/>
  <c r="BO3" i="18"/>
  <c r="BO4" i="18"/>
  <c r="BF5" i="18"/>
  <c r="BO5" i="18"/>
  <c r="BF6" i="18"/>
  <c r="BO6" i="18"/>
  <c r="BO7" i="18"/>
  <c r="AO13" i="18"/>
  <c r="AO11" i="18"/>
  <c r="AX11" i="18"/>
  <c r="AO12" i="18"/>
  <c r="AX12" i="18"/>
  <c r="AX13" i="18"/>
  <c r="AX2" i="18"/>
  <c r="AX3" i="18"/>
  <c r="AX4" i="18"/>
  <c r="AX5" i="18"/>
  <c r="AX6" i="18"/>
  <c r="AX7" i="18"/>
  <c r="AX8" i="18"/>
  <c r="AX9" i="18"/>
  <c r="AX10" i="18"/>
  <c r="X7" i="18"/>
  <c r="AG3" i="18"/>
  <c r="AG4" i="18"/>
  <c r="X5" i="18"/>
  <c r="AG5" i="18"/>
  <c r="X6" i="18"/>
  <c r="AG6" i="18"/>
  <c r="AG7" i="18"/>
  <c r="AG2" i="18"/>
  <c r="G13" i="18"/>
  <c r="P3" i="18"/>
  <c r="P4" i="18"/>
  <c r="P5" i="18"/>
  <c r="P6" i="18"/>
  <c r="P7" i="18"/>
  <c r="P8" i="18"/>
  <c r="P9" i="18"/>
  <c r="P10" i="18"/>
  <c r="G11" i="18"/>
  <c r="P11" i="18"/>
  <c r="G12" i="18"/>
  <c r="P12" i="18"/>
  <c r="P13" i="18"/>
  <c r="P2" i="18"/>
  <c r="AP13" i="18"/>
  <c r="AN13" i="18"/>
  <c r="AM13" i="18"/>
  <c r="AL13" i="18"/>
  <c r="AK13" i="18"/>
  <c r="AJ13" i="18"/>
  <c r="H13" i="18"/>
  <c r="F13" i="18"/>
  <c r="E13" i="18"/>
  <c r="D13" i="18"/>
  <c r="C13" i="18"/>
  <c r="B13" i="18"/>
  <c r="AP12" i="18"/>
  <c r="AN12" i="18"/>
  <c r="AM12" i="18"/>
  <c r="AL12" i="18"/>
  <c r="AK12" i="18"/>
  <c r="AJ12" i="18"/>
  <c r="H12" i="18"/>
  <c r="F12" i="18"/>
  <c r="E12" i="18"/>
  <c r="D12" i="18"/>
  <c r="C12" i="18"/>
  <c r="B12" i="18"/>
  <c r="AP11" i="18"/>
  <c r="AN11" i="18"/>
  <c r="AM11" i="18"/>
  <c r="AL11" i="18"/>
  <c r="AK11" i="18"/>
  <c r="AJ11" i="18"/>
  <c r="H11" i="18"/>
  <c r="F11" i="18"/>
  <c r="E11" i="18"/>
  <c r="D11" i="18"/>
  <c r="C11" i="18"/>
  <c r="B11" i="18"/>
  <c r="BG7" i="18"/>
  <c r="BE7" i="18"/>
  <c r="BD7" i="18"/>
  <c r="BC7" i="18"/>
  <c r="BB7" i="18"/>
  <c r="BA7" i="18"/>
  <c r="Y7" i="18"/>
  <c r="W7" i="18"/>
  <c r="V7" i="18"/>
  <c r="U7" i="18"/>
  <c r="T7" i="18"/>
  <c r="S7" i="18"/>
  <c r="BG6" i="18"/>
  <c r="BE6" i="18"/>
  <c r="BD6" i="18"/>
  <c r="BC6" i="18"/>
  <c r="BB6" i="18"/>
  <c r="BA6" i="18"/>
  <c r="Y6" i="18"/>
  <c r="W6" i="18"/>
  <c r="V6" i="18"/>
  <c r="U6" i="18"/>
  <c r="T6" i="18"/>
  <c r="S6" i="18"/>
  <c r="BG5" i="18"/>
  <c r="BE5" i="18"/>
  <c r="BD5" i="18"/>
  <c r="BC5" i="18"/>
  <c r="BB5" i="18"/>
  <c r="BA5" i="18"/>
  <c r="Y5" i="18"/>
  <c r="W5" i="18"/>
  <c r="V5" i="18"/>
  <c r="U5" i="18"/>
  <c r="T5" i="18"/>
  <c r="S5" i="18"/>
  <c r="AP13" i="16"/>
  <c r="AN13" i="16"/>
  <c r="AM13" i="16"/>
  <c r="AL13" i="16"/>
  <c r="AK13" i="16"/>
  <c r="AJ13" i="16"/>
  <c r="H13" i="16"/>
  <c r="F13" i="16"/>
  <c r="E13" i="16"/>
  <c r="D13" i="16"/>
  <c r="C13" i="16"/>
  <c r="B13" i="16"/>
  <c r="AP12" i="16"/>
  <c r="AN12" i="16"/>
  <c r="AM12" i="16"/>
  <c r="AL12" i="16"/>
  <c r="AK12" i="16"/>
  <c r="AJ12" i="16"/>
  <c r="H12" i="16"/>
  <c r="F12" i="16"/>
  <c r="E12" i="16"/>
  <c r="D12" i="16"/>
  <c r="C12" i="16"/>
  <c r="B12" i="16"/>
  <c r="AP11" i="16"/>
  <c r="AN11" i="16"/>
  <c r="AM11" i="16"/>
  <c r="AL11" i="16"/>
  <c r="AK11" i="16"/>
  <c r="AJ11" i="16"/>
  <c r="H11" i="16"/>
  <c r="F11" i="16"/>
  <c r="E11" i="16"/>
  <c r="D11" i="16"/>
  <c r="C11" i="16"/>
  <c r="B11" i="16"/>
  <c r="BG7" i="16"/>
  <c r="BE7" i="16"/>
  <c r="BD7" i="16"/>
  <c r="BC7" i="16"/>
  <c r="BB7" i="16"/>
  <c r="BA7" i="16"/>
  <c r="Y7" i="16"/>
  <c r="W7" i="16"/>
  <c r="V7" i="16"/>
  <c r="U7" i="16"/>
  <c r="T7" i="16"/>
  <c r="S7" i="16"/>
  <c r="BG6" i="16"/>
  <c r="BE6" i="16"/>
  <c r="BD6" i="16"/>
  <c r="BC6" i="16"/>
  <c r="BB6" i="16"/>
  <c r="BA6" i="16"/>
  <c r="Y6" i="16"/>
  <c r="W6" i="16"/>
  <c r="V6" i="16"/>
  <c r="U6" i="16"/>
  <c r="T6" i="16"/>
  <c r="S6" i="16"/>
  <c r="BG5" i="16"/>
  <c r="BE5" i="16"/>
  <c r="BD5" i="16"/>
  <c r="BC5" i="16"/>
  <c r="BB5" i="16"/>
  <c r="BA5" i="16"/>
  <c r="Y5" i="16"/>
  <c r="W5" i="16"/>
  <c r="V5" i="16"/>
  <c r="U5" i="16"/>
  <c r="T5" i="16"/>
  <c r="S5" i="16"/>
  <c r="AN10" i="13"/>
  <c r="AM10" i="13"/>
  <c r="AL10" i="13"/>
  <c r="AK10" i="13"/>
  <c r="AJ10" i="13"/>
  <c r="AI10" i="13"/>
  <c r="AH10" i="13"/>
  <c r="H10" i="13"/>
  <c r="G10" i="13"/>
  <c r="F10" i="13"/>
  <c r="E10" i="13"/>
  <c r="D10" i="13"/>
  <c r="C10" i="13"/>
  <c r="B10" i="13"/>
  <c r="AN9" i="13"/>
  <c r="AM9" i="13"/>
  <c r="AL9" i="13"/>
  <c r="AK9" i="13"/>
  <c r="AJ9" i="13"/>
  <c r="AI9" i="13"/>
  <c r="AH9" i="13"/>
  <c r="H9" i="13"/>
  <c r="G9" i="13"/>
  <c r="F9" i="13"/>
  <c r="E9" i="13"/>
  <c r="D9" i="13"/>
  <c r="C9" i="13"/>
  <c r="B9" i="13"/>
  <c r="AN8" i="13"/>
  <c r="AM8" i="13"/>
  <c r="AL8" i="13"/>
  <c r="AK8" i="13"/>
  <c r="AJ8" i="13"/>
  <c r="AI8" i="13"/>
  <c r="AH8" i="13"/>
  <c r="H8" i="13"/>
  <c r="G8" i="13"/>
  <c r="F8" i="13"/>
  <c r="E8" i="13"/>
  <c r="D8" i="13"/>
  <c r="C8" i="13"/>
  <c r="B8" i="13"/>
  <c r="BD7" i="13"/>
  <c r="BC7" i="13"/>
  <c r="BB7" i="13"/>
  <c r="BA7" i="13"/>
  <c r="AZ7" i="13"/>
  <c r="AY7" i="13"/>
  <c r="AX7" i="13"/>
  <c r="X7" i="13"/>
  <c r="W7" i="13"/>
  <c r="V7" i="13"/>
  <c r="U7" i="13"/>
  <c r="T7" i="13"/>
  <c r="S7" i="13"/>
  <c r="R7" i="13"/>
  <c r="BD6" i="13"/>
  <c r="BC6" i="13"/>
  <c r="BB6" i="13"/>
  <c r="BA6" i="13"/>
  <c r="AZ6" i="13"/>
  <c r="AY6" i="13"/>
  <c r="AX6" i="13"/>
  <c r="X6" i="13"/>
  <c r="W6" i="13"/>
  <c r="V6" i="13"/>
  <c r="U6" i="13"/>
  <c r="T6" i="13"/>
  <c r="S6" i="13"/>
  <c r="R6" i="13"/>
  <c r="BD5" i="13"/>
  <c r="BC5" i="13"/>
  <c r="BB5" i="13"/>
  <c r="BA5" i="13"/>
  <c r="AZ5" i="13"/>
  <c r="AY5" i="13"/>
  <c r="AX5" i="13"/>
  <c r="X5" i="13"/>
  <c r="W5" i="13"/>
  <c r="V5" i="13"/>
  <c r="U5" i="13"/>
  <c r="T5" i="13"/>
  <c r="S5" i="13"/>
  <c r="R5" i="13"/>
  <c r="AY5" i="11"/>
  <c r="AZ5" i="11"/>
  <c r="BA5" i="11"/>
  <c r="BB5" i="11"/>
  <c r="BC5" i="11"/>
  <c r="BD5" i="11"/>
  <c r="AY6" i="11"/>
  <c r="AZ6" i="11"/>
  <c r="BA6" i="11"/>
  <c r="BB6" i="11"/>
  <c r="BC6" i="11"/>
  <c r="BD6" i="11"/>
  <c r="AY7" i="11"/>
  <c r="AZ7" i="11"/>
  <c r="BA7" i="11"/>
  <c r="BB7" i="11"/>
  <c r="BC7" i="11"/>
  <c r="BD7" i="11"/>
  <c r="AX7" i="11"/>
  <c r="AX6" i="11"/>
  <c r="AX5" i="11"/>
  <c r="AN8" i="11"/>
  <c r="AN9" i="11"/>
  <c r="AN10" i="11"/>
  <c r="AI8" i="11"/>
  <c r="AJ8" i="11"/>
  <c r="AK8" i="11"/>
  <c r="AL8" i="11"/>
  <c r="AM8" i="11"/>
  <c r="AI9" i="11"/>
  <c r="AJ9" i="11"/>
  <c r="AK9" i="11"/>
  <c r="AL9" i="11"/>
  <c r="AM9" i="11"/>
  <c r="AI10" i="11"/>
  <c r="AJ10" i="11"/>
  <c r="AK10" i="11"/>
  <c r="AL10" i="11"/>
  <c r="AM10" i="11"/>
  <c r="AH10" i="11"/>
  <c r="AH9" i="11"/>
  <c r="AH8" i="11"/>
  <c r="S5" i="11"/>
  <c r="T5" i="11"/>
  <c r="U5" i="11"/>
  <c r="V5" i="11"/>
  <c r="W5" i="11"/>
  <c r="X5" i="11"/>
  <c r="S6" i="11"/>
  <c r="T6" i="11"/>
  <c r="U6" i="11"/>
  <c r="V6" i="11"/>
  <c r="W6" i="11"/>
  <c r="X6" i="11"/>
  <c r="S7" i="11"/>
  <c r="T7" i="11"/>
  <c r="U7" i="11"/>
  <c r="V7" i="11"/>
  <c r="W7" i="11"/>
  <c r="X7" i="11"/>
  <c r="R7" i="11"/>
  <c r="R6" i="11"/>
  <c r="R5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B10" i="11"/>
  <c r="B9" i="11"/>
  <c r="B8" i="11"/>
  <c r="P17" i="7"/>
  <c r="O17" i="7"/>
  <c r="P12" i="7"/>
  <c r="O12" i="7"/>
  <c r="P7" i="7"/>
  <c r="O7" i="7"/>
  <c r="P2" i="7"/>
  <c r="O2" i="7"/>
  <c r="M26" i="3"/>
  <c r="M17" i="7"/>
  <c r="N26" i="3"/>
  <c r="N17" i="7"/>
  <c r="L26" i="3"/>
  <c r="L17" i="7"/>
  <c r="M16" i="3"/>
  <c r="M12" i="7"/>
  <c r="N16" i="3"/>
  <c r="N12" i="7"/>
  <c r="L16" i="3"/>
  <c r="L12" i="7"/>
  <c r="N12" i="3"/>
  <c r="N7" i="7"/>
  <c r="M12" i="3"/>
  <c r="M7" i="7"/>
  <c r="L12" i="3"/>
  <c r="L7" i="7"/>
  <c r="N2" i="7"/>
  <c r="M2" i="7"/>
  <c r="L2" i="7"/>
  <c r="N7" i="8"/>
  <c r="M7" i="8"/>
  <c r="L7" i="8"/>
  <c r="L17" i="8"/>
  <c r="N12" i="8"/>
  <c r="M12" i="8"/>
  <c r="L12" i="8"/>
  <c r="N17" i="8"/>
  <c r="M17" i="8"/>
  <c r="O7" i="8"/>
  <c r="O12" i="8"/>
  <c r="O17" i="8"/>
  <c r="P17" i="8"/>
  <c r="P12" i="8"/>
  <c r="P7" i="8"/>
  <c r="P2" i="8"/>
  <c r="O2" i="8"/>
  <c r="N2" i="8"/>
  <c r="M2" i="8"/>
  <c r="L2" i="8"/>
  <c r="N2" i="3"/>
  <c r="M2" i="3"/>
  <c r="L2" i="3"/>
  <c r="O26" i="3"/>
  <c r="O16" i="3"/>
  <c r="O12" i="3"/>
  <c r="O2" i="3"/>
  <c r="N2" i="6"/>
  <c r="M2" i="6"/>
  <c r="L2" i="6"/>
  <c r="N12" i="6"/>
  <c r="M12" i="6"/>
  <c r="L12" i="6"/>
  <c r="N16" i="6"/>
  <c r="M16" i="6"/>
  <c r="L16" i="6"/>
  <c r="N26" i="6"/>
  <c r="M26" i="6"/>
  <c r="L26" i="6"/>
  <c r="O12" i="6"/>
  <c r="O16" i="6"/>
  <c r="O26" i="6"/>
  <c r="O2" i="6"/>
</calcChain>
</file>

<file path=xl/sharedStrings.xml><?xml version="1.0" encoding="utf-8"?>
<sst xmlns="http://schemas.openxmlformats.org/spreadsheetml/2006/main" count="1868" uniqueCount="65">
  <si>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</si>
  <si>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</si>
  <si>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</si>
  <si>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</si>
  <si>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</si>
  <si>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</si>
  <si>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</si>
  <si>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</si>
  <si>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batcat</t>
  </si>
  <si>
    <t>bowtie2</t>
  </si>
  <si>
    <t>interleave</t>
  </si>
  <si>
    <t>seconds</t>
  </si>
  <si>
    <t>gem</t>
  </si>
  <si>
    <t>mem</t>
  </si>
  <si>
    <t>snap</t>
  </si>
  <si>
    <t>localalloc</t>
  </si>
  <si>
    <t>scalability</t>
  </si>
  <si>
    <t>na12878</t>
  </si>
  <si>
    <t>GCAT</t>
  </si>
  <si>
    <t>instances</t>
  </si>
  <si>
    <t>Instance1</t>
  </si>
  <si>
    <t>Instance2</t>
  </si>
  <si>
    <t>Instance3</t>
  </si>
  <si>
    <t>Instance4</t>
  </si>
  <si>
    <t>Instance5</t>
  </si>
  <si>
    <t>Instance6</t>
  </si>
  <si>
    <t>Instance7</t>
  </si>
  <si>
    <t>Instance8</t>
  </si>
  <si>
    <t>partitioning</t>
  </si>
  <si>
    <t xml:space="preserve">SNAP </t>
  </si>
  <si>
    <t xml:space="preserve">SCALABILITY </t>
  </si>
  <si>
    <t>LOCALALLOC</t>
  </si>
  <si>
    <t>INTERLEAVE</t>
  </si>
  <si>
    <t>PART</t>
  </si>
  <si>
    <t>MEM</t>
  </si>
  <si>
    <t>BOWTIE2</t>
  </si>
  <si>
    <t>GEM</t>
  </si>
  <si>
    <t>PART_INT</t>
  </si>
  <si>
    <t>value_mean</t>
  </si>
  <si>
    <t>value_std</t>
  </si>
  <si>
    <t>error_mean</t>
  </si>
  <si>
    <t>error_std</t>
  </si>
  <si>
    <t>max_mean</t>
  </si>
  <si>
    <t>max_std</t>
  </si>
  <si>
    <t>min_mean</t>
  </si>
  <si>
    <t>min_std</t>
  </si>
  <si>
    <t>partitioning4</t>
  </si>
  <si>
    <t>SNAP</t>
  </si>
  <si>
    <t>instance_interleave4</t>
  </si>
  <si>
    <t>instance_interleave8</t>
  </si>
  <si>
    <t>instance_localalloc8</t>
  </si>
  <si>
    <t>instance_localalloc4</t>
  </si>
  <si>
    <t>partitioning8</t>
  </si>
  <si>
    <t>instance_interleave32</t>
  </si>
  <si>
    <t>instance_localalloc32</t>
  </si>
  <si>
    <t>partitioning32</t>
  </si>
  <si>
    <t>interleave4</t>
  </si>
  <si>
    <t>interleave8</t>
  </si>
  <si>
    <t>localalloc4</t>
  </si>
  <si>
    <t>localalloc8</t>
  </si>
  <si>
    <t>interleave2</t>
  </si>
  <si>
    <t>localalloc2</t>
  </si>
  <si>
    <t>partitioning2</t>
  </si>
  <si>
    <t>SpeedUP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</si>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</sst>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BATCAT - GCAT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BATCAT_NA12878!$G$12:$G$16</c:f>
              <c:numCache>
                <c:formatCode>General</c:formatCode>
                <c:ptCount val="5"/>
                <c:pt idx="0">
                  <c:v>620.367682709999</c:v>
                </c:pt>
                <c:pt idx="1">
                  <c:v>339.210183722</c:v>
                </c:pt>
                <c:pt idx="2">
                  <c:v>260.7526872957</c:v>
                </c:pt>
                <c:pt idx="3">
                  <c:v>385.4724731867</c:v>
                </c:pt>
                <c:pt idx="4">
                  <c:v>529.92054551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BATCAT_NA12878!$G$7:$G$11</c:f>
              <c:numCache>
                <c:formatCode>General</c:formatCode>
                <c:ptCount val="5"/>
                <c:pt idx="0">
                  <c:v>752.275264551699</c:v>
                </c:pt>
                <c:pt idx="1">
                  <c:v>480.9448822926</c:v>
                </c:pt>
                <c:pt idx="2">
                  <c:v>573.0035544495</c:v>
                </c:pt>
                <c:pt idx="3">
                  <c:v>369.6437006115</c:v>
                </c:pt>
                <c:pt idx="4">
                  <c:v>520.6395050613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BATCAT_NA12878!$G$2:$G$6</c:f>
              <c:numCache>
                <c:formatCode>General</c:formatCode>
                <c:ptCount val="5"/>
                <c:pt idx="0">
                  <c:v>749.8847336263</c:v>
                </c:pt>
                <c:pt idx="1">
                  <c:v>455.814113308</c:v>
                </c:pt>
                <c:pt idx="2">
                  <c:v>326.248572831199</c:v>
                </c:pt>
                <c:pt idx="3">
                  <c:v>383.8519837667</c:v>
                </c:pt>
                <c:pt idx="4">
                  <c:v>480.4738265462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809584"/>
        <c:axId val="560811632"/>
      </c:lineChart>
      <c:catAx>
        <c:axId val="56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11632"/>
        <c:crosses val="autoZero"/>
        <c:auto val="1"/>
        <c:lblAlgn val="ctr"/>
        <c:lblOffset val="100"/>
        <c:noMultiLvlLbl val="0"/>
      </c:catAx>
      <c:valAx>
        <c:axId val="560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80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HYB_BATCAT_NA12878!$L$6:$P$6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HYB_BATCAT_NA12878!$L$7:$P$7</c:f>
              <c:numCache>
                <c:formatCode>General</c:formatCode>
                <c:ptCount val="5"/>
                <c:pt idx="0">
                  <c:v>510.7244567654</c:v>
                </c:pt>
                <c:pt idx="1">
                  <c:v>300.497045515999</c:v>
                </c:pt>
                <c:pt idx="2">
                  <c:v>43.0671012047999</c:v>
                </c:pt>
                <c:pt idx="3">
                  <c:v>292.8722615</c:v>
                </c:pt>
                <c:pt idx="4">
                  <c:v>98.03554179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83312"/>
        <c:axId val="560685632"/>
      </c:barChart>
      <c:catAx>
        <c:axId val="5606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5632"/>
        <c:crosses val="autoZero"/>
        <c:auto val="1"/>
        <c:lblAlgn val="ctr"/>
        <c:lblOffset val="100"/>
        <c:noMultiLvlLbl val="0"/>
      </c:catAx>
      <c:valAx>
        <c:axId val="5606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HYB_BATCAT_NA12878!$L$11:$P$11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HYB_BATCAT_NA12878!$L$12:$P$12</c:f>
              <c:numCache>
                <c:formatCode>General</c:formatCode>
                <c:ptCount val="5"/>
                <c:pt idx="0">
                  <c:v>244.949115709499</c:v>
                </c:pt>
                <c:pt idx="1">
                  <c:v>253.133794442</c:v>
                </c:pt>
                <c:pt idx="2">
                  <c:v>145.1032044976</c:v>
                </c:pt>
                <c:pt idx="3">
                  <c:v>93.30833989999999</c:v>
                </c:pt>
                <c:pt idx="4">
                  <c:v>98.62155642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68224"/>
        <c:axId val="560770544"/>
      </c:barChart>
      <c:catAx>
        <c:axId val="5607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70544"/>
        <c:crosses val="autoZero"/>
        <c:auto val="1"/>
        <c:lblAlgn val="ctr"/>
        <c:lblOffset val="100"/>
        <c:noMultiLvlLbl val="0"/>
      </c:catAx>
      <c:valAx>
        <c:axId val="5607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HYB_BATCAT_NA12878!$L$16:$P$16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HYB_BATCAT_NA12878!$L$17:$P$17</c:f>
              <c:numCache>
                <c:formatCode>General</c:formatCode>
                <c:ptCount val="5"/>
                <c:pt idx="0">
                  <c:v>616.170780686499</c:v>
                </c:pt>
                <c:pt idx="1">
                  <c:v>805.5582903342</c:v>
                </c:pt>
                <c:pt idx="2">
                  <c:v>127.2385143599</c:v>
                </c:pt>
                <c:pt idx="3">
                  <c:v>800.566846642</c:v>
                </c:pt>
                <c:pt idx="4">
                  <c:v>248.6403816238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22736"/>
        <c:axId val="559994272"/>
      </c:barChart>
      <c:catAx>
        <c:axId val="56062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94272"/>
        <c:crosses val="autoZero"/>
        <c:auto val="1"/>
        <c:lblAlgn val="ctr"/>
        <c:lblOffset val="100"/>
        <c:noMultiLvlLbl val="0"/>
      </c:catAx>
      <c:valAx>
        <c:axId val="5599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HYB_BATCAT_NA12878_RELOADED!$E$2:$E$10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HYB_BATCAT_NA12878_RELOADED!$G$2:$G$10</c:f>
              <c:numCache>
                <c:formatCode>General</c:formatCode>
                <c:ptCount val="9"/>
                <c:pt idx="0">
                  <c:v>118.813823964325</c:v>
                </c:pt>
                <c:pt idx="1">
                  <c:v>133.745839046325</c:v>
                </c:pt>
                <c:pt idx="2">
                  <c:v>117.094109730449</c:v>
                </c:pt>
                <c:pt idx="3">
                  <c:v>156.349209618699</c:v>
                </c:pt>
                <c:pt idx="4">
                  <c:v>105.684877800512</c:v>
                </c:pt>
                <c:pt idx="5">
                  <c:v>139.9554128629</c:v>
                </c:pt>
                <c:pt idx="6">
                  <c:v>529.92054551</c:v>
                </c:pt>
                <c:pt idx="7">
                  <c:v>520.6395050613</c:v>
                </c:pt>
                <c:pt idx="8">
                  <c:v>480.4738265462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986416"/>
        <c:axId val="1055988736"/>
      </c:barChart>
      <c:catAx>
        <c:axId val="105598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88736"/>
        <c:crosses val="autoZero"/>
        <c:auto val="1"/>
        <c:lblAlgn val="ctr"/>
        <c:lblOffset val="100"/>
        <c:noMultiLvlLbl val="0"/>
      </c:catAx>
      <c:valAx>
        <c:axId val="10559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HYB_BATCAT_NA12878_RELOADED!$U$2:$U$7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HYB_BATCAT_NA12878_RELOADED!$W$2:$W$7</c:f>
              <c:numCache>
                <c:formatCode>General</c:formatCode>
                <c:ptCount val="6"/>
                <c:pt idx="0">
                  <c:v>94.35741087869999</c:v>
                </c:pt>
                <c:pt idx="1">
                  <c:v>552.920721911899</c:v>
                </c:pt>
                <c:pt idx="2">
                  <c:v>238.0400196769</c:v>
                </c:pt>
                <c:pt idx="3">
                  <c:v>510.7244567654</c:v>
                </c:pt>
                <c:pt idx="4">
                  <c:v>300.497045515999</c:v>
                </c:pt>
                <c:pt idx="5">
                  <c:v>43.0671012047999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498240"/>
        <c:axId val="1056835488"/>
      </c:barChart>
      <c:catAx>
        <c:axId val="10564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35488"/>
        <c:crosses val="autoZero"/>
        <c:auto val="1"/>
        <c:lblAlgn val="ctr"/>
        <c:lblOffset val="100"/>
        <c:noMultiLvlLbl val="0"/>
      </c:catAx>
      <c:valAx>
        <c:axId val="10568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9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HYB_BATCAT_NA12878_RELOADED!$AK$2:$AK$10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HYB_BATCAT_NA12878_RELOADED!$AM$2:$AM$10</c:f>
              <c:numCache>
                <c:formatCode>General</c:formatCode>
                <c:ptCount val="9"/>
                <c:pt idx="0">
                  <c:v>99.3380147689374</c:v>
                </c:pt>
                <c:pt idx="1">
                  <c:v>125.894023552875</c:v>
                </c:pt>
                <c:pt idx="2">
                  <c:v>96.5896265242875</c:v>
                </c:pt>
                <c:pt idx="3">
                  <c:v>222.978292968275</c:v>
                </c:pt>
                <c:pt idx="4">
                  <c:v>110.4450576778</c:v>
                </c:pt>
                <c:pt idx="5">
                  <c:v>126.345373176875</c:v>
                </c:pt>
                <c:pt idx="6">
                  <c:v>244.949115709499</c:v>
                </c:pt>
                <c:pt idx="7">
                  <c:v>253.133794442</c:v>
                </c:pt>
                <c:pt idx="8">
                  <c:v>145.1032044976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034128"/>
        <c:axId val="1056036448"/>
      </c:barChart>
      <c:catAx>
        <c:axId val="10560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36448"/>
        <c:crosses val="autoZero"/>
        <c:auto val="1"/>
        <c:lblAlgn val="ctr"/>
        <c:lblOffset val="100"/>
        <c:noMultiLvlLbl val="0"/>
      </c:catAx>
      <c:valAx>
        <c:axId val="10560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HYB_BATCAT_NA12878_RELOADED!$BA$2:$BA$7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HYB_BATCAT_NA12878_RELOADED!$BC$2:$BC$7</c:f>
              <c:numCache>
                <c:formatCode>General</c:formatCode>
                <c:ptCount val="6"/>
                <c:pt idx="0">
                  <c:v>233.895872563549</c:v>
                </c:pt>
                <c:pt idx="1">
                  <c:v>854.8477188209</c:v>
                </c:pt>
                <c:pt idx="2">
                  <c:v>707.1866936506</c:v>
                </c:pt>
                <c:pt idx="3">
                  <c:v>616.170780686499</c:v>
                </c:pt>
                <c:pt idx="4">
                  <c:v>805.5582903342</c:v>
                </c:pt>
                <c:pt idx="5">
                  <c:v>127.2385143599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112880"/>
        <c:axId val="1056115200"/>
      </c:barChart>
      <c:catAx>
        <c:axId val="10561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15200"/>
        <c:crosses val="autoZero"/>
        <c:auto val="1"/>
        <c:lblAlgn val="ctr"/>
        <c:lblOffset val="100"/>
        <c:noMultiLvlLbl val="0"/>
      </c:catAx>
      <c:valAx>
        <c:axId val="10561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HYB_BATCAT_NA12878_ENHANCED!$E$2:$E$13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localalloc</c:v>
                </c:pt>
                <c:pt idx="10">
                  <c:v>interleave</c:v>
                </c:pt>
                <c:pt idx="11">
                  <c:v>scalability</c:v>
                </c:pt>
              </c:strCache>
            </c:strRef>
          </c:cat>
          <c:val>
            <c:numRef>
              <c:f>HYB_BATCAT_NA12878_ENHANCED!$G$2:$G$13</c:f>
              <c:numCache>
                <c:formatCode>General</c:formatCode>
                <c:ptCount val="12"/>
                <c:pt idx="0">
                  <c:v>166.53561929365</c:v>
                </c:pt>
                <c:pt idx="1">
                  <c:v>133.745839046325</c:v>
                </c:pt>
                <c:pt idx="2">
                  <c:v>118.813823964325</c:v>
                </c:pt>
                <c:pt idx="3">
                  <c:v>500.5450013155</c:v>
                </c:pt>
                <c:pt idx="4">
                  <c:v>156.349209618699</c:v>
                </c:pt>
                <c:pt idx="5">
                  <c:v>117.094109730449</c:v>
                </c:pt>
                <c:pt idx="6">
                  <c:v>353.280468216499</c:v>
                </c:pt>
                <c:pt idx="7">
                  <c:v>134.398887326575</c:v>
                </c:pt>
                <c:pt idx="8">
                  <c:v>105.684877800512</c:v>
                </c:pt>
                <c:pt idx="9">
                  <c:v>520.6395050613</c:v>
                </c:pt>
                <c:pt idx="10">
                  <c:v>480.4738265462</c:v>
                </c:pt>
                <c:pt idx="11">
                  <c:v>529.92054551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13360"/>
        <c:axId val="560357568"/>
      </c:barChart>
      <c:catAx>
        <c:axId val="559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57568"/>
        <c:crosses val="autoZero"/>
        <c:auto val="1"/>
        <c:lblAlgn val="ctr"/>
        <c:lblOffset val="100"/>
        <c:noMultiLvlLbl val="0"/>
      </c:catAx>
      <c:valAx>
        <c:axId val="5603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HYB_BATCAT_NA12878_ENHANCED!$V$2:$V$7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localalloc</c:v>
                </c:pt>
                <c:pt idx="4">
                  <c:v>interleave</c:v>
                </c:pt>
                <c:pt idx="5">
                  <c:v>scalability</c:v>
                </c:pt>
              </c:strCache>
            </c:strRef>
          </c:cat>
          <c:val>
            <c:numRef>
              <c:f>HYB_BATCAT_NA12878_ENHANCED!$X$2:$X$7</c:f>
              <c:numCache>
                <c:formatCode>General</c:formatCode>
                <c:ptCount val="6"/>
                <c:pt idx="0">
                  <c:v>94.35741087869999</c:v>
                </c:pt>
                <c:pt idx="1">
                  <c:v>552.920721911899</c:v>
                </c:pt>
                <c:pt idx="2">
                  <c:v>238.0400196769</c:v>
                </c:pt>
                <c:pt idx="3">
                  <c:v>300.497045515999</c:v>
                </c:pt>
                <c:pt idx="4">
                  <c:v>43.0671012047999</c:v>
                </c:pt>
                <c:pt idx="5">
                  <c:v>510.7244567654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984784"/>
        <c:axId val="559986832"/>
      </c:barChart>
      <c:catAx>
        <c:axId val="5599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6832"/>
        <c:crosses val="autoZero"/>
        <c:auto val="1"/>
        <c:lblAlgn val="ctr"/>
        <c:lblOffset val="100"/>
        <c:noMultiLvlLbl val="0"/>
      </c:catAx>
      <c:valAx>
        <c:axId val="5599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HYB_BATCAT_NA12878_ENHANCED!$AM$2:$AM$13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interleave</c:v>
                </c:pt>
                <c:pt idx="10">
                  <c:v>localalloc</c:v>
                </c:pt>
                <c:pt idx="11">
                  <c:v>scalability</c:v>
                </c:pt>
              </c:strCache>
            </c:strRef>
          </c:cat>
          <c:val>
            <c:numRef>
              <c:f>HYB_BATCAT_NA12878_ENHANCED!$AO$2:$AO$13</c:f>
              <c:numCache>
                <c:formatCode>General</c:formatCode>
                <c:ptCount val="12"/>
                <c:pt idx="0">
                  <c:v>124.50653516585</c:v>
                </c:pt>
                <c:pt idx="1">
                  <c:v>125.894023552875</c:v>
                </c:pt>
                <c:pt idx="2">
                  <c:v>99.3380147689374</c:v>
                </c:pt>
                <c:pt idx="3">
                  <c:v>325.1360416702</c:v>
                </c:pt>
                <c:pt idx="4">
                  <c:v>178.6666417418</c:v>
                </c:pt>
                <c:pt idx="5">
                  <c:v>96.5896265242875</c:v>
                </c:pt>
                <c:pt idx="6">
                  <c:v>393.91245807125</c:v>
                </c:pt>
                <c:pt idx="7">
                  <c:v>126.345373176875</c:v>
                </c:pt>
                <c:pt idx="8">
                  <c:v>110.4450576778</c:v>
                </c:pt>
                <c:pt idx="9">
                  <c:v>145.1032044976</c:v>
                </c:pt>
                <c:pt idx="10">
                  <c:v>253.133794442</c:v>
                </c:pt>
                <c:pt idx="11">
                  <c:v>244.949115709499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325840"/>
        <c:axId val="1056896880"/>
      </c:barChart>
      <c:catAx>
        <c:axId val="9063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96880"/>
        <c:crosses val="autoZero"/>
        <c:auto val="1"/>
        <c:lblAlgn val="ctr"/>
        <c:lblOffset val="100"/>
        <c:noMultiLvlLbl val="0"/>
      </c:catAx>
      <c:valAx>
        <c:axId val="10568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BATCAT_NA12878!$Q$12:$Q$16</c:f>
              <c:numCache>
                <c:formatCode>General</c:formatCode>
                <c:ptCount val="5"/>
                <c:pt idx="0">
                  <c:v>266.122687506099</c:v>
                </c:pt>
                <c:pt idx="1">
                  <c:v>179.5924129177</c:v>
                </c:pt>
                <c:pt idx="2">
                  <c:v>196.5822999272</c:v>
                </c:pt>
                <c:pt idx="3">
                  <c:v>161.992082695299</c:v>
                </c:pt>
                <c:pt idx="4">
                  <c:v>510.7244567654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BATCAT_NA12878!$Q$7:$Q$11</c:f>
              <c:numCache>
                <c:formatCode>General</c:formatCode>
                <c:ptCount val="5"/>
                <c:pt idx="0">
                  <c:v>359.7313396345</c:v>
                </c:pt>
                <c:pt idx="1">
                  <c:v>297.8293210108</c:v>
                </c:pt>
                <c:pt idx="2">
                  <c:v>316.5119778519</c:v>
                </c:pt>
                <c:pt idx="3">
                  <c:v>195.3936994702</c:v>
                </c:pt>
                <c:pt idx="4">
                  <c:v>300.497045515999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BATCAT_NA12878!$Q$2:$Q$6</c:f>
              <c:numCache>
                <c:formatCode>General</c:formatCode>
                <c:ptCount val="5"/>
                <c:pt idx="0">
                  <c:v>385.809417597699</c:v>
                </c:pt>
                <c:pt idx="1">
                  <c:v>467.847866309</c:v>
                </c:pt>
                <c:pt idx="2">
                  <c:v>176.0559078344</c:v>
                </c:pt>
                <c:pt idx="3">
                  <c:v>83.2105678434</c:v>
                </c:pt>
                <c:pt idx="4">
                  <c:v>43.0671012047999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061040"/>
        <c:axId val="1056768736"/>
      </c:lineChart>
      <c:catAx>
        <c:axId val="10560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68736"/>
        <c:crosses val="autoZero"/>
        <c:auto val="1"/>
        <c:lblAlgn val="ctr"/>
        <c:lblOffset val="100"/>
        <c:noMultiLvlLbl val="0"/>
      </c:catAx>
      <c:valAx>
        <c:axId val="10567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HYB_BATCAT_NA12878_ENHANCED!$BD$2:$BD$7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interleave</c:v>
                </c:pt>
                <c:pt idx="4">
                  <c:v>localalloc</c:v>
                </c:pt>
                <c:pt idx="5">
                  <c:v>scalability</c:v>
                </c:pt>
              </c:strCache>
            </c:strRef>
          </c:cat>
          <c:val>
            <c:numRef>
              <c:f>HYB_BATCAT_NA12878_ENHANCED!$BF$2:$BF$7</c:f>
              <c:numCache>
                <c:formatCode>General</c:formatCode>
                <c:ptCount val="6"/>
                <c:pt idx="0">
                  <c:v>233.895872563549</c:v>
                </c:pt>
                <c:pt idx="1">
                  <c:v>742.25379872175</c:v>
                </c:pt>
                <c:pt idx="2">
                  <c:v>707.1866936506</c:v>
                </c:pt>
                <c:pt idx="3">
                  <c:v>127.2385143599</c:v>
                </c:pt>
                <c:pt idx="4">
                  <c:v>805.5582903342</c:v>
                </c:pt>
                <c:pt idx="5">
                  <c:v>616.170780686499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30944"/>
        <c:axId val="559433264"/>
      </c:barChart>
      <c:catAx>
        <c:axId val="5594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3264"/>
        <c:crosses val="autoZero"/>
        <c:auto val="1"/>
        <c:lblAlgn val="ctr"/>
        <c:lblOffset val="100"/>
        <c:noMultiLvlLbl val="0"/>
      </c:catAx>
      <c:valAx>
        <c:axId val="5594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BATCAT_GCAT!$G$12:$G$16</c:f>
              <c:numCache>
                <c:formatCode>General</c:formatCode>
                <c:ptCount val="5"/>
                <c:pt idx="0">
                  <c:v>937.9590698</c:v>
                </c:pt>
                <c:pt idx="1">
                  <c:v>481.8100067</c:v>
                </c:pt>
                <c:pt idx="2">
                  <c:v>271.2907378</c:v>
                </c:pt>
                <c:pt idx="3">
                  <c:v>271.5819687</c:v>
                </c:pt>
                <c:pt idx="4">
                  <c:v>282.3316734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BATCAT_GCAT!$G$7:$G$11</c:f>
              <c:numCache>
                <c:formatCode>General</c:formatCode>
                <c:ptCount val="5"/>
                <c:pt idx="0">
                  <c:v>1310.048642</c:v>
                </c:pt>
                <c:pt idx="1">
                  <c:v>687.6819765</c:v>
                </c:pt>
                <c:pt idx="2">
                  <c:v>396.2881846</c:v>
                </c:pt>
                <c:pt idx="3">
                  <c:v>285.2089577</c:v>
                </c:pt>
                <c:pt idx="4">
                  <c:v>262.0923157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BATCAT_GCAT!$G$2:$G$6</c:f>
              <c:numCache>
                <c:formatCode>General</c:formatCode>
                <c:ptCount val="5"/>
                <c:pt idx="0">
                  <c:v>1311.126412</c:v>
                </c:pt>
                <c:pt idx="1">
                  <c:v>692.9476749</c:v>
                </c:pt>
                <c:pt idx="2">
                  <c:v>387.3433142</c:v>
                </c:pt>
                <c:pt idx="3">
                  <c:v>293.6551596</c:v>
                </c:pt>
                <c:pt idx="4">
                  <c:v>272.065861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64704"/>
        <c:axId val="1016605808"/>
      </c:lineChart>
      <c:catAx>
        <c:axId val="10164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605808"/>
        <c:crosses val="autoZero"/>
        <c:auto val="1"/>
        <c:lblAlgn val="ctr"/>
        <c:lblOffset val="100"/>
        <c:noMultiLvlLbl val="0"/>
      </c:catAx>
      <c:valAx>
        <c:axId val="10166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BATCAT_GCAT!$Q$12:$Q$16</c:f>
              <c:numCache>
                <c:formatCode>General</c:formatCode>
                <c:ptCount val="5"/>
                <c:pt idx="0">
                  <c:v>156.2898097</c:v>
                </c:pt>
                <c:pt idx="1">
                  <c:v>121.8122555</c:v>
                </c:pt>
                <c:pt idx="2">
                  <c:v>275.9430715</c:v>
                </c:pt>
                <c:pt idx="3">
                  <c:v>115.1346101</c:v>
                </c:pt>
                <c:pt idx="4">
                  <c:v>286.4729955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BATCAT_GCAT!$Q$7:$Q$11</c:f>
              <c:numCache>
                <c:formatCode>General</c:formatCode>
                <c:ptCount val="5"/>
                <c:pt idx="0">
                  <c:v>217.244613</c:v>
                </c:pt>
                <c:pt idx="1">
                  <c:v>223.384159</c:v>
                </c:pt>
                <c:pt idx="2">
                  <c:v>232.0126916</c:v>
                </c:pt>
                <c:pt idx="3">
                  <c:v>87.39376559999999</c:v>
                </c:pt>
                <c:pt idx="4">
                  <c:v>162.0811218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BATCAT_GCAT!$Q$2:$Q$6</c:f>
              <c:numCache>
                <c:formatCode>General</c:formatCode>
                <c:ptCount val="5"/>
                <c:pt idx="0">
                  <c:v>190.6103806</c:v>
                </c:pt>
                <c:pt idx="1">
                  <c:v>201.4000084</c:v>
                </c:pt>
                <c:pt idx="2">
                  <c:v>94.97742402</c:v>
                </c:pt>
                <c:pt idx="3">
                  <c:v>34.54853814</c:v>
                </c:pt>
                <c:pt idx="4">
                  <c:v>30.17982067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03408"/>
        <c:axId val="560705456"/>
      </c:lineChart>
      <c:catAx>
        <c:axId val="56070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5456"/>
        <c:crosses val="autoZero"/>
        <c:auto val="1"/>
        <c:lblAlgn val="ctr"/>
        <c:lblOffset val="100"/>
        <c:noMultiLvlLbl val="0"/>
      </c:catAx>
      <c:valAx>
        <c:axId val="5607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BATCAT_GCAT!$AA$12:$AA$16</c:f>
              <c:numCache>
                <c:formatCode>General</c:formatCode>
                <c:ptCount val="5"/>
                <c:pt idx="0">
                  <c:v>1223.403464</c:v>
                </c:pt>
                <c:pt idx="1">
                  <c:v>619.0314923</c:v>
                </c:pt>
                <c:pt idx="2">
                  <c:v>381.9769397</c:v>
                </c:pt>
                <c:pt idx="3">
                  <c:v>374.6812085</c:v>
                </c:pt>
                <c:pt idx="4">
                  <c:v>376.3214841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BATCAT_GCAT!$AA$7:$AA$11</c:f>
              <c:numCache>
                <c:formatCode>General</c:formatCode>
                <c:ptCount val="5"/>
                <c:pt idx="0">
                  <c:v>1224.555763</c:v>
                </c:pt>
                <c:pt idx="1">
                  <c:v>658.1495501000001</c:v>
                </c:pt>
                <c:pt idx="2">
                  <c:v>479.4313434</c:v>
                </c:pt>
                <c:pt idx="3">
                  <c:v>721.5571161</c:v>
                </c:pt>
                <c:pt idx="4">
                  <c:v>367.7329752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BATCAT_GCAT!$AA$2:$AA$6</c:f>
              <c:numCache>
                <c:formatCode>General</c:formatCode>
                <c:ptCount val="5"/>
                <c:pt idx="0">
                  <c:v>1225.202926</c:v>
                </c:pt>
                <c:pt idx="1">
                  <c:v>655.8368678</c:v>
                </c:pt>
                <c:pt idx="2">
                  <c:v>377.1591903</c:v>
                </c:pt>
                <c:pt idx="3">
                  <c:v>276.5178834</c:v>
                </c:pt>
                <c:pt idx="4">
                  <c:v>234.2286751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447472"/>
        <c:axId val="1016449520"/>
      </c:lineChart>
      <c:catAx>
        <c:axId val="10164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9520"/>
        <c:crosses val="autoZero"/>
        <c:auto val="1"/>
        <c:lblAlgn val="ctr"/>
        <c:lblOffset val="100"/>
        <c:noMultiLvlLbl val="0"/>
      </c:catAx>
      <c:valAx>
        <c:axId val="10164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 BATCAT - GCAT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BATCAT_GCAT!$AK$12:$AK$16</c:f>
              <c:numCache>
                <c:formatCode>General</c:formatCode>
                <c:ptCount val="5"/>
                <c:pt idx="0">
                  <c:v>531.2129777</c:v>
                </c:pt>
                <c:pt idx="1">
                  <c:v>458.9500564</c:v>
                </c:pt>
                <c:pt idx="2">
                  <c:v>552.3139007</c:v>
                </c:pt>
                <c:pt idx="3">
                  <c:v>501.8603097</c:v>
                </c:pt>
                <c:pt idx="4">
                  <c:v>434.6778513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BATCAT_GCAT!$AL$7:$AL$11</c:f>
              <c:numCache>
                <c:formatCode>General</c:formatCode>
                <c:ptCount val="5"/>
                <c:pt idx="0">
                  <c:v>159.4733868</c:v>
                </c:pt>
                <c:pt idx="1">
                  <c:v>307.4948541</c:v>
                </c:pt>
                <c:pt idx="2">
                  <c:v>291.6920065</c:v>
                </c:pt>
                <c:pt idx="3">
                  <c:v>369.9192245</c:v>
                </c:pt>
                <c:pt idx="4">
                  <c:v>411.1616704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BATCAT_GCAT!$AK$2:$AK$6</c:f>
              <c:numCache>
                <c:formatCode>General</c:formatCode>
                <c:ptCount val="5"/>
                <c:pt idx="0">
                  <c:v>611.8395205</c:v>
                </c:pt>
                <c:pt idx="1">
                  <c:v>577.3393125</c:v>
                </c:pt>
                <c:pt idx="2">
                  <c:v>290.119524</c:v>
                </c:pt>
                <c:pt idx="3">
                  <c:v>112.9862359</c:v>
                </c:pt>
                <c:pt idx="4">
                  <c:v>81.34540878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307920"/>
        <c:axId val="560309968"/>
      </c:lineChart>
      <c:catAx>
        <c:axId val="5603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9968"/>
        <c:crosses val="autoZero"/>
        <c:auto val="1"/>
        <c:lblAlgn val="ctr"/>
        <c:lblOffset val="100"/>
        <c:noMultiLvlLbl val="0"/>
      </c:catAx>
      <c:valAx>
        <c:axId val="5603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PART_BATCAT_GCAT!$L$1:$O$1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PART_BATCAT_GCAT!$L$2:$O$2</c:f>
              <c:numCache>
                <c:formatCode>General</c:formatCode>
                <c:ptCount val="4"/>
                <c:pt idx="0">
                  <c:v>282.3316734</c:v>
                </c:pt>
                <c:pt idx="1">
                  <c:v>262.0923157</c:v>
                </c:pt>
                <c:pt idx="2">
                  <c:v>272.065861</c:v>
                </c:pt>
                <c:pt idx="3">
                  <c:v>173.2032814505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24560"/>
        <c:axId val="560426880"/>
      </c:barChart>
      <c:catAx>
        <c:axId val="56042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6880"/>
        <c:crosses val="autoZero"/>
        <c:auto val="1"/>
        <c:lblAlgn val="ctr"/>
        <c:lblOffset val="100"/>
        <c:noMultiLvlLbl val="0"/>
      </c:catAx>
      <c:valAx>
        <c:axId val="560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PART_BATCAT_GCAT!$L$11:$O$11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PART_BATCAT_GCAT!$L$12:$O$12</c:f>
              <c:numCache>
                <c:formatCode>General</c:formatCode>
                <c:ptCount val="4"/>
                <c:pt idx="0">
                  <c:v>286.4729955</c:v>
                </c:pt>
                <c:pt idx="1">
                  <c:v>162.0811218</c:v>
                </c:pt>
                <c:pt idx="2">
                  <c:v>30.17982067</c:v>
                </c:pt>
                <c:pt idx="3">
                  <c:v>161.9566925505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083888"/>
        <c:axId val="1056086208"/>
      </c:barChart>
      <c:catAx>
        <c:axId val="10560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6208"/>
        <c:crosses val="autoZero"/>
        <c:auto val="1"/>
        <c:lblAlgn val="ctr"/>
        <c:lblOffset val="100"/>
        <c:noMultiLvlLbl val="0"/>
      </c:catAx>
      <c:valAx>
        <c:axId val="1056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PART_BATCAT_GCAT!$L$15:$O$15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PART_BATCAT_GCAT!$L$16:$O$16</c:f>
              <c:numCache>
                <c:formatCode>General</c:formatCode>
                <c:ptCount val="4"/>
                <c:pt idx="0">
                  <c:v>376.3214841</c:v>
                </c:pt>
                <c:pt idx="1">
                  <c:v>367.7329752</c:v>
                </c:pt>
                <c:pt idx="2">
                  <c:v>234.2286751</c:v>
                </c:pt>
                <c:pt idx="3">
                  <c:v>168.8788564688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62800"/>
        <c:axId val="560965120"/>
      </c:barChart>
      <c:catAx>
        <c:axId val="5609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5120"/>
        <c:crosses val="autoZero"/>
        <c:auto val="1"/>
        <c:lblAlgn val="ctr"/>
        <c:lblOffset val="100"/>
        <c:noMultiLvlLbl val="0"/>
      </c:catAx>
      <c:valAx>
        <c:axId val="5609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PART_BATCAT_GCAT!$L$25:$O$25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PART_BATCAT_GCAT!$L$26:$O$26</c:f>
              <c:numCache>
                <c:formatCode>General</c:formatCode>
                <c:ptCount val="4"/>
                <c:pt idx="0">
                  <c:v>282.3316734</c:v>
                </c:pt>
                <c:pt idx="1">
                  <c:v>262.0923157</c:v>
                </c:pt>
                <c:pt idx="2">
                  <c:v>272.065861</c:v>
                </c:pt>
                <c:pt idx="3">
                  <c:v>518.1654920732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055712"/>
        <c:axId val="1056372016"/>
      </c:barChart>
      <c:catAx>
        <c:axId val="10560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72016"/>
        <c:crosses val="autoZero"/>
        <c:auto val="1"/>
        <c:lblAlgn val="ctr"/>
        <c:lblOffset val="100"/>
        <c:noMultiLvlLbl val="0"/>
      </c:catAx>
      <c:valAx>
        <c:axId val="105637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HYB_BATCAT_GCAT!$L$17:$P$17</c:f>
              <c:numCache>
                <c:formatCode>General</c:formatCode>
                <c:ptCount val="5"/>
                <c:pt idx="0">
                  <c:v>282.3316734</c:v>
                </c:pt>
                <c:pt idx="1">
                  <c:v>262.0923157</c:v>
                </c:pt>
                <c:pt idx="2">
                  <c:v>272.065861</c:v>
                </c:pt>
                <c:pt idx="3">
                  <c:v>901.9253962</c:v>
                </c:pt>
                <c:pt idx="4">
                  <c:v>155.6780159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8576"/>
        <c:axId val="559480624"/>
      </c:barChart>
      <c:catAx>
        <c:axId val="55947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0624"/>
        <c:crosses val="autoZero"/>
        <c:auto val="1"/>
        <c:lblAlgn val="ctr"/>
        <c:lblOffset val="100"/>
        <c:noMultiLvlLbl val="0"/>
      </c:catAx>
      <c:valAx>
        <c:axId val="559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7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BATCAT_NA12878!$AA$12:$AA$16</c:f>
              <c:numCache>
                <c:formatCode>General</c:formatCode>
                <c:ptCount val="5"/>
                <c:pt idx="0">
                  <c:v>621.4039172488</c:v>
                </c:pt>
                <c:pt idx="1">
                  <c:v>333.7647941219</c:v>
                </c:pt>
                <c:pt idx="2">
                  <c:v>234.8889484397</c:v>
                </c:pt>
                <c:pt idx="3">
                  <c:v>254.824695534899</c:v>
                </c:pt>
                <c:pt idx="4">
                  <c:v>244.949115709499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BATCAT_NA12878!$AA$7:$AA$11</c:f>
              <c:numCache>
                <c:formatCode>General</c:formatCode>
                <c:ptCount val="5"/>
                <c:pt idx="0">
                  <c:v>618.7794175706</c:v>
                </c:pt>
                <c:pt idx="1">
                  <c:v>348.354814078299</c:v>
                </c:pt>
                <c:pt idx="2">
                  <c:v>269.8274065043</c:v>
                </c:pt>
                <c:pt idx="3">
                  <c:v>264.066761207</c:v>
                </c:pt>
                <c:pt idx="4">
                  <c:v>253.133794442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BATCAT_NA12878!$AA$2:$AA$6</c:f>
              <c:numCache>
                <c:formatCode>General</c:formatCode>
                <c:ptCount val="5"/>
                <c:pt idx="0">
                  <c:v>620.0731069428</c:v>
                </c:pt>
                <c:pt idx="1">
                  <c:v>346.368996999299</c:v>
                </c:pt>
                <c:pt idx="2">
                  <c:v>214.686211103999</c:v>
                </c:pt>
                <c:pt idx="3">
                  <c:v>164.2397843812</c:v>
                </c:pt>
                <c:pt idx="4">
                  <c:v>145.1032044976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100016"/>
        <c:axId val="559103360"/>
      </c:lineChart>
      <c:catAx>
        <c:axId val="5591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3360"/>
        <c:crosses val="autoZero"/>
        <c:auto val="1"/>
        <c:lblAlgn val="ctr"/>
        <c:lblOffset val="100"/>
        <c:noMultiLvlLbl val="0"/>
      </c:catAx>
      <c:valAx>
        <c:axId val="559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HYB_BATCAT_GCAT!$L$11:$P$11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HYB_BATCAT_GCAT!$L$12:$P$12</c:f>
              <c:numCache>
                <c:formatCode>General</c:formatCode>
                <c:ptCount val="5"/>
                <c:pt idx="0">
                  <c:v>376.3214841</c:v>
                </c:pt>
                <c:pt idx="1">
                  <c:v>367.7329752</c:v>
                </c:pt>
                <c:pt idx="2">
                  <c:v>234.2286751</c:v>
                </c:pt>
                <c:pt idx="3">
                  <c:v>311.505242</c:v>
                </c:pt>
                <c:pt idx="4">
                  <c:v>194.9359242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72016"/>
        <c:axId val="1056752544"/>
      </c:barChart>
      <c:catAx>
        <c:axId val="10567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52544"/>
        <c:crosses val="autoZero"/>
        <c:auto val="1"/>
        <c:lblAlgn val="ctr"/>
        <c:lblOffset val="100"/>
        <c:noMultiLvlLbl val="0"/>
      </c:catAx>
      <c:valAx>
        <c:axId val="10567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HYB_BATCAT_GCAT!$L$6:$P$6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HYB_BATCAT_GCAT!$L$7:$P$7</c:f>
              <c:numCache>
                <c:formatCode>General</c:formatCode>
                <c:ptCount val="5"/>
                <c:pt idx="0">
                  <c:v>286.4729955</c:v>
                </c:pt>
                <c:pt idx="1">
                  <c:v>162.0811218</c:v>
                </c:pt>
                <c:pt idx="2">
                  <c:v>30.17982067</c:v>
                </c:pt>
                <c:pt idx="3">
                  <c:v>321.7619706</c:v>
                </c:pt>
                <c:pt idx="4">
                  <c:v>36.6581207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59824"/>
        <c:axId val="1056723136"/>
      </c:barChart>
      <c:catAx>
        <c:axId val="10567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3136"/>
        <c:crosses val="autoZero"/>
        <c:auto val="1"/>
        <c:lblAlgn val="ctr"/>
        <c:lblOffset val="100"/>
        <c:noMultiLvlLbl val="0"/>
      </c:catAx>
      <c:valAx>
        <c:axId val="1056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HYB_BATCAT_GCAT!$L$1:$P$1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HYB_BATCAT_GCAT!$L$2:$P$2</c:f>
              <c:numCache>
                <c:formatCode>General</c:formatCode>
                <c:ptCount val="5"/>
                <c:pt idx="0">
                  <c:v>282.3316734</c:v>
                </c:pt>
                <c:pt idx="1">
                  <c:v>262.0923157</c:v>
                </c:pt>
                <c:pt idx="2">
                  <c:v>272.065861</c:v>
                </c:pt>
                <c:pt idx="3">
                  <c:v>173.4059899157</c:v>
                </c:pt>
                <c:pt idx="4">
                  <c:v>180.2692178309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388480"/>
        <c:axId val="1056390800"/>
      </c:barChart>
      <c:catAx>
        <c:axId val="10563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90800"/>
        <c:crosses val="autoZero"/>
        <c:auto val="1"/>
        <c:lblAlgn val="ctr"/>
        <c:lblOffset val="100"/>
        <c:noMultiLvlLbl val="0"/>
      </c:catAx>
      <c:valAx>
        <c:axId val="10563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HYB_BATCAT_GCAT_RELOADED!$E$2:$E$10</c:f>
              <c:strCache>
                <c:ptCount val="9"/>
                <c:pt idx="0">
                  <c:v>interleave</c:v>
                </c:pt>
                <c:pt idx="1">
                  <c:v>interleave4</c:v>
                </c:pt>
                <c:pt idx="2">
                  <c:v>localalloc</c:v>
                </c:pt>
                <c:pt idx="3">
                  <c:v>localalloc4</c:v>
                </c:pt>
                <c:pt idx="4">
                  <c:v>partitioning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HYB_BATCAT_GCAT_RELOADED!$G$2:$G$10</c:f>
              <c:numCache>
                <c:formatCode>General</c:formatCode>
                <c:ptCount val="9"/>
                <c:pt idx="0">
                  <c:v>181.034633636424</c:v>
                </c:pt>
                <c:pt idx="1">
                  <c:v>210.878334410275</c:v>
                </c:pt>
                <c:pt idx="2">
                  <c:v>173.49076197</c:v>
                </c:pt>
                <c:pt idx="3">
                  <c:v>176.07077217715</c:v>
                </c:pt>
                <c:pt idx="4">
                  <c:v>248.291394288049</c:v>
                </c:pt>
                <c:pt idx="5">
                  <c:v>158.013092520024</c:v>
                </c:pt>
                <c:pt idx="6">
                  <c:v>282.3316734</c:v>
                </c:pt>
                <c:pt idx="7">
                  <c:v>262.0923157</c:v>
                </c:pt>
                <c:pt idx="8">
                  <c:v>272.065861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647888"/>
        <c:axId val="560650208"/>
      </c:barChart>
      <c:catAx>
        <c:axId val="5606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208"/>
        <c:crosses val="autoZero"/>
        <c:auto val="1"/>
        <c:lblAlgn val="ctr"/>
        <c:lblOffset val="100"/>
        <c:noMultiLvlLbl val="0"/>
      </c:catAx>
      <c:valAx>
        <c:axId val="5606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HYB_BATCAT_GCAT_RELOADED!$U$2:$U$7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HYB_BATCAT_GCAT_RELOADED!$W$2:$W$7</c:f>
              <c:numCache>
                <c:formatCode>General</c:formatCode>
                <c:ptCount val="6"/>
                <c:pt idx="0">
                  <c:v>36.390636555</c:v>
                </c:pt>
                <c:pt idx="1">
                  <c:v>277.87557957805</c:v>
                </c:pt>
                <c:pt idx="2">
                  <c:v>240.4799364841</c:v>
                </c:pt>
                <c:pt idx="3">
                  <c:v>286.4729955</c:v>
                </c:pt>
                <c:pt idx="4">
                  <c:v>162.0811218</c:v>
                </c:pt>
                <c:pt idx="5">
                  <c:v>30.17982067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147792"/>
        <c:axId val="1056150112"/>
      </c:barChart>
      <c:catAx>
        <c:axId val="10561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50112"/>
        <c:crosses val="autoZero"/>
        <c:auto val="1"/>
        <c:lblAlgn val="ctr"/>
        <c:lblOffset val="100"/>
        <c:noMultiLvlLbl val="0"/>
      </c:catAx>
      <c:valAx>
        <c:axId val="10561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4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HYB_BATCAT_GCAT_RELOADED!$AK$2:$AK$10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HYB_BATCAT_GCAT_RELOADED!$AM$2:$AM$10</c:f>
              <c:numCache>
                <c:formatCode>General</c:formatCode>
                <c:ptCount val="9"/>
                <c:pt idx="0">
                  <c:v>177.5839244934</c:v>
                </c:pt>
                <c:pt idx="1">
                  <c:v>174.32597361455</c:v>
                </c:pt>
                <c:pt idx="2">
                  <c:v>192.446594689362</c:v>
                </c:pt>
                <c:pt idx="3">
                  <c:v>291.59531918085</c:v>
                </c:pt>
                <c:pt idx="4">
                  <c:v>176.678759977637</c:v>
                </c:pt>
                <c:pt idx="5">
                  <c:v>187.8816117383</c:v>
                </c:pt>
                <c:pt idx="6">
                  <c:v>376.3214841</c:v>
                </c:pt>
                <c:pt idx="7">
                  <c:v>367.7329752</c:v>
                </c:pt>
                <c:pt idx="8">
                  <c:v>234.2286751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02064"/>
        <c:axId val="560008336"/>
      </c:barChart>
      <c:catAx>
        <c:axId val="5602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08336"/>
        <c:crosses val="autoZero"/>
        <c:auto val="1"/>
        <c:lblAlgn val="ctr"/>
        <c:lblOffset val="100"/>
        <c:noMultiLvlLbl val="0"/>
      </c:catAx>
      <c:valAx>
        <c:axId val="5600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HYB_BATCAT_GCAT_RELOADED!$BA$2:$BA$7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HYB_BATCAT_GCAT_RELOADED!$BC$2:$BC$7</c:f>
              <c:numCache>
                <c:formatCode>General</c:formatCode>
                <c:ptCount val="6"/>
                <c:pt idx="0">
                  <c:v>154.70724945775</c:v>
                </c:pt>
                <c:pt idx="1">
                  <c:v>650.45693482025</c:v>
                </c:pt>
                <c:pt idx="2">
                  <c:v>845.2810731049</c:v>
                </c:pt>
                <c:pt idx="3">
                  <c:v>434.6778513</c:v>
                </c:pt>
                <c:pt idx="4">
                  <c:v>618.6649122</c:v>
                </c:pt>
                <c:pt idx="5">
                  <c:v>81.34540878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06320"/>
        <c:axId val="560908640"/>
      </c:barChart>
      <c:catAx>
        <c:axId val="56090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8640"/>
        <c:crosses val="autoZero"/>
        <c:auto val="1"/>
        <c:lblAlgn val="ctr"/>
        <c:lblOffset val="100"/>
        <c:noMultiLvlLbl val="0"/>
      </c:catAx>
      <c:valAx>
        <c:axId val="560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HYB_BATCAT_GCAT_ENHANCED!$E$2:$E$13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localalloc</c:v>
                </c:pt>
                <c:pt idx="10">
                  <c:v>interleave</c:v>
                </c:pt>
                <c:pt idx="11">
                  <c:v>scalability</c:v>
                </c:pt>
              </c:strCache>
            </c:strRef>
          </c:cat>
          <c:val>
            <c:numRef>
              <c:f>HYB_BATCAT_GCAT_ENHANCED!$G$2:$G$13</c:f>
              <c:numCache>
                <c:formatCode>General</c:formatCode>
                <c:ptCount val="12"/>
                <c:pt idx="0">
                  <c:v>198.10153628135</c:v>
                </c:pt>
                <c:pt idx="1">
                  <c:v>210.878334410275</c:v>
                </c:pt>
                <c:pt idx="2">
                  <c:v>181.034633636424</c:v>
                </c:pt>
                <c:pt idx="3">
                  <c:v>214.91998957315</c:v>
                </c:pt>
                <c:pt idx="4">
                  <c:v>176.07077217715</c:v>
                </c:pt>
                <c:pt idx="5">
                  <c:v>173.49076197</c:v>
                </c:pt>
                <c:pt idx="6">
                  <c:v>211.7017118408</c:v>
                </c:pt>
                <c:pt idx="7">
                  <c:v>247.218113690458</c:v>
                </c:pt>
                <c:pt idx="8">
                  <c:v>243.77495129001</c:v>
                </c:pt>
                <c:pt idx="9">
                  <c:v>262.0923157</c:v>
                </c:pt>
                <c:pt idx="10">
                  <c:v>272.065861</c:v>
                </c:pt>
                <c:pt idx="11">
                  <c:v>282.3316734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939168"/>
        <c:axId val="560941488"/>
      </c:barChart>
      <c:catAx>
        <c:axId val="5609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41488"/>
        <c:crosses val="autoZero"/>
        <c:auto val="1"/>
        <c:lblAlgn val="ctr"/>
        <c:lblOffset val="100"/>
        <c:noMultiLvlLbl val="0"/>
      </c:catAx>
      <c:valAx>
        <c:axId val="5609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3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HYB_BATCAT_GCAT_ENHANCED!$V$2:$V$7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localalloc</c:v>
                </c:pt>
                <c:pt idx="4">
                  <c:v>interleave</c:v>
                </c:pt>
                <c:pt idx="5">
                  <c:v>scalability</c:v>
                </c:pt>
              </c:strCache>
            </c:strRef>
          </c:cat>
          <c:val>
            <c:numRef>
              <c:f>HYB_BATCAT_GCAT_ENHANCED!$X$2:$X$7</c:f>
              <c:numCache>
                <c:formatCode>General</c:formatCode>
                <c:ptCount val="6"/>
                <c:pt idx="0">
                  <c:v>36.390636555</c:v>
                </c:pt>
                <c:pt idx="1">
                  <c:v>277.87557957805</c:v>
                </c:pt>
                <c:pt idx="2">
                  <c:v>197.09013595915</c:v>
                </c:pt>
                <c:pt idx="3">
                  <c:v>162.0811218</c:v>
                </c:pt>
                <c:pt idx="4">
                  <c:v>30.17982067</c:v>
                </c:pt>
                <c:pt idx="5">
                  <c:v>286.4729955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156464"/>
        <c:axId val="1056397664"/>
      </c:barChart>
      <c:catAx>
        <c:axId val="10561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397664"/>
        <c:crosses val="autoZero"/>
        <c:auto val="1"/>
        <c:lblAlgn val="ctr"/>
        <c:lblOffset val="100"/>
        <c:noMultiLvlLbl val="0"/>
      </c:catAx>
      <c:valAx>
        <c:axId val="10563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1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HYB_BATCAT_GCAT_ENHANCED!$AM$2:$AM$13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interleave</c:v>
                </c:pt>
                <c:pt idx="10">
                  <c:v>localalloc</c:v>
                </c:pt>
                <c:pt idx="11">
                  <c:v>scalability</c:v>
                </c:pt>
              </c:strCache>
            </c:strRef>
          </c:cat>
          <c:val>
            <c:numRef>
              <c:f>HYB_BATCAT_GCAT_ENHANCED!$AO$2:$AO$13</c:f>
              <c:numCache>
                <c:formatCode>General</c:formatCode>
                <c:ptCount val="12"/>
                <c:pt idx="0">
                  <c:v>211.76838520375</c:v>
                </c:pt>
                <c:pt idx="1">
                  <c:v>174.32597361455</c:v>
                </c:pt>
                <c:pt idx="2">
                  <c:v>177.5839244934</c:v>
                </c:pt>
                <c:pt idx="3">
                  <c:v>278.587108973699</c:v>
                </c:pt>
                <c:pt idx="4">
                  <c:v>262.0087740336</c:v>
                </c:pt>
                <c:pt idx="5">
                  <c:v>192.446594689362</c:v>
                </c:pt>
                <c:pt idx="6">
                  <c:v>283.883377951499</c:v>
                </c:pt>
                <c:pt idx="7">
                  <c:v>187.8816117383</c:v>
                </c:pt>
                <c:pt idx="8">
                  <c:v>176.678759977637</c:v>
                </c:pt>
                <c:pt idx="9">
                  <c:v>234.2286751</c:v>
                </c:pt>
                <c:pt idx="10">
                  <c:v>367.7329752</c:v>
                </c:pt>
                <c:pt idx="11">
                  <c:v>376.3214841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54224"/>
        <c:axId val="559989152"/>
      </c:barChart>
      <c:catAx>
        <c:axId val="56015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89152"/>
        <c:crosses val="autoZero"/>
        <c:auto val="1"/>
        <c:lblAlgn val="ctr"/>
        <c:lblOffset val="100"/>
        <c:noMultiLvlLbl val="0"/>
      </c:catAx>
      <c:valAx>
        <c:axId val="5599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BATCAT_NA12878!$AK$12:$AK$16</c:f>
              <c:numCache>
                <c:formatCode>General</c:formatCode>
                <c:ptCount val="5"/>
                <c:pt idx="0">
                  <c:v>359.5902294535</c:v>
                </c:pt>
                <c:pt idx="1">
                  <c:v>562.5964177472</c:v>
                </c:pt>
                <c:pt idx="2">
                  <c:v>712.827798168599</c:v>
                </c:pt>
                <c:pt idx="3">
                  <c:v>488.3533266285</c:v>
                </c:pt>
                <c:pt idx="4">
                  <c:v>616.170780686499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BATCAT_NA12878!$AL$7:$AL$11</c:f>
              <c:numCache>
                <c:formatCode>General</c:formatCode>
                <c:ptCount val="5"/>
                <c:pt idx="0">
                  <c:v>549.185161068189</c:v>
                </c:pt>
                <c:pt idx="1">
                  <c:v>801.364741340478</c:v>
                </c:pt>
                <c:pt idx="2">
                  <c:v>465.885197416845</c:v>
                </c:pt>
                <c:pt idx="3">
                  <c:v>416.891059957408</c:v>
                </c:pt>
                <c:pt idx="4">
                  <c:v>646.480859781771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BATCAT_NA12878!$AK$2:$AK$6</c:f>
              <c:numCache>
                <c:formatCode>General</c:formatCode>
                <c:ptCount val="5"/>
                <c:pt idx="0">
                  <c:v>522.619674222199</c:v>
                </c:pt>
                <c:pt idx="1">
                  <c:v>700.630713362499</c:v>
                </c:pt>
                <c:pt idx="2">
                  <c:v>329.4928883198</c:v>
                </c:pt>
                <c:pt idx="3">
                  <c:v>127.512501159</c:v>
                </c:pt>
                <c:pt idx="4">
                  <c:v>127.2385143599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292752"/>
        <c:axId val="1056294384"/>
      </c:lineChart>
      <c:catAx>
        <c:axId val="10562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94384"/>
        <c:crosses val="autoZero"/>
        <c:auto val="1"/>
        <c:lblAlgn val="ctr"/>
        <c:lblOffset val="100"/>
        <c:noMultiLvlLbl val="0"/>
      </c:catAx>
      <c:valAx>
        <c:axId val="1056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HYB_BATCAT_GCAT_ENHANCED!$BD$2:$BD$7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interleave</c:v>
                </c:pt>
                <c:pt idx="4">
                  <c:v>localalloc</c:v>
                </c:pt>
                <c:pt idx="5">
                  <c:v>scalability</c:v>
                </c:pt>
              </c:strCache>
            </c:strRef>
          </c:cat>
          <c:val>
            <c:numRef>
              <c:f>HYB_BATCAT_GCAT_ENHANCED!$BF$2:$BF$7</c:f>
              <c:numCache>
                <c:formatCode>General</c:formatCode>
                <c:ptCount val="6"/>
                <c:pt idx="0">
                  <c:v>154.70724945775</c:v>
                </c:pt>
                <c:pt idx="1">
                  <c:v>650.45693482025</c:v>
                </c:pt>
                <c:pt idx="2">
                  <c:v>845.2810731049</c:v>
                </c:pt>
                <c:pt idx="3">
                  <c:v>81.34540878</c:v>
                </c:pt>
                <c:pt idx="4">
                  <c:v>618.6649122</c:v>
                </c:pt>
                <c:pt idx="5">
                  <c:v>434.6778513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87520"/>
        <c:axId val="560387808"/>
      </c:barChart>
      <c:catAx>
        <c:axId val="5601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87808"/>
        <c:crosses val="autoZero"/>
        <c:auto val="1"/>
        <c:lblAlgn val="ctr"/>
        <c:lblOffset val="100"/>
        <c:noMultiLvlLbl val="0"/>
      </c:catAx>
      <c:valAx>
        <c:axId val="5603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PART_BATCAT_NA12878!$L$25:$O$25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PART_BATCAT_NA12878!$L$26:$O$26</c:f>
              <c:numCache>
                <c:formatCode>General</c:formatCode>
                <c:ptCount val="4"/>
                <c:pt idx="0">
                  <c:v>529.92054551</c:v>
                </c:pt>
                <c:pt idx="1">
                  <c:v>520.6395050613</c:v>
                </c:pt>
                <c:pt idx="2">
                  <c:v>480.4738265462</c:v>
                </c:pt>
                <c:pt idx="3">
                  <c:v>716.8000888417999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80480"/>
        <c:axId val="1056682800"/>
      </c:barChart>
      <c:catAx>
        <c:axId val="10566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82800"/>
        <c:crosses val="autoZero"/>
        <c:auto val="1"/>
        <c:lblAlgn val="ctr"/>
        <c:lblOffset val="100"/>
        <c:noMultiLvlLbl val="0"/>
      </c:catAx>
      <c:valAx>
        <c:axId val="10566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PART_BATCAT_NA12878!$L$15:$O$15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PART_BATCAT_NA12878!$L$16:$O$16</c:f>
              <c:numCache>
                <c:formatCode>General</c:formatCode>
                <c:ptCount val="4"/>
                <c:pt idx="0">
                  <c:v>244.949115709499</c:v>
                </c:pt>
                <c:pt idx="1">
                  <c:v>253.133794442</c:v>
                </c:pt>
                <c:pt idx="2">
                  <c:v>145.1032044976</c:v>
                </c:pt>
                <c:pt idx="3">
                  <c:v>99.77862743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39600"/>
        <c:axId val="1056741648"/>
      </c:barChart>
      <c:catAx>
        <c:axId val="1056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41648"/>
        <c:crosses val="autoZero"/>
        <c:auto val="1"/>
        <c:lblAlgn val="ctr"/>
        <c:lblOffset val="100"/>
        <c:noMultiLvlLbl val="0"/>
      </c:catAx>
      <c:valAx>
        <c:axId val="10567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3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PART_BATCAT_NA12878!$L$11:$O$11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PART_BATCAT_NA12878!$L$12:$O$12</c:f>
              <c:numCache>
                <c:formatCode>General</c:formatCode>
                <c:ptCount val="4"/>
                <c:pt idx="0">
                  <c:v>510.7244567654</c:v>
                </c:pt>
                <c:pt idx="1">
                  <c:v>300.497045515999</c:v>
                </c:pt>
                <c:pt idx="2">
                  <c:v>43.0671012047999</c:v>
                </c:pt>
                <c:pt idx="3">
                  <c:v>221.2674445086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5971088"/>
        <c:axId val="1055973408"/>
      </c:barChart>
      <c:catAx>
        <c:axId val="105597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73408"/>
        <c:crosses val="autoZero"/>
        <c:auto val="1"/>
        <c:lblAlgn val="ctr"/>
        <c:lblOffset val="100"/>
        <c:noMultiLvlLbl val="0"/>
      </c:catAx>
      <c:valAx>
        <c:axId val="10559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97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PART_BATCAT_NA12878!$L$1:$O$1</c:f>
              <c:strCache>
                <c:ptCount val="4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</c:strCache>
            </c:strRef>
          </c:cat>
          <c:val>
            <c:numRef>
              <c:f>PART_BATCAT_NA12878!$L$2:$O$2</c:f>
              <c:numCache>
                <c:formatCode>General</c:formatCode>
                <c:ptCount val="4"/>
                <c:pt idx="0">
                  <c:v>529.92054551</c:v>
                </c:pt>
                <c:pt idx="1">
                  <c:v>520.6395050613</c:v>
                </c:pt>
                <c:pt idx="2">
                  <c:v>480.4738265462</c:v>
                </c:pt>
                <c:pt idx="3">
                  <c:v>104.0442134299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788544"/>
        <c:axId val="560790864"/>
      </c:barChart>
      <c:catAx>
        <c:axId val="5607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90864"/>
        <c:crosses val="autoZero"/>
        <c:auto val="1"/>
        <c:lblAlgn val="ctr"/>
        <c:lblOffset val="100"/>
        <c:noMultiLvlLbl val="0"/>
      </c:catAx>
      <c:valAx>
        <c:axId val="5607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HYB_BATCAT_NA12878!$L$1:$P$1</c:f>
              <c:strCache>
                <c:ptCount val="5"/>
                <c:pt idx="0">
                  <c:v>SCALABILITY </c:v>
                </c:pt>
                <c:pt idx="1">
                  <c:v>LOCALALLOC</c:v>
                </c:pt>
                <c:pt idx="2">
                  <c:v>INTERLEAVE</c:v>
                </c:pt>
                <c:pt idx="3">
                  <c:v>PART</c:v>
                </c:pt>
                <c:pt idx="4">
                  <c:v>PART_INT</c:v>
                </c:pt>
              </c:strCache>
            </c:strRef>
          </c:cat>
          <c:val>
            <c:numRef>
              <c:f>HYB_BATCAT_NA12878!$L$2:$P$2</c:f>
              <c:numCache>
                <c:formatCode>General</c:formatCode>
                <c:ptCount val="5"/>
                <c:pt idx="0">
                  <c:v>529.92054551</c:v>
                </c:pt>
                <c:pt idx="1">
                  <c:v>520.6395050613</c:v>
                </c:pt>
                <c:pt idx="2">
                  <c:v>480.4738265462</c:v>
                </c:pt>
                <c:pt idx="3">
                  <c:v>107.2199141</c:v>
                </c:pt>
                <c:pt idx="4">
                  <c:v>126.038191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2624"/>
        <c:axId val="560294944"/>
      </c:barChart>
      <c:catAx>
        <c:axId val="5602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4944"/>
        <c:crosses val="autoZero"/>
        <c:auto val="1"/>
        <c:lblAlgn val="ctr"/>
        <c:lblOffset val="100"/>
        <c:noMultiLvlLbl val="0"/>
      </c:catAx>
      <c:valAx>
        <c:axId val="5602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9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165100</xdr:rowOff>
    </xdr:from>
    <xdr:to>
      <xdr:col>15</xdr:col>
      <xdr:colOff>25400</xdr:colOff>
      <xdr:row>43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800100</xdr:colOff>
      <xdr:row>13</xdr:row>
      <xdr:rowOff>190500</xdr:rowOff>
    </xdr:from>
    <xdr:to>
      <xdr:col>30</xdr:col>
      <xdr:colOff>165100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48</xdr:col>
      <xdr:colOff>800100</xdr:colOff>
      <xdr:row>44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14</xdr:row>
      <xdr:rowOff>0</xdr:rowOff>
    </xdr:from>
    <xdr:to>
      <xdr:col>65</xdr:col>
      <xdr:colOff>317500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781050</xdr:colOff>
      <xdr:row>15</xdr:row>
      <xdr:rowOff>152400</xdr:rowOff>
    </xdr:from>
    <xdr:to>
      <xdr:col>21</xdr:col>
      <xdr:colOff>292100</xdr:colOff>
      <xdr:row>28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819150</xdr:colOff>
      <xdr:row>0</xdr:row>
      <xdr:rowOff>0</xdr:rowOff>
    </xdr:from>
    <xdr:to>
      <xdr:col>21</xdr:col>
      <xdr:colOff>279400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28</xdr:row>
      <xdr:rowOff>12700</xdr:rowOff>
    </xdr:from>
    <xdr:to>
      <xdr:col>9</xdr:col>
      <xdr:colOff>615950</xdr:colOff>
      <xdr:row>41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28</xdr:row>
      <xdr:rowOff>0</xdr:rowOff>
    </xdr:from>
    <xdr:to>
      <xdr:col>15</xdr:col>
      <xdr:colOff>457200</xdr:colOff>
      <xdr:row>41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19</xdr:row>
      <xdr:rowOff>190500</xdr:rowOff>
    </xdr:from>
    <xdr:to>
      <xdr:col>10</xdr:col>
      <xdr:colOff>431800</xdr:colOff>
      <xdr:row>33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16</xdr:col>
      <xdr:colOff>444500</xdr:colOff>
      <xdr:row>33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0</xdr:row>
      <xdr:rowOff>101600</xdr:rowOff>
    </xdr:from>
    <xdr:to>
      <xdr:col>22</xdr:col>
      <xdr:colOff>12700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222250</xdr:colOff>
      <xdr:row>15</xdr:row>
      <xdr:rowOff>127000</xdr:rowOff>
    </xdr:from>
    <xdr:to>
      <xdr:col>22</xdr:col>
      <xdr:colOff>666750</xdr:colOff>
      <xdr:row>29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165100</xdr:rowOff>
    </xdr:from>
    <xdr:to>
      <xdr:col>15</xdr:col>
      <xdr:colOff>12700</xdr:colOff>
      <xdr:row>40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10</xdr:row>
      <xdr:rowOff>190500</xdr:rowOff>
    </xdr:from>
    <xdr:to>
      <xdr:col>29</xdr:col>
      <xdr:colOff>165100</xdr:colOff>
      <xdr:row>40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46</xdr:col>
      <xdr:colOff>800100</xdr:colOff>
      <xdr:row>41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11</xdr:row>
      <xdr:rowOff>0</xdr:rowOff>
    </xdr:from>
    <xdr:to>
      <xdr:col>62</xdr:col>
      <xdr:colOff>317500</xdr:colOff>
      <xdr:row>41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165100</xdr:rowOff>
    </xdr:from>
    <xdr:to>
      <xdr:col>16</xdr:col>
      <xdr:colOff>12700</xdr:colOff>
      <xdr:row>43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800100</xdr:colOff>
      <xdr:row>13</xdr:row>
      <xdr:rowOff>190500</xdr:rowOff>
    </xdr:from>
    <xdr:to>
      <xdr:col>30</xdr:col>
      <xdr:colOff>165100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48</xdr:col>
      <xdr:colOff>800100</xdr:colOff>
      <xdr:row>44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14</xdr:row>
      <xdr:rowOff>0</xdr:rowOff>
    </xdr:from>
    <xdr:to>
      <xdr:col>65</xdr:col>
      <xdr:colOff>317500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12700</xdr:rowOff>
    </xdr:from>
    <xdr:to>
      <xdr:col>21</xdr:col>
      <xdr:colOff>444500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14</xdr:row>
      <xdr:rowOff>76200</xdr:rowOff>
    </xdr:from>
    <xdr:to>
      <xdr:col>21</xdr:col>
      <xdr:colOff>469900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787400</xdr:colOff>
      <xdr:row>28</xdr:row>
      <xdr:rowOff>152400</xdr:rowOff>
    </xdr:from>
    <xdr:to>
      <xdr:col>21</xdr:col>
      <xdr:colOff>406400</xdr:colOff>
      <xdr:row>42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</xdr:colOff>
      <xdr:row>29</xdr:row>
      <xdr:rowOff>0</xdr:rowOff>
    </xdr:from>
    <xdr:to>
      <xdr:col>15</xdr:col>
      <xdr:colOff>584200</xdr:colOff>
      <xdr:row>42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19</xdr:row>
      <xdr:rowOff>190500</xdr:rowOff>
    </xdr:from>
    <xdr:to>
      <xdr:col>6</xdr:col>
      <xdr:colOff>438150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19</xdr:row>
      <xdr:rowOff>177800</xdr:rowOff>
    </xdr:from>
    <xdr:to>
      <xdr:col>12</xdr:col>
      <xdr:colOff>717550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330200</xdr:colOff>
      <xdr:row>18</xdr:row>
      <xdr:rowOff>165100</xdr:rowOff>
    </xdr:from>
    <xdr:to>
      <xdr:col>18</xdr:col>
      <xdr:colOff>774700</xdr:colOff>
      <xdr:row>32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298450</xdr:colOff>
      <xdr:row>2</xdr:row>
      <xdr:rowOff>177800</xdr:rowOff>
    </xdr:from>
    <xdr:to>
      <xdr:col>15</xdr:col>
      <xdr:colOff>742950</xdr:colOff>
      <xdr:row>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165100</xdr:rowOff>
    </xdr:from>
    <xdr:to>
      <xdr:col>15</xdr:col>
      <xdr:colOff>12700</xdr:colOff>
      <xdr:row>40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10</xdr:row>
      <xdr:rowOff>190500</xdr:rowOff>
    </xdr:from>
    <xdr:to>
      <xdr:col>29</xdr:col>
      <xdr:colOff>165100</xdr:colOff>
      <xdr:row>40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46</xdr:col>
      <xdr:colOff>800100</xdr:colOff>
      <xdr:row>41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11</xdr:row>
      <xdr:rowOff>0</xdr:rowOff>
    </xdr:from>
    <xdr:to>
      <xdr:col>62</xdr:col>
      <xdr:colOff>317500</xdr:colOff>
      <xdr:row>41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7" totalsRowShown="0">
  <tableColumns count="15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7" name="Table38" displayName="Table38" ref="Q1:AE4" totalsRowShown="0">
  <tableColumns count="15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8" name="Table49" displayName="Table49" ref="AG1:AU7" totalsRowShown="0">
  <tableColumns count="15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9" name="Table510" displayName="Table510" ref="AW1:BK4" totalsRowShown="0">
  <tableColumns count="15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21" name="Table111222" displayName="Table111222" ref="A1:P13" totalsRowShown="0">
  <tableColumns count="16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3">
      <calculatedColumnFormula>$G$13/Table111222[[#This Row],[value_mean]]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22" name="Table312323" displayName="Table312323" ref="R1:AG7" totalsRowShown="0">
  <tableColumns count="16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2">
      <calculatedColumnFormula>$X$7/X2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23" name="Table413424" displayName="Table413424" ref="AI1:AX13" totalsRowShown="0">
  <tableColumns count="16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1">
      <calculatedColumnFormula>$AO$13/Table413424[[#This Row],[value_mean]]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24" name="Table514525" displayName="Table514525" ref="AZ1:BO7" totalsRowShown="0">
  <tableColumns count="16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7" name="SpeedUp" dataDxfId="0">
      <calculatedColumnFormula>$BF$7/Table514525[[#This Row],[value_mean]]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Q1:AE4" totalsRowShown="0">
  <tableColumns count="15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G1:AU7" totalsRowShown="0">
  <tableColumns count="15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W1:BK4" totalsRowShown="0">
  <tableColumns count="15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2" name="Table1112" displayName="Table1112" ref="A1:P13" totalsRowShown="0">
  <tableColumns count="16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7">
      <calculatedColumnFormula>$G$13/Table1112[[#This Row],[value_mean]]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Table3123" displayName="Table3123" ref="R1:AG7" totalsRowShown="0">
  <tableColumns count="16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6">
      <calculatedColumnFormula>X$7/Table3123[[#This Row],[value_mean]]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11" name="Table4134" displayName="Table4134" ref="AI1:AX13" totalsRowShown="0">
  <tableColumns count="16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5">
      <calculatedColumnFormula>$AO$13/Table4134[[#This Row],[value_mean]]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12" name="Table5145" displayName="Table5145" ref="AZ1:BO7" totalsRowShown="0">
  <tableColumns count="16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7" name="SpeedUp" dataDxfId="4">
      <calculatedColumnFormula>BF$7/Table5145[[#This Row],[value_mean]]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6" name="Table17" displayName="Table17" ref="A1:O7" totalsRowShown="0">
  <tableColumns count="15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Relationship Id="rId1" Type="http://schemas.openxmlformats.org/officeDocument/2006/relationships/drawing" Target="../drawings/drawing10.xml"/><Relationship Id="rId2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Relationship Id="rId1" Type="http://schemas.openxmlformats.org/officeDocument/2006/relationships/drawing" Target="../drawings/drawing9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M16"/>
  <sheetViews>
    <sheetView showRuler="0" topLeftCell="N1" workbookViewId="0">
      <selection activeCell="E6" sqref="E6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8</v>
      </c>
      <c r="C2" t="s">
        <v>9</v>
      </c>
      <c r="D2" t="s">
        <v>17</v>
      </c>
      <c r="E2" t="s">
        <v>10</v>
      </c>
      <c r="F2">
        <v>8</v>
      </c>
      <c r="G2">
        <v>749.88473362629998</v>
      </c>
      <c r="H2">
        <v>4.4137555341181596</v>
      </c>
      <c r="I2" t="s">
        <v>11</v>
      </c>
      <c r="K2">
        <v>0</v>
      </c>
      <c r="L2" t="s">
        <v>8</v>
      </c>
      <c r="M2" t="s">
        <v>12</v>
      </c>
      <c r="N2" t="s">
        <v>17</v>
      </c>
      <c r="O2" t="s">
        <v>10</v>
      </c>
      <c r="P2">
        <v>8</v>
      </c>
      <c r="Q2">
        <v>385.809417597699</v>
      </c>
      <c r="R2">
        <v>204.30746722515801</v>
      </c>
      <c r="S2" t="s">
        <v>11</v>
      </c>
      <c r="U2">
        <v>0</v>
      </c>
      <c r="V2" t="s">
        <v>8</v>
      </c>
      <c r="W2" t="s">
        <v>13</v>
      </c>
      <c r="X2" t="s">
        <v>17</v>
      </c>
      <c r="Y2" t="s">
        <v>10</v>
      </c>
      <c r="Z2">
        <v>8</v>
      </c>
      <c r="AA2">
        <v>620.0731069428</v>
      </c>
      <c r="AB2">
        <v>2.02856485465737</v>
      </c>
      <c r="AC2" t="s">
        <v>11</v>
      </c>
      <c r="AE2">
        <v>0</v>
      </c>
      <c r="AF2" t="s">
        <v>8</v>
      </c>
      <c r="AG2" t="s">
        <v>14</v>
      </c>
      <c r="AH2" t="s">
        <v>17</v>
      </c>
      <c r="AI2" t="s">
        <v>10</v>
      </c>
      <c r="AJ2">
        <v>8</v>
      </c>
      <c r="AK2">
        <v>522.61967422219902</v>
      </c>
      <c r="AL2">
        <v>616.30263781506096</v>
      </c>
      <c r="AM2" t="s">
        <v>11</v>
      </c>
    </row>
    <row r="3" spans="1:39" x14ac:dyDescent="0.2">
      <c r="A3">
        <v>1</v>
      </c>
      <c r="B3" t="s">
        <v>8</v>
      </c>
      <c r="C3" t="s">
        <v>9</v>
      </c>
      <c r="D3" t="s">
        <v>17</v>
      </c>
      <c r="E3" t="s">
        <v>10</v>
      </c>
      <c r="F3">
        <v>16</v>
      </c>
      <c r="G3">
        <v>455.814113308</v>
      </c>
      <c r="H3">
        <v>7.2943607750581299</v>
      </c>
      <c r="I3" t="s">
        <v>11</v>
      </c>
      <c r="K3">
        <v>1</v>
      </c>
      <c r="L3" t="s">
        <v>8</v>
      </c>
      <c r="M3" t="s">
        <v>12</v>
      </c>
      <c r="N3" t="s">
        <v>17</v>
      </c>
      <c r="O3" t="s">
        <v>10</v>
      </c>
      <c r="P3">
        <v>16</v>
      </c>
      <c r="Q3">
        <v>467.84786630899998</v>
      </c>
      <c r="R3">
        <v>327.25191204652498</v>
      </c>
      <c r="S3" t="s">
        <v>11</v>
      </c>
      <c r="U3">
        <v>1</v>
      </c>
      <c r="V3" t="s">
        <v>8</v>
      </c>
      <c r="W3" t="s">
        <v>13</v>
      </c>
      <c r="X3" t="s">
        <v>17</v>
      </c>
      <c r="Y3" t="s">
        <v>10</v>
      </c>
      <c r="Z3">
        <v>16</v>
      </c>
      <c r="AA3">
        <v>346.36899699929899</v>
      </c>
      <c r="AB3">
        <v>2.4569566726518199</v>
      </c>
      <c r="AC3" t="s">
        <v>11</v>
      </c>
      <c r="AE3">
        <v>1</v>
      </c>
      <c r="AF3" t="s">
        <v>8</v>
      </c>
      <c r="AG3" t="s">
        <v>14</v>
      </c>
      <c r="AH3" t="s">
        <v>17</v>
      </c>
      <c r="AI3" t="s">
        <v>10</v>
      </c>
      <c r="AJ3">
        <v>16</v>
      </c>
      <c r="AK3">
        <v>700.63071336249902</v>
      </c>
      <c r="AL3">
        <v>278.80307504624301</v>
      </c>
      <c r="AM3" t="s">
        <v>11</v>
      </c>
    </row>
    <row r="4" spans="1:39" x14ac:dyDescent="0.2">
      <c r="A4">
        <v>2</v>
      </c>
      <c r="B4" t="s">
        <v>8</v>
      </c>
      <c r="C4" t="s">
        <v>9</v>
      </c>
      <c r="D4" t="s">
        <v>17</v>
      </c>
      <c r="E4" t="s">
        <v>10</v>
      </c>
      <c r="F4">
        <v>32</v>
      </c>
      <c r="G4">
        <v>326.248572831199</v>
      </c>
      <c r="H4">
        <v>16.0822537023572</v>
      </c>
      <c r="I4" t="s">
        <v>11</v>
      </c>
      <c r="K4">
        <v>2</v>
      </c>
      <c r="L4" t="s">
        <v>8</v>
      </c>
      <c r="M4" t="s">
        <v>12</v>
      </c>
      <c r="N4" t="s">
        <v>17</v>
      </c>
      <c r="O4" t="s">
        <v>10</v>
      </c>
      <c r="P4">
        <v>32</v>
      </c>
      <c r="Q4">
        <v>176.05590783439999</v>
      </c>
      <c r="R4">
        <v>38.643329742518098</v>
      </c>
      <c r="S4" t="s">
        <v>11</v>
      </c>
      <c r="U4">
        <v>2</v>
      </c>
      <c r="V4" t="s">
        <v>8</v>
      </c>
      <c r="W4" t="s">
        <v>13</v>
      </c>
      <c r="X4" t="s">
        <v>17</v>
      </c>
      <c r="Y4" t="s">
        <v>10</v>
      </c>
      <c r="Z4">
        <v>32</v>
      </c>
      <c r="AA4">
        <v>214.686211103999</v>
      </c>
      <c r="AB4">
        <v>0.55969319589952304</v>
      </c>
      <c r="AC4" t="s">
        <v>11</v>
      </c>
      <c r="AE4">
        <v>2</v>
      </c>
      <c r="AF4" t="s">
        <v>8</v>
      </c>
      <c r="AG4" t="s">
        <v>14</v>
      </c>
      <c r="AH4" t="s">
        <v>17</v>
      </c>
      <c r="AI4" t="s">
        <v>10</v>
      </c>
      <c r="AJ4">
        <v>32</v>
      </c>
      <c r="AK4">
        <v>329.49288831979999</v>
      </c>
      <c r="AL4">
        <v>154.30627485236499</v>
      </c>
      <c r="AM4" t="s">
        <v>11</v>
      </c>
    </row>
    <row r="5" spans="1:39" x14ac:dyDescent="0.2">
      <c r="A5">
        <v>3</v>
      </c>
      <c r="B5" t="s">
        <v>8</v>
      </c>
      <c r="C5" t="s">
        <v>9</v>
      </c>
      <c r="D5" t="s">
        <v>17</v>
      </c>
      <c r="E5" t="s">
        <v>10</v>
      </c>
      <c r="F5">
        <v>48</v>
      </c>
      <c r="G5">
        <v>383.85198376670002</v>
      </c>
      <c r="H5">
        <v>30.034876881018501</v>
      </c>
      <c r="I5" t="s">
        <v>11</v>
      </c>
      <c r="K5">
        <v>3</v>
      </c>
      <c r="L5" t="s">
        <v>8</v>
      </c>
      <c r="M5" t="s">
        <v>12</v>
      </c>
      <c r="N5" t="s">
        <v>17</v>
      </c>
      <c r="O5" t="s">
        <v>10</v>
      </c>
      <c r="P5">
        <v>48</v>
      </c>
      <c r="Q5">
        <v>83.2105678434</v>
      </c>
      <c r="R5">
        <v>31.138024817286698</v>
      </c>
      <c r="S5" t="s">
        <v>11</v>
      </c>
      <c r="U5">
        <v>3</v>
      </c>
      <c r="V5" t="s">
        <v>8</v>
      </c>
      <c r="W5" t="s">
        <v>13</v>
      </c>
      <c r="X5" t="s">
        <v>17</v>
      </c>
      <c r="Y5" t="s">
        <v>10</v>
      </c>
      <c r="Z5">
        <v>48</v>
      </c>
      <c r="AA5">
        <v>164.2397843812</v>
      </c>
      <c r="AB5">
        <v>2.7643358877508701</v>
      </c>
      <c r="AC5" t="s">
        <v>11</v>
      </c>
      <c r="AE5">
        <v>3</v>
      </c>
      <c r="AF5" t="s">
        <v>8</v>
      </c>
      <c r="AG5" t="s">
        <v>14</v>
      </c>
      <c r="AH5" t="s">
        <v>17</v>
      </c>
      <c r="AI5" t="s">
        <v>10</v>
      </c>
      <c r="AJ5">
        <v>48</v>
      </c>
      <c r="AK5">
        <v>127.512501159</v>
      </c>
      <c r="AL5">
        <v>68.313994054125104</v>
      </c>
      <c r="AM5" t="s">
        <v>11</v>
      </c>
    </row>
    <row r="6" spans="1:39" x14ac:dyDescent="0.2">
      <c r="A6">
        <v>4</v>
      </c>
      <c r="B6" t="s">
        <v>8</v>
      </c>
      <c r="C6" t="s">
        <v>9</v>
      </c>
      <c r="D6" t="s">
        <v>17</v>
      </c>
      <c r="E6" t="s">
        <v>10</v>
      </c>
      <c r="F6">
        <v>64</v>
      </c>
      <c r="G6">
        <v>480.47382654619997</v>
      </c>
      <c r="H6">
        <v>60.046904386247199</v>
      </c>
      <c r="I6" t="s">
        <v>11</v>
      </c>
      <c r="K6">
        <v>4</v>
      </c>
      <c r="L6" t="s">
        <v>8</v>
      </c>
      <c r="M6" t="s">
        <v>12</v>
      </c>
      <c r="N6" t="s">
        <v>17</v>
      </c>
      <c r="O6" t="s">
        <v>10</v>
      </c>
      <c r="P6">
        <v>64</v>
      </c>
      <c r="Q6">
        <v>43.067101204799897</v>
      </c>
      <c r="R6">
        <v>2.29875074821092</v>
      </c>
      <c r="S6" t="s">
        <v>11</v>
      </c>
      <c r="U6">
        <v>4</v>
      </c>
      <c r="V6" t="s">
        <v>8</v>
      </c>
      <c r="W6" t="s">
        <v>13</v>
      </c>
      <c r="X6" t="s">
        <v>17</v>
      </c>
      <c r="Y6" t="s">
        <v>10</v>
      </c>
      <c r="Z6">
        <v>64</v>
      </c>
      <c r="AA6">
        <v>145.10320449759999</v>
      </c>
      <c r="AB6">
        <v>2.1579644138897498</v>
      </c>
      <c r="AC6" t="s">
        <v>11</v>
      </c>
      <c r="AE6">
        <v>4</v>
      </c>
      <c r="AF6" t="s">
        <v>8</v>
      </c>
      <c r="AG6" t="s">
        <v>14</v>
      </c>
      <c r="AH6" t="s">
        <v>17</v>
      </c>
      <c r="AI6" t="s">
        <v>10</v>
      </c>
      <c r="AJ6">
        <v>64</v>
      </c>
      <c r="AK6">
        <v>127.23851435989999</v>
      </c>
      <c r="AL6">
        <v>174.27405377959499</v>
      </c>
      <c r="AM6" t="s">
        <v>11</v>
      </c>
    </row>
    <row r="7" spans="1:39" x14ac:dyDescent="0.2">
      <c r="A7">
        <v>5</v>
      </c>
      <c r="B7" t="s">
        <v>8</v>
      </c>
      <c r="C7" t="s">
        <v>9</v>
      </c>
      <c r="D7" t="s">
        <v>17</v>
      </c>
      <c r="E7" t="s">
        <v>15</v>
      </c>
      <c r="F7">
        <v>8</v>
      </c>
      <c r="G7">
        <v>752.27526455169902</v>
      </c>
      <c r="H7">
        <v>4.3224742087427703</v>
      </c>
      <c r="I7" t="s">
        <v>11</v>
      </c>
      <c r="K7">
        <v>5</v>
      </c>
      <c r="L7" t="s">
        <v>8</v>
      </c>
      <c r="M7" t="s">
        <v>12</v>
      </c>
      <c r="N7" t="s">
        <v>17</v>
      </c>
      <c r="O7" t="s">
        <v>15</v>
      </c>
      <c r="P7">
        <v>8</v>
      </c>
      <c r="Q7">
        <v>359.73133963449999</v>
      </c>
      <c r="R7">
        <v>199.57930172883101</v>
      </c>
      <c r="S7" t="s">
        <v>11</v>
      </c>
      <c r="U7">
        <v>5</v>
      </c>
      <c r="V7" t="s">
        <v>8</v>
      </c>
      <c r="W7" t="s">
        <v>13</v>
      </c>
      <c r="X7" t="s">
        <v>17</v>
      </c>
      <c r="Y7" t="s">
        <v>15</v>
      </c>
      <c r="Z7">
        <v>8</v>
      </c>
      <c r="AA7">
        <v>618.7794175706</v>
      </c>
      <c r="AB7">
        <v>2.5313583487272102</v>
      </c>
      <c r="AC7" t="s">
        <v>11</v>
      </c>
      <c r="AE7">
        <v>5</v>
      </c>
      <c r="AF7" t="s">
        <v>8</v>
      </c>
      <c r="AG7" t="s">
        <v>14</v>
      </c>
      <c r="AH7" t="s">
        <v>17</v>
      </c>
      <c r="AI7" t="s">
        <v>15</v>
      </c>
      <c r="AJ7">
        <v>8</v>
      </c>
      <c r="AK7">
        <v>675.35766655559996</v>
      </c>
      <c r="AL7">
        <v>549.18516106818902</v>
      </c>
      <c r="AM7" t="s">
        <v>11</v>
      </c>
    </row>
    <row r="8" spans="1:39" x14ac:dyDescent="0.2">
      <c r="A8">
        <v>6</v>
      </c>
      <c r="B8" t="s">
        <v>8</v>
      </c>
      <c r="C8" t="s">
        <v>9</v>
      </c>
      <c r="D8" t="s">
        <v>17</v>
      </c>
      <c r="E8" t="s">
        <v>15</v>
      </c>
      <c r="F8">
        <v>16</v>
      </c>
      <c r="G8">
        <v>480.94488229260003</v>
      </c>
      <c r="H8">
        <v>31.139226451108701</v>
      </c>
      <c r="I8" t="s">
        <v>11</v>
      </c>
      <c r="K8">
        <v>6</v>
      </c>
      <c r="L8" t="s">
        <v>8</v>
      </c>
      <c r="M8" t="s">
        <v>12</v>
      </c>
      <c r="N8" t="s">
        <v>17</v>
      </c>
      <c r="O8" t="s">
        <v>15</v>
      </c>
      <c r="P8">
        <v>16</v>
      </c>
      <c r="Q8">
        <v>297.82932101080002</v>
      </c>
      <c r="R8">
        <v>106.541400176141</v>
      </c>
      <c r="S8" t="s">
        <v>11</v>
      </c>
      <c r="U8">
        <v>6</v>
      </c>
      <c r="V8" t="s">
        <v>8</v>
      </c>
      <c r="W8" t="s">
        <v>13</v>
      </c>
      <c r="X8" t="s">
        <v>17</v>
      </c>
      <c r="Y8" t="s">
        <v>15</v>
      </c>
      <c r="Z8">
        <v>16</v>
      </c>
      <c r="AA8">
        <v>348.354814078299</v>
      </c>
      <c r="AB8">
        <v>1.58109321568082</v>
      </c>
      <c r="AC8" t="s">
        <v>11</v>
      </c>
      <c r="AE8">
        <v>6</v>
      </c>
      <c r="AF8" t="s">
        <v>8</v>
      </c>
      <c r="AG8" t="s">
        <v>14</v>
      </c>
      <c r="AH8" t="s">
        <v>17</v>
      </c>
      <c r="AI8" t="s">
        <v>15</v>
      </c>
      <c r="AJ8">
        <v>16</v>
      </c>
      <c r="AK8">
        <v>1094.56341893639</v>
      </c>
      <c r="AL8">
        <v>801.36474134047796</v>
      </c>
      <c r="AM8" t="s">
        <v>11</v>
      </c>
    </row>
    <row r="9" spans="1:39" x14ac:dyDescent="0.2">
      <c r="A9">
        <v>7</v>
      </c>
      <c r="B9" t="s">
        <v>8</v>
      </c>
      <c r="C9" t="s">
        <v>9</v>
      </c>
      <c r="D9" t="s">
        <v>17</v>
      </c>
      <c r="E9" t="s">
        <v>15</v>
      </c>
      <c r="F9">
        <v>32</v>
      </c>
      <c r="G9">
        <v>573.00355444950003</v>
      </c>
      <c r="H9">
        <v>399.606442271871</v>
      </c>
      <c r="I9" t="s">
        <v>11</v>
      </c>
      <c r="K9">
        <v>7</v>
      </c>
      <c r="L9" t="s">
        <v>8</v>
      </c>
      <c r="M9" t="s">
        <v>12</v>
      </c>
      <c r="N9" t="s">
        <v>17</v>
      </c>
      <c r="O9" t="s">
        <v>15</v>
      </c>
      <c r="P9">
        <v>32</v>
      </c>
      <c r="Q9">
        <v>316.51197785189999</v>
      </c>
      <c r="R9">
        <v>398.70416475568601</v>
      </c>
      <c r="S9" t="s">
        <v>11</v>
      </c>
      <c r="U9">
        <v>7</v>
      </c>
      <c r="V9" t="s">
        <v>8</v>
      </c>
      <c r="W9" t="s">
        <v>13</v>
      </c>
      <c r="X9" t="s">
        <v>17</v>
      </c>
      <c r="Y9" t="s">
        <v>15</v>
      </c>
      <c r="Z9">
        <v>32</v>
      </c>
      <c r="AA9">
        <v>269.82740650429997</v>
      </c>
      <c r="AB9">
        <v>42.589683484304103</v>
      </c>
      <c r="AC9" t="s">
        <v>11</v>
      </c>
      <c r="AE9">
        <v>7</v>
      </c>
      <c r="AF9" t="s">
        <v>8</v>
      </c>
      <c r="AG9" t="s">
        <v>14</v>
      </c>
      <c r="AH9" t="s">
        <v>17</v>
      </c>
      <c r="AI9" t="s">
        <v>15</v>
      </c>
      <c r="AJ9">
        <v>32</v>
      </c>
      <c r="AK9">
        <v>691.44696353009999</v>
      </c>
      <c r="AL9">
        <v>465.88519741684502</v>
      </c>
      <c r="AM9" t="s">
        <v>11</v>
      </c>
    </row>
    <row r="10" spans="1:39" x14ac:dyDescent="0.2">
      <c r="A10">
        <v>8</v>
      </c>
      <c r="B10" t="s">
        <v>8</v>
      </c>
      <c r="C10" t="s">
        <v>9</v>
      </c>
      <c r="D10" t="s">
        <v>17</v>
      </c>
      <c r="E10" t="s">
        <v>15</v>
      </c>
      <c r="F10">
        <v>48</v>
      </c>
      <c r="G10">
        <v>369.64370061149998</v>
      </c>
      <c r="H10">
        <v>53.974809120699902</v>
      </c>
      <c r="I10" t="s">
        <v>11</v>
      </c>
      <c r="K10">
        <v>8</v>
      </c>
      <c r="L10" t="s">
        <v>8</v>
      </c>
      <c r="M10" t="s">
        <v>12</v>
      </c>
      <c r="N10" t="s">
        <v>17</v>
      </c>
      <c r="O10" t="s">
        <v>15</v>
      </c>
      <c r="P10">
        <v>48</v>
      </c>
      <c r="Q10">
        <v>195.3936994702</v>
      </c>
      <c r="R10">
        <v>125.166848833401</v>
      </c>
      <c r="S10" t="s">
        <v>11</v>
      </c>
      <c r="U10">
        <v>8</v>
      </c>
      <c r="V10" t="s">
        <v>8</v>
      </c>
      <c r="W10" t="s">
        <v>13</v>
      </c>
      <c r="X10" t="s">
        <v>17</v>
      </c>
      <c r="Y10" t="s">
        <v>15</v>
      </c>
      <c r="Z10">
        <v>48</v>
      </c>
      <c r="AA10">
        <v>264.06676120700001</v>
      </c>
      <c r="AB10">
        <v>41.124221681466103</v>
      </c>
      <c r="AC10" t="s">
        <v>11</v>
      </c>
      <c r="AE10">
        <v>8</v>
      </c>
      <c r="AF10" t="s">
        <v>8</v>
      </c>
      <c r="AG10" t="s">
        <v>14</v>
      </c>
      <c r="AH10" t="s">
        <v>17</v>
      </c>
      <c r="AI10" t="s">
        <v>15</v>
      </c>
      <c r="AJ10">
        <v>48</v>
      </c>
      <c r="AK10">
        <v>756.27053699119995</v>
      </c>
      <c r="AL10">
        <v>416.891059957408</v>
      </c>
      <c r="AM10" t="s">
        <v>11</v>
      </c>
    </row>
    <row r="11" spans="1:39" x14ac:dyDescent="0.2">
      <c r="A11">
        <v>9</v>
      </c>
      <c r="B11" t="s">
        <v>8</v>
      </c>
      <c r="C11" t="s">
        <v>9</v>
      </c>
      <c r="D11" t="s">
        <v>17</v>
      </c>
      <c r="E11" t="s">
        <v>15</v>
      </c>
      <c r="F11">
        <v>64</v>
      </c>
      <c r="G11">
        <v>520.63950506130004</v>
      </c>
      <c r="H11">
        <v>61.523977739042998</v>
      </c>
      <c r="I11" t="s">
        <v>11</v>
      </c>
      <c r="K11">
        <v>9</v>
      </c>
      <c r="L11" t="s">
        <v>8</v>
      </c>
      <c r="M11" t="s">
        <v>12</v>
      </c>
      <c r="N11" t="s">
        <v>17</v>
      </c>
      <c r="O11" t="s">
        <v>15</v>
      </c>
      <c r="P11">
        <v>64</v>
      </c>
      <c r="Q11">
        <v>300.49704551599899</v>
      </c>
      <c r="R11">
        <v>387.103823214888</v>
      </c>
      <c r="S11" t="s">
        <v>11</v>
      </c>
      <c r="U11">
        <v>9</v>
      </c>
      <c r="V11" t="s">
        <v>8</v>
      </c>
      <c r="W11" t="s">
        <v>13</v>
      </c>
      <c r="X11" t="s">
        <v>17</v>
      </c>
      <c r="Y11" t="s">
        <v>15</v>
      </c>
      <c r="Z11">
        <v>64</v>
      </c>
      <c r="AA11">
        <v>253.13379444200001</v>
      </c>
      <c r="AB11">
        <v>6.21233438018466</v>
      </c>
      <c r="AC11" t="s">
        <v>11</v>
      </c>
      <c r="AE11">
        <v>9</v>
      </c>
      <c r="AF11" t="s">
        <v>8</v>
      </c>
      <c r="AG11" t="s">
        <v>14</v>
      </c>
      <c r="AH11" t="s">
        <v>17</v>
      </c>
      <c r="AI11" t="s">
        <v>15</v>
      </c>
      <c r="AJ11">
        <v>64</v>
      </c>
      <c r="AK11">
        <v>805.55829033420002</v>
      </c>
      <c r="AL11">
        <v>646.48085978177096</v>
      </c>
      <c r="AM11" t="s">
        <v>11</v>
      </c>
    </row>
    <row r="12" spans="1:39" x14ac:dyDescent="0.2">
      <c r="A12">
        <v>10</v>
      </c>
      <c r="B12" t="s">
        <v>8</v>
      </c>
      <c r="C12" t="s">
        <v>9</v>
      </c>
      <c r="D12" t="s">
        <v>17</v>
      </c>
      <c r="E12" t="s">
        <v>16</v>
      </c>
      <c r="F12">
        <v>8</v>
      </c>
      <c r="G12">
        <v>620.36768270999903</v>
      </c>
      <c r="H12">
        <v>4.9567770108072802</v>
      </c>
      <c r="I12" t="s">
        <v>11</v>
      </c>
      <c r="K12">
        <v>10</v>
      </c>
      <c r="L12" t="s">
        <v>8</v>
      </c>
      <c r="M12" t="s">
        <v>12</v>
      </c>
      <c r="N12" t="s">
        <v>17</v>
      </c>
      <c r="O12" t="s">
        <v>16</v>
      </c>
      <c r="P12">
        <v>8</v>
      </c>
      <c r="Q12">
        <v>266.122687506099</v>
      </c>
      <c r="R12">
        <v>46.385782318842402</v>
      </c>
      <c r="S12" t="s">
        <v>11</v>
      </c>
      <c r="U12">
        <v>10</v>
      </c>
      <c r="V12" t="s">
        <v>8</v>
      </c>
      <c r="W12" t="s">
        <v>13</v>
      </c>
      <c r="X12" t="s">
        <v>17</v>
      </c>
      <c r="Y12" t="s">
        <v>16</v>
      </c>
      <c r="Z12">
        <v>8</v>
      </c>
      <c r="AA12">
        <v>621.40391724879998</v>
      </c>
      <c r="AB12">
        <v>5.2812104638422799</v>
      </c>
      <c r="AC12" t="s">
        <v>11</v>
      </c>
      <c r="AE12">
        <v>10</v>
      </c>
      <c r="AF12" t="s">
        <v>8</v>
      </c>
      <c r="AG12" t="s">
        <v>14</v>
      </c>
      <c r="AH12" t="s">
        <v>17</v>
      </c>
      <c r="AI12" t="s">
        <v>16</v>
      </c>
      <c r="AJ12">
        <v>8</v>
      </c>
      <c r="AK12">
        <v>359.5902294535</v>
      </c>
      <c r="AL12">
        <v>208.99625569142</v>
      </c>
      <c r="AM12" t="s">
        <v>11</v>
      </c>
    </row>
    <row r="13" spans="1:39" x14ac:dyDescent="0.2">
      <c r="A13">
        <v>11</v>
      </c>
      <c r="B13" t="s">
        <v>8</v>
      </c>
      <c r="C13" t="s">
        <v>9</v>
      </c>
      <c r="D13" t="s">
        <v>17</v>
      </c>
      <c r="E13" t="s">
        <v>16</v>
      </c>
      <c r="F13">
        <v>16</v>
      </c>
      <c r="G13">
        <v>339.21018372200001</v>
      </c>
      <c r="H13">
        <v>9.3893006826476597</v>
      </c>
      <c r="I13" t="s">
        <v>11</v>
      </c>
      <c r="K13">
        <v>11</v>
      </c>
      <c r="L13" t="s">
        <v>8</v>
      </c>
      <c r="M13" t="s">
        <v>12</v>
      </c>
      <c r="N13" t="s">
        <v>17</v>
      </c>
      <c r="O13" t="s">
        <v>16</v>
      </c>
      <c r="P13">
        <v>16</v>
      </c>
      <c r="Q13">
        <v>179.59241291769999</v>
      </c>
      <c r="R13">
        <v>47.037449329352199</v>
      </c>
      <c r="S13" t="s">
        <v>11</v>
      </c>
      <c r="U13">
        <v>11</v>
      </c>
      <c r="V13" t="s">
        <v>8</v>
      </c>
      <c r="W13" t="s">
        <v>13</v>
      </c>
      <c r="X13" t="s">
        <v>17</v>
      </c>
      <c r="Y13" t="s">
        <v>16</v>
      </c>
      <c r="Z13">
        <v>16</v>
      </c>
      <c r="AA13">
        <v>333.76479412190002</v>
      </c>
      <c r="AB13">
        <v>1.1168742931690101</v>
      </c>
      <c r="AC13" t="s">
        <v>11</v>
      </c>
      <c r="AE13">
        <v>11</v>
      </c>
      <c r="AF13" t="s">
        <v>8</v>
      </c>
      <c r="AG13" t="s">
        <v>14</v>
      </c>
      <c r="AH13" t="s">
        <v>17</v>
      </c>
      <c r="AI13" t="s">
        <v>16</v>
      </c>
      <c r="AJ13">
        <v>16</v>
      </c>
      <c r="AK13">
        <v>562.59641774720001</v>
      </c>
      <c r="AL13">
        <v>439.69404771386502</v>
      </c>
      <c r="AM13" t="s">
        <v>11</v>
      </c>
    </row>
    <row r="14" spans="1:39" x14ac:dyDescent="0.2">
      <c r="A14">
        <v>12</v>
      </c>
      <c r="B14" t="s">
        <v>8</v>
      </c>
      <c r="C14" t="s">
        <v>9</v>
      </c>
      <c r="D14" t="s">
        <v>17</v>
      </c>
      <c r="E14" t="s">
        <v>16</v>
      </c>
      <c r="F14">
        <v>32</v>
      </c>
      <c r="G14">
        <v>260.75268729570001</v>
      </c>
      <c r="H14">
        <v>41.010228425419797</v>
      </c>
      <c r="I14" t="s">
        <v>11</v>
      </c>
      <c r="K14">
        <v>12</v>
      </c>
      <c r="L14" t="s">
        <v>8</v>
      </c>
      <c r="M14" t="s">
        <v>12</v>
      </c>
      <c r="N14" t="s">
        <v>17</v>
      </c>
      <c r="O14" t="s">
        <v>16</v>
      </c>
      <c r="P14">
        <v>32</v>
      </c>
      <c r="Q14">
        <v>196.58229992720001</v>
      </c>
      <c r="R14">
        <v>270.359118733196</v>
      </c>
      <c r="S14" t="s">
        <v>11</v>
      </c>
      <c r="U14">
        <v>12</v>
      </c>
      <c r="V14" t="s">
        <v>8</v>
      </c>
      <c r="W14" t="s">
        <v>13</v>
      </c>
      <c r="X14" t="s">
        <v>17</v>
      </c>
      <c r="Y14" t="s">
        <v>16</v>
      </c>
      <c r="Z14">
        <v>32</v>
      </c>
      <c r="AA14">
        <v>234.88894843969999</v>
      </c>
      <c r="AB14">
        <v>1.6626206077008401</v>
      </c>
      <c r="AC14" t="s">
        <v>11</v>
      </c>
      <c r="AE14">
        <v>12</v>
      </c>
      <c r="AF14" t="s">
        <v>8</v>
      </c>
      <c r="AG14" t="s">
        <v>14</v>
      </c>
      <c r="AH14" t="s">
        <v>17</v>
      </c>
      <c r="AI14" t="s">
        <v>16</v>
      </c>
      <c r="AJ14">
        <v>32</v>
      </c>
      <c r="AK14">
        <v>712.82779816859897</v>
      </c>
      <c r="AL14">
        <v>665.55754832592504</v>
      </c>
      <c r="AM14" t="s">
        <v>11</v>
      </c>
    </row>
    <row r="15" spans="1:39" x14ac:dyDescent="0.2">
      <c r="A15">
        <v>13</v>
      </c>
      <c r="B15" t="s">
        <v>8</v>
      </c>
      <c r="C15" t="s">
        <v>9</v>
      </c>
      <c r="D15" t="s">
        <v>17</v>
      </c>
      <c r="E15" t="s">
        <v>16</v>
      </c>
      <c r="F15">
        <v>48</v>
      </c>
      <c r="G15">
        <v>385.47247318669997</v>
      </c>
      <c r="H15">
        <v>71.389087880705503</v>
      </c>
      <c r="I15" t="s">
        <v>11</v>
      </c>
      <c r="K15">
        <v>13</v>
      </c>
      <c r="L15" t="s">
        <v>8</v>
      </c>
      <c r="M15" t="s">
        <v>12</v>
      </c>
      <c r="N15" t="s">
        <v>17</v>
      </c>
      <c r="O15" t="s">
        <v>16</v>
      </c>
      <c r="P15">
        <v>48</v>
      </c>
      <c r="Q15">
        <v>161.99208269529899</v>
      </c>
      <c r="R15">
        <v>82.739590449064295</v>
      </c>
      <c r="S15" t="s">
        <v>11</v>
      </c>
      <c r="U15">
        <v>13</v>
      </c>
      <c r="V15" t="s">
        <v>8</v>
      </c>
      <c r="W15" t="s">
        <v>13</v>
      </c>
      <c r="X15" t="s">
        <v>17</v>
      </c>
      <c r="Y15" t="s">
        <v>16</v>
      </c>
      <c r="Z15">
        <v>48</v>
      </c>
      <c r="AA15">
        <v>254.82469553489901</v>
      </c>
      <c r="AB15">
        <v>64.2672681550237</v>
      </c>
      <c r="AC15" t="s">
        <v>11</v>
      </c>
      <c r="AE15">
        <v>13</v>
      </c>
      <c r="AF15" t="s">
        <v>8</v>
      </c>
      <c r="AG15" t="s">
        <v>14</v>
      </c>
      <c r="AH15" t="s">
        <v>17</v>
      </c>
      <c r="AI15" t="s">
        <v>16</v>
      </c>
      <c r="AJ15">
        <v>48</v>
      </c>
      <c r="AK15">
        <v>488.35332662849999</v>
      </c>
      <c r="AL15">
        <v>273.89723530944701</v>
      </c>
      <c r="AM15" t="s">
        <v>11</v>
      </c>
    </row>
    <row r="16" spans="1:39" x14ac:dyDescent="0.2">
      <c r="A16">
        <v>14</v>
      </c>
      <c r="B16" t="s">
        <v>8</v>
      </c>
      <c r="C16" t="s">
        <v>9</v>
      </c>
      <c r="D16" t="s">
        <v>17</v>
      </c>
      <c r="E16" t="s">
        <v>16</v>
      </c>
      <c r="F16">
        <v>64</v>
      </c>
      <c r="G16">
        <v>529.92054551000001</v>
      </c>
      <c r="H16">
        <v>55.720339104590103</v>
      </c>
      <c r="I16" t="s">
        <v>11</v>
      </c>
      <c r="K16">
        <v>14</v>
      </c>
      <c r="L16" t="s">
        <v>8</v>
      </c>
      <c r="M16" t="s">
        <v>12</v>
      </c>
      <c r="N16" t="s">
        <v>17</v>
      </c>
      <c r="O16" t="s">
        <v>16</v>
      </c>
      <c r="P16">
        <v>64</v>
      </c>
      <c r="Q16">
        <v>510.72445676540002</v>
      </c>
      <c r="R16">
        <v>636.10822389542795</v>
      </c>
      <c r="S16" t="s">
        <v>11</v>
      </c>
      <c r="U16">
        <v>14</v>
      </c>
      <c r="V16" t="s">
        <v>8</v>
      </c>
      <c r="W16" t="s">
        <v>13</v>
      </c>
      <c r="X16" t="s">
        <v>17</v>
      </c>
      <c r="Y16" t="s">
        <v>16</v>
      </c>
      <c r="Z16">
        <v>64</v>
      </c>
      <c r="AA16">
        <v>244.94911570949901</v>
      </c>
      <c r="AB16">
        <v>14.7481284754942</v>
      </c>
      <c r="AC16" t="s">
        <v>11</v>
      </c>
      <c r="AE16">
        <v>14</v>
      </c>
      <c r="AF16" t="s">
        <v>8</v>
      </c>
      <c r="AG16" t="s">
        <v>14</v>
      </c>
      <c r="AH16" t="s">
        <v>17</v>
      </c>
      <c r="AI16" t="s">
        <v>16</v>
      </c>
      <c r="AJ16">
        <v>64</v>
      </c>
      <c r="AK16">
        <v>616.17078068649903</v>
      </c>
      <c r="AL16">
        <v>506.00294460175598</v>
      </c>
      <c r="AM16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O13"/>
  <sheetViews>
    <sheetView tabSelected="1" showRuler="0" topLeftCell="AK1" workbookViewId="0">
      <selection activeCell="P1" sqref="P1:P13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9" max="19" width="13.6640625" customWidth="1"/>
    <col min="24" max="24" width="13.6640625" customWidth="1"/>
    <col min="25" max="25" width="11.5" customWidth="1"/>
    <col min="26" max="26" width="13.33203125" customWidth="1"/>
    <col min="27" max="27" width="11.1640625" customWidth="1"/>
    <col min="28" max="28" width="12.6640625" customWidth="1"/>
    <col min="30" max="30" width="12.33203125" customWidth="1"/>
    <col min="36" max="36" width="13.5" customWidth="1"/>
    <col min="41" max="41" width="13.5" customWidth="1"/>
    <col min="42" max="42" width="11.5" customWidth="1"/>
    <col min="43" max="43" width="13.33203125" customWidth="1"/>
    <col min="44" max="44" width="11.1640625" customWidth="1"/>
    <col min="45" max="45" width="12.6640625" customWidth="1"/>
    <col min="47" max="47" width="12.33203125" customWidth="1"/>
    <col min="53" max="53" width="13.6640625" customWidth="1"/>
    <col min="58" max="58" width="13.5" customWidth="1"/>
    <col min="59" max="59" width="11.5" customWidth="1"/>
    <col min="60" max="60" width="13.33203125" customWidth="1"/>
    <col min="61" max="61" width="11.1640625" customWidth="1"/>
    <col min="62" max="62" width="12.6640625" customWidth="1"/>
    <col min="64" max="64" width="12.33203125" customWidth="1"/>
  </cols>
  <sheetData>
    <row r="1" spans="1:67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</v>
      </c>
      <c r="P1" t="s">
        <v>63</v>
      </c>
      <c r="R1" t="s">
        <v>36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7</v>
      </c>
      <c r="AG1" t="s">
        <v>64</v>
      </c>
      <c r="AI1" t="s">
        <v>34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7</v>
      </c>
      <c r="AX1" t="s">
        <v>64</v>
      </c>
      <c r="AZ1" t="s">
        <v>47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7</v>
      </c>
      <c r="BO1" t="s">
        <v>64</v>
      </c>
    </row>
    <row r="2" spans="1:67" x14ac:dyDescent="0.2">
      <c r="A2">
        <v>0</v>
      </c>
      <c r="B2" t="s">
        <v>8</v>
      </c>
      <c r="C2" t="s">
        <v>9</v>
      </c>
      <c r="D2" t="s">
        <v>18</v>
      </c>
      <c r="E2" t="s">
        <v>60</v>
      </c>
      <c r="F2">
        <v>32</v>
      </c>
      <c r="G2">
        <v>198.10153628135001</v>
      </c>
      <c r="H2">
        <v>2.5865418127639699</v>
      </c>
      <c r="I2">
        <v>0.76180699589116996</v>
      </c>
      <c r="J2">
        <v>0.53332084192660301</v>
      </c>
      <c r="K2">
        <v>198.64021517409901</v>
      </c>
      <c r="L2">
        <v>2.6007145168828898</v>
      </c>
      <c r="M2">
        <v>197.56285738860001</v>
      </c>
      <c r="N2">
        <v>2.62699680632858</v>
      </c>
      <c r="O2" t="s">
        <v>11</v>
      </c>
      <c r="P2">
        <f>$G$13/Table111222[[#This Row],[value_mean]]</f>
        <v>1.4251866931462041</v>
      </c>
      <c r="R2">
        <v>0</v>
      </c>
      <c r="S2" t="s">
        <v>8</v>
      </c>
      <c r="T2" t="s">
        <v>12</v>
      </c>
      <c r="U2" t="s">
        <v>18</v>
      </c>
      <c r="V2" t="s">
        <v>60</v>
      </c>
      <c r="W2">
        <v>32</v>
      </c>
      <c r="X2">
        <v>36.390636555</v>
      </c>
      <c r="Y2">
        <v>11.9478705471164</v>
      </c>
      <c r="Z2">
        <v>0.37827971137704702</v>
      </c>
      <c r="AA2">
        <v>0.302741498123695</v>
      </c>
      <c r="AB2">
        <v>36.6581207041</v>
      </c>
      <c r="AC2">
        <v>11.930068352754301</v>
      </c>
      <c r="AD2">
        <v>36.123152405900001</v>
      </c>
      <c r="AE2">
        <v>11.969475457788301</v>
      </c>
      <c r="AF2" t="s">
        <v>11</v>
      </c>
      <c r="AG2">
        <f t="shared" ref="AG2:AG7" si="0">$X$7/X2</f>
        <v>7.8721622543488925</v>
      </c>
      <c r="AI2">
        <v>0</v>
      </c>
      <c r="AJ2" t="s">
        <v>8</v>
      </c>
      <c r="AK2" t="s">
        <v>13</v>
      </c>
      <c r="AL2" t="s">
        <v>18</v>
      </c>
      <c r="AM2" t="s">
        <v>60</v>
      </c>
      <c r="AN2">
        <v>32</v>
      </c>
      <c r="AO2">
        <v>211.76838520375</v>
      </c>
      <c r="AP2">
        <v>9.9315989703318106</v>
      </c>
      <c r="AQ2">
        <v>5.2555761707079096</v>
      </c>
      <c r="AR2">
        <v>8.8736983096773692</v>
      </c>
      <c r="AS2">
        <v>215.4846387531</v>
      </c>
      <c r="AT2">
        <v>14.2892172587506</v>
      </c>
      <c r="AU2">
        <v>208.0521316544</v>
      </c>
      <c r="AV2">
        <v>8.4755004594646692</v>
      </c>
      <c r="AW2" t="s">
        <v>11</v>
      </c>
      <c r="AX2">
        <f>$AO$13/Table413424[[#This Row],[value_mean]]</f>
        <v>1.7770427995563527</v>
      </c>
      <c r="AZ2">
        <v>0</v>
      </c>
      <c r="BA2" t="s">
        <v>8</v>
      </c>
      <c r="BB2" t="s">
        <v>14</v>
      </c>
      <c r="BC2" t="s">
        <v>18</v>
      </c>
      <c r="BD2" t="s">
        <v>60</v>
      </c>
      <c r="BE2">
        <v>32</v>
      </c>
      <c r="BF2">
        <v>154.70724945775001</v>
      </c>
      <c r="BG2">
        <v>57.195794921236498</v>
      </c>
      <c r="BH2">
        <v>1.3728710044627499</v>
      </c>
      <c r="BI2">
        <v>1.9121398938802801</v>
      </c>
      <c r="BJ2">
        <v>155.67801585469999</v>
      </c>
      <c r="BK2">
        <v>58.3963259255761</v>
      </c>
      <c r="BL2">
        <v>153.7364830608</v>
      </c>
      <c r="BM2">
        <v>56.002172374935199</v>
      </c>
      <c r="BN2" t="s">
        <v>11</v>
      </c>
      <c r="BO2">
        <f>$BF$7/Table514525[[#This Row],[value_mean]]</f>
        <v>2.8096799136662884</v>
      </c>
    </row>
    <row r="3" spans="1:67" x14ac:dyDescent="0.2">
      <c r="A3">
        <v>1</v>
      </c>
      <c r="B3" t="s">
        <v>8</v>
      </c>
      <c r="C3" t="s">
        <v>9</v>
      </c>
      <c r="D3" t="s">
        <v>18</v>
      </c>
      <c r="E3" t="s">
        <v>56</v>
      </c>
      <c r="F3">
        <v>16</v>
      </c>
      <c r="G3">
        <v>210.87833441027499</v>
      </c>
      <c r="H3">
        <v>19.509137776703</v>
      </c>
      <c r="I3">
        <v>58.245528578571601</v>
      </c>
      <c r="J3">
        <v>31.1716804704763</v>
      </c>
      <c r="K3">
        <v>298.18622107930003</v>
      </c>
      <c r="L3">
        <v>64.591586733314102</v>
      </c>
      <c r="M3">
        <v>180.4807054469</v>
      </c>
      <c r="N3">
        <v>8.3500451118163905</v>
      </c>
      <c r="O3" t="s">
        <v>11</v>
      </c>
      <c r="P3">
        <f>$G$13/Table111222[[#This Row],[value_mean]]</f>
        <v>1.3388367951100597</v>
      </c>
      <c r="R3">
        <v>1</v>
      </c>
      <c r="S3" t="s">
        <v>8</v>
      </c>
      <c r="T3" t="s">
        <v>12</v>
      </c>
      <c r="U3" t="s">
        <v>18</v>
      </c>
      <c r="V3" t="s">
        <v>61</v>
      </c>
      <c r="W3">
        <v>32</v>
      </c>
      <c r="X3">
        <v>277.87557957805001</v>
      </c>
      <c r="Y3">
        <v>244.02533860337499</v>
      </c>
      <c r="Z3">
        <v>69.835298384194601</v>
      </c>
      <c r="AA3">
        <v>67.321354959766595</v>
      </c>
      <c r="AB3">
        <v>327.25659263170002</v>
      </c>
      <c r="AC3">
        <v>272.65140716481397</v>
      </c>
      <c r="AD3">
        <v>228.4945665244</v>
      </c>
      <c r="AE3">
        <v>222.01375355064999</v>
      </c>
      <c r="AF3" t="s">
        <v>11</v>
      </c>
      <c r="AG3">
        <f t="shared" si="0"/>
        <v>1.0309398038323665</v>
      </c>
      <c r="AI3">
        <v>1</v>
      </c>
      <c r="AJ3" t="s">
        <v>8</v>
      </c>
      <c r="AK3" t="s">
        <v>13</v>
      </c>
      <c r="AL3" t="s">
        <v>18</v>
      </c>
      <c r="AM3" t="s">
        <v>56</v>
      </c>
      <c r="AN3">
        <v>16</v>
      </c>
      <c r="AO3">
        <v>174.32597361455001</v>
      </c>
      <c r="AP3">
        <v>0.20078430428855401</v>
      </c>
      <c r="AQ3">
        <v>0.48726992800660102</v>
      </c>
      <c r="AR3">
        <v>0.10770285495373</v>
      </c>
      <c r="AS3">
        <v>174.93803698649899</v>
      </c>
      <c r="AT3">
        <v>0.31688793875295002</v>
      </c>
      <c r="AU3">
        <v>173.85507697489999</v>
      </c>
      <c r="AV3">
        <v>0.19067525296879501</v>
      </c>
      <c r="AW3" t="s">
        <v>11</v>
      </c>
      <c r="AX3">
        <f>$AO$13/Table413424[[#This Row],[value_mean]]</f>
        <v>2.1587229733882327</v>
      </c>
      <c r="AZ3">
        <v>1</v>
      </c>
      <c r="BA3" t="s">
        <v>8</v>
      </c>
      <c r="BB3" t="s">
        <v>14</v>
      </c>
      <c r="BC3" t="s">
        <v>18</v>
      </c>
      <c r="BD3" t="s">
        <v>61</v>
      </c>
      <c r="BE3">
        <v>32</v>
      </c>
      <c r="BF3">
        <v>650.45693482025001</v>
      </c>
      <c r="BG3">
        <v>239.85181468815699</v>
      </c>
      <c r="BH3">
        <v>41.078969891658801</v>
      </c>
      <c r="BI3">
        <v>56.399157465356403</v>
      </c>
      <c r="BJ3">
        <v>679.50415299480005</v>
      </c>
      <c r="BK3">
        <v>233.329703626943</v>
      </c>
      <c r="BL3">
        <v>621.40971664569997</v>
      </c>
      <c r="BM3">
        <v>252.57850341343101</v>
      </c>
      <c r="BN3" t="s">
        <v>11</v>
      </c>
      <c r="BO3">
        <f>$BF$7/Table514525[[#This Row],[value_mean]]</f>
        <v>0.66826538088969822</v>
      </c>
    </row>
    <row r="4" spans="1:67" x14ac:dyDescent="0.2">
      <c r="A4">
        <v>2</v>
      </c>
      <c r="B4" t="s">
        <v>8</v>
      </c>
      <c r="C4" t="s">
        <v>9</v>
      </c>
      <c r="D4" t="s">
        <v>18</v>
      </c>
      <c r="E4" t="s">
        <v>57</v>
      </c>
      <c r="F4">
        <v>8</v>
      </c>
      <c r="G4">
        <v>181.03463363642399</v>
      </c>
      <c r="H4">
        <v>9.4204737665716802</v>
      </c>
      <c r="I4">
        <v>34.489135145632197</v>
      </c>
      <c r="J4">
        <v>24.320835641148999</v>
      </c>
      <c r="K4">
        <v>266.26103319330002</v>
      </c>
      <c r="L4">
        <v>69.4682543764049</v>
      </c>
      <c r="M4">
        <v>168.0699613676</v>
      </c>
      <c r="N4">
        <v>0.38024089280163398</v>
      </c>
      <c r="O4" t="s">
        <v>11</v>
      </c>
      <c r="P4">
        <f>$G$13/Table111222[[#This Row],[value_mean]]</f>
        <v>1.559545086643549</v>
      </c>
      <c r="R4">
        <v>2</v>
      </c>
      <c r="S4" t="s">
        <v>8</v>
      </c>
      <c r="T4" t="s">
        <v>12</v>
      </c>
      <c r="U4" t="s">
        <v>18</v>
      </c>
      <c r="V4" t="s">
        <v>62</v>
      </c>
      <c r="W4">
        <v>32</v>
      </c>
      <c r="X4">
        <v>197.09013595914999</v>
      </c>
      <c r="Y4">
        <v>61.152376169616097</v>
      </c>
      <c r="Z4">
        <v>59.541900794775202</v>
      </c>
      <c r="AA4">
        <v>41.743165111170399</v>
      </c>
      <c r="AB4">
        <v>234.98236959420001</v>
      </c>
      <c r="AC4">
        <v>85.229356913183395</v>
      </c>
      <c r="AD4">
        <v>159.1979023241</v>
      </c>
      <c r="AE4">
        <v>46.028125829187701</v>
      </c>
      <c r="AF4" t="s">
        <v>11</v>
      </c>
      <c r="AG4">
        <f t="shared" si="0"/>
        <v>1.4535125977049204</v>
      </c>
      <c r="AI4">
        <v>2</v>
      </c>
      <c r="AJ4" t="s">
        <v>8</v>
      </c>
      <c r="AK4" t="s">
        <v>13</v>
      </c>
      <c r="AL4" t="s">
        <v>18</v>
      </c>
      <c r="AM4" t="s">
        <v>57</v>
      </c>
      <c r="AN4">
        <v>8</v>
      </c>
      <c r="AO4">
        <v>177.58392449339999</v>
      </c>
      <c r="AP4">
        <v>11.4151695705111</v>
      </c>
      <c r="AQ4">
        <v>5.4574738143012702</v>
      </c>
      <c r="AR4">
        <v>4.4724954931336001</v>
      </c>
      <c r="AS4">
        <v>187.3459008305</v>
      </c>
      <c r="AT4">
        <v>21.465608912648602</v>
      </c>
      <c r="AU4">
        <v>172.7396172883</v>
      </c>
      <c r="AV4">
        <v>8.9405881196794006</v>
      </c>
      <c r="AW4" t="s">
        <v>11</v>
      </c>
      <c r="AX4">
        <f>$AO$13/Table413424[[#This Row],[value_mean]]</f>
        <v>2.1191190879103825</v>
      </c>
      <c r="AZ4">
        <v>2</v>
      </c>
      <c r="BA4" t="s">
        <v>8</v>
      </c>
      <c r="BB4" t="s">
        <v>14</v>
      </c>
      <c r="BC4" t="s">
        <v>18</v>
      </c>
      <c r="BD4" t="s">
        <v>62</v>
      </c>
      <c r="BE4">
        <v>32</v>
      </c>
      <c r="BF4">
        <v>845.28107310489997</v>
      </c>
      <c r="BG4">
        <v>554.06223535842798</v>
      </c>
      <c r="BH4">
        <v>80.107170011223801</v>
      </c>
      <c r="BI4">
        <v>83.048977297597403</v>
      </c>
      <c r="BJ4">
        <v>901.92539624149902</v>
      </c>
      <c r="BK4">
        <v>535.68285647554899</v>
      </c>
      <c r="BL4">
        <v>788.636749968299</v>
      </c>
      <c r="BM4">
        <v>577.85026711867999</v>
      </c>
      <c r="BN4" t="s">
        <v>11</v>
      </c>
      <c r="BO4">
        <f>$BF$7/Table514525[[#This Row],[value_mean]]</f>
        <v>0.51424060603100263</v>
      </c>
    </row>
    <row r="5" spans="1:67" x14ac:dyDescent="0.2">
      <c r="A5">
        <v>3</v>
      </c>
      <c r="B5" t="s">
        <v>8</v>
      </c>
      <c r="C5" t="s">
        <v>9</v>
      </c>
      <c r="D5" t="s">
        <v>18</v>
      </c>
      <c r="E5" t="s">
        <v>61</v>
      </c>
      <c r="F5">
        <v>32</v>
      </c>
      <c r="G5">
        <v>214.91998957314999</v>
      </c>
      <c r="H5">
        <v>19.979526698419001</v>
      </c>
      <c r="I5">
        <v>17.8094377798474</v>
      </c>
      <c r="J5">
        <v>21.365345688440499</v>
      </c>
      <c r="K5">
        <v>227.51316379639999</v>
      </c>
      <c r="L5">
        <v>33.084251410037702</v>
      </c>
      <c r="M5">
        <v>202.32681534989899</v>
      </c>
      <c r="N5">
        <v>12.659908341281801</v>
      </c>
      <c r="O5" t="s">
        <v>11</v>
      </c>
      <c r="P5">
        <f>$G$13/Table111222[[#This Row],[value_mean]]</f>
        <v>1.3136594411749951</v>
      </c>
      <c r="S5" s="3" t="str">
        <f>BATCAT_GCAT!L$11</f>
        <v>batcat</v>
      </c>
      <c r="T5" s="3" t="str">
        <f>BATCAT_GCAT!M$11</f>
        <v>gem</v>
      </c>
      <c r="U5" s="3" t="str">
        <f>BATCAT_GCAT!N$11</f>
        <v>GCAT</v>
      </c>
      <c r="V5" s="3" t="str">
        <f>BATCAT_GCAT!O$11</f>
        <v>localalloc</v>
      </c>
      <c r="W5" s="3">
        <f>BATCAT_GCAT!P$11</f>
        <v>64</v>
      </c>
      <c r="X5" s="3">
        <f>BATCAT_GCAT!Q$11</f>
        <v>162.08112180000001</v>
      </c>
      <c r="Y5" s="3">
        <f>BATCAT_GCAT!R$11</f>
        <v>151.95601690000001</v>
      </c>
      <c r="AG5">
        <f t="shared" si="0"/>
        <v>1.7674667618200062</v>
      </c>
      <c r="AI5">
        <v>3</v>
      </c>
      <c r="AJ5" t="s">
        <v>8</v>
      </c>
      <c r="AK5" t="s">
        <v>13</v>
      </c>
      <c r="AL5" t="s">
        <v>18</v>
      </c>
      <c r="AM5" t="s">
        <v>61</v>
      </c>
      <c r="AN5">
        <v>32</v>
      </c>
      <c r="AO5">
        <v>278.587108973699</v>
      </c>
      <c r="AP5">
        <v>18.791290748782099</v>
      </c>
      <c r="AQ5">
        <v>9.0661522188241204</v>
      </c>
      <c r="AR5">
        <v>14.935770021578101</v>
      </c>
      <c r="AS5">
        <v>284.9978466869</v>
      </c>
      <c r="AT5">
        <v>13.601331939747499</v>
      </c>
      <c r="AU5">
        <v>272.17637126049999</v>
      </c>
      <c r="AV5">
        <v>27.281975947735202</v>
      </c>
      <c r="AW5" t="s">
        <v>11</v>
      </c>
      <c r="AX5">
        <f>$AO$13/Table413424[[#This Row],[value_mean]]</f>
        <v>1.3508215993423012</v>
      </c>
      <c r="BA5" s="5" t="str">
        <f>BATCAT_GCAT!AF$6</f>
        <v>batcat</v>
      </c>
      <c r="BB5" s="5" t="str">
        <f>BATCAT_GCAT!AG$6</f>
        <v>snap</v>
      </c>
      <c r="BC5" s="5" t="str">
        <f>BATCAT_GCAT!AH$6</f>
        <v>GCAT</v>
      </c>
      <c r="BD5" s="5" t="str">
        <f>BATCAT_GCAT!AI$6</f>
        <v>interleave</v>
      </c>
      <c r="BE5" s="5">
        <f>BATCAT_GCAT!AJ$6</f>
        <v>64</v>
      </c>
      <c r="BF5" s="5">
        <f>BATCAT_GCAT!AK$6</f>
        <v>81.34540878</v>
      </c>
      <c r="BG5" s="5">
        <f>BATCAT_GCAT!AL$6</f>
        <v>5.9307660980000003</v>
      </c>
      <c r="BO5">
        <f>$BF$7/Table514525[[#This Row],[value_mean]]</f>
        <v>5.3436064532614669</v>
      </c>
    </row>
    <row r="6" spans="1:67" x14ac:dyDescent="0.2">
      <c r="A6">
        <v>4</v>
      </c>
      <c r="B6" t="s">
        <v>8</v>
      </c>
      <c r="C6" t="s">
        <v>9</v>
      </c>
      <c r="D6" t="s">
        <v>18</v>
      </c>
      <c r="E6" t="s">
        <v>58</v>
      </c>
      <c r="F6">
        <v>16</v>
      </c>
      <c r="G6">
        <v>176.07077217714999</v>
      </c>
      <c r="H6">
        <v>1.8498168659773599</v>
      </c>
      <c r="I6">
        <v>1.1753732787234701</v>
      </c>
      <c r="J6">
        <v>1.4875808173826699</v>
      </c>
      <c r="K6">
        <v>177.71267995389999</v>
      </c>
      <c r="L6">
        <v>3.4875397470088298</v>
      </c>
      <c r="M6">
        <v>175.09833469719999</v>
      </c>
      <c r="N6">
        <v>1.75777249271144</v>
      </c>
      <c r="O6" t="s">
        <v>11</v>
      </c>
      <c r="P6">
        <f>$G$13/Table111222[[#This Row],[value_mean]]</f>
        <v>1.6035124393953233</v>
      </c>
      <c r="S6" s="3" t="str">
        <f>BATCAT_GCAT!L$6</f>
        <v>batcat</v>
      </c>
      <c r="T6" s="3" t="str">
        <f>BATCAT_GCAT!M$6</f>
        <v>gem</v>
      </c>
      <c r="U6" s="3" t="str">
        <f>BATCAT_GCAT!N$6</f>
        <v>GCAT</v>
      </c>
      <c r="V6" s="3" t="str">
        <f>BATCAT_GCAT!O$6</f>
        <v>interleave</v>
      </c>
      <c r="W6" s="3">
        <f>BATCAT_GCAT!P$6</f>
        <v>64</v>
      </c>
      <c r="X6" s="3">
        <f>BATCAT_GCAT!Q$6</f>
        <v>30.179820670000002</v>
      </c>
      <c r="Y6" s="3">
        <f>BATCAT_GCAT!R$6</f>
        <v>0.821513206</v>
      </c>
      <c r="AG6">
        <f t="shared" si="0"/>
        <v>9.4922033710016738</v>
      </c>
      <c r="AI6">
        <v>4</v>
      </c>
      <c r="AJ6" t="s">
        <v>8</v>
      </c>
      <c r="AK6" t="s">
        <v>13</v>
      </c>
      <c r="AL6" t="s">
        <v>18</v>
      </c>
      <c r="AM6" t="s">
        <v>58</v>
      </c>
      <c r="AN6">
        <v>16</v>
      </c>
      <c r="AO6">
        <v>262.00877403359999</v>
      </c>
      <c r="AP6">
        <v>48.145258512511397</v>
      </c>
      <c r="AQ6">
        <v>78.944758702555006</v>
      </c>
      <c r="AR6">
        <v>60.307194870434103</v>
      </c>
      <c r="AS6">
        <v>359.05330036199899</v>
      </c>
      <c r="AT6">
        <v>122.387405876949</v>
      </c>
      <c r="AU6">
        <v>204.88396547409999</v>
      </c>
      <c r="AV6">
        <v>21.695502477728802</v>
      </c>
      <c r="AW6" t="s">
        <v>11</v>
      </c>
      <c r="AX6">
        <f>$AO$13/Table413424[[#This Row],[value_mean]]</f>
        <v>1.4362934427979903</v>
      </c>
      <c r="BA6" s="5" t="str">
        <f>BATCAT_GCAT!AF$11</f>
        <v>batcat</v>
      </c>
      <c r="BB6" s="5" t="str">
        <f>BATCAT_GCAT!AG$11</f>
        <v>snap</v>
      </c>
      <c r="BC6" s="5" t="str">
        <f>BATCAT_GCAT!AH$11</f>
        <v>GCAT</v>
      </c>
      <c r="BD6" s="5" t="str">
        <f>BATCAT_GCAT!AI$11</f>
        <v>localalloc</v>
      </c>
      <c r="BE6" s="5">
        <f>BATCAT_GCAT!AJ$11</f>
        <v>64</v>
      </c>
      <c r="BF6" s="5">
        <f>BATCAT_GCAT!AK$11</f>
        <v>618.6649122</v>
      </c>
      <c r="BG6" s="5">
        <f>BATCAT_GCAT!AL$11</f>
        <v>411.16167039999999</v>
      </c>
      <c r="BO6">
        <f>$BF$7/Table514525[[#This Row],[value_mean]]</f>
        <v>0.70260627801610109</v>
      </c>
    </row>
    <row r="7" spans="1:67" x14ac:dyDescent="0.2">
      <c r="A7">
        <v>5</v>
      </c>
      <c r="B7" t="s">
        <v>8</v>
      </c>
      <c r="C7" t="s">
        <v>9</v>
      </c>
      <c r="D7" t="s">
        <v>18</v>
      </c>
      <c r="E7" t="s">
        <v>59</v>
      </c>
      <c r="F7">
        <v>8</v>
      </c>
      <c r="G7">
        <v>173.49076196999999</v>
      </c>
      <c r="H7">
        <v>5.8458590572764804</v>
      </c>
      <c r="I7">
        <v>1.4726772522729299</v>
      </c>
      <c r="J7">
        <v>0.854215895271211</v>
      </c>
      <c r="K7">
        <v>176.50181405710001</v>
      </c>
      <c r="L7">
        <v>7.3935109007039896</v>
      </c>
      <c r="M7">
        <v>171.674316214599</v>
      </c>
      <c r="N7">
        <v>4.6327706299501497</v>
      </c>
      <c r="O7" t="s">
        <v>11</v>
      </c>
      <c r="P7">
        <f>$G$13/Table111222[[#This Row],[value_mean]]</f>
        <v>1.6273585417119834</v>
      </c>
      <c r="S7" s="3" t="str">
        <f>BATCAT_GCAT!L$16</f>
        <v>batcat</v>
      </c>
      <c r="T7" s="3" t="str">
        <f>BATCAT_GCAT!M$16</f>
        <v>gem</v>
      </c>
      <c r="U7" s="3" t="str">
        <f>BATCAT_GCAT!N$16</f>
        <v>GCAT</v>
      </c>
      <c r="V7" s="3" t="str">
        <f>BATCAT_GCAT!O$16</f>
        <v>scalability</v>
      </c>
      <c r="W7" s="3">
        <f>BATCAT_GCAT!P$16</f>
        <v>64</v>
      </c>
      <c r="X7" s="3">
        <f>BATCAT_GCAT!Q$16</f>
        <v>286.47299550000002</v>
      </c>
      <c r="Y7" s="3">
        <f>BATCAT_GCAT!R$16</f>
        <v>583.0635135</v>
      </c>
      <c r="AG7">
        <f t="shared" si="0"/>
        <v>1</v>
      </c>
      <c r="AI7">
        <v>5</v>
      </c>
      <c r="AJ7" t="s">
        <v>8</v>
      </c>
      <c r="AK7" t="s">
        <v>13</v>
      </c>
      <c r="AL7" t="s">
        <v>18</v>
      </c>
      <c r="AM7" t="s">
        <v>59</v>
      </c>
      <c r="AN7">
        <v>8</v>
      </c>
      <c r="AO7">
        <v>192.446594689362</v>
      </c>
      <c r="AP7">
        <v>6.5178542466712202</v>
      </c>
      <c r="AQ7">
        <v>5.8986120093568699</v>
      </c>
      <c r="AR7">
        <v>2.7639120296879498</v>
      </c>
      <c r="AS7">
        <v>202.88463441900001</v>
      </c>
      <c r="AT7">
        <v>9.7383050701131797</v>
      </c>
      <c r="AU7">
        <v>187.3236717931</v>
      </c>
      <c r="AV7">
        <v>6.1451003831801998</v>
      </c>
      <c r="AW7" t="s">
        <v>11</v>
      </c>
      <c r="AX7">
        <f>$AO$13/Table413424[[#This Row],[value_mean]]</f>
        <v>1.9554593039561963</v>
      </c>
      <c r="BA7" s="5" t="str">
        <f>BATCAT_GCAT!AF$16</f>
        <v>batcat</v>
      </c>
      <c r="BB7" s="5" t="str">
        <f>BATCAT_GCAT!AG$16</f>
        <v>snap</v>
      </c>
      <c r="BC7" s="5" t="str">
        <f>BATCAT_GCAT!AH$16</f>
        <v>GCAT</v>
      </c>
      <c r="BD7" s="5" t="str">
        <f>BATCAT_GCAT!AI$16</f>
        <v>scalability</v>
      </c>
      <c r="BE7" s="5">
        <f>BATCAT_GCAT!AJ$16</f>
        <v>64</v>
      </c>
      <c r="BF7" s="5">
        <f>BATCAT_GCAT!AK$16</f>
        <v>434.67785129999999</v>
      </c>
      <c r="BG7" s="5">
        <f>BATCAT_GCAT!AL$16</f>
        <v>250.33193779999999</v>
      </c>
      <c r="BO7">
        <f>$BF$7/Table514525[[#This Row],[value_mean]]</f>
        <v>1</v>
      </c>
    </row>
    <row r="8" spans="1:67" x14ac:dyDescent="0.2">
      <c r="A8">
        <v>6</v>
      </c>
      <c r="B8" t="s">
        <v>8</v>
      </c>
      <c r="C8" t="s">
        <v>9</v>
      </c>
      <c r="D8" t="s">
        <v>18</v>
      </c>
      <c r="E8" t="s">
        <v>62</v>
      </c>
      <c r="F8">
        <v>32</v>
      </c>
      <c r="G8">
        <v>211.70171184079999</v>
      </c>
      <c r="H8">
        <v>27.901577299568402</v>
      </c>
      <c r="I8">
        <v>14.420151214346699</v>
      </c>
      <c r="J8">
        <v>35.906799349076898</v>
      </c>
      <c r="K8">
        <v>221.898298550199</v>
      </c>
      <c r="L8">
        <v>52.8480343774416</v>
      </c>
      <c r="M8">
        <v>201.50512513140001</v>
      </c>
      <c r="N8">
        <v>7.3061298608232201</v>
      </c>
      <c r="O8" t="s">
        <v>11</v>
      </c>
      <c r="P8">
        <f>$G$13/Table111222[[#This Row],[value_mean]]</f>
        <v>1.3336296194539694</v>
      </c>
      <c r="AI8">
        <v>6</v>
      </c>
      <c r="AJ8" t="s">
        <v>8</v>
      </c>
      <c r="AK8" t="s">
        <v>13</v>
      </c>
      <c r="AL8" t="s">
        <v>18</v>
      </c>
      <c r="AM8" t="s">
        <v>62</v>
      </c>
      <c r="AN8">
        <v>32</v>
      </c>
      <c r="AO8">
        <v>283.88337795149903</v>
      </c>
      <c r="AP8">
        <v>31.579836900795499</v>
      </c>
      <c r="AQ8">
        <v>41.987172717365503</v>
      </c>
      <c r="AR8">
        <v>29.830013300126701</v>
      </c>
      <c r="AS8">
        <v>313.57279250279998</v>
      </c>
      <c r="AT8">
        <v>47.266779378341099</v>
      </c>
      <c r="AU8">
        <v>254.1939634002</v>
      </c>
      <c r="AV8">
        <v>25.500067804746099</v>
      </c>
      <c r="AW8" t="s">
        <v>11</v>
      </c>
      <c r="AX8">
        <f>$AO$13/Table413424[[#This Row],[value_mean]]</f>
        <v>1.3256200021837625</v>
      </c>
    </row>
    <row r="9" spans="1:67" x14ac:dyDescent="0.2">
      <c r="A9">
        <v>7</v>
      </c>
      <c r="B9" t="s">
        <v>8</v>
      </c>
      <c r="C9" t="s">
        <v>9</v>
      </c>
      <c r="D9" t="s">
        <v>18</v>
      </c>
      <c r="E9" t="s">
        <v>46</v>
      </c>
      <c r="F9">
        <v>16</v>
      </c>
      <c r="G9">
        <v>247.21811369045801</v>
      </c>
      <c r="H9">
        <v>41.505305992461999</v>
      </c>
      <c r="I9">
        <v>79.721296037490404</v>
      </c>
      <c r="J9">
        <v>54.240890308324701</v>
      </c>
      <c r="K9">
        <v>353.69239171790002</v>
      </c>
      <c r="L9">
        <v>115.15250371981</v>
      </c>
      <c r="M9">
        <v>188.86243752350001</v>
      </c>
      <c r="N9">
        <v>11.438348695224899</v>
      </c>
      <c r="O9" t="s">
        <v>11</v>
      </c>
      <c r="P9">
        <f>$G$13/Table111222[[#This Row],[value_mean]]</f>
        <v>1.142034736797271</v>
      </c>
      <c r="AI9">
        <v>7</v>
      </c>
      <c r="AJ9" t="s">
        <v>8</v>
      </c>
      <c r="AK9" t="s">
        <v>13</v>
      </c>
      <c r="AL9" t="s">
        <v>18</v>
      </c>
      <c r="AM9" t="s">
        <v>46</v>
      </c>
      <c r="AN9">
        <v>16</v>
      </c>
      <c r="AO9">
        <v>187.88161173829999</v>
      </c>
      <c r="AP9">
        <v>21.755907770198402</v>
      </c>
      <c r="AQ9">
        <v>0.60489401200109205</v>
      </c>
      <c r="AR9">
        <v>0.72705705662140796</v>
      </c>
      <c r="AS9">
        <v>188.61160605729901</v>
      </c>
      <c r="AT9">
        <v>22.533181034861698</v>
      </c>
      <c r="AU9">
        <v>187.1955415509</v>
      </c>
      <c r="AV9">
        <v>21.152804482991101</v>
      </c>
      <c r="AW9" t="s">
        <v>11</v>
      </c>
      <c r="AX9">
        <f>$AO$13/Table413424[[#This Row],[value_mean]]</f>
        <v>2.0029713425291327</v>
      </c>
    </row>
    <row r="10" spans="1:67" x14ac:dyDescent="0.2">
      <c r="A10">
        <v>8</v>
      </c>
      <c r="B10" t="s">
        <v>8</v>
      </c>
      <c r="C10" t="s">
        <v>9</v>
      </c>
      <c r="D10" t="s">
        <v>18</v>
      </c>
      <c r="E10" t="s">
        <v>52</v>
      </c>
      <c r="F10">
        <v>8</v>
      </c>
      <c r="G10">
        <v>243.77495129000999</v>
      </c>
      <c r="H10">
        <v>26.6284274945405</v>
      </c>
      <c r="I10">
        <v>106.038560113252</v>
      </c>
      <c r="J10">
        <v>21.999939103527701</v>
      </c>
      <c r="K10">
        <v>443.02984460849899</v>
      </c>
      <c r="L10">
        <v>50.8214725666422</v>
      </c>
      <c r="M10">
        <v>175.35814708949999</v>
      </c>
      <c r="N10">
        <v>11.0080579939044</v>
      </c>
      <c r="O10" t="s">
        <v>11</v>
      </c>
      <c r="P10">
        <f>$G$13/Table111222[[#This Row],[value_mean]]</f>
        <v>1.1581652335728314</v>
      </c>
      <c r="AI10">
        <v>8</v>
      </c>
      <c r="AJ10" t="s">
        <v>8</v>
      </c>
      <c r="AK10" t="s">
        <v>13</v>
      </c>
      <c r="AL10" t="s">
        <v>18</v>
      </c>
      <c r="AM10" t="s">
        <v>52</v>
      </c>
      <c r="AN10">
        <v>8</v>
      </c>
      <c r="AO10">
        <v>176.67875997763699</v>
      </c>
      <c r="AP10">
        <v>14.2180271081792</v>
      </c>
      <c r="AQ10">
        <v>3.6782788158751001</v>
      </c>
      <c r="AR10">
        <v>1.7558492321210999</v>
      </c>
      <c r="AS10">
        <v>184.6785221033</v>
      </c>
      <c r="AT10">
        <v>12.776165358057501</v>
      </c>
      <c r="AU10">
        <v>174.18546345979999</v>
      </c>
      <c r="AV10">
        <v>14.162830289889699</v>
      </c>
      <c r="AW10" t="s">
        <v>11</v>
      </c>
      <c r="AX10">
        <f>$AO$13/Table413424[[#This Row],[value_mean]]</f>
        <v>2.1299758055107061</v>
      </c>
    </row>
    <row r="11" spans="1:67" x14ac:dyDescent="0.2">
      <c r="B11" s="2" t="str">
        <f>BATCAT_GCAT!B$11</f>
        <v>batcat</v>
      </c>
      <c r="C11" s="2" t="str">
        <f>BATCAT_GCAT!C$11</f>
        <v>bowtie2</v>
      </c>
      <c r="D11" s="2" t="str">
        <f>BATCAT_GCAT!D$11</f>
        <v>GCAT</v>
      </c>
      <c r="E11" s="2" t="str">
        <f>BATCAT_GCAT!E$11</f>
        <v>localalloc</v>
      </c>
      <c r="F11" s="2">
        <f>BATCAT_GCAT!F$11</f>
        <v>64</v>
      </c>
      <c r="G11" s="2">
        <f>BATCAT_GCAT!G$11</f>
        <v>262.09231569999997</v>
      </c>
      <c r="H11" s="2">
        <f>BATCAT_GCAT!H$11</f>
        <v>11.487661920000001</v>
      </c>
      <c r="P11">
        <f>$G$13/Table111222[[#This Row],[value_mean]]</f>
        <v>1.0772222476112834</v>
      </c>
      <c r="AJ11" s="4" t="str">
        <f>BATCAT_GCAT!V$6</f>
        <v>batcat</v>
      </c>
      <c r="AK11" s="4" t="str">
        <f>BATCAT_GCAT!W$6</f>
        <v>mem</v>
      </c>
      <c r="AL11" s="4" t="str">
        <f>BATCAT_GCAT!X$6</f>
        <v>GCAT</v>
      </c>
      <c r="AM11" s="4" t="str">
        <f>BATCAT_GCAT!Y$6</f>
        <v>interleave</v>
      </c>
      <c r="AN11" s="4">
        <f>BATCAT_GCAT!Z$6</f>
        <v>64</v>
      </c>
      <c r="AO11" s="4">
        <f>BATCAT_GCAT!AA$6</f>
        <v>234.2286751</v>
      </c>
      <c r="AP11" s="4">
        <f>BATCAT_GCAT!AB$6</f>
        <v>0.94408249399999999</v>
      </c>
      <c r="AX11" s="6">
        <f>$AO$13/Table413424[[#This Row],[value_mean]]</f>
        <v>1.6066413898269964</v>
      </c>
    </row>
    <row r="12" spans="1:67" x14ac:dyDescent="0.2">
      <c r="B12" s="2" t="str">
        <f>BATCAT_GCAT!B$6</f>
        <v>batcat</v>
      </c>
      <c r="C12" s="2" t="str">
        <f>BATCAT_GCAT!C$6</f>
        <v>bowtie2</v>
      </c>
      <c r="D12" s="2" t="str">
        <f>BATCAT_GCAT!D$6</f>
        <v>GCAT</v>
      </c>
      <c r="E12" s="2" t="str">
        <f>BATCAT_GCAT!E$6</f>
        <v>interleave</v>
      </c>
      <c r="F12" s="2">
        <f>BATCAT_GCAT!F$6</f>
        <v>64</v>
      </c>
      <c r="G12" s="2">
        <f>BATCAT_GCAT!G$6</f>
        <v>272.06586099999998</v>
      </c>
      <c r="H12" s="2">
        <f>BATCAT_GCAT!H$6</f>
        <v>7.3874529510000002</v>
      </c>
      <c r="P12">
        <f>$G$13/Table111222[[#This Row],[value_mean]]</f>
        <v>1.0377328208775154</v>
      </c>
      <c r="AJ12" s="4" t="str">
        <f>BATCAT_GCAT!V$11</f>
        <v>batcat</v>
      </c>
      <c r="AK12" s="4" t="str">
        <f>BATCAT_GCAT!W$11</f>
        <v>mem</v>
      </c>
      <c r="AL12" s="4" t="str">
        <f>BATCAT_GCAT!X$11</f>
        <v>GCAT</v>
      </c>
      <c r="AM12" s="4" t="str">
        <f>BATCAT_GCAT!Y$11</f>
        <v>localalloc</v>
      </c>
      <c r="AN12" s="4">
        <f>BATCAT_GCAT!Z$11</f>
        <v>64</v>
      </c>
      <c r="AO12" s="4">
        <f>BATCAT_GCAT!AA$11</f>
        <v>367.7329752</v>
      </c>
      <c r="AP12" s="4">
        <f>BATCAT_GCAT!AB$11</f>
        <v>2.476277949</v>
      </c>
      <c r="AX12" s="6">
        <f>$AO$13/Table413424[[#This Row],[value_mean]]</f>
        <v>1.0233552862517401</v>
      </c>
    </row>
    <row r="13" spans="1:67" x14ac:dyDescent="0.2">
      <c r="B13" s="2" t="str">
        <f>BATCAT_GCAT!B$16</f>
        <v>batcat</v>
      </c>
      <c r="C13" s="2" t="str">
        <f>BATCAT_GCAT!C$16</f>
        <v>bowtie2</v>
      </c>
      <c r="D13" s="2" t="str">
        <f>BATCAT_GCAT!D$16</f>
        <v>GCAT</v>
      </c>
      <c r="E13" s="2" t="str">
        <f>BATCAT_GCAT!E$16</f>
        <v>scalability</v>
      </c>
      <c r="F13" s="2">
        <f>BATCAT_GCAT!F$16</f>
        <v>64</v>
      </c>
      <c r="G13" s="2">
        <f>BATCAT_GCAT!G$16</f>
        <v>282.3316734</v>
      </c>
      <c r="H13" s="2">
        <f>BATCAT_GCAT!H$16</f>
        <v>8.2684263819999995</v>
      </c>
      <c r="P13">
        <f>$G$13/Table111222[[#This Row],[value_mean]]</f>
        <v>1</v>
      </c>
      <c r="AJ13" s="4" t="str">
        <f>BATCAT_GCAT!V$16</f>
        <v>batcat</v>
      </c>
      <c r="AK13" s="4" t="str">
        <f>BATCAT_GCAT!W$16</f>
        <v>mem</v>
      </c>
      <c r="AL13" s="4" t="str">
        <f>BATCAT_GCAT!X$16</f>
        <v>GCAT</v>
      </c>
      <c r="AM13" s="4" t="str">
        <f>BATCAT_GCAT!Y$16</f>
        <v>scalability</v>
      </c>
      <c r="AN13" s="4">
        <f>BATCAT_GCAT!Z$16</f>
        <v>64</v>
      </c>
      <c r="AO13" s="4">
        <f>BATCAT_GCAT!AA$16</f>
        <v>376.32148410000002</v>
      </c>
      <c r="AP13" s="4">
        <f>BATCAT_GCAT!AB$16</f>
        <v>8.2935401080000002</v>
      </c>
      <c r="AX13" s="6">
        <f>$AO$13/Table413424[[#This Row],[value_mean]]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O27"/>
  <sheetViews>
    <sheetView showRuler="0" workbookViewId="0">
      <selection activeCell="K2" sqref="K2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19</v>
      </c>
      <c r="F1" t="s">
        <v>4</v>
      </c>
      <c r="G1" t="s">
        <v>7</v>
      </c>
      <c r="H1" t="s">
        <v>5</v>
      </c>
      <c r="I1" t="s">
        <v>6</v>
      </c>
      <c r="K1" s="1" t="s">
        <v>35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">
      <c r="A2">
        <v>0</v>
      </c>
      <c r="B2" t="s">
        <v>8</v>
      </c>
      <c r="C2" t="s">
        <v>9</v>
      </c>
      <c r="D2" t="s">
        <v>17</v>
      </c>
      <c r="E2" t="s">
        <v>20</v>
      </c>
      <c r="F2">
        <v>8</v>
      </c>
      <c r="G2" t="s">
        <v>11</v>
      </c>
      <c r="H2">
        <v>104.05589147249999</v>
      </c>
      <c r="I2">
        <v>5.3018789907079</v>
      </c>
      <c r="L2">
        <f>BATCAT_NA12878!G16</f>
        <v>529.92054551000001</v>
      </c>
      <c r="M2">
        <f>BATCAT_NA12878!G11</f>
        <v>520.63950506130004</v>
      </c>
      <c r="N2">
        <f>BATCAT_NA12878!G6</f>
        <v>480.47382654619997</v>
      </c>
      <c r="O2">
        <f>MIN(H2:H9)</f>
        <v>104.0442134299</v>
      </c>
    </row>
    <row r="3" spans="1:15" x14ac:dyDescent="0.2">
      <c r="A3">
        <v>1</v>
      </c>
      <c r="B3" t="s">
        <v>8</v>
      </c>
      <c r="C3" t="s">
        <v>9</v>
      </c>
      <c r="D3" t="s">
        <v>17</v>
      </c>
      <c r="E3" t="s">
        <v>21</v>
      </c>
      <c r="F3">
        <v>8</v>
      </c>
      <c r="G3" t="s">
        <v>11</v>
      </c>
      <c r="H3">
        <v>104.0442134299</v>
      </c>
      <c r="I3">
        <v>5.82197289792557</v>
      </c>
    </row>
    <row r="4" spans="1:15" x14ac:dyDescent="0.2">
      <c r="A4">
        <v>2</v>
      </c>
      <c r="B4" t="s">
        <v>8</v>
      </c>
      <c r="C4" t="s">
        <v>9</v>
      </c>
      <c r="D4" t="s">
        <v>17</v>
      </c>
      <c r="E4" t="s">
        <v>22</v>
      </c>
      <c r="F4">
        <v>8</v>
      </c>
      <c r="G4" t="s">
        <v>11</v>
      </c>
      <c r="H4">
        <v>105.4447451214</v>
      </c>
      <c r="I4">
        <v>5.2191661855289704</v>
      </c>
    </row>
    <row r="5" spans="1:15" x14ac:dyDescent="0.2">
      <c r="A5">
        <v>3</v>
      </c>
      <c r="B5" t="s">
        <v>8</v>
      </c>
      <c r="C5" t="s">
        <v>9</v>
      </c>
      <c r="D5" t="s">
        <v>17</v>
      </c>
      <c r="E5" t="s">
        <v>23</v>
      </c>
      <c r="F5">
        <v>8</v>
      </c>
      <c r="G5" t="s">
        <v>11</v>
      </c>
      <c r="H5">
        <v>117.6808344048</v>
      </c>
      <c r="I5">
        <v>26.946909677758601</v>
      </c>
    </row>
    <row r="6" spans="1:15" x14ac:dyDescent="0.2">
      <c r="A6">
        <v>4</v>
      </c>
      <c r="B6" t="s">
        <v>8</v>
      </c>
      <c r="C6" t="s">
        <v>9</v>
      </c>
      <c r="D6" t="s">
        <v>17</v>
      </c>
      <c r="E6" t="s">
        <v>24</v>
      </c>
      <c r="F6">
        <v>8</v>
      </c>
      <c r="G6" t="s">
        <v>11</v>
      </c>
      <c r="H6">
        <v>104.8894973801</v>
      </c>
      <c r="I6">
        <v>4.8673073131433497</v>
      </c>
    </row>
    <row r="7" spans="1:15" x14ac:dyDescent="0.2">
      <c r="A7">
        <v>5</v>
      </c>
      <c r="B7" t="s">
        <v>8</v>
      </c>
      <c r="C7" t="s">
        <v>9</v>
      </c>
      <c r="D7" t="s">
        <v>17</v>
      </c>
      <c r="E7" t="s">
        <v>25</v>
      </c>
      <c r="F7">
        <v>8</v>
      </c>
      <c r="G7" t="s">
        <v>11</v>
      </c>
      <c r="H7">
        <v>106.0219366907</v>
      </c>
      <c r="I7">
        <v>5.6548129637757496</v>
      </c>
    </row>
    <row r="8" spans="1:15" x14ac:dyDescent="0.2">
      <c r="A8">
        <v>6</v>
      </c>
      <c r="B8" t="s">
        <v>8</v>
      </c>
      <c r="C8" t="s">
        <v>9</v>
      </c>
      <c r="D8" t="s">
        <v>17</v>
      </c>
      <c r="E8" t="s">
        <v>26</v>
      </c>
      <c r="F8">
        <v>8</v>
      </c>
      <c r="G8" t="s">
        <v>11</v>
      </c>
      <c r="H8">
        <v>104.90990219379999</v>
      </c>
      <c r="I8">
        <v>5.0068109852237201</v>
      </c>
    </row>
    <row r="9" spans="1:15" x14ac:dyDescent="0.2">
      <c r="A9">
        <v>7</v>
      </c>
      <c r="B9" t="s">
        <v>8</v>
      </c>
      <c r="C9" t="s">
        <v>9</v>
      </c>
      <c r="D9" t="s">
        <v>17</v>
      </c>
      <c r="E9" t="s">
        <v>27</v>
      </c>
      <c r="F9">
        <v>8</v>
      </c>
      <c r="G9" t="s">
        <v>11</v>
      </c>
      <c r="H9">
        <v>108.0751536739</v>
      </c>
      <c r="I9">
        <v>10.127012280052099</v>
      </c>
    </row>
    <row r="11" spans="1:15" x14ac:dyDescent="0.2">
      <c r="B11" t="s">
        <v>0</v>
      </c>
      <c r="C11" t="s">
        <v>1</v>
      </c>
      <c r="D11" t="s">
        <v>2</v>
      </c>
      <c r="E11" t="s">
        <v>19</v>
      </c>
      <c r="F11" t="s">
        <v>4</v>
      </c>
      <c r="G11" t="s">
        <v>7</v>
      </c>
      <c r="H11" t="s">
        <v>5</v>
      </c>
      <c r="I11" t="s">
        <v>6</v>
      </c>
      <c r="K11" s="1" t="s">
        <v>36</v>
      </c>
      <c r="L11" t="s">
        <v>30</v>
      </c>
      <c r="M11" t="s">
        <v>31</v>
      </c>
      <c r="N11" t="s">
        <v>32</v>
      </c>
      <c r="O11" t="s">
        <v>33</v>
      </c>
    </row>
    <row r="12" spans="1:15" x14ac:dyDescent="0.2">
      <c r="A12">
        <v>0</v>
      </c>
      <c r="B12" t="s">
        <v>8</v>
      </c>
      <c r="C12" t="s">
        <v>12</v>
      </c>
      <c r="D12" t="s">
        <v>17</v>
      </c>
      <c r="E12" t="s">
        <v>20</v>
      </c>
      <c r="F12">
        <v>32</v>
      </c>
      <c r="G12" t="s">
        <v>11</v>
      </c>
      <c r="H12">
        <v>221.26744450859999</v>
      </c>
      <c r="I12">
        <v>124.05315078998299</v>
      </c>
      <c r="L12">
        <f>BATCAT_NA12878!Q16</f>
        <v>510.72445676540002</v>
      </c>
      <c r="M12">
        <f>BATCAT_NA12878!Q11</f>
        <v>300.49704551599899</v>
      </c>
      <c r="N12">
        <f>BATCAT_NA12878!Q6</f>
        <v>43.067101204799897</v>
      </c>
      <c r="O12">
        <f>MIN(H12:H13)</f>
        <v>221.26744450859999</v>
      </c>
    </row>
    <row r="13" spans="1:15" x14ac:dyDescent="0.2">
      <c r="A13">
        <v>1</v>
      </c>
      <c r="B13" t="s">
        <v>8</v>
      </c>
      <c r="C13" t="s">
        <v>12</v>
      </c>
      <c r="D13" t="s">
        <v>17</v>
      </c>
      <c r="E13" t="s">
        <v>21</v>
      </c>
      <c r="F13">
        <v>32</v>
      </c>
      <c r="G13" t="s">
        <v>11</v>
      </c>
      <c r="H13">
        <v>250.71977125960001</v>
      </c>
      <c r="I13">
        <v>160.19170208832401</v>
      </c>
    </row>
    <row r="15" spans="1:15" x14ac:dyDescent="0.2">
      <c r="A15" s="1"/>
      <c r="B15" s="1" t="s">
        <v>0</v>
      </c>
      <c r="C15" s="1" t="s">
        <v>1</v>
      </c>
      <c r="D15" s="1" t="s">
        <v>2</v>
      </c>
      <c r="E15" s="1" t="s">
        <v>19</v>
      </c>
      <c r="F15" s="1" t="s">
        <v>4</v>
      </c>
      <c r="G15" s="1" t="s">
        <v>7</v>
      </c>
      <c r="H15" s="1" t="s">
        <v>5</v>
      </c>
      <c r="I15" s="1" t="s">
        <v>6</v>
      </c>
      <c r="K15" s="1" t="s">
        <v>34</v>
      </c>
      <c r="L15" t="s">
        <v>30</v>
      </c>
      <c r="M15" t="s">
        <v>31</v>
      </c>
      <c r="N15" t="s">
        <v>32</v>
      </c>
      <c r="O15" t="s">
        <v>33</v>
      </c>
    </row>
    <row r="16" spans="1:15" x14ac:dyDescent="0.2">
      <c r="A16" s="1">
        <v>0</v>
      </c>
      <c r="B16" s="1" t="s">
        <v>8</v>
      </c>
      <c r="C16" s="1" t="s">
        <v>13</v>
      </c>
      <c r="D16" s="1" t="s">
        <v>17</v>
      </c>
      <c r="E16" s="1" t="s">
        <v>20</v>
      </c>
      <c r="F16" s="1">
        <v>8</v>
      </c>
      <c r="G16" s="1" t="s">
        <v>11</v>
      </c>
      <c r="H16" s="1">
        <v>137.21961870000001</v>
      </c>
      <c r="I16" s="1">
        <v>60.303352590000003</v>
      </c>
      <c r="L16">
        <f>BATCAT_NA12878!AA16</f>
        <v>244.94911570949901</v>
      </c>
      <c r="M16">
        <f>BATCAT_NA12878!AA11</f>
        <v>253.13379444200001</v>
      </c>
      <c r="N16">
        <f>BATCAT_NA12878!AA6</f>
        <v>145.10320449759999</v>
      </c>
      <c r="O16">
        <f>MIN(H16:H23)</f>
        <v>99.77862743</v>
      </c>
    </row>
    <row r="17" spans="1:15" x14ac:dyDescent="0.2">
      <c r="A17" s="1">
        <v>1</v>
      </c>
      <c r="B17" s="1" t="s">
        <v>8</v>
      </c>
      <c r="C17" s="1" t="s">
        <v>13</v>
      </c>
      <c r="D17" s="1" t="s">
        <v>17</v>
      </c>
      <c r="E17" s="1" t="s">
        <v>21</v>
      </c>
      <c r="F17" s="1">
        <v>8</v>
      </c>
      <c r="G17" s="1" t="s">
        <v>11</v>
      </c>
      <c r="H17" s="1">
        <v>125.21573739999999</v>
      </c>
      <c r="I17" s="1">
        <v>50.62231646</v>
      </c>
    </row>
    <row r="18" spans="1:15" x14ac:dyDescent="0.2">
      <c r="A18" s="1">
        <v>2</v>
      </c>
      <c r="B18" s="1" t="s">
        <v>8</v>
      </c>
      <c r="C18" s="1" t="s">
        <v>13</v>
      </c>
      <c r="D18" s="1" t="s">
        <v>17</v>
      </c>
      <c r="E18" s="1" t="s">
        <v>22</v>
      </c>
      <c r="F18" s="1">
        <v>8</v>
      </c>
      <c r="G18" s="1" t="s">
        <v>11</v>
      </c>
      <c r="H18" s="1">
        <v>106.8780125</v>
      </c>
      <c r="I18" s="1">
        <v>11.03247678</v>
      </c>
    </row>
    <row r="19" spans="1:15" x14ac:dyDescent="0.2">
      <c r="A19" s="1">
        <v>3</v>
      </c>
      <c r="B19" s="1" t="s">
        <v>8</v>
      </c>
      <c r="C19" s="1" t="s">
        <v>13</v>
      </c>
      <c r="D19" s="1" t="s">
        <v>17</v>
      </c>
      <c r="E19" s="1" t="s">
        <v>23</v>
      </c>
      <c r="F19" s="1">
        <v>8</v>
      </c>
      <c r="G19" s="1" t="s">
        <v>11</v>
      </c>
      <c r="H19" s="1">
        <v>107.4257468</v>
      </c>
      <c r="I19" s="1">
        <v>12.58325675</v>
      </c>
    </row>
    <row r="20" spans="1:15" x14ac:dyDescent="0.2">
      <c r="A20" s="1">
        <v>4</v>
      </c>
      <c r="B20" s="1" t="s">
        <v>8</v>
      </c>
      <c r="C20" s="1" t="s">
        <v>13</v>
      </c>
      <c r="D20" s="1" t="s">
        <v>17</v>
      </c>
      <c r="E20" s="1" t="s">
        <v>24</v>
      </c>
      <c r="F20" s="1">
        <v>8</v>
      </c>
      <c r="G20" s="1" t="s">
        <v>11</v>
      </c>
      <c r="H20" s="1">
        <v>99.77862743</v>
      </c>
      <c r="I20" s="1">
        <v>10.651041920000001</v>
      </c>
    </row>
    <row r="21" spans="1:15" x14ac:dyDescent="0.2">
      <c r="A21" s="1">
        <v>5</v>
      </c>
      <c r="B21" s="1" t="s">
        <v>8</v>
      </c>
      <c r="C21" s="1" t="s">
        <v>13</v>
      </c>
      <c r="D21" s="1" t="s">
        <v>17</v>
      </c>
      <c r="E21" s="1" t="s">
        <v>25</v>
      </c>
      <c r="F21" s="1">
        <v>8</v>
      </c>
      <c r="G21" s="1" t="s">
        <v>11</v>
      </c>
      <c r="H21" s="1">
        <v>101.0998639</v>
      </c>
      <c r="I21" s="1">
        <v>11.238923720000001</v>
      </c>
    </row>
    <row r="22" spans="1:15" x14ac:dyDescent="0.2">
      <c r="A22" s="1">
        <v>6</v>
      </c>
      <c r="B22" s="1" t="s">
        <v>8</v>
      </c>
      <c r="C22" s="1" t="s">
        <v>13</v>
      </c>
      <c r="D22" s="1" t="s">
        <v>17</v>
      </c>
      <c r="E22" s="1" t="s">
        <v>26</v>
      </c>
      <c r="F22" s="1">
        <v>8</v>
      </c>
      <c r="G22" s="1" t="s">
        <v>11</v>
      </c>
      <c r="H22" s="1">
        <v>100.6950695</v>
      </c>
      <c r="I22" s="1">
        <v>11.143639739999999</v>
      </c>
    </row>
    <row r="23" spans="1:15" x14ac:dyDescent="0.2">
      <c r="A23" s="1">
        <v>7</v>
      </c>
      <c r="B23" s="1" t="s">
        <v>8</v>
      </c>
      <c r="C23" s="1" t="s">
        <v>13</v>
      </c>
      <c r="D23" s="1" t="s">
        <v>17</v>
      </c>
      <c r="E23" s="1" t="s">
        <v>27</v>
      </c>
      <c r="F23" s="1">
        <v>8</v>
      </c>
      <c r="G23" s="1" t="s">
        <v>11</v>
      </c>
      <c r="H23" s="1">
        <v>101.5054974</v>
      </c>
      <c r="I23" s="1">
        <v>10.48429945</v>
      </c>
    </row>
    <row r="25" spans="1:15" x14ac:dyDescent="0.2">
      <c r="B25" t="s">
        <v>0</v>
      </c>
      <c r="C25" t="s">
        <v>1</v>
      </c>
      <c r="D25" t="s">
        <v>2</v>
      </c>
      <c r="E25" t="s">
        <v>19</v>
      </c>
      <c r="F25" t="s">
        <v>4</v>
      </c>
      <c r="G25" t="s">
        <v>7</v>
      </c>
      <c r="H25" t="s">
        <v>5</v>
      </c>
      <c r="I25" t="s">
        <v>6</v>
      </c>
      <c r="K25" t="s">
        <v>29</v>
      </c>
      <c r="L25" t="s">
        <v>30</v>
      </c>
      <c r="M25" t="s">
        <v>31</v>
      </c>
      <c r="N25" t="s">
        <v>32</v>
      </c>
      <c r="O25" t="s">
        <v>33</v>
      </c>
    </row>
    <row r="26" spans="1:15" x14ac:dyDescent="0.2">
      <c r="A26">
        <v>0</v>
      </c>
      <c r="B26" t="s">
        <v>8</v>
      </c>
      <c r="C26" t="s">
        <v>14</v>
      </c>
      <c r="D26" t="s">
        <v>17</v>
      </c>
      <c r="E26" t="s">
        <v>20</v>
      </c>
      <c r="F26">
        <v>32</v>
      </c>
      <c r="G26" t="s">
        <v>11</v>
      </c>
      <c r="H26">
        <v>762.66526585930001</v>
      </c>
      <c r="I26">
        <v>363.10642470313098</v>
      </c>
      <c r="L26">
        <f>BATCAT_NA12878!G16</f>
        <v>529.92054551000001</v>
      </c>
      <c r="M26">
        <f>BATCAT_NA12878!G11</f>
        <v>520.63950506130004</v>
      </c>
      <c r="N26">
        <f>BATCAT_NA12878!G6</f>
        <v>480.47382654619997</v>
      </c>
      <c r="O26">
        <f>MIN(H26:H27)</f>
        <v>716.80008884179995</v>
      </c>
    </row>
    <row r="27" spans="1:15" x14ac:dyDescent="0.2">
      <c r="A27">
        <v>1</v>
      </c>
      <c r="B27" t="s">
        <v>8</v>
      </c>
      <c r="C27" t="s">
        <v>14</v>
      </c>
      <c r="D27" t="s">
        <v>17</v>
      </c>
      <c r="E27" t="s">
        <v>21</v>
      </c>
      <c r="F27">
        <v>32</v>
      </c>
      <c r="G27" t="s">
        <v>11</v>
      </c>
      <c r="H27">
        <v>716.80008884179995</v>
      </c>
      <c r="I27">
        <v>351.81103406442497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P19"/>
  <sheetViews>
    <sheetView showRuler="0" topLeftCell="D1" workbookViewId="0">
      <selection activeCell="K2" sqref="K2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  <c r="K1" s="1" t="s">
        <v>35</v>
      </c>
      <c r="L1" t="s">
        <v>30</v>
      </c>
      <c r="M1" t="s">
        <v>31</v>
      </c>
      <c r="N1" t="s">
        <v>32</v>
      </c>
      <c r="O1" t="s">
        <v>33</v>
      </c>
      <c r="P1" t="s">
        <v>37</v>
      </c>
    </row>
    <row r="2" spans="1:16" x14ac:dyDescent="0.2">
      <c r="A2" s="1">
        <v>0</v>
      </c>
      <c r="B2" s="1" t="s">
        <v>8</v>
      </c>
      <c r="C2" s="1" t="s">
        <v>9</v>
      </c>
      <c r="D2" s="1" t="s">
        <v>17</v>
      </c>
      <c r="E2" s="1" t="s">
        <v>10</v>
      </c>
      <c r="F2" s="1">
        <v>8</v>
      </c>
      <c r="G2" s="1" t="s">
        <v>11</v>
      </c>
      <c r="H2" s="1">
        <v>126.038191</v>
      </c>
      <c r="I2" s="1">
        <v>13.72027673</v>
      </c>
      <c r="L2">
        <f>BATCAT_NA12878!G16</f>
        <v>529.92054551000001</v>
      </c>
      <c r="M2">
        <f>BATCAT_NA12878!G11</f>
        <v>520.63950506130004</v>
      </c>
      <c r="N2">
        <f>BATCAT_NA12878!G6</f>
        <v>480.47382654619997</v>
      </c>
      <c r="O2">
        <f>H4</f>
        <v>107.2199141</v>
      </c>
      <c r="P2">
        <f>H2</f>
        <v>126.038191</v>
      </c>
    </row>
    <row r="3" spans="1:16" x14ac:dyDescent="0.2">
      <c r="A3" s="1">
        <v>1</v>
      </c>
      <c r="B3" s="1" t="s">
        <v>8</v>
      </c>
      <c r="C3" s="1" t="s">
        <v>9</v>
      </c>
      <c r="D3" s="1" t="s">
        <v>17</v>
      </c>
      <c r="E3" s="1" t="s">
        <v>15</v>
      </c>
      <c r="F3" s="1">
        <v>8</v>
      </c>
      <c r="G3" s="1" t="s">
        <v>11</v>
      </c>
      <c r="H3" s="1">
        <v>126.7713993</v>
      </c>
      <c r="I3" s="1">
        <v>12.939066199999999</v>
      </c>
    </row>
    <row r="4" spans="1:16" x14ac:dyDescent="0.2">
      <c r="A4" s="1">
        <v>2</v>
      </c>
      <c r="B4" s="1" t="s">
        <v>8</v>
      </c>
      <c r="C4" s="1" t="s">
        <v>9</v>
      </c>
      <c r="D4" s="1" t="s">
        <v>17</v>
      </c>
      <c r="E4" s="1" t="s">
        <v>28</v>
      </c>
      <c r="F4" s="1">
        <v>8</v>
      </c>
      <c r="G4" s="1" t="s">
        <v>11</v>
      </c>
      <c r="H4" s="1">
        <v>107.2199141</v>
      </c>
      <c r="I4" s="1">
        <v>14.933097930000001</v>
      </c>
    </row>
    <row r="6" spans="1:16" x14ac:dyDescent="0.2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7</v>
      </c>
      <c r="H6" s="1" t="s">
        <v>5</v>
      </c>
      <c r="I6" s="1" t="s">
        <v>6</v>
      </c>
      <c r="K6" s="1" t="s">
        <v>36</v>
      </c>
      <c r="L6" t="s">
        <v>30</v>
      </c>
      <c r="M6" t="s">
        <v>31</v>
      </c>
      <c r="N6" t="s">
        <v>32</v>
      </c>
      <c r="O6" t="s">
        <v>33</v>
      </c>
      <c r="P6" t="s">
        <v>37</v>
      </c>
    </row>
    <row r="7" spans="1:16" x14ac:dyDescent="0.2">
      <c r="A7" s="1">
        <v>0</v>
      </c>
      <c r="B7" s="1" t="s">
        <v>8</v>
      </c>
      <c r="C7" s="1" t="s">
        <v>12</v>
      </c>
      <c r="D7" s="1" t="s">
        <v>17</v>
      </c>
      <c r="E7" s="1" t="s">
        <v>10</v>
      </c>
      <c r="F7" s="1">
        <v>32</v>
      </c>
      <c r="G7" s="1" t="s">
        <v>11</v>
      </c>
      <c r="H7" s="1">
        <v>98.035541789999996</v>
      </c>
      <c r="I7" s="1">
        <v>13.37110775</v>
      </c>
      <c r="L7">
        <f>BATCAT_NA12878!Q16</f>
        <v>510.72445676540002</v>
      </c>
      <c r="M7">
        <f>BATCAT_NA12878!Q11</f>
        <v>300.49704551599899</v>
      </c>
      <c r="N7">
        <f>BATCAT_NA12878!Q6</f>
        <v>43.067101204799897</v>
      </c>
      <c r="O7">
        <f>H9</f>
        <v>292.87226149999998</v>
      </c>
      <c r="P7">
        <f>H7</f>
        <v>98.035541789999996</v>
      </c>
    </row>
    <row r="8" spans="1:16" x14ac:dyDescent="0.2">
      <c r="A8" s="1">
        <v>1</v>
      </c>
      <c r="B8" s="1" t="s">
        <v>8</v>
      </c>
      <c r="C8" s="1" t="s">
        <v>12</v>
      </c>
      <c r="D8" s="1" t="s">
        <v>17</v>
      </c>
      <c r="E8" s="1" t="s">
        <v>15</v>
      </c>
      <c r="F8" s="1">
        <v>32</v>
      </c>
      <c r="G8" s="1" t="s">
        <v>11</v>
      </c>
      <c r="H8" s="1">
        <v>647.89248299999997</v>
      </c>
      <c r="I8" s="1">
        <v>638.42379549999998</v>
      </c>
    </row>
    <row r="9" spans="1:16" x14ac:dyDescent="0.2">
      <c r="A9" s="1">
        <v>2</v>
      </c>
      <c r="B9" s="1" t="s">
        <v>8</v>
      </c>
      <c r="C9" s="1" t="s">
        <v>12</v>
      </c>
      <c r="D9" s="1" t="s">
        <v>17</v>
      </c>
      <c r="E9" s="1" t="s">
        <v>28</v>
      </c>
      <c r="F9" s="1">
        <v>32</v>
      </c>
      <c r="G9" s="1" t="s">
        <v>11</v>
      </c>
      <c r="H9" s="1">
        <v>292.87226149999998</v>
      </c>
      <c r="I9" s="1">
        <v>151.1961589</v>
      </c>
    </row>
    <row r="11" spans="1:16" x14ac:dyDescent="0.2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7</v>
      </c>
      <c r="H11" s="1" t="s">
        <v>5</v>
      </c>
      <c r="I11" s="1" t="s">
        <v>6</v>
      </c>
      <c r="K11" s="1" t="s">
        <v>34</v>
      </c>
      <c r="L11" t="s">
        <v>30</v>
      </c>
      <c r="M11" t="s">
        <v>31</v>
      </c>
      <c r="N11" t="s">
        <v>32</v>
      </c>
      <c r="O11" t="s">
        <v>33</v>
      </c>
      <c r="P11" t="s">
        <v>37</v>
      </c>
    </row>
    <row r="12" spans="1:16" x14ac:dyDescent="0.2">
      <c r="A12" s="1">
        <v>0</v>
      </c>
      <c r="B12" s="1" t="s">
        <v>8</v>
      </c>
      <c r="C12" s="1" t="s">
        <v>13</v>
      </c>
      <c r="D12" s="1" t="s">
        <v>17</v>
      </c>
      <c r="E12" s="1" t="s">
        <v>10</v>
      </c>
      <c r="F12" s="1">
        <v>8</v>
      </c>
      <c r="G12" s="1" t="s">
        <v>11</v>
      </c>
      <c r="H12" s="1">
        <v>98.621556420000005</v>
      </c>
      <c r="I12" s="1">
        <v>11.839763189999999</v>
      </c>
      <c r="L12">
        <f>BATCAT_NA12878!AA16</f>
        <v>244.94911570949901</v>
      </c>
      <c r="M12">
        <f>BATCAT_NA12878!AA11</f>
        <v>253.13379444200001</v>
      </c>
      <c r="N12">
        <f>BATCAT_NA12878!AA6</f>
        <v>145.10320449759999</v>
      </c>
      <c r="O12">
        <f>H14</f>
        <v>93.308339899999993</v>
      </c>
      <c r="P12">
        <f>H12</f>
        <v>98.621556420000005</v>
      </c>
    </row>
    <row r="13" spans="1:16" x14ac:dyDescent="0.2">
      <c r="A13" s="1">
        <v>1</v>
      </c>
      <c r="B13" s="1" t="s">
        <v>8</v>
      </c>
      <c r="C13" s="1" t="s">
        <v>13</v>
      </c>
      <c r="D13" s="1" t="s">
        <v>17</v>
      </c>
      <c r="E13" s="1" t="s">
        <v>15</v>
      </c>
      <c r="F13" s="1">
        <v>8</v>
      </c>
      <c r="G13" s="1" t="s">
        <v>11</v>
      </c>
      <c r="H13" s="1">
        <v>91.52466201</v>
      </c>
      <c r="I13" s="1">
        <v>6.2347120220000001</v>
      </c>
    </row>
    <row r="14" spans="1:16" x14ac:dyDescent="0.2">
      <c r="A14" s="1">
        <v>2</v>
      </c>
      <c r="B14" s="1" t="s">
        <v>8</v>
      </c>
      <c r="C14" s="1" t="s">
        <v>13</v>
      </c>
      <c r="D14" s="1" t="s">
        <v>17</v>
      </c>
      <c r="E14" s="1" t="s">
        <v>28</v>
      </c>
      <c r="F14" s="1">
        <v>8</v>
      </c>
      <c r="G14" s="1" t="s">
        <v>11</v>
      </c>
      <c r="H14" s="1">
        <v>93.308339899999993</v>
      </c>
      <c r="I14" s="1">
        <v>14.173594599999999</v>
      </c>
    </row>
    <row r="15" spans="1:16" x14ac:dyDescent="0.2">
      <c r="A15" s="1"/>
      <c r="B15" s="1"/>
      <c r="C15" s="1"/>
      <c r="D15" s="1"/>
      <c r="E15" s="1"/>
      <c r="F15" s="1"/>
      <c r="G15" s="1"/>
      <c r="H15" s="1"/>
      <c r="I15" s="1"/>
    </row>
    <row r="16" spans="1:16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7</v>
      </c>
      <c r="H16" t="s">
        <v>5</v>
      </c>
      <c r="I16" t="s">
        <v>6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37</v>
      </c>
    </row>
    <row r="17" spans="1:16" x14ac:dyDescent="0.2">
      <c r="A17">
        <v>0</v>
      </c>
      <c r="B17" t="s">
        <v>8</v>
      </c>
      <c r="C17" t="s">
        <v>14</v>
      </c>
      <c r="D17" t="s">
        <v>17</v>
      </c>
      <c r="E17" t="s">
        <v>10</v>
      </c>
      <c r="F17">
        <v>32</v>
      </c>
      <c r="G17" t="s">
        <v>11</v>
      </c>
      <c r="H17">
        <v>248.64038162380001</v>
      </c>
      <c r="I17">
        <v>94.108073397115405</v>
      </c>
      <c r="L17">
        <f>BATCAT_NA12878!AK16</f>
        <v>616.17078068649903</v>
      </c>
      <c r="M17">
        <f>BATCAT_NA12878!AK11</f>
        <v>805.55829033420002</v>
      </c>
      <c r="N17">
        <f>BATCAT_NA12878!AK6</f>
        <v>127.23851435989999</v>
      </c>
      <c r="O17">
        <f>H19</f>
        <v>800.56684664199997</v>
      </c>
      <c r="P17">
        <f>H17</f>
        <v>248.64038162380001</v>
      </c>
    </row>
    <row r="18" spans="1:16" x14ac:dyDescent="0.2">
      <c r="A18">
        <v>1</v>
      </c>
      <c r="B18" t="s">
        <v>8</v>
      </c>
      <c r="C18" t="s">
        <v>14</v>
      </c>
      <c r="D18" t="s">
        <v>17</v>
      </c>
      <c r="E18" t="s">
        <v>15</v>
      </c>
      <c r="F18">
        <v>32</v>
      </c>
      <c r="G18" t="s">
        <v>11</v>
      </c>
      <c r="H18">
        <v>1034.07656052119</v>
      </c>
      <c r="I18">
        <v>373.94111036140202</v>
      </c>
    </row>
    <row r="19" spans="1:16" x14ac:dyDescent="0.2">
      <c r="A19">
        <v>2</v>
      </c>
      <c r="B19" t="s">
        <v>8</v>
      </c>
      <c r="C19" t="s">
        <v>14</v>
      </c>
      <c r="D19" t="s">
        <v>17</v>
      </c>
      <c r="E19" t="s">
        <v>28</v>
      </c>
      <c r="F19">
        <v>32</v>
      </c>
      <c r="G19" t="s">
        <v>11</v>
      </c>
      <c r="H19">
        <v>800.56684664199997</v>
      </c>
      <c r="I19">
        <v>388.36964032853803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K10"/>
  <sheetViews>
    <sheetView showRuler="0" topLeftCell="D1" workbookViewId="0">
      <selection activeCell="V45" sqref="V45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8" max="18" width="13.6640625" customWidth="1"/>
    <col min="23" max="23" width="13.6640625" customWidth="1"/>
    <col min="24" max="24" width="11.5" customWidth="1"/>
    <col min="25" max="25" width="13.33203125" customWidth="1"/>
    <col min="26" max="26" width="11.1640625" customWidth="1"/>
    <col min="27" max="27" width="12.6640625" customWidth="1"/>
    <col min="29" max="29" width="12.33203125" customWidth="1"/>
    <col min="34" max="34" width="13.5" customWidth="1"/>
    <col min="39" max="39" width="13.5" customWidth="1"/>
    <col min="40" max="40" width="11.5" customWidth="1"/>
    <col min="41" max="41" width="13.33203125" customWidth="1"/>
    <col min="42" max="42" width="11.1640625" customWidth="1"/>
    <col min="43" max="43" width="12.6640625" customWidth="1"/>
    <col min="45" max="45" width="12.33203125" customWidth="1"/>
    <col min="50" max="50" width="13.6640625" customWidth="1"/>
    <col min="55" max="55" width="13.5" customWidth="1"/>
    <col min="56" max="56" width="11.5" customWidth="1"/>
    <col min="57" max="57" width="13.33203125" customWidth="1"/>
    <col min="58" max="58" width="11.1640625" customWidth="1"/>
    <col min="59" max="59" width="12.6640625" customWidth="1"/>
    <col min="61" max="61" width="12.33203125" customWidth="1"/>
  </cols>
  <sheetData>
    <row r="1" spans="1:63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</v>
      </c>
      <c r="Q1" t="s">
        <v>36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7</v>
      </c>
      <c r="AG1" t="s">
        <v>34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</v>
      </c>
      <c r="AW1" t="s">
        <v>47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7</v>
      </c>
    </row>
    <row r="2" spans="1:63" x14ac:dyDescent="0.2">
      <c r="A2">
        <v>0</v>
      </c>
      <c r="B2" t="s">
        <v>8</v>
      </c>
      <c r="C2" t="s">
        <v>9</v>
      </c>
      <c r="D2" t="s">
        <v>17</v>
      </c>
      <c r="E2" t="s">
        <v>49</v>
      </c>
      <c r="F2">
        <v>8</v>
      </c>
      <c r="G2">
        <v>118.813823964325</v>
      </c>
      <c r="H2">
        <v>6.1805431643984798</v>
      </c>
      <c r="I2">
        <v>4.0064304247101399</v>
      </c>
      <c r="J2">
        <v>3.3145610954703599</v>
      </c>
      <c r="K2">
        <v>126.0381909561</v>
      </c>
      <c r="L2">
        <v>13.7202767324787</v>
      </c>
      <c r="M2">
        <v>113.6988559134</v>
      </c>
      <c r="N2">
        <v>5.9564559578769298</v>
      </c>
      <c r="O2" t="s">
        <v>11</v>
      </c>
      <c r="Q2">
        <v>0</v>
      </c>
      <c r="R2" t="s">
        <v>8</v>
      </c>
      <c r="S2" t="s">
        <v>12</v>
      </c>
      <c r="T2" t="s">
        <v>17</v>
      </c>
      <c r="U2" t="s">
        <v>53</v>
      </c>
      <c r="V2">
        <v>32</v>
      </c>
      <c r="W2">
        <v>94.357410878699994</v>
      </c>
      <c r="X2">
        <v>13.000042702264601</v>
      </c>
      <c r="Y2">
        <v>5.20166262290397</v>
      </c>
      <c r="Z2">
        <v>5.0453500963288302</v>
      </c>
      <c r="AA2">
        <v>98.035541792800004</v>
      </c>
      <c r="AB2">
        <v>13.3711077505461</v>
      </c>
      <c r="AC2">
        <v>90.679279964599999</v>
      </c>
      <c r="AD2">
        <v>13.589380252212299</v>
      </c>
      <c r="AE2" t="s">
        <v>11</v>
      </c>
      <c r="AG2">
        <v>0</v>
      </c>
      <c r="AH2" t="s">
        <v>8</v>
      </c>
      <c r="AI2" t="s">
        <v>13</v>
      </c>
      <c r="AJ2" t="s">
        <v>17</v>
      </c>
      <c r="AK2" t="s">
        <v>49</v>
      </c>
      <c r="AL2">
        <v>8</v>
      </c>
      <c r="AM2">
        <v>99.338014768937398</v>
      </c>
      <c r="AN2">
        <v>15.570923458403</v>
      </c>
      <c r="AO2">
        <v>5.3092125530149197</v>
      </c>
      <c r="AP2">
        <v>5.8419977551139697</v>
      </c>
      <c r="AQ2">
        <v>109.4451460423</v>
      </c>
      <c r="AR2">
        <v>25.247037978291001</v>
      </c>
      <c r="AS2">
        <v>93.5766859549</v>
      </c>
      <c r="AT2">
        <v>11.9452189671421</v>
      </c>
      <c r="AU2" t="s">
        <v>11</v>
      </c>
      <c r="AW2">
        <v>0</v>
      </c>
      <c r="AX2" t="s">
        <v>8</v>
      </c>
      <c r="AY2" t="s">
        <v>14</v>
      </c>
      <c r="AZ2" t="s">
        <v>17</v>
      </c>
      <c r="BA2" t="s">
        <v>53</v>
      </c>
      <c r="BB2">
        <v>32</v>
      </c>
      <c r="BC2">
        <v>233.89587256354901</v>
      </c>
      <c r="BD2">
        <v>92.3606502554466</v>
      </c>
      <c r="BE2">
        <v>20.851884683538501</v>
      </c>
      <c r="BF2">
        <v>21.6078502483874</v>
      </c>
      <c r="BG2">
        <v>248.64038162380001</v>
      </c>
      <c r="BH2">
        <v>94.108073397115405</v>
      </c>
      <c r="BI2">
        <v>219.15136350329999</v>
      </c>
      <c r="BJ2">
        <v>93.121153048368896</v>
      </c>
      <c r="BK2" t="s">
        <v>11</v>
      </c>
    </row>
    <row r="3" spans="1:63" x14ac:dyDescent="0.2">
      <c r="A3">
        <v>1</v>
      </c>
      <c r="B3" t="s">
        <v>8</v>
      </c>
      <c r="C3" t="s">
        <v>9</v>
      </c>
      <c r="D3" t="s">
        <v>17</v>
      </c>
      <c r="E3" t="s">
        <v>48</v>
      </c>
      <c r="F3">
        <v>16</v>
      </c>
      <c r="G3">
        <v>133.74583904632499</v>
      </c>
      <c r="H3">
        <v>9.7378440627332292</v>
      </c>
      <c r="I3">
        <v>21.554261086177799</v>
      </c>
      <c r="J3">
        <v>22.207962769903599</v>
      </c>
      <c r="K3">
        <v>164.5769929926</v>
      </c>
      <c r="L3">
        <v>42.598034336151301</v>
      </c>
      <c r="M3">
        <v>118.7558898237</v>
      </c>
      <c r="N3">
        <v>5.2631265096504798</v>
      </c>
      <c r="O3" t="s">
        <v>11</v>
      </c>
      <c r="Q3">
        <v>1</v>
      </c>
      <c r="R3" t="s">
        <v>8</v>
      </c>
      <c r="S3" t="s">
        <v>12</v>
      </c>
      <c r="T3" t="s">
        <v>17</v>
      </c>
      <c r="U3" t="s">
        <v>54</v>
      </c>
      <c r="V3">
        <v>32</v>
      </c>
      <c r="W3">
        <v>552.92072191189902</v>
      </c>
      <c r="X3">
        <v>550.78536731778502</v>
      </c>
      <c r="Y3">
        <v>134.31035259644099</v>
      </c>
      <c r="Z3">
        <v>150.92108420164999</v>
      </c>
      <c r="AA3">
        <v>647.89248301639896</v>
      </c>
      <c r="AB3">
        <v>638.42379551534304</v>
      </c>
      <c r="AC3">
        <v>457.94896080739898</v>
      </c>
      <c r="AD3">
        <v>471.08520745100799</v>
      </c>
      <c r="AE3" t="s">
        <v>11</v>
      </c>
      <c r="AG3">
        <v>1</v>
      </c>
      <c r="AH3" t="s">
        <v>8</v>
      </c>
      <c r="AI3" t="s">
        <v>13</v>
      </c>
      <c r="AJ3" t="s">
        <v>17</v>
      </c>
      <c r="AK3" t="s">
        <v>48</v>
      </c>
      <c r="AL3">
        <v>16</v>
      </c>
      <c r="AM3">
        <v>125.894023552875</v>
      </c>
      <c r="AN3">
        <v>13.0745199754178</v>
      </c>
      <c r="AO3">
        <v>3.52362780982781</v>
      </c>
      <c r="AP3">
        <v>2.6610622181058301</v>
      </c>
      <c r="AQ3">
        <v>130.51569679190001</v>
      </c>
      <c r="AR3">
        <v>14.974213684881899</v>
      </c>
      <c r="AS3">
        <v>122.81390450609899</v>
      </c>
      <c r="AT3">
        <v>11.6753644815395</v>
      </c>
      <c r="AU3" t="s">
        <v>11</v>
      </c>
      <c r="AW3">
        <v>1</v>
      </c>
      <c r="AX3" t="s">
        <v>8</v>
      </c>
      <c r="AY3" t="s">
        <v>14</v>
      </c>
      <c r="AZ3" t="s">
        <v>17</v>
      </c>
      <c r="BA3" t="s">
        <v>54</v>
      </c>
      <c r="BB3">
        <v>32</v>
      </c>
      <c r="BC3">
        <v>854.84771882090001</v>
      </c>
      <c r="BD3">
        <v>280.25870539302798</v>
      </c>
      <c r="BE3">
        <v>253.46785870098401</v>
      </c>
      <c r="BF3">
        <v>307.15583331966297</v>
      </c>
      <c r="BG3">
        <v>1034.07656052119</v>
      </c>
      <c r="BH3">
        <v>373.94111036140202</v>
      </c>
      <c r="BI3">
        <v>675.61887712060002</v>
      </c>
      <c r="BJ3">
        <v>334.06980680859402</v>
      </c>
      <c r="BK3" t="s">
        <v>11</v>
      </c>
    </row>
    <row r="4" spans="1:63" x14ac:dyDescent="0.2">
      <c r="A4">
        <v>2</v>
      </c>
      <c r="B4" t="s">
        <v>8</v>
      </c>
      <c r="C4" t="s">
        <v>9</v>
      </c>
      <c r="D4" t="s">
        <v>17</v>
      </c>
      <c r="E4" t="s">
        <v>50</v>
      </c>
      <c r="F4">
        <v>8</v>
      </c>
      <c r="G4">
        <v>117.09410973044901</v>
      </c>
      <c r="H4">
        <v>5.07034347956166</v>
      </c>
      <c r="I4">
        <v>4.8705801470742802</v>
      </c>
      <c r="J4">
        <v>3.21391735726354</v>
      </c>
      <c r="K4">
        <v>126.771399313</v>
      </c>
      <c r="L4">
        <v>12.939066203137299</v>
      </c>
      <c r="M4">
        <v>112.578056712999</v>
      </c>
      <c r="N4">
        <v>3.5643783067417201</v>
      </c>
      <c r="O4" t="s">
        <v>11</v>
      </c>
      <c r="Q4">
        <v>2</v>
      </c>
      <c r="R4" t="s">
        <v>8</v>
      </c>
      <c r="S4" t="s">
        <v>12</v>
      </c>
      <c r="T4" t="s">
        <v>17</v>
      </c>
      <c r="U4" t="s">
        <v>55</v>
      </c>
      <c r="V4">
        <v>32</v>
      </c>
      <c r="W4">
        <v>238.04001967689999</v>
      </c>
      <c r="X4">
        <v>98.090818756130901</v>
      </c>
      <c r="Y4">
        <v>77.544500018356104</v>
      </c>
      <c r="Z4">
        <v>87.106692913912099</v>
      </c>
      <c r="AA4">
        <v>292.87226148360003</v>
      </c>
      <c r="AB4">
        <v>151.196158858036</v>
      </c>
      <c r="AC4">
        <v>183.2077778702</v>
      </c>
      <c r="AD4">
        <v>63.015196147202303</v>
      </c>
      <c r="AE4" t="s">
        <v>11</v>
      </c>
      <c r="AG4">
        <v>2</v>
      </c>
      <c r="AH4" t="s">
        <v>8</v>
      </c>
      <c r="AI4" t="s">
        <v>13</v>
      </c>
      <c r="AJ4" t="s">
        <v>17</v>
      </c>
      <c r="AK4" t="s">
        <v>50</v>
      </c>
      <c r="AL4">
        <v>8</v>
      </c>
      <c r="AM4">
        <v>96.589626524287496</v>
      </c>
      <c r="AN4">
        <v>15.5235254628332</v>
      </c>
      <c r="AO4">
        <v>1.0408646848710801</v>
      </c>
      <c r="AP4">
        <v>0.38210141867803499</v>
      </c>
      <c r="AQ4">
        <v>98.096964431999993</v>
      </c>
      <c r="AR4">
        <v>16.094664507384099</v>
      </c>
      <c r="AS4">
        <v>95.161393723099906</v>
      </c>
      <c r="AT4">
        <v>14.976786206721201</v>
      </c>
      <c r="AU4" t="s">
        <v>11</v>
      </c>
      <c r="AW4">
        <v>2</v>
      </c>
      <c r="AX4" t="s">
        <v>8</v>
      </c>
      <c r="AY4" t="s">
        <v>14</v>
      </c>
      <c r="AZ4" t="s">
        <v>17</v>
      </c>
      <c r="BA4" t="s">
        <v>55</v>
      </c>
      <c r="BB4">
        <v>32</v>
      </c>
      <c r="BC4">
        <v>707.18669365059998</v>
      </c>
      <c r="BD4">
        <v>296.69556509327299</v>
      </c>
      <c r="BE4">
        <v>132.05947881691199</v>
      </c>
      <c r="BF4">
        <v>150.06476857318401</v>
      </c>
      <c r="BG4">
        <v>800.56684664199997</v>
      </c>
      <c r="BH4">
        <v>388.36964032853803</v>
      </c>
      <c r="BI4">
        <v>613.80654065919998</v>
      </c>
      <c r="BJ4">
        <v>218.50623316060901</v>
      </c>
      <c r="BK4" t="s">
        <v>11</v>
      </c>
    </row>
    <row r="5" spans="1:63" x14ac:dyDescent="0.2">
      <c r="A5">
        <v>3</v>
      </c>
      <c r="B5" t="s">
        <v>8</v>
      </c>
      <c r="C5" t="s">
        <v>9</v>
      </c>
      <c r="D5" t="s">
        <v>17</v>
      </c>
      <c r="E5" t="s">
        <v>51</v>
      </c>
      <c r="F5">
        <v>16</v>
      </c>
      <c r="G5">
        <v>156.34920961869901</v>
      </c>
      <c r="H5">
        <v>132.56273379002201</v>
      </c>
      <c r="I5">
        <v>31.035119196761801</v>
      </c>
      <c r="J5">
        <v>83.5980649185435</v>
      </c>
      <c r="K5">
        <v>188.39877089819899</v>
      </c>
      <c r="L5">
        <v>213.62888502468201</v>
      </c>
      <c r="M5">
        <v>127.085613466699</v>
      </c>
      <c r="N5">
        <v>51.056850097365398</v>
      </c>
      <c r="O5" t="s">
        <v>11</v>
      </c>
      <c r="R5" s="3" t="str">
        <f>BATCAT_NA12878!L$16</f>
        <v>batcat</v>
      </c>
      <c r="S5" s="3" t="str">
        <f>BATCAT_NA12878!M$16</f>
        <v>gem</v>
      </c>
      <c r="T5" s="3" t="str">
        <f>BATCAT_NA12878!N$16</f>
        <v>na12878</v>
      </c>
      <c r="U5" s="3" t="str">
        <f>BATCAT_NA12878!O$16</f>
        <v>scalability</v>
      </c>
      <c r="V5" s="3">
        <f>BATCAT_NA12878!P$16</f>
        <v>64</v>
      </c>
      <c r="W5" s="3">
        <f>BATCAT_NA12878!Q$16</f>
        <v>510.72445676540002</v>
      </c>
      <c r="X5" s="3">
        <f>BATCAT_NA12878!R$16</f>
        <v>636.10822389542795</v>
      </c>
      <c r="AG5">
        <v>3</v>
      </c>
      <c r="AH5" t="s">
        <v>8</v>
      </c>
      <c r="AI5" t="s">
        <v>13</v>
      </c>
      <c r="AJ5" t="s">
        <v>17</v>
      </c>
      <c r="AK5" t="s">
        <v>51</v>
      </c>
      <c r="AL5">
        <v>16</v>
      </c>
      <c r="AM5">
        <v>222.97829296827501</v>
      </c>
      <c r="AN5">
        <v>145.657890421627</v>
      </c>
      <c r="AO5">
        <v>106.226622427102</v>
      </c>
      <c r="AP5">
        <v>150.066632333542</v>
      </c>
      <c r="AQ5">
        <v>359.917004907999</v>
      </c>
      <c r="AR5">
        <v>302.91691387079601</v>
      </c>
      <c r="AS5">
        <v>143.9978298899</v>
      </c>
      <c r="AT5">
        <v>13.2415628712169</v>
      </c>
      <c r="AU5" t="s">
        <v>11</v>
      </c>
      <c r="AX5" s="5" t="str">
        <f>BATCAT_NA12878!AF$16</f>
        <v>batcat</v>
      </c>
      <c r="AY5" s="5" t="str">
        <f>BATCAT_NA12878!AG$16</f>
        <v>snap</v>
      </c>
      <c r="AZ5" s="5" t="str">
        <f>BATCAT_NA12878!AH$16</f>
        <v>na12878</v>
      </c>
      <c r="BA5" s="5" t="str">
        <f>BATCAT_NA12878!AI$16</f>
        <v>scalability</v>
      </c>
      <c r="BB5" s="5">
        <f>BATCAT_NA12878!AJ$16</f>
        <v>64</v>
      </c>
      <c r="BC5" s="5">
        <f>BATCAT_NA12878!AK$16</f>
        <v>616.17078068649903</v>
      </c>
      <c r="BD5" s="5">
        <f>BATCAT_NA12878!AL$16</f>
        <v>506.00294460175598</v>
      </c>
    </row>
    <row r="6" spans="1:63" x14ac:dyDescent="0.2">
      <c r="A6">
        <v>4</v>
      </c>
      <c r="B6" t="s">
        <v>8</v>
      </c>
      <c r="C6" t="s">
        <v>9</v>
      </c>
      <c r="D6" t="s">
        <v>17</v>
      </c>
      <c r="E6" t="s">
        <v>52</v>
      </c>
      <c r="F6">
        <v>8</v>
      </c>
      <c r="G6">
        <v>105.684877800512</v>
      </c>
      <c r="H6">
        <v>14.626525843577699</v>
      </c>
      <c r="I6">
        <v>0.91409285054717304</v>
      </c>
      <c r="J6">
        <v>0.68578957291283205</v>
      </c>
      <c r="K6">
        <v>107.21991408839899</v>
      </c>
      <c r="L6">
        <v>14.933097930204999</v>
      </c>
      <c r="M6">
        <v>104.5192254718</v>
      </c>
      <c r="N6">
        <v>14.166503645388101</v>
      </c>
      <c r="O6" t="s">
        <v>11</v>
      </c>
      <c r="R6" s="3" t="str">
        <f>BATCAT_NA12878!L$11</f>
        <v>batcat</v>
      </c>
      <c r="S6" s="3" t="str">
        <f>BATCAT_NA12878!M$11</f>
        <v>gem</v>
      </c>
      <c r="T6" s="3" t="str">
        <f>BATCAT_NA12878!N$11</f>
        <v>na12878</v>
      </c>
      <c r="U6" s="3" t="str">
        <f>BATCAT_NA12878!O$11</f>
        <v>localalloc</v>
      </c>
      <c r="V6" s="3">
        <f>BATCAT_NA12878!P$11</f>
        <v>64</v>
      </c>
      <c r="W6" s="3">
        <f>BATCAT_NA12878!Q$11</f>
        <v>300.49704551599899</v>
      </c>
      <c r="X6" s="3">
        <f>BATCAT_NA12878!R$11</f>
        <v>387.103823214888</v>
      </c>
      <c r="AG6">
        <v>4</v>
      </c>
      <c r="AH6" t="s">
        <v>8</v>
      </c>
      <c r="AI6" t="s">
        <v>13</v>
      </c>
      <c r="AJ6" t="s">
        <v>17</v>
      </c>
      <c r="AK6" t="s">
        <v>52</v>
      </c>
      <c r="AL6">
        <v>8</v>
      </c>
      <c r="AM6">
        <v>110.44505767779999</v>
      </c>
      <c r="AN6">
        <v>16.105136629138698</v>
      </c>
      <c r="AO6">
        <v>38.216017680009102</v>
      </c>
      <c r="AP6">
        <v>8.6251614594230794</v>
      </c>
      <c r="AQ6">
        <v>204.9184434714</v>
      </c>
      <c r="AR6">
        <v>34.465817681638697</v>
      </c>
      <c r="AS6">
        <v>95.179604169099903</v>
      </c>
      <c r="AT6">
        <v>13.8933332885429</v>
      </c>
      <c r="AU6" t="s">
        <v>11</v>
      </c>
      <c r="AX6" s="5" t="str">
        <f>BATCAT_NA12878!AF$11</f>
        <v>batcat</v>
      </c>
      <c r="AY6" s="5" t="str">
        <f>BATCAT_NA12878!AG$11</f>
        <v>snap</v>
      </c>
      <c r="AZ6" s="5" t="str">
        <f>BATCAT_NA12878!AH$11</f>
        <v>na12878</v>
      </c>
      <c r="BA6" s="5" t="str">
        <f>BATCAT_NA12878!AI$11</f>
        <v>localalloc</v>
      </c>
      <c r="BB6" s="5">
        <f>BATCAT_NA12878!AJ$11</f>
        <v>64</v>
      </c>
      <c r="BC6" s="5">
        <f>BATCAT_NA12878!AK$11</f>
        <v>805.55829033420002</v>
      </c>
      <c r="BD6" s="5">
        <f>BATCAT_NA12878!AL$11</f>
        <v>646.48085978177096</v>
      </c>
    </row>
    <row r="7" spans="1:63" x14ac:dyDescent="0.2">
      <c r="A7">
        <v>5</v>
      </c>
      <c r="B7" t="s">
        <v>8</v>
      </c>
      <c r="C7" t="s">
        <v>9</v>
      </c>
      <c r="D7" t="s">
        <v>17</v>
      </c>
      <c r="E7" t="s">
        <v>46</v>
      </c>
      <c r="F7">
        <v>16</v>
      </c>
      <c r="G7">
        <v>139.9554128629</v>
      </c>
      <c r="H7">
        <v>28.893568208553098</v>
      </c>
      <c r="I7">
        <v>46.342817672283402</v>
      </c>
      <c r="J7">
        <v>40.495310099060298</v>
      </c>
      <c r="K7">
        <v>209.391305108799</v>
      </c>
      <c r="L7">
        <v>89.026646255688306</v>
      </c>
      <c r="M7">
        <v>115.0354291937</v>
      </c>
      <c r="N7">
        <v>10.509049856468801</v>
      </c>
      <c r="O7" t="s">
        <v>11</v>
      </c>
      <c r="R7" s="3" t="str">
        <f>BATCAT_NA12878!L$6</f>
        <v>batcat</v>
      </c>
      <c r="S7" s="3" t="str">
        <f>BATCAT_NA12878!M$6</f>
        <v>gem</v>
      </c>
      <c r="T7" s="3" t="str">
        <f>BATCAT_NA12878!N$6</f>
        <v>na12878</v>
      </c>
      <c r="U7" s="3" t="str">
        <f>BATCAT_NA12878!O$6</f>
        <v>interleave</v>
      </c>
      <c r="V7" s="3">
        <f>BATCAT_NA12878!P$6</f>
        <v>64</v>
      </c>
      <c r="W7" s="3">
        <f>BATCAT_NA12878!Q$6</f>
        <v>43.067101204799897</v>
      </c>
      <c r="X7" s="3">
        <f>BATCAT_NA12878!R$6</f>
        <v>2.29875074821092</v>
      </c>
      <c r="AG7">
        <v>5</v>
      </c>
      <c r="AH7" t="s">
        <v>8</v>
      </c>
      <c r="AI7" t="s">
        <v>13</v>
      </c>
      <c r="AJ7" t="s">
        <v>17</v>
      </c>
      <c r="AK7" t="s">
        <v>46</v>
      </c>
      <c r="AL7">
        <v>16</v>
      </c>
      <c r="AM7">
        <v>126.345373176875</v>
      </c>
      <c r="AN7">
        <v>32.085223791188199</v>
      </c>
      <c r="AO7">
        <v>10.206800393345899</v>
      </c>
      <c r="AP7">
        <v>22.337212815506799</v>
      </c>
      <c r="AQ7">
        <v>141.45947315389901</v>
      </c>
      <c r="AR7">
        <v>49.467216351560197</v>
      </c>
      <c r="AS7">
        <v>120.62103404489901</v>
      </c>
      <c r="AT7">
        <v>31.9148562795739</v>
      </c>
      <c r="AU7" t="s">
        <v>11</v>
      </c>
      <c r="AX7" s="5" t="str">
        <f>BATCAT_NA12878!AF$6</f>
        <v>batcat</v>
      </c>
      <c r="AY7" s="5" t="str">
        <f>BATCAT_NA12878!AG$6</f>
        <v>snap</v>
      </c>
      <c r="AZ7" s="5" t="str">
        <f>BATCAT_NA12878!AH$6</f>
        <v>na12878</v>
      </c>
      <c r="BA7" s="5" t="str">
        <f>BATCAT_NA12878!AI$6</f>
        <v>interleave</v>
      </c>
      <c r="BB7" s="5">
        <f>BATCAT_NA12878!AJ$6</f>
        <v>64</v>
      </c>
      <c r="BC7" s="5">
        <f>BATCAT_NA12878!AK$6</f>
        <v>127.23851435989999</v>
      </c>
      <c r="BD7" s="5">
        <f>BATCAT_NA12878!AL$6</f>
        <v>174.27405377959499</v>
      </c>
    </row>
    <row r="8" spans="1:63" x14ac:dyDescent="0.2">
      <c r="B8" s="2" t="str">
        <f>BATCAT_NA12878!B$16</f>
        <v>batcat</v>
      </c>
      <c r="C8" s="2" t="str">
        <f>BATCAT_NA12878!C$16</f>
        <v>bowtie2</v>
      </c>
      <c r="D8" s="2" t="str">
        <f>BATCAT_NA12878!D$16</f>
        <v>na12878</v>
      </c>
      <c r="E8" s="2" t="str">
        <f>BATCAT_NA12878!E$16</f>
        <v>scalability</v>
      </c>
      <c r="F8" s="2">
        <f>BATCAT_NA12878!F$16</f>
        <v>64</v>
      </c>
      <c r="G8" s="2">
        <f>BATCAT_NA12878!G$16</f>
        <v>529.92054551000001</v>
      </c>
      <c r="H8" s="2">
        <f>BATCAT_NA12878!H$16</f>
        <v>55.720339104590103</v>
      </c>
      <c r="AH8" s="4" t="str">
        <f>BATCAT_NA12878!V$16</f>
        <v>batcat</v>
      </c>
      <c r="AI8" s="4" t="str">
        <f>BATCAT_NA12878!W$16</f>
        <v>mem</v>
      </c>
      <c r="AJ8" s="4" t="str">
        <f>BATCAT_NA12878!X$16</f>
        <v>na12878</v>
      </c>
      <c r="AK8" s="4" t="str">
        <f>BATCAT_NA12878!Y$16</f>
        <v>scalability</v>
      </c>
      <c r="AL8" s="4">
        <f>BATCAT_NA12878!Z$16</f>
        <v>64</v>
      </c>
      <c r="AM8" s="4">
        <f>BATCAT_NA12878!AA$16</f>
        <v>244.94911570949901</v>
      </c>
      <c r="AN8" s="4">
        <f>BATCAT_NA12878!AB$16</f>
        <v>14.7481284754942</v>
      </c>
    </row>
    <row r="9" spans="1:63" x14ac:dyDescent="0.2">
      <c r="B9" s="2" t="str">
        <f>BATCAT_NA12878!B$11</f>
        <v>batcat</v>
      </c>
      <c r="C9" s="2" t="str">
        <f>BATCAT_NA12878!C$11</f>
        <v>bowtie2</v>
      </c>
      <c r="D9" s="2" t="str">
        <f>BATCAT_NA12878!D$11</f>
        <v>na12878</v>
      </c>
      <c r="E9" s="2" t="str">
        <f>BATCAT_NA12878!E$11</f>
        <v>localalloc</v>
      </c>
      <c r="F9" s="2">
        <f>BATCAT_NA12878!F$11</f>
        <v>64</v>
      </c>
      <c r="G9" s="2">
        <f>BATCAT_NA12878!G$11</f>
        <v>520.63950506130004</v>
      </c>
      <c r="H9" s="2">
        <f>BATCAT_NA12878!H$11</f>
        <v>61.523977739042998</v>
      </c>
      <c r="AH9" s="4" t="str">
        <f>BATCAT_NA12878!V$11</f>
        <v>batcat</v>
      </c>
      <c r="AI9" s="4" t="str">
        <f>BATCAT_NA12878!W$11</f>
        <v>mem</v>
      </c>
      <c r="AJ9" s="4" t="str">
        <f>BATCAT_NA12878!X$11</f>
        <v>na12878</v>
      </c>
      <c r="AK9" s="4" t="str">
        <f>BATCAT_NA12878!Y$11</f>
        <v>localalloc</v>
      </c>
      <c r="AL9" s="4">
        <f>BATCAT_NA12878!Z$11</f>
        <v>64</v>
      </c>
      <c r="AM9" s="4">
        <f>BATCAT_NA12878!AA$11</f>
        <v>253.13379444200001</v>
      </c>
      <c r="AN9" s="4">
        <f>BATCAT_NA12878!AB$11</f>
        <v>6.21233438018466</v>
      </c>
    </row>
    <row r="10" spans="1:63" x14ac:dyDescent="0.2">
      <c r="B10" s="2" t="str">
        <f>BATCAT_NA12878!B$6</f>
        <v>batcat</v>
      </c>
      <c r="C10" s="2" t="str">
        <f>BATCAT_NA12878!C$6</f>
        <v>bowtie2</v>
      </c>
      <c r="D10" s="2" t="str">
        <f>BATCAT_NA12878!D$6</f>
        <v>na12878</v>
      </c>
      <c r="E10" s="2" t="str">
        <f>BATCAT_NA12878!E$6</f>
        <v>interleave</v>
      </c>
      <c r="F10" s="2">
        <f>BATCAT_NA12878!F$6</f>
        <v>64</v>
      </c>
      <c r="G10" s="2">
        <f>BATCAT_NA12878!G$6</f>
        <v>480.47382654619997</v>
      </c>
      <c r="H10" s="2">
        <f>BATCAT_NA12878!H$6</f>
        <v>60.046904386247199</v>
      </c>
      <c r="AH10" s="4" t="str">
        <f>BATCAT_NA12878!V$6</f>
        <v>batcat</v>
      </c>
      <c r="AI10" s="4" t="str">
        <f>BATCAT_NA12878!W$6</f>
        <v>mem</v>
      </c>
      <c r="AJ10" s="4" t="str">
        <f>BATCAT_NA12878!X$6</f>
        <v>na12878</v>
      </c>
      <c r="AK10" s="4" t="str">
        <f>BATCAT_NA12878!Y$6</f>
        <v>interleave</v>
      </c>
      <c r="AL10" s="4">
        <f>BATCAT_NA12878!Z$6</f>
        <v>64</v>
      </c>
      <c r="AM10" s="4">
        <f>BATCAT_NA12878!AA$6</f>
        <v>145.10320449759999</v>
      </c>
      <c r="AN10" s="4">
        <f>BATCAT_NA12878!AB$6</f>
        <v>2.1579644138897498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O13"/>
  <sheetViews>
    <sheetView showRuler="0" workbookViewId="0">
      <selection activeCell="P1" sqref="P1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9" max="19" width="13.6640625" customWidth="1"/>
    <col min="24" max="24" width="13.6640625" customWidth="1"/>
    <col min="25" max="25" width="11.5" customWidth="1"/>
    <col min="26" max="26" width="13.33203125" customWidth="1"/>
    <col min="27" max="27" width="11.1640625" customWidth="1"/>
    <col min="28" max="28" width="12.6640625" customWidth="1"/>
    <col min="30" max="30" width="12.33203125" customWidth="1"/>
    <col min="36" max="36" width="13.5" customWidth="1"/>
    <col min="41" max="41" width="13.5" customWidth="1"/>
    <col min="42" max="42" width="11.5" customWidth="1"/>
    <col min="43" max="43" width="13.33203125" customWidth="1"/>
    <col min="44" max="44" width="11.1640625" customWidth="1"/>
    <col min="45" max="45" width="12.6640625" customWidth="1"/>
    <col min="47" max="47" width="12.33203125" customWidth="1"/>
    <col min="53" max="53" width="13.6640625" customWidth="1"/>
    <col min="58" max="58" width="13.5" customWidth="1"/>
    <col min="59" max="59" width="11.5" customWidth="1"/>
    <col min="60" max="60" width="13.33203125" customWidth="1"/>
    <col min="61" max="61" width="11.1640625" customWidth="1"/>
    <col min="62" max="62" width="12.6640625" customWidth="1"/>
    <col min="64" max="64" width="12.33203125" customWidth="1"/>
  </cols>
  <sheetData>
    <row r="1" spans="1:67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</v>
      </c>
      <c r="P1" t="s">
        <v>64</v>
      </c>
      <c r="R1" t="s">
        <v>36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7</v>
      </c>
      <c r="AG1" t="s">
        <v>64</v>
      </c>
      <c r="AI1" t="s">
        <v>34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7</v>
      </c>
      <c r="AX1" t="s">
        <v>64</v>
      </c>
      <c r="AZ1" t="s">
        <v>47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7</v>
      </c>
      <c r="BO1" t="s">
        <v>64</v>
      </c>
    </row>
    <row r="2" spans="1:67" x14ac:dyDescent="0.2">
      <c r="A2">
        <v>0</v>
      </c>
      <c r="B2" t="s">
        <v>8</v>
      </c>
      <c r="C2" t="s">
        <v>9</v>
      </c>
      <c r="D2" t="s">
        <v>17</v>
      </c>
      <c r="E2" t="s">
        <v>60</v>
      </c>
      <c r="F2">
        <v>32</v>
      </c>
      <c r="G2">
        <v>166.53561929365</v>
      </c>
      <c r="H2">
        <v>7.82024962912622</v>
      </c>
      <c r="I2">
        <v>8.4095426234941097</v>
      </c>
      <c r="J2">
        <v>6.3730262009293801</v>
      </c>
      <c r="K2">
        <v>172.48206390939899</v>
      </c>
      <c r="L2">
        <v>8.5530400207145902</v>
      </c>
      <c r="M2">
        <v>160.589174677899</v>
      </c>
      <c r="N2">
        <v>9.4748919722329603</v>
      </c>
      <c r="O2" t="s">
        <v>11</v>
      </c>
      <c r="P2">
        <f>$G$13/Table1112[[#This Row],[value_mean]]</f>
        <v>3.1820252493588073</v>
      </c>
      <c r="R2">
        <v>0</v>
      </c>
      <c r="S2" t="s">
        <v>8</v>
      </c>
      <c r="T2" t="s">
        <v>12</v>
      </c>
      <c r="U2" t="s">
        <v>17</v>
      </c>
      <c r="V2" t="s">
        <v>60</v>
      </c>
      <c r="W2">
        <v>32</v>
      </c>
      <c r="X2">
        <v>94.357410878699994</v>
      </c>
      <c r="Y2">
        <v>13.000042702264601</v>
      </c>
      <c r="Z2">
        <v>5.20166262290397</v>
      </c>
      <c r="AA2">
        <v>5.0453500963288302</v>
      </c>
      <c r="AB2">
        <v>98.035541792800004</v>
      </c>
      <c r="AC2">
        <v>13.3711077505461</v>
      </c>
      <c r="AD2">
        <v>90.679279964599999</v>
      </c>
      <c r="AE2">
        <v>13.589380252212299</v>
      </c>
      <c r="AF2" t="s">
        <v>11</v>
      </c>
      <c r="AG2">
        <f>X$7/Table3123[[#This Row],[value_mean]]</f>
        <v>5.4126586561595627</v>
      </c>
      <c r="AI2">
        <v>0</v>
      </c>
      <c r="AJ2" t="s">
        <v>8</v>
      </c>
      <c r="AK2" t="s">
        <v>13</v>
      </c>
      <c r="AL2" t="s">
        <v>17</v>
      </c>
      <c r="AM2" t="s">
        <v>60</v>
      </c>
      <c r="AN2">
        <v>32</v>
      </c>
      <c r="AO2">
        <v>124.50653516585</v>
      </c>
      <c r="AP2">
        <v>1.5513381698644499</v>
      </c>
      <c r="AQ2">
        <v>1.1525515905567201</v>
      </c>
      <c r="AR2">
        <v>0.74219056805683703</v>
      </c>
      <c r="AS2">
        <v>125.3215122112</v>
      </c>
      <c r="AT2">
        <v>2.0196960885199999</v>
      </c>
      <c r="AU2">
        <v>123.69155812050001</v>
      </c>
      <c r="AV2">
        <v>1.1335672824699301</v>
      </c>
      <c r="AW2" t="s">
        <v>11</v>
      </c>
      <c r="AX2">
        <f>$AO$13/Table4134[[#This Row],[value_mean]]</f>
        <v>1.9673595075408086</v>
      </c>
      <c r="AZ2">
        <v>0</v>
      </c>
      <c r="BA2" t="s">
        <v>8</v>
      </c>
      <c r="BB2" t="s">
        <v>14</v>
      </c>
      <c r="BC2" t="s">
        <v>17</v>
      </c>
      <c r="BD2" t="s">
        <v>60</v>
      </c>
      <c r="BE2">
        <v>32</v>
      </c>
      <c r="BF2">
        <v>233.89587256354901</v>
      </c>
      <c r="BG2">
        <v>92.3606502554466</v>
      </c>
      <c r="BH2">
        <v>20.851884683538501</v>
      </c>
      <c r="BI2">
        <v>21.6078502483874</v>
      </c>
      <c r="BJ2">
        <v>248.64038162380001</v>
      </c>
      <c r="BK2">
        <v>94.108073397115405</v>
      </c>
      <c r="BL2">
        <v>219.15136350329999</v>
      </c>
      <c r="BM2">
        <v>93.121153048368896</v>
      </c>
      <c r="BN2" t="s">
        <v>11</v>
      </c>
      <c r="BO2">
        <f>BF$7/Table5145[[#This Row],[value_mean]]</f>
        <v>2.6343807350387798</v>
      </c>
    </row>
    <row r="3" spans="1:67" x14ac:dyDescent="0.2">
      <c r="A3">
        <v>1</v>
      </c>
      <c r="B3" t="s">
        <v>8</v>
      </c>
      <c r="C3" t="s">
        <v>9</v>
      </c>
      <c r="D3" t="s">
        <v>17</v>
      </c>
      <c r="E3" t="s">
        <v>56</v>
      </c>
      <c r="F3">
        <v>16</v>
      </c>
      <c r="G3">
        <v>133.74583904632499</v>
      </c>
      <c r="H3">
        <v>9.7378440627332292</v>
      </c>
      <c r="I3">
        <v>21.554261086177799</v>
      </c>
      <c r="J3">
        <v>22.207962769903599</v>
      </c>
      <c r="K3">
        <v>164.5769929926</v>
      </c>
      <c r="L3">
        <v>42.598034336151301</v>
      </c>
      <c r="M3">
        <v>118.7558898237</v>
      </c>
      <c r="N3">
        <v>5.2631265096504798</v>
      </c>
      <c r="O3" t="s">
        <v>11</v>
      </c>
      <c r="P3">
        <f>$G$13/Table1112[[#This Row],[value_mean]]</f>
        <v>3.9621460322698612</v>
      </c>
      <c r="R3">
        <v>1</v>
      </c>
      <c r="S3" t="s">
        <v>8</v>
      </c>
      <c r="T3" t="s">
        <v>12</v>
      </c>
      <c r="U3" t="s">
        <v>17</v>
      </c>
      <c r="V3" t="s">
        <v>61</v>
      </c>
      <c r="W3">
        <v>32</v>
      </c>
      <c r="X3">
        <v>552.92072191189902</v>
      </c>
      <c r="Y3">
        <v>550.78536731778502</v>
      </c>
      <c r="Z3">
        <v>134.31035259644099</v>
      </c>
      <c r="AA3">
        <v>150.92108420164999</v>
      </c>
      <c r="AB3">
        <v>647.89248301639896</v>
      </c>
      <c r="AC3">
        <v>638.42379551534304</v>
      </c>
      <c r="AD3">
        <v>457.94896080739898</v>
      </c>
      <c r="AE3">
        <v>471.08520745100799</v>
      </c>
      <c r="AF3" t="s">
        <v>11</v>
      </c>
      <c r="AG3">
        <f>X$7/Table3123[[#This Row],[value_mean]]</f>
        <v>0.92368478251169173</v>
      </c>
      <c r="AI3">
        <v>1</v>
      </c>
      <c r="AJ3" t="s">
        <v>8</v>
      </c>
      <c r="AK3" t="s">
        <v>13</v>
      </c>
      <c r="AL3" t="s">
        <v>17</v>
      </c>
      <c r="AM3" t="s">
        <v>56</v>
      </c>
      <c r="AN3">
        <v>16</v>
      </c>
      <c r="AO3">
        <v>125.894023552875</v>
      </c>
      <c r="AP3">
        <v>13.0745199754178</v>
      </c>
      <c r="AQ3">
        <v>3.52362780982781</v>
      </c>
      <c r="AR3">
        <v>2.6610622181058301</v>
      </c>
      <c r="AS3">
        <v>130.51569679190001</v>
      </c>
      <c r="AT3">
        <v>14.974213684881899</v>
      </c>
      <c r="AU3">
        <v>122.81390450609899</v>
      </c>
      <c r="AV3">
        <v>11.6753644815395</v>
      </c>
      <c r="AW3" t="s">
        <v>11</v>
      </c>
      <c r="AX3">
        <f>$AO$13/Table4134[[#This Row],[value_mean]]</f>
        <v>1.9456770766137388</v>
      </c>
      <c r="AZ3">
        <v>1</v>
      </c>
      <c r="BA3" t="s">
        <v>8</v>
      </c>
      <c r="BB3" t="s">
        <v>14</v>
      </c>
      <c r="BC3" t="s">
        <v>17</v>
      </c>
      <c r="BD3" t="s">
        <v>61</v>
      </c>
      <c r="BE3">
        <v>32</v>
      </c>
      <c r="BF3">
        <v>742.25379872174994</v>
      </c>
      <c r="BG3">
        <v>334.01978622566702</v>
      </c>
      <c r="BH3">
        <v>117.79501232001699</v>
      </c>
      <c r="BI3">
        <v>124.325885012206</v>
      </c>
      <c r="BJ3">
        <v>808.88872032289999</v>
      </c>
      <c r="BK3">
        <v>354.99948949988101</v>
      </c>
      <c r="BL3">
        <v>675.61887712060002</v>
      </c>
      <c r="BM3">
        <v>334.06980680859402</v>
      </c>
      <c r="BN3" t="s">
        <v>11</v>
      </c>
      <c r="BO3">
        <f>BF$7/Table5145[[#This Row],[value_mean]]</f>
        <v>0.83013489691480058</v>
      </c>
    </row>
    <row r="4" spans="1:67" x14ac:dyDescent="0.2">
      <c r="A4">
        <v>2</v>
      </c>
      <c r="B4" t="s">
        <v>8</v>
      </c>
      <c r="C4" t="s">
        <v>9</v>
      </c>
      <c r="D4" t="s">
        <v>17</v>
      </c>
      <c r="E4" t="s">
        <v>57</v>
      </c>
      <c r="F4">
        <v>8</v>
      </c>
      <c r="G4">
        <v>118.813823964325</v>
      </c>
      <c r="H4">
        <v>6.1805431643984798</v>
      </c>
      <c r="I4">
        <v>4.0064304247101399</v>
      </c>
      <c r="J4">
        <v>3.3145610954703599</v>
      </c>
      <c r="K4">
        <v>126.0381909561</v>
      </c>
      <c r="L4">
        <v>13.7202767324787</v>
      </c>
      <c r="M4">
        <v>113.6988559134</v>
      </c>
      <c r="N4">
        <v>5.9564559578769298</v>
      </c>
      <c r="O4" t="s">
        <v>11</v>
      </c>
      <c r="P4">
        <f>$G$13/Table1112[[#This Row],[value_mean]]</f>
        <v>4.4600916612961958</v>
      </c>
      <c r="R4">
        <v>2</v>
      </c>
      <c r="S4" t="s">
        <v>8</v>
      </c>
      <c r="T4" t="s">
        <v>12</v>
      </c>
      <c r="U4" t="s">
        <v>17</v>
      </c>
      <c r="V4" t="s">
        <v>62</v>
      </c>
      <c r="W4">
        <v>32</v>
      </c>
      <c r="X4">
        <v>238.04001967689999</v>
      </c>
      <c r="Y4">
        <v>98.090818756130901</v>
      </c>
      <c r="Z4">
        <v>77.544500018356104</v>
      </c>
      <c r="AA4">
        <v>87.106692913912099</v>
      </c>
      <c r="AB4">
        <v>292.87226148360003</v>
      </c>
      <c r="AC4">
        <v>151.196158858036</v>
      </c>
      <c r="AD4">
        <v>183.2077778702</v>
      </c>
      <c r="AE4">
        <v>63.015196147202303</v>
      </c>
      <c r="AF4" t="s">
        <v>11</v>
      </c>
      <c r="AG4">
        <f>X$7/Table3123[[#This Row],[value_mean]]</f>
        <v>2.1455403064519323</v>
      </c>
      <c r="AI4">
        <v>2</v>
      </c>
      <c r="AJ4" t="s">
        <v>8</v>
      </c>
      <c r="AK4" t="s">
        <v>13</v>
      </c>
      <c r="AL4" t="s">
        <v>17</v>
      </c>
      <c r="AM4" t="s">
        <v>57</v>
      </c>
      <c r="AN4">
        <v>8</v>
      </c>
      <c r="AO4">
        <v>99.338014768937398</v>
      </c>
      <c r="AP4">
        <v>15.570923458403</v>
      </c>
      <c r="AQ4">
        <v>5.3092125530149197</v>
      </c>
      <c r="AR4">
        <v>5.8419977551139697</v>
      </c>
      <c r="AS4">
        <v>109.4451460423</v>
      </c>
      <c r="AT4">
        <v>25.247037978291001</v>
      </c>
      <c r="AU4">
        <v>93.5766859549</v>
      </c>
      <c r="AV4">
        <v>11.9452189671421</v>
      </c>
      <c r="AW4" t="s">
        <v>11</v>
      </c>
      <c r="AX4">
        <f>$AO$13/Table4134[[#This Row],[value_mean]]</f>
        <v>2.4658144848098336</v>
      </c>
      <c r="AZ4">
        <v>2</v>
      </c>
      <c r="BA4" t="s">
        <v>8</v>
      </c>
      <c r="BB4" t="s">
        <v>14</v>
      </c>
      <c r="BC4" t="s">
        <v>17</v>
      </c>
      <c r="BD4" t="s">
        <v>62</v>
      </c>
      <c r="BE4">
        <v>32</v>
      </c>
      <c r="BF4">
        <v>707.18669365059998</v>
      </c>
      <c r="BG4">
        <v>296.69556509327299</v>
      </c>
      <c r="BH4">
        <v>132.05947881691199</v>
      </c>
      <c r="BI4">
        <v>150.06476857318401</v>
      </c>
      <c r="BJ4">
        <v>800.56684664199997</v>
      </c>
      <c r="BK4">
        <v>388.36964032853803</v>
      </c>
      <c r="BL4">
        <v>613.80654065919998</v>
      </c>
      <c r="BM4">
        <v>218.50623316060901</v>
      </c>
      <c r="BN4" t="s">
        <v>11</v>
      </c>
      <c r="BO4">
        <f>BF$7/Table5145[[#This Row],[value_mean]]</f>
        <v>0.87129860646237045</v>
      </c>
    </row>
    <row r="5" spans="1:67" x14ac:dyDescent="0.2">
      <c r="A5">
        <v>3</v>
      </c>
      <c r="B5" t="s">
        <v>8</v>
      </c>
      <c r="C5" t="s">
        <v>9</v>
      </c>
      <c r="D5" t="s">
        <v>17</v>
      </c>
      <c r="E5" t="s">
        <v>61</v>
      </c>
      <c r="F5">
        <v>32</v>
      </c>
      <c r="G5">
        <v>500.54500131549997</v>
      </c>
      <c r="H5">
        <v>419.22304290174498</v>
      </c>
      <c r="I5">
        <v>160.40976643898301</v>
      </c>
      <c r="J5">
        <v>190.44667527542401</v>
      </c>
      <c r="K5">
        <v>602.62915157129999</v>
      </c>
      <c r="L5">
        <v>487.06358516825202</v>
      </c>
      <c r="M5">
        <v>398.46085105970002</v>
      </c>
      <c r="N5">
        <v>386.10627544809699</v>
      </c>
      <c r="O5" t="s">
        <v>11</v>
      </c>
      <c r="P5">
        <f>$G$13/Table1112[[#This Row],[value_mean]]</f>
        <v>1.058687119274585</v>
      </c>
      <c r="S5" s="3" t="str">
        <f>BATCAT_NA12878!L$11</f>
        <v>batcat</v>
      </c>
      <c r="T5" s="3" t="str">
        <f>BATCAT_NA12878!M$11</f>
        <v>gem</v>
      </c>
      <c r="U5" s="3" t="str">
        <f>BATCAT_NA12878!N$11</f>
        <v>na12878</v>
      </c>
      <c r="V5" s="3" t="str">
        <f>BATCAT_NA12878!O$11</f>
        <v>localalloc</v>
      </c>
      <c r="W5" s="3">
        <f>BATCAT_NA12878!P$11</f>
        <v>64</v>
      </c>
      <c r="X5" s="3">
        <f>BATCAT_NA12878!Q$11</f>
        <v>300.49704551599899</v>
      </c>
      <c r="Y5" s="3">
        <f>BATCAT_NA12878!R$11</f>
        <v>387.103823214888</v>
      </c>
      <c r="AG5">
        <f>X$7/Table3123[[#This Row],[value_mean]]</f>
        <v>1.6995989291289326</v>
      </c>
      <c r="AI5">
        <v>3</v>
      </c>
      <c r="AJ5" t="s">
        <v>8</v>
      </c>
      <c r="AK5" t="s">
        <v>13</v>
      </c>
      <c r="AL5" t="s">
        <v>17</v>
      </c>
      <c r="AM5" t="s">
        <v>61</v>
      </c>
      <c r="AN5">
        <v>32</v>
      </c>
      <c r="AO5">
        <v>325.13604167019997</v>
      </c>
      <c r="AP5">
        <v>282.68656233267899</v>
      </c>
      <c r="AQ5">
        <v>12.720627340903601</v>
      </c>
      <c r="AR5">
        <v>26.1053593487547</v>
      </c>
      <c r="AS5">
        <v>334.130883523899</v>
      </c>
      <c r="AT5">
        <v>285.08730908003002</v>
      </c>
      <c r="AU5">
        <v>316.14119981649998</v>
      </c>
      <c r="AV5">
        <v>281.47842019446199</v>
      </c>
      <c r="AW5" t="s">
        <v>11</v>
      </c>
      <c r="AX5">
        <f>$AO$13/Table4134[[#This Row],[value_mean]]</f>
        <v>0.7533742320636414</v>
      </c>
      <c r="BA5" s="5" t="str">
        <f>BATCAT_NA12878!AF$6</f>
        <v>batcat</v>
      </c>
      <c r="BB5" s="5" t="str">
        <f>BATCAT_NA12878!AG$6</f>
        <v>snap</v>
      </c>
      <c r="BC5" s="5" t="str">
        <f>BATCAT_NA12878!AH$6</f>
        <v>na12878</v>
      </c>
      <c r="BD5" s="5" t="str">
        <f>BATCAT_NA12878!AI$6</f>
        <v>interleave</v>
      </c>
      <c r="BE5" s="5">
        <f>BATCAT_NA12878!AJ$6</f>
        <v>64</v>
      </c>
      <c r="BF5" s="5">
        <f>BATCAT_NA12878!AK$6</f>
        <v>127.23851435989999</v>
      </c>
      <c r="BG5" s="5">
        <f>BATCAT_NA12878!AL$6</f>
        <v>174.27405377959499</v>
      </c>
      <c r="BO5">
        <f>BF$7/Table5145[[#This Row],[value_mean]]</f>
        <v>4.8426436270988802</v>
      </c>
    </row>
    <row r="6" spans="1:67" x14ac:dyDescent="0.2">
      <c r="A6">
        <v>4</v>
      </c>
      <c r="B6" t="s">
        <v>8</v>
      </c>
      <c r="C6" t="s">
        <v>9</v>
      </c>
      <c r="D6" t="s">
        <v>17</v>
      </c>
      <c r="E6" t="s">
        <v>58</v>
      </c>
      <c r="F6">
        <v>16</v>
      </c>
      <c r="G6">
        <v>156.34920961869901</v>
      </c>
      <c r="H6">
        <v>132.56273379002201</v>
      </c>
      <c r="I6">
        <v>31.035119196761801</v>
      </c>
      <c r="J6">
        <v>83.5980649185435</v>
      </c>
      <c r="K6">
        <v>188.39877089819899</v>
      </c>
      <c r="L6">
        <v>213.62888502468201</v>
      </c>
      <c r="M6">
        <v>127.085613466699</v>
      </c>
      <c r="N6">
        <v>51.056850097365398</v>
      </c>
      <c r="O6" t="s">
        <v>11</v>
      </c>
      <c r="P6">
        <f>$G$13/Table1112[[#This Row],[value_mean]]</f>
        <v>3.3893394587817776</v>
      </c>
      <c r="S6" s="3" t="str">
        <f>BATCAT_NA12878!L$6</f>
        <v>batcat</v>
      </c>
      <c r="T6" s="3" t="str">
        <f>BATCAT_NA12878!M$6</f>
        <v>gem</v>
      </c>
      <c r="U6" s="3" t="str">
        <f>BATCAT_NA12878!N$6</f>
        <v>na12878</v>
      </c>
      <c r="V6" s="3" t="str">
        <f>BATCAT_NA12878!O$6</f>
        <v>interleave</v>
      </c>
      <c r="W6" s="3">
        <f>BATCAT_NA12878!P$6</f>
        <v>64</v>
      </c>
      <c r="X6" s="3">
        <f>BATCAT_NA12878!Q$6</f>
        <v>43.067101204799897</v>
      </c>
      <c r="Y6" s="3">
        <f>BATCAT_NA12878!R$6</f>
        <v>2.29875074821092</v>
      </c>
      <c r="AG6">
        <f>X$7/Table3123[[#This Row],[value_mean]]</f>
        <v>11.858807360558528</v>
      </c>
      <c r="AI6">
        <v>4</v>
      </c>
      <c r="AJ6" t="s">
        <v>8</v>
      </c>
      <c r="AK6" t="s">
        <v>13</v>
      </c>
      <c r="AL6" t="s">
        <v>17</v>
      </c>
      <c r="AM6" t="s">
        <v>58</v>
      </c>
      <c r="AN6">
        <v>16</v>
      </c>
      <c r="AO6">
        <v>178.66664174179999</v>
      </c>
      <c r="AP6">
        <v>29.8382666184066</v>
      </c>
      <c r="AQ6">
        <v>58.824251056403199</v>
      </c>
      <c r="AR6">
        <v>34.755638007245302</v>
      </c>
      <c r="AS6">
        <v>262.5710107964</v>
      </c>
      <c r="AT6">
        <v>79.452794596187303</v>
      </c>
      <c r="AU6">
        <v>143.9978298899</v>
      </c>
      <c r="AV6">
        <v>13.2415628712169</v>
      </c>
      <c r="AW6" t="s">
        <v>11</v>
      </c>
      <c r="AX6">
        <f>$AO$13/Table4134[[#This Row],[value_mean]]</f>
        <v>1.3709840478419419</v>
      </c>
      <c r="BA6" s="5" t="str">
        <f>BATCAT_NA12878!AF$11</f>
        <v>batcat</v>
      </c>
      <c r="BB6" s="5" t="str">
        <f>BATCAT_NA12878!AG$11</f>
        <v>snap</v>
      </c>
      <c r="BC6" s="5" t="str">
        <f>BATCAT_NA12878!AH$11</f>
        <v>na12878</v>
      </c>
      <c r="BD6" s="5" t="str">
        <f>BATCAT_NA12878!AI$11</f>
        <v>localalloc</v>
      </c>
      <c r="BE6" s="5">
        <f>BATCAT_NA12878!AJ$11</f>
        <v>64</v>
      </c>
      <c r="BF6" s="5">
        <f>BATCAT_NA12878!AK$11</f>
        <v>805.55829033420002</v>
      </c>
      <c r="BG6" s="5">
        <f>BATCAT_NA12878!AL$11</f>
        <v>646.48085978177096</v>
      </c>
      <c r="BO6">
        <f>BF$7/Table5145[[#This Row],[value_mean]]</f>
        <v>0.76489906202922908</v>
      </c>
    </row>
    <row r="7" spans="1:67" x14ac:dyDescent="0.2">
      <c r="A7">
        <v>5</v>
      </c>
      <c r="B7" t="s">
        <v>8</v>
      </c>
      <c r="C7" t="s">
        <v>9</v>
      </c>
      <c r="D7" t="s">
        <v>17</v>
      </c>
      <c r="E7" t="s">
        <v>59</v>
      </c>
      <c r="F7">
        <v>8</v>
      </c>
      <c r="G7">
        <v>117.09410973044901</v>
      </c>
      <c r="H7">
        <v>5.07034347956166</v>
      </c>
      <c r="I7">
        <v>4.8705801470742802</v>
      </c>
      <c r="J7">
        <v>3.21391735726354</v>
      </c>
      <c r="K7">
        <v>126.771399313</v>
      </c>
      <c r="L7">
        <v>12.939066203137299</v>
      </c>
      <c r="M7">
        <v>112.578056712999</v>
      </c>
      <c r="N7">
        <v>3.5643783067417201</v>
      </c>
      <c r="O7" t="s">
        <v>11</v>
      </c>
      <c r="P7">
        <f>$G$13/Table1112[[#This Row],[value_mean]]</f>
        <v>4.5255952389909169</v>
      </c>
      <c r="S7" s="3" t="str">
        <f>BATCAT_NA12878!L$16</f>
        <v>batcat</v>
      </c>
      <c r="T7" s="3" t="str">
        <f>BATCAT_NA12878!M$16</f>
        <v>gem</v>
      </c>
      <c r="U7" s="3" t="str">
        <f>BATCAT_NA12878!N$16</f>
        <v>na12878</v>
      </c>
      <c r="V7" s="3" t="str">
        <f>BATCAT_NA12878!O$16</f>
        <v>scalability</v>
      </c>
      <c r="W7" s="3">
        <f>BATCAT_NA12878!P$16</f>
        <v>64</v>
      </c>
      <c r="X7" s="3">
        <f>BATCAT_NA12878!Q$16</f>
        <v>510.72445676540002</v>
      </c>
      <c r="Y7" s="3">
        <f>BATCAT_NA12878!R$16</f>
        <v>636.10822389542795</v>
      </c>
      <c r="AG7">
        <f>X$7/Table3123[[#This Row],[value_mean]]</f>
        <v>1</v>
      </c>
      <c r="AI7">
        <v>5</v>
      </c>
      <c r="AJ7" t="s">
        <v>8</v>
      </c>
      <c r="AK7" t="s">
        <v>13</v>
      </c>
      <c r="AL7" t="s">
        <v>17</v>
      </c>
      <c r="AM7" t="s">
        <v>59</v>
      </c>
      <c r="AN7">
        <v>8</v>
      </c>
      <c r="AO7">
        <v>96.589626524287496</v>
      </c>
      <c r="AP7">
        <v>15.5235254628332</v>
      </c>
      <c r="AQ7">
        <v>1.0408646848710801</v>
      </c>
      <c r="AR7">
        <v>0.38210141867803499</v>
      </c>
      <c r="AS7">
        <v>98.096964431999993</v>
      </c>
      <c r="AT7">
        <v>16.094664507384099</v>
      </c>
      <c r="AU7">
        <v>95.161393723099906</v>
      </c>
      <c r="AV7">
        <v>14.976786206721201</v>
      </c>
      <c r="AW7" t="s">
        <v>11</v>
      </c>
      <c r="AX7">
        <f>$AO$13/Table4134[[#This Row],[value_mean]]</f>
        <v>2.5359774597317286</v>
      </c>
      <c r="BA7" s="5" t="str">
        <f>BATCAT_NA12878!AF$16</f>
        <v>batcat</v>
      </c>
      <c r="BB7" s="5" t="str">
        <f>BATCAT_NA12878!AG$16</f>
        <v>snap</v>
      </c>
      <c r="BC7" s="5" t="str">
        <f>BATCAT_NA12878!AH$16</f>
        <v>na12878</v>
      </c>
      <c r="BD7" s="5" t="str">
        <f>BATCAT_NA12878!AI$16</f>
        <v>scalability</v>
      </c>
      <c r="BE7" s="5">
        <f>BATCAT_NA12878!AJ$16</f>
        <v>64</v>
      </c>
      <c r="BF7" s="5">
        <f>BATCAT_NA12878!AK$16</f>
        <v>616.17078068649903</v>
      </c>
      <c r="BG7" s="5">
        <f>BATCAT_NA12878!AL$16</f>
        <v>506.00294460175598</v>
      </c>
      <c r="BO7">
        <f>BF$7/Table5145[[#This Row],[value_mean]]</f>
        <v>1</v>
      </c>
    </row>
    <row r="8" spans="1:67" x14ac:dyDescent="0.2">
      <c r="A8">
        <v>6</v>
      </c>
      <c r="B8" t="s">
        <v>8</v>
      </c>
      <c r="C8" t="s">
        <v>9</v>
      </c>
      <c r="D8" t="s">
        <v>17</v>
      </c>
      <c r="E8" t="s">
        <v>62</v>
      </c>
      <c r="F8">
        <v>32</v>
      </c>
      <c r="G8">
        <v>353.280468216499</v>
      </c>
      <c r="H8">
        <v>199.05614761553099</v>
      </c>
      <c r="I8">
        <v>121.081603094063</v>
      </c>
      <c r="J8">
        <v>150.05756135856299</v>
      </c>
      <c r="K8">
        <v>421.77456631630002</v>
      </c>
      <c r="L8">
        <v>297.243544638304</v>
      </c>
      <c r="M8">
        <v>284.78637011670003</v>
      </c>
      <c r="N8">
        <v>104.94172150930901</v>
      </c>
      <c r="O8" t="s">
        <v>11</v>
      </c>
      <c r="P8">
        <f>$G$13/Table1112[[#This Row],[value_mean]]</f>
        <v>1.4999995561182613</v>
      </c>
      <c r="AI8">
        <v>6</v>
      </c>
      <c r="AJ8" t="s">
        <v>8</v>
      </c>
      <c r="AK8" t="s">
        <v>13</v>
      </c>
      <c r="AL8" t="s">
        <v>17</v>
      </c>
      <c r="AM8" t="s">
        <v>62</v>
      </c>
      <c r="AN8">
        <v>32</v>
      </c>
      <c r="AO8">
        <v>393.91245807125</v>
      </c>
      <c r="AP8">
        <v>337.773465356668</v>
      </c>
      <c r="AQ8">
        <v>110.93385382533199</v>
      </c>
      <c r="AR8">
        <v>178.48442774394999</v>
      </c>
      <c r="AS8">
        <v>472.35453837429998</v>
      </c>
      <c r="AT8">
        <v>441.82025143683501</v>
      </c>
      <c r="AU8">
        <v>315.470377768199</v>
      </c>
      <c r="AV8">
        <v>254.62400547764901</v>
      </c>
      <c r="AW8" t="s">
        <v>11</v>
      </c>
      <c r="AX8">
        <f>$AO$13/Table4134[[#This Row],[value_mean]]</f>
        <v>0.62183642758816515</v>
      </c>
    </row>
    <row r="9" spans="1:67" x14ac:dyDescent="0.2">
      <c r="A9">
        <v>7</v>
      </c>
      <c r="B9" t="s">
        <v>8</v>
      </c>
      <c r="C9" t="s">
        <v>9</v>
      </c>
      <c r="D9" t="s">
        <v>17</v>
      </c>
      <c r="E9" t="s">
        <v>46</v>
      </c>
      <c r="F9">
        <v>16</v>
      </c>
      <c r="G9">
        <v>134.39888732657499</v>
      </c>
      <c r="H9">
        <v>26.255190493625701</v>
      </c>
      <c r="I9">
        <v>35.932804246556103</v>
      </c>
      <c r="J9">
        <v>34.945915007209898</v>
      </c>
      <c r="K9">
        <v>187.88950809029899</v>
      </c>
      <c r="L9">
        <v>78.383469288944696</v>
      </c>
      <c r="M9">
        <v>115.0354291937</v>
      </c>
      <c r="N9">
        <v>10.509049856468801</v>
      </c>
      <c r="O9" t="s">
        <v>11</v>
      </c>
      <c r="P9">
        <f>$G$13/Table1112[[#This Row],[value_mean]]</f>
        <v>3.9428938442202242</v>
      </c>
      <c r="AI9">
        <v>7</v>
      </c>
      <c r="AJ9" t="s">
        <v>8</v>
      </c>
      <c r="AK9" t="s">
        <v>13</v>
      </c>
      <c r="AL9" t="s">
        <v>17</v>
      </c>
      <c r="AM9" t="s">
        <v>46</v>
      </c>
      <c r="AN9">
        <v>16</v>
      </c>
      <c r="AO9">
        <v>126.345373176875</v>
      </c>
      <c r="AP9">
        <v>32.085223791188199</v>
      </c>
      <c r="AQ9">
        <v>10.206800393345899</v>
      </c>
      <c r="AR9">
        <v>22.337212815506799</v>
      </c>
      <c r="AS9">
        <v>141.45947315389901</v>
      </c>
      <c r="AT9">
        <v>49.467216351560197</v>
      </c>
      <c r="AU9">
        <v>120.62103404489901</v>
      </c>
      <c r="AV9">
        <v>31.9148562795739</v>
      </c>
      <c r="AW9" t="s">
        <v>11</v>
      </c>
      <c r="AX9">
        <f>$AO$13/Table4134[[#This Row],[value_mean]]</f>
        <v>1.9387264412649823</v>
      </c>
    </row>
    <row r="10" spans="1:67" x14ac:dyDescent="0.2">
      <c r="A10">
        <v>8</v>
      </c>
      <c r="B10" t="s">
        <v>8</v>
      </c>
      <c r="C10" t="s">
        <v>9</v>
      </c>
      <c r="D10" t="s">
        <v>17</v>
      </c>
      <c r="E10" t="s">
        <v>52</v>
      </c>
      <c r="F10">
        <v>8</v>
      </c>
      <c r="G10">
        <v>105.684877800512</v>
      </c>
      <c r="H10">
        <v>14.626525843577699</v>
      </c>
      <c r="I10">
        <v>0.91409285054717304</v>
      </c>
      <c r="J10">
        <v>0.68578957291283205</v>
      </c>
      <c r="K10">
        <v>107.21991408839899</v>
      </c>
      <c r="L10">
        <v>14.933097930204999</v>
      </c>
      <c r="M10">
        <v>104.5192254718</v>
      </c>
      <c r="N10">
        <v>14.166503645388101</v>
      </c>
      <c r="O10" t="s">
        <v>11</v>
      </c>
      <c r="P10">
        <f>$G$13/Table1112[[#This Row],[value_mean]]</f>
        <v>5.0141567699994329</v>
      </c>
      <c r="AI10">
        <v>8</v>
      </c>
      <c r="AJ10" t="s">
        <v>8</v>
      </c>
      <c r="AK10" t="s">
        <v>13</v>
      </c>
      <c r="AL10" t="s">
        <v>17</v>
      </c>
      <c r="AM10" t="s">
        <v>52</v>
      </c>
      <c r="AN10">
        <v>8</v>
      </c>
      <c r="AO10">
        <v>110.44505767779999</v>
      </c>
      <c r="AP10">
        <v>16.105136629138698</v>
      </c>
      <c r="AQ10">
        <v>38.216017680009102</v>
      </c>
      <c r="AR10">
        <v>8.6251614594230794</v>
      </c>
      <c r="AS10">
        <v>204.9184434714</v>
      </c>
      <c r="AT10">
        <v>34.465817681638697</v>
      </c>
      <c r="AU10">
        <v>95.179604169099903</v>
      </c>
      <c r="AV10">
        <v>13.8933332885429</v>
      </c>
      <c r="AW10" t="s">
        <v>11</v>
      </c>
      <c r="AX10">
        <f>$AO$13/Table4134[[#This Row],[value_mean]]</f>
        <v>2.2178368218529618</v>
      </c>
    </row>
    <row r="11" spans="1:67" x14ac:dyDescent="0.2">
      <c r="B11" s="2" t="str">
        <f>BATCAT_NA12878!B$11</f>
        <v>batcat</v>
      </c>
      <c r="C11" s="2" t="str">
        <f>BATCAT_NA12878!C$11</f>
        <v>bowtie2</v>
      </c>
      <c r="D11" s="2" t="str">
        <f>BATCAT_NA12878!D$11</f>
        <v>na12878</v>
      </c>
      <c r="E11" s="2" t="str">
        <f>BATCAT_NA12878!E$11</f>
        <v>localalloc</v>
      </c>
      <c r="F11" s="2">
        <f>BATCAT_NA12878!F$11</f>
        <v>64</v>
      </c>
      <c r="G11" s="2">
        <f>BATCAT_NA12878!G$11</f>
        <v>520.63950506130004</v>
      </c>
      <c r="H11" s="2">
        <f>BATCAT_NA12878!H$11</f>
        <v>61.523977739042998</v>
      </c>
      <c r="P11">
        <f>$G$13/Table1112[[#This Row],[value_mean]]</f>
        <v>1.017826231698663</v>
      </c>
      <c r="AJ11" s="4" t="str">
        <f>BATCAT_NA12878!V$6</f>
        <v>batcat</v>
      </c>
      <c r="AK11" s="4" t="str">
        <f>BATCAT_NA12878!W$6</f>
        <v>mem</v>
      </c>
      <c r="AL11" s="4" t="str">
        <f>BATCAT_NA12878!X$6</f>
        <v>na12878</v>
      </c>
      <c r="AM11" s="4" t="str">
        <f>BATCAT_NA12878!Y$6</f>
        <v>interleave</v>
      </c>
      <c r="AN11" s="4">
        <f>BATCAT_NA12878!Z$6</f>
        <v>64</v>
      </c>
      <c r="AO11" s="4">
        <f>BATCAT_NA12878!AA$6</f>
        <v>145.10320449759999</v>
      </c>
      <c r="AP11" s="4">
        <f>BATCAT_NA12878!AB$6</f>
        <v>2.1579644138897498</v>
      </c>
      <c r="AX11">
        <f>$AO$13/Table4134[[#This Row],[value_mean]]</f>
        <v>1.6881027304503842</v>
      </c>
    </row>
    <row r="12" spans="1:67" x14ac:dyDescent="0.2">
      <c r="B12" s="2" t="str">
        <f>BATCAT_NA12878!B$6</f>
        <v>batcat</v>
      </c>
      <c r="C12" s="2" t="str">
        <f>BATCAT_NA12878!C$6</f>
        <v>bowtie2</v>
      </c>
      <c r="D12" s="2" t="str">
        <f>BATCAT_NA12878!D$6</f>
        <v>na12878</v>
      </c>
      <c r="E12" s="2" t="str">
        <f>BATCAT_NA12878!E$6</f>
        <v>interleave</v>
      </c>
      <c r="F12" s="2">
        <f>BATCAT_NA12878!F$6</f>
        <v>64</v>
      </c>
      <c r="G12" s="2">
        <f>BATCAT_NA12878!G$6</f>
        <v>480.47382654619997</v>
      </c>
      <c r="H12" s="2">
        <f>BATCAT_NA12878!H$6</f>
        <v>60.046904386247199</v>
      </c>
      <c r="P12">
        <f>$G$13/Table1112[[#This Row],[value_mean]]</f>
        <v>1.1029124090259794</v>
      </c>
      <c r="AJ12" s="4" t="str">
        <f>BATCAT_NA12878!V$11</f>
        <v>batcat</v>
      </c>
      <c r="AK12" s="4" t="str">
        <f>BATCAT_NA12878!W$11</f>
        <v>mem</v>
      </c>
      <c r="AL12" s="4" t="str">
        <f>BATCAT_NA12878!X$11</f>
        <v>na12878</v>
      </c>
      <c r="AM12" s="4" t="str">
        <f>BATCAT_NA12878!Y$11</f>
        <v>localalloc</v>
      </c>
      <c r="AN12" s="4">
        <f>BATCAT_NA12878!Z$11</f>
        <v>64</v>
      </c>
      <c r="AO12" s="4">
        <f>BATCAT_NA12878!AA$11</f>
        <v>253.13379444200001</v>
      </c>
      <c r="AP12" s="4">
        <f>BATCAT_NA12878!AB$11</f>
        <v>6.21233438018466</v>
      </c>
      <c r="AX12">
        <f>$AO$13/Table4134[[#This Row],[value_mean]]</f>
        <v>0.96766659011080269</v>
      </c>
    </row>
    <row r="13" spans="1:67" x14ac:dyDescent="0.2">
      <c r="B13" s="2" t="str">
        <f>BATCAT_NA12878!B$16</f>
        <v>batcat</v>
      </c>
      <c r="C13" s="2" t="str">
        <f>BATCAT_NA12878!C$16</f>
        <v>bowtie2</v>
      </c>
      <c r="D13" s="2" t="str">
        <f>BATCAT_NA12878!D$16</f>
        <v>na12878</v>
      </c>
      <c r="E13" s="2" t="str">
        <f>BATCAT_NA12878!E$16</f>
        <v>scalability</v>
      </c>
      <c r="F13" s="2">
        <f>BATCAT_NA12878!F$16</f>
        <v>64</v>
      </c>
      <c r="G13" s="2">
        <f>BATCAT_NA12878!G$16</f>
        <v>529.92054551000001</v>
      </c>
      <c r="H13" s="2">
        <f>BATCAT_NA12878!H$16</f>
        <v>55.720339104590103</v>
      </c>
      <c r="P13">
        <f>$G$13/Table1112[[#This Row],[value_mean]]</f>
        <v>1</v>
      </c>
      <c r="AJ13" s="4" t="str">
        <f>BATCAT_NA12878!V$16</f>
        <v>batcat</v>
      </c>
      <c r="AK13" s="4" t="str">
        <f>BATCAT_NA12878!W$16</f>
        <v>mem</v>
      </c>
      <c r="AL13" s="4" t="str">
        <f>BATCAT_NA12878!X$16</f>
        <v>na12878</v>
      </c>
      <c r="AM13" s="4" t="str">
        <f>BATCAT_NA12878!Y$16</f>
        <v>scalability</v>
      </c>
      <c r="AN13" s="4">
        <f>BATCAT_NA12878!Z$16</f>
        <v>64</v>
      </c>
      <c r="AO13" s="4">
        <f>BATCAT_NA12878!AA$16</f>
        <v>244.94911570949901</v>
      </c>
      <c r="AP13" s="4">
        <f>BATCAT_NA12878!AB$16</f>
        <v>14.7481284754942</v>
      </c>
      <c r="AX13">
        <f>$AO$13/Table4134[[#This Row],[value_mean]]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M16"/>
  <sheetViews>
    <sheetView showRuler="0" topLeftCell="A7" workbookViewId="0">
      <selection activeCell="A13" sqref="A13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8</v>
      </c>
      <c r="C2" t="s">
        <v>9</v>
      </c>
      <c r="D2" t="s">
        <v>18</v>
      </c>
      <c r="E2" t="s">
        <v>10</v>
      </c>
      <c r="F2">
        <v>8</v>
      </c>
      <c r="G2">
        <v>1311.1264120000001</v>
      </c>
      <c r="H2">
        <v>1.243868993</v>
      </c>
      <c r="I2" t="s">
        <v>11</v>
      </c>
      <c r="K2">
        <v>0</v>
      </c>
      <c r="L2" t="s">
        <v>8</v>
      </c>
      <c r="M2" t="s">
        <v>12</v>
      </c>
      <c r="N2" t="s">
        <v>18</v>
      </c>
      <c r="O2" t="s">
        <v>10</v>
      </c>
      <c r="P2">
        <v>8</v>
      </c>
      <c r="Q2">
        <v>190.61038060000001</v>
      </c>
      <c r="R2">
        <v>21.55300811</v>
      </c>
      <c r="S2" t="s">
        <v>11</v>
      </c>
      <c r="U2">
        <v>0</v>
      </c>
      <c r="V2" t="s">
        <v>8</v>
      </c>
      <c r="W2" t="s">
        <v>13</v>
      </c>
      <c r="X2" t="s">
        <v>18</v>
      </c>
      <c r="Y2" t="s">
        <v>10</v>
      </c>
      <c r="Z2">
        <v>8</v>
      </c>
      <c r="AA2">
        <v>1225.2029259999999</v>
      </c>
      <c r="AB2">
        <v>2.776528586</v>
      </c>
      <c r="AC2" t="s">
        <v>11</v>
      </c>
      <c r="AE2">
        <v>0</v>
      </c>
      <c r="AF2" t="s">
        <v>8</v>
      </c>
      <c r="AG2" t="s">
        <v>14</v>
      </c>
      <c r="AH2" t="s">
        <v>18</v>
      </c>
      <c r="AI2" t="s">
        <v>10</v>
      </c>
      <c r="AJ2">
        <v>8</v>
      </c>
      <c r="AK2">
        <v>611.83952050000005</v>
      </c>
      <c r="AL2">
        <v>188.7114588</v>
      </c>
      <c r="AM2" t="s">
        <v>11</v>
      </c>
    </row>
    <row r="3" spans="1:39" x14ac:dyDescent="0.2">
      <c r="A3">
        <v>1</v>
      </c>
      <c r="B3" t="s">
        <v>8</v>
      </c>
      <c r="C3" t="s">
        <v>9</v>
      </c>
      <c r="D3" t="s">
        <v>18</v>
      </c>
      <c r="E3" t="s">
        <v>10</v>
      </c>
      <c r="F3">
        <v>16</v>
      </c>
      <c r="G3">
        <v>692.94767490000004</v>
      </c>
      <c r="H3">
        <v>14.91282839</v>
      </c>
      <c r="I3" t="s">
        <v>11</v>
      </c>
      <c r="K3">
        <v>1</v>
      </c>
      <c r="L3" t="s">
        <v>8</v>
      </c>
      <c r="M3" t="s">
        <v>12</v>
      </c>
      <c r="N3" t="s">
        <v>18</v>
      </c>
      <c r="O3" t="s">
        <v>10</v>
      </c>
      <c r="P3">
        <v>16</v>
      </c>
      <c r="Q3">
        <v>201.40000839999999</v>
      </c>
      <c r="R3">
        <v>128.3095979</v>
      </c>
      <c r="S3" t="s">
        <v>11</v>
      </c>
      <c r="U3">
        <v>1</v>
      </c>
      <c r="V3" t="s">
        <v>8</v>
      </c>
      <c r="W3" t="s">
        <v>13</v>
      </c>
      <c r="X3" t="s">
        <v>18</v>
      </c>
      <c r="Y3" t="s">
        <v>10</v>
      </c>
      <c r="Z3">
        <v>16</v>
      </c>
      <c r="AA3">
        <v>655.83686780000005</v>
      </c>
      <c r="AB3">
        <v>5.8833885549999998</v>
      </c>
      <c r="AC3" t="s">
        <v>11</v>
      </c>
      <c r="AE3">
        <v>1</v>
      </c>
      <c r="AF3" t="s">
        <v>8</v>
      </c>
      <c r="AG3" t="s">
        <v>14</v>
      </c>
      <c r="AH3" t="s">
        <v>18</v>
      </c>
      <c r="AI3" t="s">
        <v>10</v>
      </c>
      <c r="AJ3">
        <v>16</v>
      </c>
      <c r="AK3">
        <v>577.33931250000001</v>
      </c>
      <c r="AL3">
        <v>140.9920175</v>
      </c>
      <c r="AM3" t="s">
        <v>11</v>
      </c>
    </row>
    <row r="4" spans="1:39" x14ac:dyDescent="0.2">
      <c r="A4">
        <v>2</v>
      </c>
      <c r="B4" t="s">
        <v>8</v>
      </c>
      <c r="C4" t="s">
        <v>9</v>
      </c>
      <c r="D4" t="s">
        <v>18</v>
      </c>
      <c r="E4" t="s">
        <v>10</v>
      </c>
      <c r="F4">
        <v>32</v>
      </c>
      <c r="G4">
        <v>387.34331420000001</v>
      </c>
      <c r="H4">
        <v>4.8874825480000004</v>
      </c>
      <c r="I4" t="s">
        <v>11</v>
      </c>
      <c r="K4">
        <v>2</v>
      </c>
      <c r="L4" t="s">
        <v>8</v>
      </c>
      <c r="M4" t="s">
        <v>12</v>
      </c>
      <c r="N4" t="s">
        <v>18</v>
      </c>
      <c r="O4" t="s">
        <v>10</v>
      </c>
      <c r="P4">
        <v>32</v>
      </c>
      <c r="Q4">
        <v>94.977424020000001</v>
      </c>
      <c r="R4">
        <v>23.771411220000001</v>
      </c>
      <c r="S4" t="s">
        <v>11</v>
      </c>
      <c r="U4">
        <v>2</v>
      </c>
      <c r="V4" t="s">
        <v>8</v>
      </c>
      <c r="W4" t="s">
        <v>13</v>
      </c>
      <c r="X4" t="s">
        <v>18</v>
      </c>
      <c r="Y4" t="s">
        <v>10</v>
      </c>
      <c r="Z4">
        <v>32</v>
      </c>
      <c r="AA4">
        <v>377.15919029999998</v>
      </c>
      <c r="AB4">
        <v>1.572884476</v>
      </c>
      <c r="AC4" t="s">
        <v>11</v>
      </c>
      <c r="AE4">
        <v>2</v>
      </c>
      <c r="AF4" t="s">
        <v>8</v>
      </c>
      <c r="AG4" t="s">
        <v>14</v>
      </c>
      <c r="AH4" t="s">
        <v>18</v>
      </c>
      <c r="AI4" t="s">
        <v>10</v>
      </c>
      <c r="AJ4">
        <v>32</v>
      </c>
      <c r="AK4">
        <v>290.11952400000001</v>
      </c>
      <c r="AL4">
        <v>111.7417509</v>
      </c>
      <c r="AM4" t="s">
        <v>11</v>
      </c>
    </row>
    <row r="5" spans="1:39" x14ac:dyDescent="0.2">
      <c r="A5">
        <v>3</v>
      </c>
      <c r="B5" t="s">
        <v>8</v>
      </c>
      <c r="C5" t="s">
        <v>9</v>
      </c>
      <c r="D5" t="s">
        <v>18</v>
      </c>
      <c r="E5" t="s">
        <v>10</v>
      </c>
      <c r="F5">
        <v>48</v>
      </c>
      <c r="G5">
        <v>293.65515959999999</v>
      </c>
      <c r="H5">
        <v>2.5291102539999999</v>
      </c>
      <c r="I5" t="s">
        <v>11</v>
      </c>
      <c r="K5">
        <v>3</v>
      </c>
      <c r="L5" t="s">
        <v>8</v>
      </c>
      <c r="M5" t="s">
        <v>12</v>
      </c>
      <c r="N5" t="s">
        <v>18</v>
      </c>
      <c r="O5" t="s">
        <v>10</v>
      </c>
      <c r="P5">
        <v>48</v>
      </c>
      <c r="Q5">
        <v>34.548538139999998</v>
      </c>
      <c r="R5">
        <v>0.61793045199999996</v>
      </c>
      <c r="S5" t="s">
        <v>11</v>
      </c>
      <c r="U5">
        <v>3</v>
      </c>
      <c r="V5" t="s">
        <v>8</v>
      </c>
      <c r="W5" t="s">
        <v>13</v>
      </c>
      <c r="X5" t="s">
        <v>18</v>
      </c>
      <c r="Y5" t="s">
        <v>10</v>
      </c>
      <c r="Z5">
        <v>48</v>
      </c>
      <c r="AA5">
        <v>276.51788340000002</v>
      </c>
      <c r="AB5">
        <v>1.1154296130000001</v>
      </c>
      <c r="AC5" t="s">
        <v>11</v>
      </c>
      <c r="AE5">
        <v>3</v>
      </c>
      <c r="AF5" t="s">
        <v>8</v>
      </c>
      <c r="AG5" t="s">
        <v>14</v>
      </c>
      <c r="AH5" t="s">
        <v>18</v>
      </c>
      <c r="AI5" t="s">
        <v>10</v>
      </c>
      <c r="AJ5">
        <v>48</v>
      </c>
      <c r="AK5">
        <v>112.9862359</v>
      </c>
      <c r="AL5">
        <v>25.857639420000002</v>
      </c>
      <c r="AM5" t="s">
        <v>11</v>
      </c>
    </row>
    <row r="6" spans="1:39" x14ac:dyDescent="0.2">
      <c r="A6">
        <v>4</v>
      </c>
      <c r="B6" t="s">
        <v>8</v>
      </c>
      <c r="C6" t="s">
        <v>9</v>
      </c>
      <c r="D6" t="s">
        <v>18</v>
      </c>
      <c r="E6" t="s">
        <v>10</v>
      </c>
      <c r="F6">
        <v>64</v>
      </c>
      <c r="G6">
        <v>272.06586099999998</v>
      </c>
      <c r="H6">
        <v>7.3874529510000002</v>
      </c>
      <c r="I6" t="s">
        <v>11</v>
      </c>
      <c r="K6">
        <v>4</v>
      </c>
      <c r="L6" t="s">
        <v>8</v>
      </c>
      <c r="M6" t="s">
        <v>12</v>
      </c>
      <c r="N6" t="s">
        <v>18</v>
      </c>
      <c r="O6" t="s">
        <v>10</v>
      </c>
      <c r="P6">
        <v>64</v>
      </c>
      <c r="Q6">
        <v>30.179820670000002</v>
      </c>
      <c r="R6">
        <v>0.821513206</v>
      </c>
      <c r="S6" t="s">
        <v>11</v>
      </c>
      <c r="U6">
        <v>4</v>
      </c>
      <c r="V6" t="s">
        <v>8</v>
      </c>
      <c r="W6" t="s">
        <v>13</v>
      </c>
      <c r="X6" t="s">
        <v>18</v>
      </c>
      <c r="Y6" t="s">
        <v>10</v>
      </c>
      <c r="Z6">
        <v>64</v>
      </c>
      <c r="AA6">
        <v>234.2286751</v>
      </c>
      <c r="AB6">
        <v>0.94408249399999999</v>
      </c>
      <c r="AC6" t="s">
        <v>11</v>
      </c>
      <c r="AE6">
        <v>4</v>
      </c>
      <c r="AF6" t="s">
        <v>8</v>
      </c>
      <c r="AG6" t="s">
        <v>14</v>
      </c>
      <c r="AH6" t="s">
        <v>18</v>
      </c>
      <c r="AI6" t="s">
        <v>10</v>
      </c>
      <c r="AJ6">
        <v>64</v>
      </c>
      <c r="AK6">
        <v>81.34540878</v>
      </c>
      <c r="AL6">
        <v>5.9307660980000003</v>
      </c>
      <c r="AM6" t="s">
        <v>11</v>
      </c>
    </row>
    <row r="7" spans="1:39" x14ac:dyDescent="0.2">
      <c r="A7">
        <v>5</v>
      </c>
      <c r="B7" t="s">
        <v>8</v>
      </c>
      <c r="C7" t="s">
        <v>9</v>
      </c>
      <c r="D7" t="s">
        <v>18</v>
      </c>
      <c r="E7" t="s">
        <v>15</v>
      </c>
      <c r="F7">
        <v>8</v>
      </c>
      <c r="G7">
        <v>1310.048642</v>
      </c>
      <c r="H7">
        <v>0.83562324200000004</v>
      </c>
      <c r="I7" t="s">
        <v>11</v>
      </c>
      <c r="K7">
        <v>5</v>
      </c>
      <c r="L7" t="s">
        <v>8</v>
      </c>
      <c r="M7" t="s">
        <v>12</v>
      </c>
      <c r="N7" t="s">
        <v>18</v>
      </c>
      <c r="O7" t="s">
        <v>15</v>
      </c>
      <c r="P7">
        <v>8</v>
      </c>
      <c r="Q7">
        <v>217.24461299999999</v>
      </c>
      <c r="R7">
        <v>69.961899759999994</v>
      </c>
      <c r="S7" t="s">
        <v>11</v>
      </c>
      <c r="U7">
        <v>5</v>
      </c>
      <c r="V7" t="s">
        <v>8</v>
      </c>
      <c r="W7" t="s">
        <v>13</v>
      </c>
      <c r="X7" t="s">
        <v>18</v>
      </c>
      <c r="Y7" t="s">
        <v>15</v>
      </c>
      <c r="Z7">
        <v>8</v>
      </c>
      <c r="AA7">
        <v>1224.5557630000001</v>
      </c>
      <c r="AB7">
        <v>1.960956114</v>
      </c>
      <c r="AC7" t="s">
        <v>11</v>
      </c>
      <c r="AE7">
        <v>5</v>
      </c>
      <c r="AF7" t="s">
        <v>8</v>
      </c>
      <c r="AG7" t="s">
        <v>14</v>
      </c>
      <c r="AH7" t="s">
        <v>18</v>
      </c>
      <c r="AI7" t="s">
        <v>15</v>
      </c>
      <c r="AJ7">
        <v>8</v>
      </c>
      <c r="AK7">
        <v>641.45937040000001</v>
      </c>
      <c r="AL7">
        <v>159.47338679999999</v>
      </c>
      <c r="AM7" t="s">
        <v>11</v>
      </c>
    </row>
    <row r="8" spans="1:39" x14ac:dyDescent="0.2">
      <c r="A8">
        <v>6</v>
      </c>
      <c r="B8" t="s">
        <v>8</v>
      </c>
      <c r="C8" t="s">
        <v>9</v>
      </c>
      <c r="D8" t="s">
        <v>18</v>
      </c>
      <c r="E8" t="s">
        <v>15</v>
      </c>
      <c r="F8">
        <v>16</v>
      </c>
      <c r="G8">
        <v>687.68197650000002</v>
      </c>
      <c r="H8">
        <v>11.53840982</v>
      </c>
      <c r="I8" t="s">
        <v>11</v>
      </c>
      <c r="K8">
        <v>6</v>
      </c>
      <c r="L8" t="s">
        <v>8</v>
      </c>
      <c r="M8" t="s">
        <v>12</v>
      </c>
      <c r="N8" t="s">
        <v>18</v>
      </c>
      <c r="O8" t="s">
        <v>15</v>
      </c>
      <c r="P8">
        <v>16</v>
      </c>
      <c r="Q8">
        <v>223.38415900000001</v>
      </c>
      <c r="R8">
        <v>103.64578299999999</v>
      </c>
      <c r="S8" t="s">
        <v>11</v>
      </c>
      <c r="U8">
        <v>6</v>
      </c>
      <c r="V8" t="s">
        <v>8</v>
      </c>
      <c r="W8" t="s">
        <v>13</v>
      </c>
      <c r="X8" t="s">
        <v>18</v>
      </c>
      <c r="Y8" t="s">
        <v>15</v>
      </c>
      <c r="Z8">
        <v>16</v>
      </c>
      <c r="AA8">
        <v>658.14955010000006</v>
      </c>
      <c r="AB8">
        <v>3.9794315240000002</v>
      </c>
      <c r="AC8" t="s">
        <v>11</v>
      </c>
      <c r="AE8">
        <v>6</v>
      </c>
      <c r="AF8" t="s">
        <v>8</v>
      </c>
      <c r="AG8" t="s">
        <v>14</v>
      </c>
      <c r="AH8" t="s">
        <v>18</v>
      </c>
      <c r="AI8" t="s">
        <v>15</v>
      </c>
      <c r="AJ8">
        <v>16</v>
      </c>
      <c r="AK8">
        <v>757.72817689999999</v>
      </c>
      <c r="AL8">
        <v>307.4948541</v>
      </c>
      <c r="AM8" t="s">
        <v>11</v>
      </c>
    </row>
    <row r="9" spans="1:39" x14ac:dyDescent="0.2">
      <c r="A9">
        <v>7</v>
      </c>
      <c r="B9" t="s">
        <v>8</v>
      </c>
      <c r="C9" t="s">
        <v>9</v>
      </c>
      <c r="D9" t="s">
        <v>18</v>
      </c>
      <c r="E9" t="s">
        <v>15</v>
      </c>
      <c r="F9">
        <v>32</v>
      </c>
      <c r="G9">
        <v>396.28818460000002</v>
      </c>
      <c r="H9">
        <v>15.9443108</v>
      </c>
      <c r="I9" t="s">
        <v>11</v>
      </c>
      <c r="K9">
        <v>7</v>
      </c>
      <c r="L9" t="s">
        <v>8</v>
      </c>
      <c r="M9" t="s">
        <v>12</v>
      </c>
      <c r="N9" t="s">
        <v>18</v>
      </c>
      <c r="O9" t="s">
        <v>15</v>
      </c>
      <c r="P9">
        <v>32</v>
      </c>
      <c r="Q9">
        <v>232.01269160000001</v>
      </c>
      <c r="R9">
        <v>328.3185307</v>
      </c>
      <c r="S9" t="s">
        <v>11</v>
      </c>
      <c r="U9">
        <v>7</v>
      </c>
      <c r="V9" t="s">
        <v>8</v>
      </c>
      <c r="W9" t="s">
        <v>13</v>
      </c>
      <c r="X9" t="s">
        <v>18</v>
      </c>
      <c r="Y9" t="s">
        <v>15</v>
      </c>
      <c r="Z9">
        <v>32</v>
      </c>
      <c r="AA9">
        <v>479.4313434</v>
      </c>
      <c r="AB9">
        <v>71.411710350000007</v>
      </c>
      <c r="AC9" t="s">
        <v>11</v>
      </c>
      <c r="AE9">
        <v>7</v>
      </c>
      <c r="AF9" t="s">
        <v>8</v>
      </c>
      <c r="AG9" t="s">
        <v>14</v>
      </c>
      <c r="AH9" t="s">
        <v>18</v>
      </c>
      <c r="AI9" t="s">
        <v>15</v>
      </c>
      <c r="AJ9">
        <v>32</v>
      </c>
      <c r="AK9">
        <v>504.555544</v>
      </c>
      <c r="AL9">
        <v>291.69200649999999</v>
      </c>
      <c r="AM9" t="s">
        <v>11</v>
      </c>
    </row>
    <row r="10" spans="1:39" x14ac:dyDescent="0.2">
      <c r="A10">
        <v>8</v>
      </c>
      <c r="B10" t="s">
        <v>8</v>
      </c>
      <c r="C10" t="s">
        <v>9</v>
      </c>
      <c r="D10" t="s">
        <v>18</v>
      </c>
      <c r="E10" t="s">
        <v>15</v>
      </c>
      <c r="F10">
        <v>48</v>
      </c>
      <c r="G10">
        <v>285.20895769999998</v>
      </c>
      <c r="H10">
        <v>2.993967858</v>
      </c>
      <c r="I10" t="s">
        <v>11</v>
      </c>
      <c r="K10">
        <v>8</v>
      </c>
      <c r="L10" t="s">
        <v>8</v>
      </c>
      <c r="M10" t="s">
        <v>12</v>
      </c>
      <c r="N10" t="s">
        <v>18</v>
      </c>
      <c r="O10" t="s">
        <v>15</v>
      </c>
      <c r="P10">
        <v>48</v>
      </c>
      <c r="Q10">
        <v>87.393765599999995</v>
      </c>
      <c r="R10">
        <v>28.73341018</v>
      </c>
      <c r="S10" t="s">
        <v>11</v>
      </c>
      <c r="U10">
        <v>8</v>
      </c>
      <c r="V10" t="s">
        <v>8</v>
      </c>
      <c r="W10" t="s">
        <v>13</v>
      </c>
      <c r="X10" t="s">
        <v>18</v>
      </c>
      <c r="Y10" t="s">
        <v>15</v>
      </c>
      <c r="Z10">
        <v>48</v>
      </c>
      <c r="AA10">
        <v>721.55711610000003</v>
      </c>
      <c r="AB10">
        <v>353.3639604</v>
      </c>
      <c r="AC10" t="s">
        <v>11</v>
      </c>
      <c r="AE10">
        <v>8</v>
      </c>
      <c r="AF10" t="s">
        <v>8</v>
      </c>
      <c r="AG10" t="s">
        <v>14</v>
      </c>
      <c r="AH10" t="s">
        <v>18</v>
      </c>
      <c r="AI10" t="s">
        <v>15</v>
      </c>
      <c r="AJ10">
        <v>48</v>
      </c>
      <c r="AK10">
        <v>516.69202069999994</v>
      </c>
      <c r="AL10">
        <v>369.91922449999998</v>
      </c>
      <c r="AM10" t="s">
        <v>11</v>
      </c>
    </row>
    <row r="11" spans="1:39" x14ac:dyDescent="0.2">
      <c r="A11">
        <v>9</v>
      </c>
      <c r="B11" t="s">
        <v>8</v>
      </c>
      <c r="C11" t="s">
        <v>9</v>
      </c>
      <c r="D11" t="s">
        <v>18</v>
      </c>
      <c r="E11" t="s">
        <v>15</v>
      </c>
      <c r="F11">
        <v>64</v>
      </c>
      <c r="G11">
        <v>262.09231569999997</v>
      </c>
      <c r="H11">
        <v>11.487661920000001</v>
      </c>
      <c r="I11" t="s">
        <v>11</v>
      </c>
      <c r="K11">
        <v>9</v>
      </c>
      <c r="L11" t="s">
        <v>8</v>
      </c>
      <c r="M11" t="s">
        <v>12</v>
      </c>
      <c r="N11" t="s">
        <v>18</v>
      </c>
      <c r="O11" t="s">
        <v>15</v>
      </c>
      <c r="P11">
        <v>64</v>
      </c>
      <c r="Q11">
        <v>162.08112180000001</v>
      </c>
      <c r="R11">
        <v>151.95601690000001</v>
      </c>
      <c r="S11" t="s">
        <v>11</v>
      </c>
      <c r="U11">
        <v>9</v>
      </c>
      <c r="V11" t="s">
        <v>8</v>
      </c>
      <c r="W11" t="s">
        <v>13</v>
      </c>
      <c r="X11" t="s">
        <v>18</v>
      </c>
      <c r="Y11" t="s">
        <v>15</v>
      </c>
      <c r="Z11">
        <v>64</v>
      </c>
      <c r="AA11">
        <v>367.7329752</v>
      </c>
      <c r="AB11">
        <v>2.476277949</v>
      </c>
      <c r="AC11" t="s">
        <v>11</v>
      </c>
      <c r="AE11">
        <v>9</v>
      </c>
      <c r="AF11" t="s">
        <v>8</v>
      </c>
      <c r="AG11" t="s">
        <v>14</v>
      </c>
      <c r="AH11" t="s">
        <v>18</v>
      </c>
      <c r="AI11" t="s">
        <v>15</v>
      </c>
      <c r="AJ11">
        <v>64</v>
      </c>
      <c r="AK11">
        <v>618.6649122</v>
      </c>
      <c r="AL11">
        <v>411.16167039999999</v>
      </c>
      <c r="AM11" t="s">
        <v>11</v>
      </c>
    </row>
    <row r="12" spans="1:39" x14ac:dyDescent="0.2">
      <c r="A12">
        <v>10</v>
      </c>
      <c r="B12" t="s">
        <v>8</v>
      </c>
      <c r="C12" t="s">
        <v>9</v>
      </c>
      <c r="D12" t="s">
        <v>18</v>
      </c>
      <c r="E12" t="s">
        <v>16</v>
      </c>
      <c r="F12">
        <v>8</v>
      </c>
      <c r="G12">
        <v>937.95906979999995</v>
      </c>
      <c r="H12">
        <v>4.4625682700000002</v>
      </c>
      <c r="I12" t="s">
        <v>11</v>
      </c>
      <c r="K12">
        <v>10</v>
      </c>
      <c r="L12" t="s">
        <v>8</v>
      </c>
      <c r="M12" t="s">
        <v>12</v>
      </c>
      <c r="N12" t="s">
        <v>18</v>
      </c>
      <c r="O12" t="s">
        <v>16</v>
      </c>
      <c r="P12">
        <v>8</v>
      </c>
      <c r="Q12">
        <v>156.28980970000001</v>
      </c>
      <c r="R12">
        <v>49.85905219</v>
      </c>
      <c r="S12" t="s">
        <v>11</v>
      </c>
      <c r="U12">
        <v>10</v>
      </c>
      <c r="V12" t="s">
        <v>8</v>
      </c>
      <c r="W12" t="s">
        <v>13</v>
      </c>
      <c r="X12" t="s">
        <v>18</v>
      </c>
      <c r="Y12" t="s">
        <v>16</v>
      </c>
      <c r="Z12">
        <v>8</v>
      </c>
      <c r="AA12">
        <v>1223.403464</v>
      </c>
      <c r="AB12">
        <v>112.8386931</v>
      </c>
      <c r="AC12" t="s">
        <v>11</v>
      </c>
      <c r="AE12">
        <v>10</v>
      </c>
      <c r="AF12" t="s">
        <v>8</v>
      </c>
      <c r="AG12" t="s">
        <v>14</v>
      </c>
      <c r="AH12" t="s">
        <v>18</v>
      </c>
      <c r="AI12" t="s">
        <v>16</v>
      </c>
      <c r="AJ12">
        <v>8</v>
      </c>
      <c r="AK12">
        <v>531.21297770000001</v>
      </c>
      <c r="AL12">
        <v>70.635722639999997</v>
      </c>
      <c r="AM12" t="s">
        <v>11</v>
      </c>
    </row>
    <row r="13" spans="1:39" x14ac:dyDescent="0.2">
      <c r="A13">
        <v>11</v>
      </c>
      <c r="B13" t="s">
        <v>8</v>
      </c>
      <c r="C13" t="s">
        <v>9</v>
      </c>
      <c r="D13" t="s">
        <v>18</v>
      </c>
      <c r="E13" t="s">
        <v>16</v>
      </c>
      <c r="F13">
        <v>16</v>
      </c>
      <c r="G13">
        <v>481.81000669999997</v>
      </c>
      <c r="H13">
        <v>1.3635334619999999</v>
      </c>
      <c r="I13" t="s">
        <v>11</v>
      </c>
      <c r="K13">
        <v>11</v>
      </c>
      <c r="L13" t="s">
        <v>8</v>
      </c>
      <c r="M13" t="s">
        <v>12</v>
      </c>
      <c r="N13" t="s">
        <v>18</v>
      </c>
      <c r="O13" t="s">
        <v>16</v>
      </c>
      <c r="P13">
        <v>16</v>
      </c>
      <c r="Q13">
        <v>121.81225550000001</v>
      </c>
      <c r="R13">
        <v>29.758752900000001</v>
      </c>
      <c r="S13" t="s">
        <v>11</v>
      </c>
      <c r="U13">
        <v>11</v>
      </c>
      <c r="V13" t="s">
        <v>8</v>
      </c>
      <c r="W13" t="s">
        <v>13</v>
      </c>
      <c r="X13" t="s">
        <v>18</v>
      </c>
      <c r="Y13" t="s">
        <v>16</v>
      </c>
      <c r="Z13">
        <v>16</v>
      </c>
      <c r="AA13">
        <v>619.03149229999997</v>
      </c>
      <c r="AB13">
        <v>2.495814894</v>
      </c>
      <c r="AC13" t="s">
        <v>11</v>
      </c>
      <c r="AE13">
        <v>11</v>
      </c>
      <c r="AF13" t="s">
        <v>8</v>
      </c>
      <c r="AG13" t="s">
        <v>14</v>
      </c>
      <c r="AH13" t="s">
        <v>18</v>
      </c>
      <c r="AI13" t="s">
        <v>16</v>
      </c>
      <c r="AJ13">
        <v>16</v>
      </c>
      <c r="AK13">
        <v>458.95005639999999</v>
      </c>
      <c r="AL13">
        <v>169.38693190000001</v>
      </c>
      <c r="AM13" t="s">
        <v>11</v>
      </c>
    </row>
    <row r="14" spans="1:39" x14ac:dyDescent="0.2">
      <c r="A14">
        <v>12</v>
      </c>
      <c r="B14" t="s">
        <v>8</v>
      </c>
      <c r="C14" t="s">
        <v>9</v>
      </c>
      <c r="D14" t="s">
        <v>18</v>
      </c>
      <c r="E14" t="s">
        <v>16</v>
      </c>
      <c r="F14">
        <v>32</v>
      </c>
      <c r="G14">
        <v>271.29073779999999</v>
      </c>
      <c r="H14">
        <v>3.6778972900000002</v>
      </c>
      <c r="I14" t="s">
        <v>11</v>
      </c>
      <c r="K14">
        <v>12</v>
      </c>
      <c r="L14" t="s">
        <v>8</v>
      </c>
      <c r="M14" t="s">
        <v>12</v>
      </c>
      <c r="N14" t="s">
        <v>18</v>
      </c>
      <c r="O14" t="s">
        <v>16</v>
      </c>
      <c r="P14">
        <v>32</v>
      </c>
      <c r="Q14">
        <v>275.94307149999997</v>
      </c>
      <c r="R14">
        <v>452.42481629999997</v>
      </c>
      <c r="S14" t="s">
        <v>11</v>
      </c>
      <c r="U14">
        <v>12</v>
      </c>
      <c r="V14" t="s">
        <v>8</v>
      </c>
      <c r="W14" t="s">
        <v>13</v>
      </c>
      <c r="X14" t="s">
        <v>18</v>
      </c>
      <c r="Y14" t="s">
        <v>16</v>
      </c>
      <c r="Z14">
        <v>32</v>
      </c>
      <c r="AA14">
        <v>381.9769397</v>
      </c>
      <c r="AB14">
        <v>5.5066821360000002</v>
      </c>
      <c r="AC14" t="s">
        <v>11</v>
      </c>
      <c r="AE14">
        <v>12</v>
      </c>
      <c r="AF14" t="s">
        <v>8</v>
      </c>
      <c r="AG14" t="s">
        <v>14</v>
      </c>
      <c r="AH14" t="s">
        <v>18</v>
      </c>
      <c r="AI14" t="s">
        <v>16</v>
      </c>
      <c r="AJ14">
        <v>32</v>
      </c>
      <c r="AK14">
        <v>552.31390069999998</v>
      </c>
      <c r="AL14">
        <v>281.41424940000002</v>
      </c>
      <c r="AM14" t="s">
        <v>11</v>
      </c>
    </row>
    <row r="15" spans="1:39" x14ac:dyDescent="0.2">
      <c r="A15">
        <v>13</v>
      </c>
      <c r="B15" t="s">
        <v>8</v>
      </c>
      <c r="C15" t="s">
        <v>9</v>
      </c>
      <c r="D15" t="s">
        <v>18</v>
      </c>
      <c r="E15" t="s">
        <v>16</v>
      </c>
      <c r="F15">
        <v>48</v>
      </c>
      <c r="G15">
        <v>271.5819687</v>
      </c>
      <c r="H15">
        <v>4.0767890759999998</v>
      </c>
      <c r="I15" t="s">
        <v>11</v>
      </c>
      <c r="K15">
        <v>13</v>
      </c>
      <c r="L15" t="s">
        <v>8</v>
      </c>
      <c r="M15" t="s">
        <v>12</v>
      </c>
      <c r="N15" t="s">
        <v>18</v>
      </c>
      <c r="O15" t="s">
        <v>16</v>
      </c>
      <c r="P15">
        <v>48</v>
      </c>
      <c r="Q15">
        <v>115.1346101</v>
      </c>
      <c r="R15">
        <v>56.969873739999997</v>
      </c>
      <c r="S15" t="s">
        <v>11</v>
      </c>
      <c r="U15">
        <v>13</v>
      </c>
      <c r="V15" t="s">
        <v>8</v>
      </c>
      <c r="W15" t="s">
        <v>13</v>
      </c>
      <c r="X15" t="s">
        <v>18</v>
      </c>
      <c r="Y15" t="s">
        <v>16</v>
      </c>
      <c r="Z15">
        <v>48</v>
      </c>
      <c r="AA15">
        <v>374.68120850000003</v>
      </c>
      <c r="AB15">
        <v>34.645353030000003</v>
      </c>
      <c r="AC15" t="s">
        <v>11</v>
      </c>
      <c r="AE15">
        <v>13</v>
      </c>
      <c r="AF15" t="s">
        <v>8</v>
      </c>
      <c r="AG15" t="s">
        <v>14</v>
      </c>
      <c r="AH15" t="s">
        <v>18</v>
      </c>
      <c r="AI15" t="s">
        <v>16</v>
      </c>
      <c r="AJ15">
        <v>48</v>
      </c>
      <c r="AK15">
        <v>501.86030970000002</v>
      </c>
      <c r="AL15">
        <v>393.46503380000001</v>
      </c>
      <c r="AM15" t="s">
        <v>11</v>
      </c>
    </row>
    <row r="16" spans="1:39" x14ac:dyDescent="0.2">
      <c r="A16">
        <v>14</v>
      </c>
      <c r="B16" t="s">
        <v>8</v>
      </c>
      <c r="C16" t="s">
        <v>9</v>
      </c>
      <c r="D16" t="s">
        <v>18</v>
      </c>
      <c r="E16" t="s">
        <v>16</v>
      </c>
      <c r="F16">
        <v>64</v>
      </c>
      <c r="G16">
        <v>282.3316734</v>
      </c>
      <c r="H16">
        <v>8.2684263819999995</v>
      </c>
      <c r="I16" t="s">
        <v>11</v>
      </c>
      <c r="K16">
        <v>14</v>
      </c>
      <c r="L16" t="s">
        <v>8</v>
      </c>
      <c r="M16" t="s">
        <v>12</v>
      </c>
      <c r="N16" t="s">
        <v>18</v>
      </c>
      <c r="O16" t="s">
        <v>16</v>
      </c>
      <c r="P16">
        <v>64</v>
      </c>
      <c r="Q16">
        <v>286.47299550000002</v>
      </c>
      <c r="R16">
        <v>583.0635135</v>
      </c>
      <c r="S16" t="s">
        <v>11</v>
      </c>
      <c r="U16">
        <v>14</v>
      </c>
      <c r="V16" t="s">
        <v>8</v>
      </c>
      <c r="W16" t="s">
        <v>13</v>
      </c>
      <c r="X16" t="s">
        <v>18</v>
      </c>
      <c r="Y16" t="s">
        <v>16</v>
      </c>
      <c r="Z16">
        <v>64</v>
      </c>
      <c r="AA16">
        <v>376.32148410000002</v>
      </c>
      <c r="AB16">
        <v>8.2935401080000002</v>
      </c>
      <c r="AC16" t="s">
        <v>11</v>
      </c>
      <c r="AE16">
        <v>14</v>
      </c>
      <c r="AF16" t="s">
        <v>8</v>
      </c>
      <c r="AG16" t="s">
        <v>14</v>
      </c>
      <c r="AH16" t="s">
        <v>18</v>
      </c>
      <c r="AI16" t="s">
        <v>16</v>
      </c>
      <c r="AJ16">
        <v>64</v>
      </c>
      <c r="AK16">
        <v>434.67785129999999</v>
      </c>
      <c r="AL16">
        <v>250.33193779999999</v>
      </c>
      <c r="AM16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O27"/>
  <sheetViews>
    <sheetView showRuler="0" topLeftCell="G1" workbookViewId="0">
      <selection activeCell="P2" sqref="L1:P2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19</v>
      </c>
      <c r="F1" t="s">
        <v>4</v>
      </c>
      <c r="G1" t="s">
        <v>7</v>
      </c>
      <c r="H1" t="s">
        <v>5</v>
      </c>
      <c r="I1" t="s">
        <v>6</v>
      </c>
      <c r="K1" s="1" t="s">
        <v>35</v>
      </c>
      <c r="L1" t="s">
        <v>30</v>
      </c>
      <c r="M1" t="s">
        <v>31</v>
      </c>
      <c r="N1" t="s">
        <v>32</v>
      </c>
      <c r="O1" t="s">
        <v>33</v>
      </c>
    </row>
    <row r="2" spans="1:15" x14ac:dyDescent="0.2">
      <c r="A2">
        <v>0</v>
      </c>
      <c r="B2" t="s">
        <v>8</v>
      </c>
      <c r="C2" t="s">
        <v>9</v>
      </c>
      <c r="D2" t="s">
        <v>18</v>
      </c>
      <c r="E2" t="s">
        <v>20</v>
      </c>
      <c r="F2">
        <v>8</v>
      </c>
      <c r="G2" t="s">
        <v>11</v>
      </c>
      <c r="H2">
        <v>173.20328145049999</v>
      </c>
      <c r="I2">
        <v>12.0231906215402</v>
      </c>
      <c r="L2">
        <f>BATCAT_GCAT!G16</f>
        <v>282.3316734</v>
      </c>
      <c r="M2">
        <f>BATCAT_GCAT!G11</f>
        <v>262.09231569999997</v>
      </c>
      <c r="N2">
        <f>BATCAT_GCAT!G6</f>
        <v>272.06586099999998</v>
      </c>
      <c r="O2">
        <f>MIN(H2:H9)</f>
        <v>173.20328145049999</v>
      </c>
    </row>
    <row r="3" spans="1:15" x14ac:dyDescent="0.2">
      <c r="A3">
        <v>1</v>
      </c>
      <c r="B3" t="s">
        <v>8</v>
      </c>
      <c r="C3" t="s">
        <v>9</v>
      </c>
      <c r="D3" t="s">
        <v>18</v>
      </c>
      <c r="E3" t="s">
        <v>21</v>
      </c>
      <c r="F3">
        <v>8</v>
      </c>
      <c r="G3" t="s">
        <v>11</v>
      </c>
      <c r="H3">
        <v>173.77109975019999</v>
      </c>
      <c r="I3">
        <v>12.0431887686828</v>
      </c>
    </row>
    <row r="4" spans="1:15" x14ac:dyDescent="0.2">
      <c r="A4">
        <v>2</v>
      </c>
      <c r="B4" t="s">
        <v>8</v>
      </c>
      <c r="C4" t="s">
        <v>9</v>
      </c>
      <c r="D4" t="s">
        <v>18</v>
      </c>
      <c r="E4" t="s">
        <v>22</v>
      </c>
      <c r="F4">
        <v>8</v>
      </c>
      <c r="G4" t="s">
        <v>11</v>
      </c>
      <c r="H4">
        <v>174.32171257569999</v>
      </c>
      <c r="I4">
        <v>12.219280812890499</v>
      </c>
    </row>
    <row r="5" spans="1:15" x14ac:dyDescent="0.2">
      <c r="A5">
        <v>3</v>
      </c>
      <c r="B5" t="s">
        <v>8</v>
      </c>
      <c r="C5" t="s">
        <v>9</v>
      </c>
      <c r="D5" t="s">
        <v>18</v>
      </c>
      <c r="E5" t="s">
        <v>23</v>
      </c>
      <c r="F5">
        <v>8</v>
      </c>
      <c r="G5" t="s">
        <v>11</v>
      </c>
      <c r="H5">
        <v>173.52053840190001</v>
      </c>
      <c r="I5">
        <v>12.0086984377929</v>
      </c>
    </row>
    <row r="6" spans="1:15" x14ac:dyDescent="0.2">
      <c r="A6">
        <v>4</v>
      </c>
      <c r="B6" t="s">
        <v>8</v>
      </c>
      <c r="C6" t="s">
        <v>9</v>
      </c>
      <c r="D6" t="s">
        <v>18</v>
      </c>
      <c r="E6" t="s">
        <v>24</v>
      </c>
      <c r="F6">
        <v>8</v>
      </c>
      <c r="G6" t="s">
        <v>11</v>
      </c>
      <c r="H6">
        <v>173.93325306579999</v>
      </c>
      <c r="I6">
        <v>12.362260099234399</v>
      </c>
    </row>
    <row r="7" spans="1:15" x14ac:dyDescent="0.2">
      <c r="A7">
        <v>5</v>
      </c>
      <c r="B7" t="s">
        <v>8</v>
      </c>
      <c r="C7" t="s">
        <v>9</v>
      </c>
      <c r="D7" t="s">
        <v>18</v>
      </c>
      <c r="E7" t="s">
        <v>25</v>
      </c>
      <c r="F7">
        <v>8</v>
      </c>
      <c r="G7" t="s">
        <v>11</v>
      </c>
      <c r="H7">
        <v>173.48127673569999</v>
      </c>
      <c r="I7">
        <v>12.1860768657848</v>
      </c>
    </row>
    <row r="8" spans="1:15" x14ac:dyDescent="0.2">
      <c r="A8">
        <v>6</v>
      </c>
      <c r="B8" t="s">
        <v>8</v>
      </c>
      <c r="C8" t="s">
        <v>9</v>
      </c>
      <c r="D8" t="s">
        <v>18</v>
      </c>
      <c r="E8" t="s">
        <v>26</v>
      </c>
      <c r="F8">
        <v>8</v>
      </c>
      <c r="G8" t="s">
        <v>11</v>
      </c>
      <c r="H8">
        <v>173.5927085445</v>
      </c>
      <c r="I8">
        <v>11.775657367899999</v>
      </c>
    </row>
    <row r="9" spans="1:15" x14ac:dyDescent="0.2">
      <c r="A9">
        <v>7</v>
      </c>
      <c r="B9" t="s">
        <v>8</v>
      </c>
      <c r="C9" t="s">
        <v>9</v>
      </c>
      <c r="D9" t="s">
        <v>18</v>
      </c>
      <c r="E9" t="s">
        <v>27</v>
      </c>
      <c r="F9">
        <v>8</v>
      </c>
      <c r="G9" t="s">
        <v>11</v>
      </c>
      <c r="H9">
        <v>173.7719156814</v>
      </c>
      <c r="I9">
        <v>12.3229496232243</v>
      </c>
    </row>
    <row r="11" spans="1:15" x14ac:dyDescent="0.2">
      <c r="B11" t="s">
        <v>0</v>
      </c>
      <c r="C11" t="s">
        <v>1</v>
      </c>
      <c r="D11" t="s">
        <v>2</v>
      </c>
      <c r="E11" t="s">
        <v>19</v>
      </c>
      <c r="F11" t="s">
        <v>4</v>
      </c>
      <c r="G11" t="s">
        <v>7</v>
      </c>
      <c r="H11" t="s">
        <v>5</v>
      </c>
      <c r="I11" t="s">
        <v>6</v>
      </c>
      <c r="K11" s="1" t="s">
        <v>36</v>
      </c>
      <c r="L11" t="s">
        <v>30</v>
      </c>
      <c r="M11" t="s">
        <v>31</v>
      </c>
      <c r="N11" t="s">
        <v>32</v>
      </c>
      <c r="O11" t="s">
        <v>33</v>
      </c>
    </row>
    <row r="12" spans="1:15" x14ac:dyDescent="0.2">
      <c r="A12">
        <v>0</v>
      </c>
      <c r="B12" t="s">
        <v>8</v>
      </c>
      <c r="C12" t="s">
        <v>12</v>
      </c>
      <c r="D12" t="s">
        <v>18</v>
      </c>
      <c r="E12" t="s">
        <v>20</v>
      </c>
      <c r="F12">
        <v>32</v>
      </c>
      <c r="G12" t="s">
        <v>11</v>
      </c>
      <c r="H12">
        <v>161.95669255050001</v>
      </c>
      <c r="I12">
        <v>73.336119827876203</v>
      </c>
      <c r="L12">
        <f>BATCAT_GCAT!Q16</f>
        <v>286.47299550000002</v>
      </c>
      <c r="M12">
        <f>BATCAT_GCAT!Q11</f>
        <v>162.08112180000001</v>
      </c>
      <c r="N12">
        <f>BATCAT_GCAT!Q6</f>
        <v>30.179820670000002</v>
      </c>
      <c r="O12">
        <f>MIN(H12:H13)</f>
        <v>161.95669255050001</v>
      </c>
    </row>
    <row r="13" spans="1:15" x14ac:dyDescent="0.2">
      <c r="A13">
        <v>1</v>
      </c>
      <c r="B13" t="s">
        <v>8</v>
      </c>
      <c r="C13" t="s">
        <v>12</v>
      </c>
      <c r="D13" t="s">
        <v>18</v>
      </c>
      <c r="E13" t="s">
        <v>21</v>
      </c>
      <c r="F13">
        <v>32</v>
      </c>
      <c r="G13" t="s">
        <v>11</v>
      </c>
      <c r="H13">
        <v>203.56484801400001</v>
      </c>
      <c r="I13">
        <v>127.13965438366399</v>
      </c>
    </row>
    <row r="15" spans="1:15" x14ac:dyDescent="0.2">
      <c r="B15" t="s">
        <v>0</v>
      </c>
      <c r="C15" t="s">
        <v>1</v>
      </c>
      <c r="D15" t="s">
        <v>2</v>
      </c>
      <c r="E15" t="s">
        <v>19</v>
      </c>
      <c r="F15" t="s">
        <v>4</v>
      </c>
      <c r="G15" t="s">
        <v>7</v>
      </c>
      <c r="H15" t="s">
        <v>5</v>
      </c>
      <c r="I15" t="s">
        <v>6</v>
      </c>
      <c r="K15" s="1" t="s">
        <v>34</v>
      </c>
      <c r="L15" t="s">
        <v>30</v>
      </c>
      <c r="M15" t="s">
        <v>31</v>
      </c>
      <c r="N15" t="s">
        <v>32</v>
      </c>
      <c r="O15" t="s">
        <v>33</v>
      </c>
    </row>
    <row r="16" spans="1:15" x14ac:dyDescent="0.2">
      <c r="A16">
        <v>0</v>
      </c>
      <c r="B16" t="s">
        <v>8</v>
      </c>
      <c r="C16" t="s">
        <v>13</v>
      </c>
      <c r="D16" t="s">
        <v>18</v>
      </c>
      <c r="E16" t="s">
        <v>20</v>
      </c>
      <c r="F16">
        <v>8</v>
      </c>
      <c r="G16" t="s">
        <v>11</v>
      </c>
      <c r="H16">
        <v>278.88674188819999</v>
      </c>
      <c r="I16">
        <v>91.909856736838506</v>
      </c>
      <c r="L16">
        <f>BATCAT_GCAT!AA16</f>
        <v>376.32148410000002</v>
      </c>
      <c r="M16">
        <f>BATCAT_GCAT!AA11</f>
        <v>367.7329752</v>
      </c>
      <c r="N16">
        <f>BATCAT_GCAT!AA6</f>
        <v>234.2286751</v>
      </c>
      <c r="O16">
        <f>MIN(H16:H23)</f>
        <v>168.8788564688</v>
      </c>
    </row>
    <row r="17" spans="1:15" x14ac:dyDescent="0.2">
      <c r="A17">
        <v>1</v>
      </c>
      <c r="B17" t="s">
        <v>8</v>
      </c>
      <c r="C17" t="s">
        <v>13</v>
      </c>
      <c r="D17" t="s">
        <v>18</v>
      </c>
      <c r="E17" t="s">
        <v>21</v>
      </c>
      <c r="F17">
        <v>8</v>
      </c>
      <c r="G17" t="s">
        <v>11</v>
      </c>
      <c r="H17">
        <v>169.48471976280001</v>
      </c>
      <c r="I17">
        <v>14.7716186226523</v>
      </c>
    </row>
    <row r="18" spans="1:15" x14ac:dyDescent="0.2">
      <c r="A18">
        <v>2</v>
      </c>
      <c r="B18" t="s">
        <v>8</v>
      </c>
      <c r="C18" t="s">
        <v>13</v>
      </c>
      <c r="D18" t="s">
        <v>18</v>
      </c>
      <c r="E18" t="s">
        <v>22</v>
      </c>
      <c r="F18">
        <v>8</v>
      </c>
      <c r="G18" t="s">
        <v>11</v>
      </c>
      <c r="H18">
        <v>169.85837129449999</v>
      </c>
      <c r="I18">
        <v>13.9381973262023</v>
      </c>
    </row>
    <row r="19" spans="1:15" x14ac:dyDescent="0.2">
      <c r="A19">
        <v>3</v>
      </c>
      <c r="B19" t="s">
        <v>8</v>
      </c>
      <c r="C19" t="s">
        <v>13</v>
      </c>
      <c r="D19" t="s">
        <v>18</v>
      </c>
      <c r="E19" t="s">
        <v>23</v>
      </c>
      <c r="F19">
        <v>8</v>
      </c>
      <c r="G19" t="s">
        <v>11</v>
      </c>
      <c r="H19">
        <v>168.8788564688</v>
      </c>
      <c r="I19">
        <v>13.9176366805364</v>
      </c>
    </row>
    <row r="20" spans="1:15" x14ac:dyDescent="0.2">
      <c r="A20">
        <v>4</v>
      </c>
      <c r="B20" t="s">
        <v>8</v>
      </c>
      <c r="C20" t="s">
        <v>13</v>
      </c>
      <c r="D20" t="s">
        <v>18</v>
      </c>
      <c r="E20" t="s">
        <v>24</v>
      </c>
      <c r="F20">
        <v>8</v>
      </c>
      <c r="G20" t="s">
        <v>11</v>
      </c>
      <c r="H20">
        <v>169.95092874549999</v>
      </c>
      <c r="I20">
        <v>14.125394230094701</v>
      </c>
    </row>
    <row r="21" spans="1:15" x14ac:dyDescent="0.2">
      <c r="A21">
        <v>5</v>
      </c>
      <c r="B21" t="s">
        <v>8</v>
      </c>
      <c r="C21" t="s">
        <v>13</v>
      </c>
      <c r="D21" t="s">
        <v>18</v>
      </c>
      <c r="E21" t="s">
        <v>25</v>
      </c>
      <c r="F21">
        <v>8</v>
      </c>
      <c r="G21" t="s">
        <v>11</v>
      </c>
      <c r="H21">
        <v>169.46759547229999</v>
      </c>
      <c r="I21">
        <v>14.1058912040591</v>
      </c>
    </row>
    <row r="22" spans="1:15" x14ac:dyDescent="0.2">
      <c r="A22">
        <v>6</v>
      </c>
      <c r="B22" t="s">
        <v>8</v>
      </c>
      <c r="C22" t="s">
        <v>13</v>
      </c>
      <c r="D22" t="s">
        <v>18</v>
      </c>
      <c r="E22" t="s">
        <v>26</v>
      </c>
      <c r="F22">
        <v>8</v>
      </c>
      <c r="G22" t="s">
        <v>11</v>
      </c>
      <c r="H22">
        <v>169.38431489089999</v>
      </c>
      <c r="I22">
        <v>13.3145830067969</v>
      </c>
    </row>
    <row r="23" spans="1:15" x14ac:dyDescent="0.2">
      <c r="A23">
        <v>7</v>
      </c>
      <c r="B23" t="s">
        <v>8</v>
      </c>
      <c r="C23" t="s">
        <v>13</v>
      </c>
      <c r="D23" t="s">
        <v>18</v>
      </c>
      <c r="E23" t="s">
        <v>27</v>
      </c>
      <c r="F23">
        <v>8</v>
      </c>
      <c r="G23" t="s">
        <v>11</v>
      </c>
      <c r="H23">
        <v>169.10259878049999</v>
      </c>
      <c r="I23">
        <v>13.133668052399001</v>
      </c>
    </row>
    <row r="25" spans="1:15" x14ac:dyDescent="0.2">
      <c r="B25" t="s">
        <v>0</v>
      </c>
      <c r="C25" t="s">
        <v>1</v>
      </c>
      <c r="D25" t="s">
        <v>2</v>
      </c>
      <c r="E25" t="s">
        <v>19</v>
      </c>
      <c r="F25" t="s">
        <v>4</v>
      </c>
      <c r="G25" t="s">
        <v>7</v>
      </c>
      <c r="H25" t="s">
        <v>5</v>
      </c>
      <c r="I25" t="s">
        <v>6</v>
      </c>
      <c r="K25" t="s">
        <v>29</v>
      </c>
      <c r="L25" t="s">
        <v>30</v>
      </c>
      <c r="M25" t="s">
        <v>31</v>
      </c>
      <c r="N25" t="s">
        <v>32</v>
      </c>
      <c r="O25" t="s">
        <v>33</v>
      </c>
    </row>
    <row r="26" spans="1:15" x14ac:dyDescent="0.2">
      <c r="A26">
        <v>0</v>
      </c>
      <c r="B26" t="s">
        <v>8</v>
      </c>
      <c r="C26" t="s">
        <v>14</v>
      </c>
      <c r="D26" t="s">
        <v>18</v>
      </c>
      <c r="E26" t="s">
        <v>20</v>
      </c>
      <c r="F26">
        <v>32</v>
      </c>
      <c r="G26" t="s">
        <v>11</v>
      </c>
      <c r="H26">
        <v>542.16750679299901</v>
      </c>
      <c r="I26">
        <v>244.31314148012299</v>
      </c>
      <c r="L26">
        <f>BATCAT_GCAT!G16</f>
        <v>282.3316734</v>
      </c>
      <c r="M26">
        <f>BATCAT_GCAT!G11</f>
        <v>262.09231569999997</v>
      </c>
      <c r="N26">
        <f>BATCAT_GCAT!G6</f>
        <v>272.06586099999998</v>
      </c>
      <c r="O26">
        <f>MIN(H26:H27)</f>
        <v>518.16549207319997</v>
      </c>
    </row>
    <row r="27" spans="1:15" x14ac:dyDescent="0.2">
      <c r="A27">
        <v>1</v>
      </c>
      <c r="B27" t="s">
        <v>8</v>
      </c>
      <c r="C27" t="s">
        <v>14</v>
      </c>
      <c r="D27" t="s">
        <v>18</v>
      </c>
      <c r="E27" t="s">
        <v>21</v>
      </c>
      <c r="F27">
        <v>32</v>
      </c>
      <c r="G27" t="s">
        <v>11</v>
      </c>
      <c r="H27">
        <v>518.16549207319997</v>
      </c>
      <c r="I27">
        <v>288.46406803939601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P19"/>
  <sheetViews>
    <sheetView showRuler="0" workbookViewId="0">
      <selection activeCell="P2" sqref="L1:P2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  <c r="K1" s="1" t="s">
        <v>35</v>
      </c>
      <c r="L1" t="s">
        <v>30</v>
      </c>
      <c r="M1" t="s">
        <v>31</v>
      </c>
      <c r="N1" t="s">
        <v>32</v>
      </c>
      <c r="O1" t="s">
        <v>33</v>
      </c>
      <c r="P1" t="s">
        <v>37</v>
      </c>
    </row>
    <row r="2" spans="1:16" x14ac:dyDescent="0.2">
      <c r="A2">
        <v>0</v>
      </c>
      <c r="B2" t="s">
        <v>8</v>
      </c>
      <c r="C2" t="s">
        <v>9</v>
      </c>
      <c r="D2" t="s">
        <v>18</v>
      </c>
      <c r="E2" t="s">
        <v>10</v>
      </c>
      <c r="F2">
        <v>8</v>
      </c>
      <c r="G2" t="s">
        <v>11</v>
      </c>
      <c r="H2">
        <v>180.2692178309</v>
      </c>
      <c r="I2">
        <v>7.3339583119096199</v>
      </c>
      <c r="L2">
        <f>BATCAT_GCAT!G16</f>
        <v>282.3316734</v>
      </c>
      <c r="M2">
        <f>BATCAT_GCAT!G11</f>
        <v>262.09231569999997</v>
      </c>
      <c r="N2">
        <f>BATCAT_GCAT!G6</f>
        <v>272.06586099999998</v>
      </c>
      <c r="O2">
        <f>H4</f>
        <v>173.40598991569999</v>
      </c>
      <c r="P2">
        <f>H2</f>
        <v>180.2692178309</v>
      </c>
    </row>
    <row r="3" spans="1:16" x14ac:dyDescent="0.2">
      <c r="A3">
        <v>1</v>
      </c>
      <c r="B3" t="s">
        <v>8</v>
      </c>
      <c r="C3" t="s">
        <v>9</v>
      </c>
      <c r="D3" t="s">
        <v>18</v>
      </c>
      <c r="E3" t="s">
        <v>15</v>
      </c>
      <c r="F3">
        <v>8</v>
      </c>
      <c r="G3" t="s">
        <v>11</v>
      </c>
      <c r="H3">
        <v>191.05224353009999</v>
      </c>
      <c r="I3">
        <v>2.4334497238946899</v>
      </c>
    </row>
    <row r="4" spans="1:16" x14ac:dyDescent="0.2">
      <c r="A4">
        <v>2</v>
      </c>
      <c r="B4" t="s">
        <v>8</v>
      </c>
      <c r="C4" t="s">
        <v>9</v>
      </c>
      <c r="D4" t="s">
        <v>18</v>
      </c>
      <c r="E4" t="s">
        <v>28</v>
      </c>
      <c r="F4">
        <v>8</v>
      </c>
      <c r="G4" t="s">
        <v>11</v>
      </c>
      <c r="H4">
        <v>173.40598991569999</v>
      </c>
      <c r="I4">
        <v>9.74522068892629</v>
      </c>
    </row>
    <row r="6" spans="1:16" x14ac:dyDescent="0.2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7</v>
      </c>
      <c r="H6" s="1" t="s">
        <v>5</v>
      </c>
      <c r="I6" s="1" t="s">
        <v>6</v>
      </c>
      <c r="K6" s="1" t="s">
        <v>36</v>
      </c>
      <c r="L6" t="s">
        <v>30</v>
      </c>
      <c r="M6" t="s">
        <v>31</v>
      </c>
      <c r="N6" t="s">
        <v>32</v>
      </c>
      <c r="O6" t="s">
        <v>33</v>
      </c>
      <c r="P6" t="s">
        <v>37</v>
      </c>
    </row>
    <row r="7" spans="1:16" x14ac:dyDescent="0.2">
      <c r="A7" s="1">
        <v>0</v>
      </c>
      <c r="B7" s="1" t="s">
        <v>8</v>
      </c>
      <c r="C7" s="1" t="s">
        <v>12</v>
      </c>
      <c r="D7" s="1" t="s">
        <v>18</v>
      </c>
      <c r="E7" s="1" t="s">
        <v>10</v>
      </c>
      <c r="F7" s="1">
        <v>32</v>
      </c>
      <c r="G7" s="1" t="s">
        <v>11</v>
      </c>
      <c r="H7" s="1">
        <v>36.658120699999998</v>
      </c>
      <c r="I7" s="1">
        <v>11.930068350000001</v>
      </c>
      <c r="L7">
        <f>PART_BATCAT_GCAT!L12</f>
        <v>286.47299550000002</v>
      </c>
      <c r="M7">
        <f>PART_BATCAT_GCAT!M12</f>
        <v>162.08112180000001</v>
      </c>
      <c r="N7">
        <f>PART_BATCAT_GCAT!N12</f>
        <v>30.179820670000002</v>
      </c>
      <c r="O7">
        <f>H9</f>
        <v>321.76197059999998</v>
      </c>
      <c r="P7">
        <f>H7</f>
        <v>36.658120699999998</v>
      </c>
    </row>
    <row r="8" spans="1:16" x14ac:dyDescent="0.2">
      <c r="A8" s="1">
        <v>1</v>
      </c>
      <c r="B8" s="1" t="s">
        <v>8</v>
      </c>
      <c r="C8" s="1" t="s">
        <v>12</v>
      </c>
      <c r="D8" s="1" t="s">
        <v>18</v>
      </c>
      <c r="E8" s="1" t="s">
        <v>15</v>
      </c>
      <c r="F8" s="1">
        <v>32</v>
      </c>
      <c r="G8" s="1" t="s">
        <v>11</v>
      </c>
      <c r="H8" s="1">
        <v>327.25659259999998</v>
      </c>
      <c r="I8" s="1">
        <v>272.65140719999999</v>
      </c>
    </row>
    <row r="9" spans="1:16" x14ac:dyDescent="0.2">
      <c r="A9" s="1">
        <v>2</v>
      </c>
      <c r="B9" s="1" t="s">
        <v>8</v>
      </c>
      <c r="C9" s="1" t="s">
        <v>12</v>
      </c>
      <c r="D9" s="1" t="s">
        <v>18</v>
      </c>
      <c r="E9" s="1" t="s">
        <v>28</v>
      </c>
      <c r="F9" s="1">
        <v>32</v>
      </c>
      <c r="G9" s="1" t="s">
        <v>11</v>
      </c>
      <c r="H9" s="1">
        <v>321.76197059999998</v>
      </c>
      <c r="I9" s="1">
        <v>227.7095095</v>
      </c>
    </row>
    <row r="11" spans="1:16" x14ac:dyDescent="0.2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7</v>
      </c>
      <c r="H11" s="1" t="s">
        <v>5</v>
      </c>
      <c r="I11" s="1" t="s">
        <v>6</v>
      </c>
      <c r="K11" s="1" t="s">
        <v>34</v>
      </c>
      <c r="L11" t="s">
        <v>30</v>
      </c>
      <c r="M11" t="s">
        <v>31</v>
      </c>
      <c r="N11" t="s">
        <v>32</v>
      </c>
      <c r="O11" t="s">
        <v>33</v>
      </c>
      <c r="P11" t="s">
        <v>37</v>
      </c>
    </row>
    <row r="12" spans="1:16" x14ac:dyDescent="0.2">
      <c r="A12" s="1">
        <v>0</v>
      </c>
      <c r="B12" s="1" t="s">
        <v>8</v>
      </c>
      <c r="C12" s="1" t="s">
        <v>13</v>
      </c>
      <c r="D12" s="1" t="s">
        <v>18</v>
      </c>
      <c r="E12" s="1" t="s">
        <v>10</v>
      </c>
      <c r="F12" s="1">
        <v>8</v>
      </c>
      <c r="G12" s="1" t="s">
        <v>11</v>
      </c>
      <c r="H12" s="1">
        <v>194.93592419999999</v>
      </c>
      <c r="I12" s="1">
        <v>13.2120993</v>
      </c>
      <c r="L12">
        <f>PART_BATCAT_GCAT!L16</f>
        <v>376.32148410000002</v>
      </c>
      <c r="M12">
        <f>PART_BATCAT_GCAT!M16</f>
        <v>367.7329752</v>
      </c>
      <c r="N12">
        <f>PART_BATCAT_GCAT!N16</f>
        <v>234.2286751</v>
      </c>
      <c r="O12">
        <f>H14</f>
        <v>311.50524200000001</v>
      </c>
      <c r="P12">
        <f>H12</f>
        <v>194.93592419999999</v>
      </c>
    </row>
    <row r="13" spans="1:16" x14ac:dyDescent="0.2">
      <c r="A13" s="1">
        <v>1</v>
      </c>
      <c r="B13" s="1" t="s">
        <v>8</v>
      </c>
      <c r="C13" s="1" t="s">
        <v>13</v>
      </c>
      <c r="D13" s="1" t="s">
        <v>18</v>
      </c>
      <c r="E13" s="1" t="s">
        <v>15</v>
      </c>
      <c r="F13" s="1">
        <v>8</v>
      </c>
      <c r="G13" s="1" t="s">
        <v>11</v>
      </c>
      <c r="H13" s="1">
        <v>174.39761189999999</v>
      </c>
      <c r="I13" s="1">
        <v>18.397001769999999</v>
      </c>
    </row>
    <row r="14" spans="1:16" x14ac:dyDescent="0.2">
      <c r="A14" s="1">
        <v>2</v>
      </c>
      <c r="B14" s="1" t="s">
        <v>8</v>
      </c>
      <c r="C14" s="1" t="s">
        <v>13</v>
      </c>
      <c r="D14" s="1" t="s">
        <v>18</v>
      </c>
      <c r="E14" s="1" t="s">
        <v>28</v>
      </c>
      <c r="F14" s="1">
        <v>8</v>
      </c>
      <c r="G14" s="1" t="s">
        <v>11</v>
      </c>
      <c r="H14" s="1">
        <v>311.50524200000001</v>
      </c>
      <c r="I14" s="1">
        <v>51.951658700000003</v>
      </c>
    </row>
    <row r="16" spans="1:16" x14ac:dyDescent="0.2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7</v>
      </c>
      <c r="H16" s="1" t="s">
        <v>5</v>
      </c>
      <c r="I16" s="1" t="s">
        <v>6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37</v>
      </c>
    </row>
    <row r="17" spans="1:16" x14ac:dyDescent="0.2">
      <c r="A17" s="1">
        <v>0</v>
      </c>
      <c r="B17" s="1" t="s">
        <v>8</v>
      </c>
      <c r="C17" s="1" t="s">
        <v>14</v>
      </c>
      <c r="D17" s="1" t="s">
        <v>18</v>
      </c>
      <c r="E17" s="1" t="s">
        <v>10</v>
      </c>
      <c r="F17" s="1">
        <v>32</v>
      </c>
      <c r="G17" s="1" t="s">
        <v>11</v>
      </c>
      <c r="H17" s="1">
        <v>155.67801589999999</v>
      </c>
      <c r="I17" s="1">
        <v>58.396325930000003</v>
      </c>
      <c r="L17">
        <f>PART_BATCAT_GCAT!L26</f>
        <v>282.3316734</v>
      </c>
      <c r="M17">
        <f>PART_BATCAT_GCAT!M26</f>
        <v>262.09231569999997</v>
      </c>
      <c r="N17">
        <f>PART_BATCAT_GCAT!N26</f>
        <v>272.06586099999998</v>
      </c>
      <c r="O17">
        <f>H19</f>
        <v>901.92539620000002</v>
      </c>
      <c r="P17">
        <f>H17</f>
        <v>155.67801589999999</v>
      </c>
    </row>
    <row r="18" spans="1:16" x14ac:dyDescent="0.2">
      <c r="A18" s="1">
        <v>1</v>
      </c>
      <c r="B18" s="1" t="s">
        <v>8</v>
      </c>
      <c r="C18" s="1" t="s">
        <v>14</v>
      </c>
      <c r="D18" s="1" t="s">
        <v>18</v>
      </c>
      <c r="E18" s="1" t="s">
        <v>15</v>
      </c>
      <c r="F18" s="1">
        <v>32</v>
      </c>
      <c r="G18" s="1" t="s">
        <v>11</v>
      </c>
      <c r="H18" s="1">
        <v>679.50415299999997</v>
      </c>
      <c r="I18" s="1">
        <v>233.32970359999999</v>
      </c>
    </row>
    <row r="19" spans="1:16" x14ac:dyDescent="0.2">
      <c r="A19" s="1">
        <v>2</v>
      </c>
      <c r="B19" s="1" t="s">
        <v>8</v>
      </c>
      <c r="C19" s="1" t="s">
        <v>14</v>
      </c>
      <c r="D19" s="1" t="s">
        <v>18</v>
      </c>
      <c r="E19" s="1" t="s">
        <v>28</v>
      </c>
      <c r="F19" s="1">
        <v>32</v>
      </c>
      <c r="G19" s="1" t="s">
        <v>11</v>
      </c>
      <c r="H19" s="1">
        <v>901.92539620000002</v>
      </c>
      <c r="I19" s="1">
        <v>535.68285649999996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K10"/>
  <sheetViews>
    <sheetView showRuler="0" topLeftCell="AS1" workbookViewId="0">
      <selection activeCell="B2" sqref="B2:O7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8" max="18" width="13.6640625" customWidth="1"/>
    <col min="23" max="23" width="13.6640625" customWidth="1"/>
    <col min="24" max="24" width="11.5" customWidth="1"/>
    <col min="25" max="25" width="13.33203125" customWidth="1"/>
    <col min="26" max="26" width="11.1640625" customWidth="1"/>
    <col min="27" max="27" width="12.6640625" customWidth="1"/>
    <col min="29" max="29" width="12.33203125" customWidth="1"/>
    <col min="34" max="34" width="13.5" customWidth="1"/>
    <col min="39" max="39" width="13.5" customWidth="1"/>
    <col min="40" max="40" width="11.5" customWidth="1"/>
    <col min="41" max="41" width="13.33203125" customWidth="1"/>
    <col min="42" max="42" width="11.1640625" customWidth="1"/>
    <col min="43" max="43" width="12.6640625" customWidth="1"/>
    <col min="45" max="45" width="12.33203125" customWidth="1"/>
    <col min="50" max="50" width="13.6640625" customWidth="1"/>
    <col min="55" max="55" width="13.5" customWidth="1"/>
    <col min="56" max="56" width="11.5" customWidth="1"/>
    <col min="57" max="57" width="13.33203125" customWidth="1"/>
    <col min="58" max="58" width="11.1640625" customWidth="1"/>
    <col min="59" max="59" width="12.6640625" customWidth="1"/>
    <col min="61" max="61" width="12.33203125" customWidth="1"/>
  </cols>
  <sheetData>
    <row r="1" spans="1:63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</v>
      </c>
      <c r="Q1" t="s">
        <v>36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7</v>
      </c>
      <c r="AG1" t="s">
        <v>34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7</v>
      </c>
      <c r="AW1" t="s">
        <v>47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45</v>
      </c>
      <c r="BK1" t="s">
        <v>7</v>
      </c>
    </row>
    <row r="2" spans="1:63" x14ac:dyDescent="0.2">
      <c r="A2">
        <v>0</v>
      </c>
      <c r="B2" t="s">
        <v>8</v>
      </c>
      <c r="C2" t="s">
        <v>9</v>
      </c>
      <c r="D2" t="s">
        <v>18</v>
      </c>
      <c r="E2" t="s">
        <v>10</v>
      </c>
      <c r="F2">
        <v>8</v>
      </c>
      <c r="G2">
        <v>181.03463363642399</v>
      </c>
      <c r="H2">
        <v>9.4204737665716802</v>
      </c>
      <c r="I2">
        <v>34.489135145632197</v>
      </c>
      <c r="J2">
        <v>24.320835641148999</v>
      </c>
      <c r="K2">
        <v>266.26103319330002</v>
      </c>
      <c r="L2">
        <v>69.4682543764049</v>
      </c>
      <c r="M2">
        <v>168.0699613676</v>
      </c>
      <c r="N2">
        <v>0.38024089280163398</v>
      </c>
      <c r="O2" t="s">
        <v>11</v>
      </c>
      <c r="Q2">
        <v>0</v>
      </c>
      <c r="R2" t="s">
        <v>8</v>
      </c>
      <c r="S2" t="s">
        <v>12</v>
      </c>
      <c r="T2" t="s">
        <v>18</v>
      </c>
      <c r="U2" t="s">
        <v>53</v>
      </c>
      <c r="V2">
        <v>32</v>
      </c>
      <c r="W2">
        <v>36.390636555</v>
      </c>
      <c r="X2">
        <v>11.9478705471164</v>
      </c>
      <c r="Y2">
        <v>0.37827971137704702</v>
      </c>
      <c r="Z2">
        <v>0.302741498123695</v>
      </c>
      <c r="AA2">
        <v>36.6581207041</v>
      </c>
      <c r="AB2">
        <v>11.930068352754301</v>
      </c>
      <c r="AC2">
        <v>36.123152405900001</v>
      </c>
      <c r="AD2">
        <v>11.969475457788301</v>
      </c>
      <c r="AE2" t="s">
        <v>11</v>
      </c>
      <c r="AG2">
        <v>0</v>
      </c>
      <c r="AH2" t="s">
        <v>8</v>
      </c>
      <c r="AI2" t="s">
        <v>13</v>
      </c>
      <c r="AJ2" t="s">
        <v>18</v>
      </c>
      <c r="AK2" t="s">
        <v>49</v>
      </c>
      <c r="AL2">
        <v>8</v>
      </c>
      <c r="AM2">
        <v>177.58392449339999</v>
      </c>
      <c r="AN2">
        <v>11.4151695705111</v>
      </c>
      <c r="AO2">
        <v>5.4574738143012702</v>
      </c>
      <c r="AP2">
        <v>4.4724954931336001</v>
      </c>
      <c r="AQ2">
        <v>187.3459008305</v>
      </c>
      <c r="AR2">
        <v>21.465608912648602</v>
      </c>
      <c r="AS2">
        <v>172.7396172883</v>
      </c>
      <c r="AT2">
        <v>8.9405881196794006</v>
      </c>
      <c r="AU2" t="s">
        <v>11</v>
      </c>
      <c r="AW2">
        <v>0</v>
      </c>
      <c r="AX2" t="s">
        <v>8</v>
      </c>
      <c r="AY2" t="s">
        <v>14</v>
      </c>
      <c r="AZ2" t="s">
        <v>18</v>
      </c>
      <c r="BA2" t="s">
        <v>53</v>
      </c>
      <c r="BB2">
        <v>32</v>
      </c>
      <c r="BC2">
        <v>154.70724945775001</v>
      </c>
      <c r="BD2">
        <v>57.195794921236498</v>
      </c>
      <c r="BE2">
        <v>1.3728710044627499</v>
      </c>
      <c r="BF2">
        <v>1.9121398938802801</v>
      </c>
      <c r="BG2">
        <v>155.67801585469999</v>
      </c>
      <c r="BH2">
        <v>58.3963259255761</v>
      </c>
      <c r="BI2">
        <v>153.7364830608</v>
      </c>
      <c r="BJ2">
        <v>56.002172374935199</v>
      </c>
      <c r="BK2" t="s">
        <v>11</v>
      </c>
    </row>
    <row r="3" spans="1:63" x14ac:dyDescent="0.2">
      <c r="A3">
        <v>1</v>
      </c>
      <c r="B3" t="s">
        <v>8</v>
      </c>
      <c r="C3" t="s">
        <v>9</v>
      </c>
      <c r="D3" t="s">
        <v>18</v>
      </c>
      <c r="E3" t="s">
        <v>56</v>
      </c>
      <c r="F3">
        <v>16</v>
      </c>
      <c r="G3">
        <v>210.87833441027499</v>
      </c>
      <c r="H3">
        <v>19.509137776703</v>
      </c>
      <c r="I3">
        <v>58.245528578571601</v>
      </c>
      <c r="J3">
        <v>31.1716804704763</v>
      </c>
      <c r="K3">
        <v>298.18622107930003</v>
      </c>
      <c r="L3">
        <v>64.591586733314102</v>
      </c>
      <c r="M3">
        <v>180.4807054469</v>
      </c>
      <c r="N3">
        <v>8.3500451118163905</v>
      </c>
      <c r="O3" t="s">
        <v>11</v>
      </c>
      <c r="Q3">
        <v>1</v>
      </c>
      <c r="R3" t="s">
        <v>8</v>
      </c>
      <c r="S3" t="s">
        <v>12</v>
      </c>
      <c r="T3" t="s">
        <v>18</v>
      </c>
      <c r="U3" t="s">
        <v>54</v>
      </c>
      <c r="V3">
        <v>32</v>
      </c>
      <c r="W3">
        <v>277.87557957805001</v>
      </c>
      <c r="X3">
        <v>244.02533860337499</v>
      </c>
      <c r="Y3">
        <v>69.835298384194601</v>
      </c>
      <c r="Z3">
        <v>67.321354959766595</v>
      </c>
      <c r="AA3">
        <v>327.25659263170002</v>
      </c>
      <c r="AB3">
        <v>272.65140716481397</v>
      </c>
      <c r="AC3">
        <v>228.4945665244</v>
      </c>
      <c r="AD3">
        <v>222.01375355064999</v>
      </c>
      <c r="AE3" t="s">
        <v>11</v>
      </c>
      <c r="AG3">
        <v>1</v>
      </c>
      <c r="AH3" t="s">
        <v>8</v>
      </c>
      <c r="AI3" t="s">
        <v>13</v>
      </c>
      <c r="AJ3" t="s">
        <v>18</v>
      </c>
      <c r="AK3" t="s">
        <v>48</v>
      </c>
      <c r="AL3">
        <v>16</v>
      </c>
      <c r="AM3">
        <v>174.32597361455001</v>
      </c>
      <c r="AN3">
        <v>0.20078430428855401</v>
      </c>
      <c r="AO3">
        <v>0.48726992800660102</v>
      </c>
      <c r="AP3">
        <v>0.10770285495373</v>
      </c>
      <c r="AQ3">
        <v>174.93803698649899</v>
      </c>
      <c r="AR3">
        <v>0.31688793875295002</v>
      </c>
      <c r="AS3">
        <v>173.85507697489999</v>
      </c>
      <c r="AT3">
        <v>0.19067525296879501</v>
      </c>
      <c r="AU3" t="s">
        <v>11</v>
      </c>
      <c r="AW3">
        <v>1</v>
      </c>
      <c r="AX3" t="s">
        <v>8</v>
      </c>
      <c r="AY3" t="s">
        <v>14</v>
      </c>
      <c r="AZ3" t="s">
        <v>18</v>
      </c>
      <c r="BA3" t="s">
        <v>54</v>
      </c>
      <c r="BB3">
        <v>32</v>
      </c>
      <c r="BC3">
        <v>650.45693482025001</v>
      </c>
      <c r="BD3">
        <v>239.85181468815699</v>
      </c>
      <c r="BE3">
        <v>41.078969891658801</v>
      </c>
      <c r="BF3">
        <v>56.399157465356403</v>
      </c>
      <c r="BG3">
        <v>679.50415299480005</v>
      </c>
      <c r="BH3">
        <v>233.329703626943</v>
      </c>
      <c r="BI3">
        <v>621.40971664569997</v>
      </c>
      <c r="BJ3">
        <v>252.57850341343101</v>
      </c>
      <c r="BK3" t="s">
        <v>11</v>
      </c>
    </row>
    <row r="4" spans="1:63" x14ac:dyDescent="0.2">
      <c r="A4">
        <v>2</v>
      </c>
      <c r="B4" t="s">
        <v>8</v>
      </c>
      <c r="C4" t="s">
        <v>9</v>
      </c>
      <c r="D4" t="s">
        <v>18</v>
      </c>
      <c r="E4" t="s">
        <v>15</v>
      </c>
      <c r="F4">
        <v>8</v>
      </c>
      <c r="G4">
        <v>173.49076196999999</v>
      </c>
      <c r="H4">
        <v>5.8458590572764804</v>
      </c>
      <c r="I4">
        <v>1.4726772522729299</v>
      </c>
      <c r="J4">
        <v>0.854215895271211</v>
      </c>
      <c r="K4">
        <v>176.50181405710001</v>
      </c>
      <c r="L4">
        <v>7.3935109007039896</v>
      </c>
      <c r="M4">
        <v>171.674316214599</v>
      </c>
      <c r="N4">
        <v>4.6327706299501497</v>
      </c>
      <c r="O4" t="s">
        <v>11</v>
      </c>
      <c r="Q4">
        <v>2</v>
      </c>
      <c r="R4" t="s">
        <v>8</v>
      </c>
      <c r="S4" t="s">
        <v>12</v>
      </c>
      <c r="T4" t="s">
        <v>18</v>
      </c>
      <c r="U4" t="s">
        <v>55</v>
      </c>
      <c r="V4">
        <v>32</v>
      </c>
      <c r="W4">
        <v>240.47993648409999</v>
      </c>
      <c r="X4">
        <v>104.212717549178</v>
      </c>
      <c r="Y4">
        <v>114.95015508634501</v>
      </c>
      <c r="Z4">
        <v>179.58181440827801</v>
      </c>
      <c r="AA4">
        <v>321.76197064409899</v>
      </c>
      <c r="AB4">
        <v>227.709509456218</v>
      </c>
      <c r="AC4">
        <v>159.1979023241</v>
      </c>
      <c r="AD4">
        <v>46.028125829187701</v>
      </c>
      <c r="AE4" t="s">
        <v>11</v>
      </c>
      <c r="AG4">
        <v>2</v>
      </c>
      <c r="AH4" t="s">
        <v>8</v>
      </c>
      <c r="AI4" t="s">
        <v>13</v>
      </c>
      <c r="AJ4" t="s">
        <v>18</v>
      </c>
      <c r="AK4" t="s">
        <v>50</v>
      </c>
      <c r="AL4">
        <v>8</v>
      </c>
      <c r="AM4">
        <v>192.446594689362</v>
      </c>
      <c r="AN4">
        <v>6.5178542466712202</v>
      </c>
      <c r="AO4">
        <v>5.8986120093568699</v>
      </c>
      <c r="AP4">
        <v>2.7639120296879498</v>
      </c>
      <c r="AQ4">
        <v>202.88463441900001</v>
      </c>
      <c r="AR4">
        <v>9.7383050701131797</v>
      </c>
      <c r="AS4">
        <v>187.3236717931</v>
      </c>
      <c r="AT4">
        <v>6.1451003831801998</v>
      </c>
      <c r="AU4" t="s">
        <v>11</v>
      </c>
      <c r="AW4">
        <v>2</v>
      </c>
      <c r="AX4" t="s">
        <v>8</v>
      </c>
      <c r="AY4" t="s">
        <v>14</v>
      </c>
      <c r="AZ4" t="s">
        <v>18</v>
      </c>
      <c r="BA4" t="s">
        <v>55</v>
      </c>
      <c r="BB4">
        <v>32</v>
      </c>
      <c r="BC4">
        <v>845.28107310489997</v>
      </c>
      <c r="BD4">
        <v>554.06223535842798</v>
      </c>
      <c r="BE4">
        <v>80.107170011223801</v>
      </c>
      <c r="BF4">
        <v>83.048977297597403</v>
      </c>
      <c r="BG4">
        <v>901.92539624149902</v>
      </c>
      <c r="BH4">
        <v>535.68285647554899</v>
      </c>
      <c r="BI4">
        <v>788.636749968299</v>
      </c>
      <c r="BJ4">
        <v>577.85026711867999</v>
      </c>
      <c r="BK4" t="s">
        <v>11</v>
      </c>
    </row>
    <row r="5" spans="1:63" x14ac:dyDescent="0.2">
      <c r="A5">
        <v>3</v>
      </c>
      <c r="B5" t="s">
        <v>8</v>
      </c>
      <c r="C5" t="s">
        <v>9</v>
      </c>
      <c r="D5" t="s">
        <v>18</v>
      </c>
      <c r="E5" t="s">
        <v>58</v>
      </c>
      <c r="F5">
        <v>16</v>
      </c>
      <c r="G5">
        <v>176.07077217714999</v>
      </c>
      <c r="H5">
        <v>1.8498168659773599</v>
      </c>
      <c r="I5">
        <v>1.1753732787234701</v>
      </c>
      <c r="J5">
        <v>1.4875808173826699</v>
      </c>
      <c r="K5">
        <v>177.71267995389999</v>
      </c>
      <c r="L5">
        <v>3.4875397470088298</v>
      </c>
      <c r="M5">
        <v>175.09833469719999</v>
      </c>
      <c r="N5">
        <v>1.75777249271144</v>
      </c>
      <c r="O5" t="s">
        <v>11</v>
      </c>
      <c r="R5" s="3" t="str">
        <f>BATCAT_GCAT!L$16</f>
        <v>batcat</v>
      </c>
      <c r="S5" s="3" t="str">
        <f>BATCAT_GCAT!M$16</f>
        <v>gem</v>
      </c>
      <c r="T5" s="3" t="str">
        <f>BATCAT_GCAT!N$16</f>
        <v>GCAT</v>
      </c>
      <c r="U5" s="3" t="str">
        <f>BATCAT_GCAT!O$16</f>
        <v>scalability</v>
      </c>
      <c r="V5" s="3">
        <f>BATCAT_GCAT!P$16</f>
        <v>64</v>
      </c>
      <c r="W5" s="3">
        <f>BATCAT_GCAT!Q$16</f>
        <v>286.47299550000002</v>
      </c>
      <c r="X5" s="3">
        <f>BATCAT_GCAT!R$16</f>
        <v>583.0635135</v>
      </c>
      <c r="AG5">
        <v>3</v>
      </c>
      <c r="AH5" t="s">
        <v>8</v>
      </c>
      <c r="AI5" t="s">
        <v>13</v>
      </c>
      <c r="AJ5" t="s">
        <v>18</v>
      </c>
      <c r="AK5" t="s">
        <v>51</v>
      </c>
      <c r="AL5">
        <v>16</v>
      </c>
      <c r="AM5">
        <v>291.59531918085003</v>
      </c>
      <c r="AN5">
        <v>76.687100304983304</v>
      </c>
      <c r="AO5">
        <v>111.231927718874</v>
      </c>
      <c r="AP5">
        <v>78.850526681454596</v>
      </c>
      <c r="AQ5">
        <v>433.908795084899</v>
      </c>
      <c r="AR5">
        <v>158.156457691344</v>
      </c>
      <c r="AS5">
        <v>204.88396547409999</v>
      </c>
      <c r="AT5">
        <v>21.695502477728802</v>
      </c>
      <c r="AU5" t="s">
        <v>11</v>
      </c>
      <c r="AX5" s="5" t="str">
        <f>BATCAT_GCAT!AF$16</f>
        <v>batcat</v>
      </c>
      <c r="AY5" s="5" t="str">
        <f>BATCAT_GCAT!AG$16</f>
        <v>snap</v>
      </c>
      <c r="AZ5" s="5" t="str">
        <f>BATCAT_GCAT!AH$16</f>
        <v>GCAT</v>
      </c>
      <c r="BA5" s="5" t="str">
        <f>BATCAT_GCAT!AI$16</f>
        <v>scalability</v>
      </c>
      <c r="BB5" s="5">
        <f>BATCAT_GCAT!AJ$16</f>
        <v>64</v>
      </c>
      <c r="BC5" s="5">
        <f>BATCAT_GCAT!AK$16</f>
        <v>434.67785129999999</v>
      </c>
      <c r="BD5" s="5">
        <f>BATCAT_GCAT!AL$16</f>
        <v>250.33193779999999</v>
      </c>
    </row>
    <row r="6" spans="1:63" x14ac:dyDescent="0.2">
      <c r="A6">
        <v>4</v>
      </c>
      <c r="B6" t="s">
        <v>8</v>
      </c>
      <c r="C6" t="s">
        <v>9</v>
      </c>
      <c r="D6" t="s">
        <v>18</v>
      </c>
      <c r="E6" t="s">
        <v>28</v>
      </c>
      <c r="F6">
        <v>8</v>
      </c>
      <c r="G6">
        <v>248.29139428804899</v>
      </c>
      <c r="H6">
        <v>27.2107227668685</v>
      </c>
      <c r="I6">
        <v>111.843823611155</v>
      </c>
      <c r="J6">
        <v>27.111316078194299</v>
      </c>
      <c r="K6">
        <v>463.52552511969998</v>
      </c>
      <c r="L6">
        <v>63.611260176159099</v>
      </c>
      <c r="M6">
        <v>175.35814708949999</v>
      </c>
      <c r="N6">
        <v>11.0080579939044</v>
      </c>
      <c r="O6" t="s">
        <v>11</v>
      </c>
      <c r="R6" s="3" t="str">
        <f>BATCAT_GCAT!L$11</f>
        <v>batcat</v>
      </c>
      <c r="S6" s="3" t="str">
        <f>BATCAT_GCAT!M$11</f>
        <v>gem</v>
      </c>
      <c r="T6" s="3" t="str">
        <f>BATCAT_GCAT!N$11</f>
        <v>GCAT</v>
      </c>
      <c r="U6" s="3" t="str">
        <f>BATCAT_GCAT!O$11</f>
        <v>localalloc</v>
      </c>
      <c r="V6" s="3">
        <f>BATCAT_GCAT!P$11</f>
        <v>64</v>
      </c>
      <c r="W6" s="3">
        <f>BATCAT_GCAT!Q$11</f>
        <v>162.08112180000001</v>
      </c>
      <c r="X6" s="3">
        <f>BATCAT_GCAT!R$11</f>
        <v>151.95601690000001</v>
      </c>
      <c r="AG6">
        <v>4</v>
      </c>
      <c r="AH6" t="s">
        <v>8</v>
      </c>
      <c r="AI6" t="s">
        <v>13</v>
      </c>
      <c r="AJ6" t="s">
        <v>18</v>
      </c>
      <c r="AK6" t="s">
        <v>52</v>
      </c>
      <c r="AL6">
        <v>8</v>
      </c>
      <c r="AM6">
        <v>176.67875997763699</v>
      </c>
      <c r="AN6">
        <v>14.2180271081792</v>
      </c>
      <c r="AO6">
        <v>3.6782788158751001</v>
      </c>
      <c r="AP6">
        <v>1.7558492321210999</v>
      </c>
      <c r="AQ6">
        <v>184.6785221033</v>
      </c>
      <c r="AR6">
        <v>12.776165358057501</v>
      </c>
      <c r="AS6">
        <v>174.18546345979999</v>
      </c>
      <c r="AT6">
        <v>14.162830289889699</v>
      </c>
      <c r="AU6" t="s">
        <v>11</v>
      </c>
      <c r="AX6" s="5" t="str">
        <f>BATCAT_GCAT!AF$11</f>
        <v>batcat</v>
      </c>
      <c r="AY6" s="5" t="str">
        <f>BATCAT_GCAT!AG$11</f>
        <v>snap</v>
      </c>
      <c r="AZ6" s="5" t="str">
        <f>BATCAT_GCAT!AH$11</f>
        <v>GCAT</v>
      </c>
      <c r="BA6" s="5" t="str">
        <f>BATCAT_GCAT!AI$11</f>
        <v>localalloc</v>
      </c>
      <c r="BB6" s="5">
        <f>BATCAT_GCAT!AJ$11</f>
        <v>64</v>
      </c>
      <c r="BC6" s="5">
        <f>BATCAT_GCAT!AK$11</f>
        <v>618.6649122</v>
      </c>
      <c r="BD6" s="5">
        <f>BATCAT_GCAT!AL$11</f>
        <v>411.16167039999999</v>
      </c>
    </row>
    <row r="7" spans="1:63" x14ac:dyDescent="0.2">
      <c r="A7">
        <v>5</v>
      </c>
      <c r="B7" t="s">
        <v>8</v>
      </c>
      <c r="C7" t="s">
        <v>9</v>
      </c>
      <c r="D7" t="s">
        <v>18</v>
      </c>
      <c r="E7" t="s">
        <v>46</v>
      </c>
      <c r="F7">
        <v>16</v>
      </c>
      <c r="G7">
        <v>158.013092520024</v>
      </c>
      <c r="H7">
        <v>27.208683645141701</v>
      </c>
      <c r="I7">
        <v>23.759095475503401</v>
      </c>
      <c r="J7">
        <v>36.258746672966097</v>
      </c>
      <c r="K7">
        <v>193.55199253134899</v>
      </c>
      <c r="L7">
        <v>63.436182831220698</v>
      </c>
      <c r="M7">
        <v>145.06688194545001</v>
      </c>
      <c r="N7">
        <v>31.6722792000635</v>
      </c>
      <c r="O7" t="s">
        <v>11</v>
      </c>
      <c r="R7" s="3" t="str">
        <f>BATCAT_GCAT!L$6</f>
        <v>batcat</v>
      </c>
      <c r="S7" s="3" t="str">
        <f>BATCAT_GCAT!M$6</f>
        <v>gem</v>
      </c>
      <c r="T7" s="3" t="str">
        <f>BATCAT_GCAT!N$6</f>
        <v>GCAT</v>
      </c>
      <c r="U7" s="3" t="str">
        <f>BATCAT_GCAT!O$6</f>
        <v>interleave</v>
      </c>
      <c r="V7" s="3">
        <f>BATCAT_GCAT!P$6</f>
        <v>64</v>
      </c>
      <c r="W7" s="3">
        <f>BATCAT_GCAT!Q$6</f>
        <v>30.179820670000002</v>
      </c>
      <c r="X7" s="3">
        <f>BATCAT_GCAT!R$6</f>
        <v>0.821513206</v>
      </c>
      <c r="AG7">
        <v>5</v>
      </c>
      <c r="AH7" t="s">
        <v>8</v>
      </c>
      <c r="AI7" t="s">
        <v>13</v>
      </c>
      <c r="AJ7" t="s">
        <v>18</v>
      </c>
      <c r="AK7" t="s">
        <v>46</v>
      </c>
      <c r="AL7">
        <v>16</v>
      </c>
      <c r="AM7">
        <v>187.88161173829999</v>
      </c>
      <c r="AN7">
        <v>21.755907770198402</v>
      </c>
      <c r="AO7">
        <v>0.60489401200109205</v>
      </c>
      <c r="AP7">
        <v>0.72705705662140796</v>
      </c>
      <c r="AQ7">
        <v>188.61160605729901</v>
      </c>
      <c r="AR7">
        <v>22.533181034861698</v>
      </c>
      <c r="AS7">
        <v>187.1955415509</v>
      </c>
      <c r="AT7">
        <v>21.152804482991101</v>
      </c>
      <c r="AU7" t="s">
        <v>11</v>
      </c>
      <c r="AX7" s="5" t="str">
        <f>BATCAT_GCAT!AF$6</f>
        <v>batcat</v>
      </c>
      <c r="AY7" s="5" t="str">
        <f>BATCAT_GCAT!AG$6</f>
        <v>snap</v>
      </c>
      <c r="AZ7" s="5" t="str">
        <f>BATCAT_GCAT!AH$6</f>
        <v>GCAT</v>
      </c>
      <c r="BA7" s="5" t="str">
        <f>BATCAT_GCAT!AI$6</f>
        <v>interleave</v>
      </c>
      <c r="BB7" s="5">
        <f>BATCAT_GCAT!AJ$6</f>
        <v>64</v>
      </c>
      <c r="BC7" s="5">
        <f>BATCAT_GCAT!AK$6</f>
        <v>81.34540878</v>
      </c>
      <c r="BD7" s="5">
        <f>BATCAT_GCAT!AL$6</f>
        <v>5.9307660980000003</v>
      </c>
    </row>
    <row r="8" spans="1:63" x14ac:dyDescent="0.2">
      <c r="B8" s="2" t="str">
        <f>BATCAT_GCAT!B$16</f>
        <v>batcat</v>
      </c>
      <c r="C8" s="2" t="str">
        <f>BATCAT_GCAT!C$16</f>
        <v>bowtie2</v>
      </c>
      <c r="D8" s="2" t="str">
        <f>BATCAT_GCAT!D$16</f>
        <v>GCAT</v>
      </c>
      <c r="E8" s="2" t="str">
        <f>BATCAT_GCAT!E$16</f>
        <v>scalability</v>
      </c>
      <c r="F8" s="2">
        <f>BATCAT_GCAT!F$16</f>
        <v>64</v>
      </c>
      <c r="G8" s="2">
        <f>BATCAT_GCAT!G$16</f>
        <v>282.3316734</v>
      </c>
      <c r="H8" s="2">
        <f>BATCAT_GCAT!H$16</f>
        <v>8.2684263819999995</v>
      </c>
      <c r="AH8" s="4" t="str">
        <f>BATCAT_GCAT!V$16</f>
        <v>batcat</v>
      </c>
      <c r="AI8" s="4" t="str">
        <f>BATCAT_GCAT!W$16</f>
        <v>mem</v>
      </c>
      <c r="AJ8" s="4" t="str">
        <f>BATCAT_GCAT!X$16</f>
        <v>GCAT</v>
      </c>
      <c r="AK8" s="4" t="str">
        <f>BATCAT_GCAT!Y$16</f>
        <v>scalability</v>
      </c>
      <c r="AL8" s="4">
        <f>BATCAT_GCAT!Z$16</f>
        <v>64</v>
      </c>
      <c r="AM8" s="4">
        <f>BATCAT_GCAT!AA$16</f>
        <v>376.32148410000002</v>
      </c>
      <c r="AN8" s="4">
        <f>BATCAT_GCAT!AB$16</f>
        <v>8.2935401080000002</v>
      </c>
    </row>
    <row r="9" spans="1:63" x14ac:dyDescent="0.2">
      <c r="B9" s="2" t="str">
        <f>BATCAT_GCAT!B$11</f>
        <v>batcat</v>
      </c>
      <c r="C9" s="2" t="str">
        <f>BATCAT_GCAT!C$11</f>
        <v>bowtie2</v>
      </c>
      <c r="D9" s="2" t="str">
        <f>BATCAT_GCAT!D$11</f>
        <v>GCAT</v>
      </c>
      <c r="E9" s="2" t="str">
        <f>BATCAT_GCAT!E$11</f>
        <v>localalloc</v>
      </c>
      <c r="F9" s="2">
        <f>BATCAT_GCAT!F$11</f>
        <v>64</v>
      </c>
      <c r="G9" s="2">
        <f>BATCAT_GCAT!G$11</f>
        <v>262.09231569999997</v>
      </c>
      <c r="H9" s="2">
        <f>BATCAT_GCAT!H$11</f>
        <v>11.487661920000001</v>
      </c>
      <c r="AH9" s="4" t="str">
        <f>BATCAT_GCAT!V$11</f>
        <v>batcat</v>
      </c>
      <c r="AI9" s="4" t="str">
        <f>BATCAT_GCAT!W$11</f>
        <v>mem</v>
      </c>
      <c r="AJ9" s="4" t="str">
        <f>BATCAT_GCAT!X$11</f>
        <v>GCAT</v>
      </c>
      <c r="AK9" s="4" t="str">
        <f>BATCAT_GCAT!Y$11</f>
        <v>localalloc</v>
      </c>
      <c r="AL9" s="4">
        <f>BATCAT_GCAT!Z$11</f>
        <v>64</v>
      </c>
      <c r="AM9" s="4">
        <f>BATCAT_GCAT!AA$11</f>
        <v>367.7329752</v>
      </c>
      <c r="AN9" s="4">
        <f>BATCAT_GCAT!AB$11</f>
        <v>2.476277949</v>
      </c>
    </row>
    <row r="10" spans="1:63" x14ac:dyDescent="0.2">
      <c r="B10" s="2" t="str">
        <f>BATCAT_GCAT!B$6</f>
        <v>batcat</v>
      </c>
      <c r="C10" s="2" t="str">
        <f>BATCAT_GCAT!C$6</f>
        <v>bowtie2</v>
      </c>
      <c r="D10" s="2" t="str">
        <f>BATCAT_GCAT!D$6</f>
        <v>GCAT</v>
      </c>
      <c r="E10" s="2" t="str">
        <f>BATCAT_GCAT!E$6</f>
        <v>interleave</v>
      </c>
      <c r="F10" s="2">
        <f>BATCAT_GCAT!F$6</f>
        <v>64</v>
      </c>
      <c r="G10" s="2">
        <f>BATCAT_GCAT!G$6</f>
        <v>272.06586099999998</v>
      </c>
      <c r="H10" s="2">
        <f>BATCAT_GCAT!H$6</f>
        <v>7.3874529510000002</v>
      </c>
      <c r="AH10" s="4" t="str">
        <f>BATCAT_GCAT!V$6</f>
        <v>batcat</v>
      </c>
      <c r="AI10" s="4" t="str">
        <f>BATCAT_GCAT!W$6</f>
        <v>mem</v>
      </c>
      <c r="AJ10" s="4" t="str">
        <f>BATCAT_GCAT!X$6</f>
        <v>GCAT</v>
      </c>
      <c r="AK10" s="4" t="str">
        <f>BATCAT_GCAT!Y$6</f>
        <v>interleave</v>
      </c>
      <c r="AL10" s="4">
        <f>BATCAT_GCAT!Z$6</f>
        <v>64</v>
      </c>
      <c r="AM10" s="4">
        <f>BATCAT_GCAT!AA$6</f>
        <v>234.2286751</v>
      </c>
      <c r="AN10" s="4">
        <f>BATCAT_GCAT!AB$6</f>
        <v>0.94408249399999999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BATCAT_NA12878</vt:lpstr>
      <vt:lpstr>PART_BATCAT_NA12878</vt:lpstr>
      <vt:lpstr>HYB_BATCAT_NA12878</vt:lpstr>
      <vt:lpstr>HYB_BATCAT_NA12878_RELOADED</vt:lpstr>
      <vt:lpstr>HYB_BATCAT_NA12878_ENHANCED</vt:lpstr>
      <vt:lpstr>BATCAT_GCAT</vt:lpstr>
      <vt:lpstr>PART_BATCAT_GCAT</vt:lpstr>
      <vt:lpstr>HYB_BATCAT_GCAT</vt:lpstr>
      <vt:lpstr>HYB_BATCAT_GCAT_RELOADED</vt:lpstr>
      <vt:lpstr>HYB_BATCAT_GCAT_ENHANCED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2016-11-18T16:44:08Z</dcterms:modified>
</cp:coreProperties>
</file>