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7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ofe/Projects/LogsAnalizer/production/excels/"/>
    </mc:Choice>
  </mc:AlternateContent>
  <bookViews>
    <workbookView xWindow="1360" yWindow="880" windowWidth="32980" windowHeight="17540" tabRatio="500" firstSheet="4" activeTab="9"/>
  </bookViews>
  <sheets>
    <sheet name="PENGUIN_NA12878" sheetId="2" state="hidden" r:id="rId1"/>
    <sheet name="PART_PENGUIN_NA12878" sheetId="4" state="hidden" r:id="rId2"/>
    <sheet name="HYB_PENGUIN_NA12878" sheetId="5" state="hidden" r:id="rId3"/>
    <sheet name="HYB_PENGUIN_NA12878_RELOADED" sheetId="8" state="hidden" r:id="rId4"/>
    <sheet name="HYB_PENGUIN_NA12878_ENHANCED" sheetId="11" r:id="rId5"/>
    <sheet name="PENGUIN_GCAT" sheetId="1" state="hidden" r:id="rId6"/>
    <sheet name="PART_PENGUIN_GCAT" sheetId="3" state="hidden" r:id="rId7"/>
    <sheet name="HYB_PENGUIN_GCAT" sheetId="6" state="hidden" r:id="rId8"/>
    <sheet name="HYB_PENGUIN_GCAT_RELOADED" sheetId="9" state="hidden" r:id="rId9"/>
    <sheet name="HYB_PENGUIN_GCAT_ENHANCED" sheetId="13" r:id="rId10"/>
    <sheet name="Sheet4" sheetId="10" r:id="rId1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7" i="13" l="1"/>
  <c r="BO2" i="13"/>
  <c r="BO3" i="13"/>
  <c r="BO4" i="13"/>
  <c r="BF5" i="13"/>
  <c r="BO5" i="13"/>
  <c r="BF6" i="13"/>
  <c r="BO6" i="13"/>
  <c r="BO7" i="13"/>
  <c r="AO13" i="13"/>
  <c r="AX2" i="13"/>
  <c r="AX3" i="13"/>
  <c r="AX4" i="13"/>
  <c r="AX5" i="13"/>
  <c r="AX6" i="13"/>
  <c r="AX7" i="13"/>
  <c r="AX8" i="13"/>
  <c r="AX9" i="13"/>
  <c r="AX10" i="13"/>
  <c r="AO11" i="13"/>
  <c r="AX11" i="13"/>
  <c r="AO12" i="13"/>
  <c r="AX12" i="13"/>
  <c r="AX13" i="13"/>
  <c r="X7" i="13"/>
  <c r="AG2" i="13"/>
  <c r="AG3" i="13"/>
  <c r="AG4" i="13"/>
  <c r="X5" i="13"/>
  <c r="AG5" i="13"/>
  <c r="X6" i="13"/>
  <c r="AG6" i="13"/>
  <c r="AG7" i="13"/>
  <c r="G13" i="13"/>
  <c r="P2" i="13"/>
  <c r="P3" i="13"/>
  <c r="P4" i="13"/>
  <c r="P5" i="13"/>
  <c r="P6" i="13"/>
  <c r="P7" i="13"/>
  <c r="P8" i="13"/>
  <c r="P9" i="13"/>
  <c r="P10" i="13"/>
  <c r="G11" i="13"/>
  <c r="P11" i="13"/>
  <c r="G12" i="13"/>
  <c r="P12" i="13"/>
  <c r="P13" i="13"/>
  <c r="BF7" i="11"/>
  <c r="BO2" i="11"/>
  <c r="BO3" i="11"/>
  <c r="BO4" i="11"/>
  <c r="BF5" i="11"/>
  <c r="BO5" i="11"/>
  <c r="BF6" i="11"/>
  <c r="BO6" i="11"/>
  <c r="BO7" i="11"/>
  <c r="AO13" i="11"/>
  <c r="AX2" i="11"/>
  <c r="AX3" i="11"/>
  <c r="AX4" i="11"/>
  <c r="AX5" i="11"/>
  <c r="AX6" i="11"/>
  <c r="AX7" i="11"/>
  <c r="AX8" i="11"/>
  <c r="AX9" i="11"/>
  <c r="AX10" i="11"/>
  <c r="AO11" i="11"/>
  <c r="AX11" i="11"/>
  <c r="AO12" i="11"/>
  <c r="AX12" i="11"/>
  <c r="AX13" i="11"/>
  <c r="X7" i="11"/>
  <c r="AG2" i="11"/>
  <c r="AG3" i="11"/>
  <c r="AG4" i="11"/>
  <c r="X5" i="11"/>
  <c r="AG5" i="11"/>
  <c r="X6" i="11"/>
  <c r="AG6" i="11"/>
  <c r="AG7" i="11"/>
  <c r="G13" i="11"/>
  <c r="P2" i="11"/>
  <c r="P3" i="11"/>
  <c r="P4" i="11"/>
  <c r="P5" i="11"/>
  <c r="P6" i="11"/>
  <c r="P7" i="11"/>
  <c r="P8" i="11"/>
  <c r="P9" i="11"/>
  <c r="P10" i="11"/>
  <c r="G11" i="11"/>
  <c r="P11" i="11"/>
  <c r="G12" i="11"/>
  <c r="P12" i="11"/>
  <c r="P13" i="11"/>
  <c r="BG7" i="13"/>
  <c r="BE7" i="13"/>
  <c r="BD7" i="13"/>
  <c r="BC7" i="13"/>
  <c r="BB7" i="13"/>
  <c r="BA7" i="13"/>
  <c r="Y7" i="13"/>
  <c r="W7" i="13"/>
  <c r="V7" i="13"/>
  <c r="U7" i="13"/>
  <c r="T7" i="13"/>
  <c r="S7" i="13"/>
  <c r="BG6" i="13"/>
  <c r="BE6" i="13"/>
  <c r="BD6" i="13"/>
  <c r="BC6" i="13"/>
  <c r="BB6" i="13"/>
  <c r="BA6" i="13"/>
  <c r="Y6" i="13"/>
  <c r="W6" i="13"/>
  <c r="V6" i="13"/>
  <c r="U6" i="13"/>
  <c r="T6" i="13"/>
  <c r="S6" i="13"/>
  <c r="BG5" i="13"/>
  <c r="BE5" i="13"/>
  <c r="BD5" i="13"/>
  <c r="BC5" i="13"/>
  <c r="BB5" i="13"/>
  <c r="BA5" i="13"/>
  <c r="Y5" i="13"/>
  <c r="W5" i="13"/>
  <c r="V5" i="13"/>
  <c r="U5" i="13"/>
  <c r="T5" i="13"/>
  <c r="S5" i="13"/>
  <c r="AN10" i="9"/>
  <c r="AM10" i="9"/>
  <c r="AL10" i="9"/>
  <c r="AK10" i="9"/>
  <c r="AJ10" i="9"/>
  <c r="AI10" i="9"/>
  <c r="AH10" i="9"/>
  <c r="H10" i="9"/>
  <c r="G10" i="9"/>
  <c r="F10" i="9"/>
  <c r="E10" i="9"/>
  <c r="D10" i="9"/>
  <c r="C10" i="9"/>
  <c r="B10" i="9"/>
  <c r="AN9" i="9"/>
  <c r="AM9" i="9"/>
  <c r="AL9" i="9"/>
  <c r="AK9" i="9"/>
  <c r="AJ9" i="9"/>
  <c r="AI9" i="9"/>
  <c r="AH9" i="9"/>
  <c r="H9" i="9"/>
  <c r="G9" i="9"/>
  <c r="F9" i="9"/>
  <c r="E9" i="9"/>
  <c r="D9" i="9"/>
  <c r="C9" i="9"/>
  <c r="B9" i="9"/>
  <c r="AN8" i="9"/>
  <c r="AM8" i="9"/>
  <c r="AL8" i="9"/>
  <c r="AK8" i="9"/>
  <c r="AJ8" i="9"/>
  <c r="AI8" i="9"/>
  <c r="AH8" i="9"/>
  <c r="H8" i="9"/>
  <c r="G8" i="9"/>
  <c r="F8" i="9"/>
  <c r="E8" i="9"/>
  <c r="D8" i="9"/>
  <c r="C8" i="9"/>
  <c r="B8" i="9"/>
  <c r="AP13" i="13"/>
  <c r="AN13" i="13"/>
  <c r="AM13" i="13"/>
  <c r="AL13" i="13"/>
  <c r="AK13" i="13"/>
  <c r="AJ13" i="13"/>
  <c r="H13" i="13"/>
  <c r="F13" i="13"/>
  <c r="E13" i="13"/>
  <c r="D13" i="13"/>
  <c r="C13" i="13"/>
  <c r="B13" i="13"/>
  <c r="AP12" i="13"/>
  <c r="AN12" i="13"/>
  <c r="AM12" i="13"/>
  <c r="AL12" i="13"/>
  <c r="AK12" i="13"/>
  <c r="AJ12" i="13"/>
  <c r="H12" i="13"/>
  <c r="F12" i="13"/>
  <c r="E12" i="13"/>
  <c r="D12" i="13"/>
  <c r="C12" i="13"/>
  <c r="B12" i="13"/>
  <c r="AP11" i="13"/>
  <c r="AN11" i="13"/>
  <c r="AM11" i="13"/>
  <c r="AL11" i="13"/>
  <c r="AK11" i="13"/>
  <c r="AJ11" i="13"/>
  <c r="H11" i="13"/>
  <c r="F11" i="13"/>
  <c r="E11" i="13"/>
  <c r="D11" i="13"/>
  <c r="C11" i="13"/>
  <c r="B11" i="13"/>
  <c r="B13" i="11"/>
  <c r="C13" i="11"/>
  <c r="D13" i="11"/>
  <c r="E13" i="11"/>
  <c r="F13" i="11"/>
  <c r="H13" i="11"/>
  <c r="AP11" i="11"/>
  <c r="AN11" i="11"/>
  <c r="AM11" i="11"/>
  <c r="AL11" i="11"/>
  <c r="AK11" i="11"/>
  <c r="AJ11" i="11"/>
  <c r="H12" i="11"/>
  <c r="F12" i="11"/>
  <c r="E12" i="11"/>
  <c r="D12" i="11"/>
  <c r="C12" i="11"/>
  <c r="B12" i="11"/>
  <c r="AP12" i="11"/>
  <c r="AN12" i="11"/>
  <c r="AM12" i="11"/>
  <c r="AL12" i="11"/>
  <c r="AK12" i="11"/>
  <c r="AJ12" i="11"/>
  <c r="H11" i="11"/>
  <c r="F11" i="11"/>
  <c r="E11" i="11"/>
  <c r="D11" i="11"/>
  <c r="C11" i="11"/>
  <c r="B11" i="11"/>
  <c r="AP13" i="11"/>
  <c r="AN13" i="11"/>
  <c r="AM13" i="11"/>
  <c r="AL13" i="11"/>
  <c r="AK13" i="11"/>
  <c r="AJ13" i="11"/>
  <c r="BG5" i="11"/>
  <c r="BE5" i="11"/>
  <c r="BD5" i="11"/>
  <c r="BC5" i="11"/>
  <c r="BB5" i="11"/>
  <c r="BA5" i="11"/>
  <c r="Y6" i="11"/>
  <c r="W6" i="11"/>
  <c r="V6" i="11"/>
  <c r="U6" i="11"/>
  <c r="T6" i="11"/>
  <c r="S6" i="11"/>
  <c r="BG6" i="11"/>
  <c r="BE6" i="11"/>
  <c r="BD6" i="11"/>
  <c r="BC6" i="11"/>
  <c r="BB6" i="11"/>
  <c r="BA6" i="11"/>
  <c r="Y5" i="11"/>
  <c r="W5" i="11"/>
  <c r="V5" i="11"/>
  <c r="U5" i="11"/>
  <c r="T5" i="11"/>
  <c r="S5" i="11"/>
  <c r="BG7" i="11"/>
  <c r="BE7" i="11"/>
  <c r="BD7" i="11"/>
  <c r="BC7" i="11"/>
  <c r="BB7" i="11"/>
  <c r="BA7" i="11"/>
  <c r="Y7" i="11"/>
  <c r="W7" i="11"/>
  <c r="V7" i="11"/>
  <c r="U7" i="11"/>
  <c r="T7" i="11"/>
  <c r="S7" i="11"/>
  <c r="BD7" i="9"/>
  <c r="BC7" i="9"/>
  <c r="BB7" i="9"/>
  <c r="BA7" i="9"/>
  <c r="AZ7" i="9"/>
  <c r="AY7" i="9"/>
  <c r="AX7" i="9"/>
  <c r="X7" i="9"/>
  <c r="W7" i="9"/>
  <c r="V7" i="9"/>
  <c r="U7" i="9"/>
  <c r="T7" i="9"/>
  <c r="S7" i="9"/>
  <c r="R7" i="9"/>
  <c r="BD6" i="9"/>
  <c r="BC6" i="9"/>
  <c r="BB6" i="9"/>
  <c r="BA6" i="9"/>
  <c r="AZ6" i="9"/>
  <c r="AY6" i="9"/>
  <c r="AX6" i="9"/>
  <c r="X6" i="9"/>
  <c r="W6" i="9"/>
  <c r="V6" i="9"/>
  <c r="U6" i="9"/>
  <c r="T6" i="9"/>
  <c r="S6" i="9"/>
  <c r="R6" i="9"/>
  <c r="BD5" i="9"/>
  <c r="BC5" i="9"/>
  <c r="BB5" i="9"/>
  <c r="BA5" i="9"/>
  <c r="AZ5" i="9"/>
  <c r="AY5" i="9"/>
  <c r="AX5" i="9"/>
  <c r="X5" i="9"/>
  <c r="W5" i="9"/>
  <c r="V5" i="9"/>
  <c r="U5" i="9"/>
  <c r="T5" i="9"/>
  <c r="S5" i="9"/>
  <c r="R5" i="9"/>
  <c r="S5" i="8"/>
  <c r="R5" i="8"/>
  <c r="AN10" i="8"/>
  <c r="AM10" i="8"/>
  <c r="AL10" i="8"/>
  <c r="AK10" i="8"/>
  <c r="AJ10" i="8"/>
  <c r="AI10" i="8"/>
  <c r="AH10" i="8"/>
  <c r="H10" i="8"/>
  <c r="G10" i="8"/>
  <c r="F10" i="8"/>
  <c r="E10" i="8"/>
  <c r="D10" i="8"/>
  <c r="C10" i="8"/>
  <c r="B10" i="8"/>
  <c r="AN9" i="8"/>
  <c r="AM9" i="8"/>
  <c r="AL9" i="8"/>
  <c r="AK9" i="8"/>
  <c r="AJ9" i="8"/>
  <c r="AI9" i="8"/>
  <c r="AH9" i="8"/>
  <c r="H9" i="8"/>
  <c r="G9" i="8"/>
  <c r="F9" i="8"/>
  <c r="E9" i="8"/>
  <c r="D9" i="8"/>
  <c r="C9" i="8"/>
  <c r="AN8" i="8"/>
  <c r="AM8" i="8"/>
  <c r="AL8" i="8"/>
  <c r="AK8" i="8"/>
  <c r="AJ8" i="8"/>
  <c r="AI8" i="8"/>
  <c r="AH8" i="8"/>
  <c r="H8" i="8"/>
  <c r="G8" i="8"/>
  <c r="F8" i="8"/>
  <c r="E8" i="8"/>
  <c r="D8" i="8"/>
  <c r="C8" i="8"/>
  <c r="BD7" i="8"/>
  <c r="BC7" i="8"/>
  <c r="BB7" i="8"/>
  <c r="BA7" i="8"/>
  <c r="AZ7" i="8"/>
  <c r="AY7" i="8"/>
  <c r="AX7" i="8"/>
  <c r="X7" i="8"/>
  <c r="W7" i="8"/>
  <c r="V7" i="8"/>
  <c r="U7" i="8"/>
  <c r="T7" i="8"/>
  <c r="S7" i="8"/>
  <c r="R7" i="8"/>
  <c r="BD6" i="8"/>
  <c r="BC6" i="8"/>
  <c r="BB6" i="8"/>
  <c r="BA6" i="8"/>
  <c r="AZ6" i="8"/>
  <c r="AY6" i="8"/>
  <c r="AX6" i="8"/>
  <c r="X6" i="8"/>
  <c r="W6" i="8"/>
  <c r="V6" i="8"/>
  <c r="U6" i="8"/>
  <c r="T6" i="8"/>
  <c r="S6" i="8"/>
  <c r="R6" i="8"/>
  <c r="BD5" i="8"/>
  <c r="BC5" i="8"/>
  <c r="BB5" i="8"/>
  <c r="BA5" i="8"/>
  <c r="AZ5" i="8"/>
  <c r="AY5" i="8"/>
  <c r="AX5" i="8"/>
  <c r="X5" i="8"/>
  <c r="W5" i="8"/>
  <c r="V5" i="8"/>
  <c r="U5" i="8"/>
  <c r="T5" i="8"/>
  <c r="B9" i="8"/>
  <c r="B8" i="8"/>
</calcChain>
</file>

<file path=xl/comments1.xml><?xml version="1.0" encoding="utf-8"?>
<comments xmlns="http://schemas.openxmlformats.org/spreadsheetml/2006/main">
  <authors>
    <author>Microsoft Office User</author>
  </authors>
  <commentList>
    <comment ref="J2" authorId="0">
      <text>
        <r>
          <rPr>
            <b/>
            <sz val="10"/>
            <color indexed="81"/>
            <rFont val="Calibri"/>
          </rPr>
          <t xml:space="preserve">Las primeras dos estancias de casa ejecución tardan muchisimo en comparacion con el resto. </t>
        </r>
      </text>
    </comment>
  </commentList>
</comments>
</file>

<file path=xl/sharedStrings.xml><?xml version="1.0" encoding="utf-8"?>
<sst xmlns="http://schemas.openxmlformats.org/spreadsheetml/2006/main" count="2072" uniqueCount="58">
  <si>
    <t>architecture</t>
  </si>
  <si>
    <t>mapper</t>
  </si>
  <si>
    <t>dataset</t>
  </si>
  <si>
    <t>policy</t>
  </si>
  <si>
    <t>threads</t>
  </si>
  <si>
    <t>mean</t>
  </si>
  <si>
    <t>std</t>
  </si>
  <si>
    <t>counter</t>
  </si>
  <si>
    <t>bowtie2</t>
  </si>
  <si>
    <t>GCAT</t>
  </si>
  <si>
    <t>interleave</t>
  </si>
  <si>
    <t>seconds</t>
  </si>
  <si>
    <t>gem</t>
  </si>
  <si>
    <t>mem</t>
  </si>
  <si>
    <t>snap</t>
  </si>
  <si>
    <t>localalloc</t>
  </si>
  <si>
    <t>scalability</t>
  </si>
  <si>
    <t>penguin</t>
  </si>
  <si>
    <t>na12878</t>
  </si>
  <si>
    <t>instances</t>
  </si>
  <si>
    <t>Instance1</t>
  </si>
  <si>
    <t>Instance2</t>
  </si>
  <si>
    <t>Instance3</t>
  </si>
  <si>
    <t>Instance4</t>
  </si>
  <si>
    <t>Instance5</t>
  </si>
  <si>
    <t>Instance6</t>
  </si>
  <si>
    <t>Instance7</t>
  </si>
  <si>
    <t>Instance8</t>
  </si>
  <si>
    <t>partitioning</t>
  </si>
  <si>
    <t>BOWTIE2</t>
  </si>
  <si>
    <t>value_mean</t>
  </si>
  <si>
    <t>value_std</t>
  </si>
  <si>
    <t>error_mean</t>
  </si>
  <si>
    <t>error_std</t>
  </si>
  <si>
    <t>max_mean</t>
  </si>
  <si>
    <t>max_std</t>
  </si>
  <si>
    <t>min_mean</t>
  </si>
  <si>
    <t>min_std</t>
  </si>
  <si>
    <t>GEM</t>
  </si>
  <si>
    <t>MEM</t>
  </si>
  <si>
    <t>SNAP</t>
  </si>
  <si>
    <t>instance_interleave8</t>
  </si>
  <si>
    <t>instance_interleave32</t>
  </si>
  <si>
    <t>instance_interleave4</t>
  </si>
  <si>
    <t>instance_localalloc32</t>
  </si>
  <si>
    <t>instance_localalloc8</t>
  </si>
  <si>
    <t>partitioning32</t>
  </si>
  <si>
    <t>instance_localalloc4</t>
  </si>
  <si>
    <t>partitioning8</t>
  </si>
  <si>
    <t>partitioning4</t>
  </si>
  <si>
    <t>interleave4</t>
  </si>
  <si>
    <t>interleave8</t>
  </si>
  <si>
    <t>localalloc4</t>
  </si>
  <si>
    <t>localalloc8</t>
  </si>
  <si>
    <t>interleave2</t>
  </si>
  <si>
    <t>localalloc2</t>
  </si>
  <si>
    <t>partitioning2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</si>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</sst>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indexed="81"/>
      <name val="Calibri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BOWTIE2 - PENGUIN -NA12878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PENGUIN_NA12878!$E$16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PENGUIN_NA12878!$G$12:$G$16</c:f>
              <c:numCache>
                <c:formatCode>General</c:formatCode>
                <c:ptCount val="5"/>
                <c:pt idx="0">
                  <c:v>666.216909808899</c:v>
                </c:pt>
                <c:pt idx="1">
                  <c:v>373.4293416033</c:v>
                </c:pt>
                <c:pt idx="2">
                  <c:v>252.6777615222</c:v>
                </c:pt>
                <c:pt idx="3">
                  <c:v>275.1521748457</c:v>
                </c:pt>
                <c:pt idx="4">
                  <c:v>417.4709229331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PENGUIN_NA12878!$E$8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PENGUIN_NA12878!$G$7:$G$11</c:f>
              <c:numCache>
                <c:formatCode>General</c:formatCode>
                <c:ptCount val="5"/>
                <c:pt idx="0">
                  <c:v>722.6237223936</c:v>
                </c:pt>
                <c:pt idx="1">
                  <c:v>403.9918902587</c:v>
                </c:pt>
                <c:pt idx="2">
                  <c:v>347.5875673449</c:v>
                </c:pt>
                <c:pt idx="3">
                  <c:v>279.8614906398</c:v>
                </c:pt>
                <c:pt idx="4">
                  <c:v>402.509297853299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PENGUIN_NA12878!$E$3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PENGUIN_NA12878!$G$2:$G$6</c:f>
              <c:numCache>
                <c:formatCode>General</c:formatCode>
                <c:ptCount val="5"/>
                <c:pt idx="0">
                  <c:v>721.505922201399</c:v>
                </c:pt>
                <c:pt idx="1">
                  <c:v>403.0347537835</c:v>
                </c:pt>
                <c:pt idx="2">
                  <c:v>350.9760023998</c:v>
                </c:pt>
                <c:pt idx="3">
                  <c:v>293.0535332717</c:v>
                </c:pt>
                <c:pt idx="4">
                  <c:v>400.7734394257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927264"/>
        <c:axId val="936929312"/>
      </c:lineChart>
      <c:catAx>
        <c:axId val="93692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29312"/>
        <c:crosses val="autoZero"/>
        <c:auto val="1"/>
        <c:lblAlgn val="ctr"/>
        <c:lblOffset val="100"/>
        <c:noMultiLvlLbl val="0"/>
      </c:catAx>
      <c:valAx>
        <c:axId val="93692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2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HYB_PENGUIN_NA12878_ENHANCED!$V$2:$V$7</c:f>
              <c:strCache>
                <c:ptCount val="6"/>
                <c:pt idx="0">
                  <c:v>interleave2</c:v>
                </c:pt>
                <c:pt idx="1">
                  <c:v>localalloc2</c:v>
                </c:pt>
                <c:pt idx="2">
                  <c:v>partitioning2</c:v>
                </c:pt>
                <c:pt idx="3">
                  <c:v>localalloc</c:v>
                </c:pt>
                <c:pt idx="4">
                  <c:v>interleave</c:v>
                </c:pt>
                <c:pt idx="5">
                  <c:v>scalability</c:v>
                </c:pt>
              </c:strCache>
            </c:strRef>
          </c:cat>
          <c:val>
            <c:numRef>
              <c:f>HYB_PENGUIN_NA12878_ENHANCED!$X$2:$X$7</c:f>
              <c:numCache>
                <c:formatCode>General</c:formatCode>
                <c:ptCount val="6"/>
                <c:pt idx="0">
                  <c:v>109.99141295515</c:v>
                </c:pt>
                <c:pt idx="1">
                  <c:v>398.60578940525</c:v>
                </c:pt>
                <c:pt idx="2">
                  <c:v>68.9970625969499</c:v>
                </c:pt>
                <c:pt idx="3">
                  <c:v>325.360230049199</c:v>
                </c:pt>
                <c:pt idx="4">
                  <c:v>53.0193268288</c:v>
                </c:pt>
                <c:pt idx="5">
                  <c:v>154.6589941814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872112"/>
        <c:axId val="936874432"/>
      </c:barChart>
      <c:catAx>
        <c:axId val="93687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74432"/>
        <c:crosses val="autoZero"/>
        <c:auto val="1"/>
        <c:lblAlgn val="ctr"/>
        <c:lblOffset val="100"/>
        <c:noMultiLvlLbl val="0"/>
      </c:catAx>
      <c:valAx>
        <c:axId val="9368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7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HYB_PENGUIN_NA12878_ENHANCED!$AM$2:$AM$13</c:f>
              <c:strCache>
                <c:ptCount val="12"/>
                <c:pt idx="0">
                  <c:v>interleave2</c:v>
                </c:pt>
                <c:pt idx="1">
                  <c:v>interleave4</c:v>
                </c:pt>
                <c:pt idx="2">
                  <c:v>interleave8</c:v>
                </c:pt>
                <c:pt idx="3">
                  <c:v>localalloc2</c:v>
                </c:pt>
                <c:pt idx="4">
                  <c:v>localalloc4</c:v>
                </c:pt>
                <c:pt idx="5">
                  <c:v>localalloc8</c:v>
                </c:pt>
                <c:pt idx="6">
                  <c:v>partitioning2</c:v>
                </c:pt>
                <c:pt idx="7">
                  <c:v>partitioning4</c:v>
                </c:pt>
                <c:pt idx="8">
                  <c:v>partitioning8</c:v>
                </c:pt>
                <c:pt idx="9">
                  <c:v>interleave</c:v>
                </c:pt>
                <c:pt idx="10">
                  <c:v>localalloc</c:v>
                </c:pt>
                <c:pt idx="11">
                  <c:v>scalability</c:v>
                </c:pt>
              </c:strCache>
            </c:strRef>
          </c:cat>
          <c:val>
            <c:numRef>
              <c:f>HYB_PENGUIN_NA12878_ENHANCED!$AO$2:$AO$13</c:f>
              <c:numCache>
                <c:formatCode>General</c:formatCode>
                <c:ptCount val="12"/>
                <c:pt idx="0">
                  <c:v>221.36107601075</c:v>
                </c:pt>
                <c:pt idx="1">
                  <c:v>178.952366227799</c:v>
                </c:pt>
                <c:pt idx="2">
                  <c:v>138.836991576716</c:v>
                </c:pt>
                <c:pt idx="3">
                  <c:v>258.57861596</c:v>
                </c:pt>
                <c:pt idx="4">
                  <c:v>189.707414409883</c:v>
                </c:pt>
                <c:pt idx="5">
                  <c:v>181.708321476391</c:v>
                </c:pt>
                <c:pt idx="6">
                  <c:v>278.8404529754</c:v>
                </c:pt>
                <c:pt idx="7">
                  <c:v>150.637481530233</c:v>
                </c:pt>
                <c:pt idx="8">
                  <c:v>134.068127293358</c:v>
                </c:pt>
                <c:pt idx="9">
                  <c:v>207.7549385243</c:v>
                </c:pt>
                <c:pt idx="10">
                  <c:v>263.351772985099</c:v>
                </c:pt>
                <c:pt idx="11">
                  <c:v>260.2041971903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979904"/>
        <c:axId val="936982160"/>
      </c:barChart>
      <c:catAx>
        <c:axId val="9369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82160"/>
        <c:crosses val="autoZero"/>
        <c:auto val="1"/>
        <c:lblAlgn val="ctr"/>
        <c:lblOffset val="100"/>
        <c:noMultiLvlLbl val="0"/>
      </c:catAx>
      <c:valAx>
        <c:axId val="9369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7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HYB_PENGUIN_NA12878_ENHANCED!$BD$2:$BD$7</c:f>
              <c:strCache>
                <c:ptCount val="6"/>
                <c:pt idx="0">
                  <c:v>interleave2</c:v>
                </c:pt>
                <c:pt idx="1">
                  <c:v>localalloc2</c:v>
                </c:pt>
                <c:pt idx="2">
                  <c:v>partitioning2</c:v>
                </c:pt>
                <c:pt idx="3">
                  <c:v>interleave</c:v>
                </c:pt>
                <c:pt idx="4">
                  <c:v>localalloc</c:v>
                </c:pt>
                <c:pt idx="5">
                  <c:v>scalability</c:v>
                </c:pt>
              </c:strCache>
            </c:strRef>
          </c:cat>
          <c:val>
            <c:numRef>
              <c:f>HYB_PENGUIN_NA12878_ENHANCED!$BF$2:$BF$7</c:f>
              <c:numCache>
                <c:formatCode>General</c:formatCode>
                <c:ptCount val="6"/>
                <c:pt idx="0">
                  <c:v>214.88921561055</c:v>
                </c:pt>
                <c:pt idx="1">
                  <c:v>332.076519990149</c:v>
                </c:pt>
                <c:pt idx="2">
                  <c:v>255.4467594121</c:v>
                </c:pt>
                <c:pt idx="3">
                  <c:v>77.6234553243</c:v>
                </c:pt>
                <c:pt idx="4">
                  <c:v>284.4316617017</c:v>
                </c:pt>
                <c:pt idx="5">
                  <c:v>209.9508582359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304560"/>
        <c:axId val="971212752"/>
      </c:barChart>
      <c:catAx>
        <c:axId val="97130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12752"/>
        <c:crosses val="autoZero"/>
        <c:auto val="1"/>
        <c:lblAlgn val="ctr"/>
        <c:lblOffset val="100"/>
        <c:noMultiLvlLbl val="0"/>
      </c:catAx>
      <c:valAx>
        <c:axId val="97121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0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BOWTIE2 - PENGUIN -NA12878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PENGUIN_GCAT!$E$16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PENGUIN_GCAT!$F$12:$F$16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PENGUIN_GCAT!$G$12:$G$16</c:f>
              <c:numCache>
                <c:formatCode>General</c:formatCode>
                <c:ptCount val="5"/>
                <c:pt idx="0">
                  <c:v>915.0661974374</c:v>
                </c:pt>
                <c:pt idx="1">
                  <c:v>495.404718869199</c:v>
                </c:pt>
                <c:pt idx="2">
                  <c:v>303.093809554899</c:v>
                </c:pt>
                <c:pt idx="3">
                  <c:v>296.5844083924</c:v>
                </c:pt>
                <c:pt idx="4">
                  <c:v>292.1195923239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PENGUIN_GCAT!$E$8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PENGUIN_GCAT!$F$12:$F$16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PENGUIN_GCAT!$G$7:$G$11</c:f>
              <c:numCache>
                <c:formatCode>General</c:formatCode>
                <c:ptCount val="5"/>
                <c:pt idx="0">
                  <c:v>1174.49903588719</c:v>
                </c:pt>
                <c:pt idx="1">
                  <c:v>563.7642179456</c:v>
                </c:pt>
                <c:pt idx="2">
                  <c:v>501.550316625199</c:v>
                </c:pt>
                <c:pt idx="3">
                  <c:v>344.194666607199</c:v>
                </c:pt>
                <c:pt idx="4">
                  <c:v>282.028436918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PENGUIN_GCAT!$E$3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PENGUIN_GCAT!$F$12:$F$16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PENGUIN_GCAT!$G$2:$G$6</c:f>
              <c:numCache>
                <c:formatCode>General</c:formatCode>
                <c:ptCount val="5"/>
                <c:pt idx="0">
                  <c:v>1169.9539110828</c:v>
                </c:pt>
                <c:pt idx="1">
                  <c:v>569.0672588116</c:v>
                </c:pt>
                <c:pt idx="2">
                  <c:v>530.6801391833</c:v>
                </c:pt>
                <c:pt idx="3">
                  <c:v>368.962766485</c:v>
                </c:pt>
                <c:pt idx="4">
                  <c:v>292.5329053899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139776"/>
        <c:axId val="971141824"/>
      </c:lineChart>
      <c:catAx>
        <c:axId val="9711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41824"/>
        <c:crosses val="autoZero"/>
        <c:auto val="1"/>
        <c:lblAlgn val="ctr"/>
        <c:lblOffset val="100"/>
        <c:noMultiLvlLbl val="0"/>
      </c:catAx>
      <c:valAx>
        <c:axId val="97114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39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GEM- </a:t>
            </a:r>
            <a:r>
              <a:rPr lang="en-US" sz="2160" b="0" i="0" u="none" strike="noStrike" baseline="0">
                <a:effectLst/>
              </a:rPr>
              <a:t>PENGUIN -NA12878</a:t>
            </a:r>
            <a:r>
              <a:rPr lang="en-US" sz="216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PENGUIN_GCAT!$E$16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PENGUIN_GCAT!$F$12:$F$16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PENGUIN_GCAT!$Q$12:$Q$16</c:f>
              <c:numCache>
                <c:formatCode>General</c:formatCode>
                <c:ptCount val="5"/>
                <c:pt idx="0">
                  <c:v>111.1379620943</c:v>
                </c:pt>
                <c:pt idx="1">
                  <c:v>79.2975113897</c:v>
                </c:pt>
                <c:pt idx="2">
                  <c:v>60.7737118753999</c:v>
                </c:pt>
                <c:pt idx="3">
                  <c:v>41.5571589438</c:v>
                </c:pt>
                <c:pt idx="4">
                  <c:v>120.4156337731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PENGUIN_GCAT!$E$8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PENGUIN_GCAT!$F$12:$F$16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PENGUIN_GCAT!$Q$7:$Q$11</c:f>
              <c:numCache>
                <c:formatCode>General</c:formatCode>
                <c:ptCount val="5"/>
                <c:pt idx="0">
                  <c:v>113.72776538</c:v>
                </c:pt>
                <c:pt idx="1">
                  <c:v>70.22530537439999</c:v>
                </c:pt>
                <c:pt idx="2">
                  <c:v>91.90237929359991</c:v>
                </c:pt>
                <c:pt idx="3">
                  <c:v>131.9327066217</c:v>
                </c:pt>
                <c:pt idx="4">
                  <c:v>58.0198423851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PENGUIN_GCAT!$E$3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PENGUIN_GCAT!$F$12:$F$16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PENGUIN_GCAT!$Q$2:$Q$6</c:f>
              <c:numCache>
                <c:formatCode>General</c:formatCode>
                <c:ptCount val="5"/>
                <c:pt idx="0">
                  <c:v>115.8302363367</c:v>
                </c:pt>
                <c:pt idx="1">
                  <c:v>69.4084559002</c:v>
                </c:pt>
                <c:pt idx="2">
                  <c:v>53.6636529998</c:v>
                </c:pt>
                <c:pt idx="3">
                  <c:v>42.0812759545</c:v>
                </c:pt>
                <c:pt idx="4">
                  <c:v>37.7231621757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809024"/>
        <c:axId val="936810656"/>
      </c:lineChart>
      <c:catAx>
        <c:axId val="93680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10656"/>
        <c:crosses val="autoZero"/>
        <c:auto val="1"/>
        <c:lblAlgn val="ctr"/>
        <c:lblOffset val="100"/>
        <c:noMultiLvlLbl val="0"/>
      </c:catAx>
      <c:valAx>
        <c:axId val="93681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0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MEM- </a:t>
            </a:r>
            <a:r>
              <a:rPr lang="en-US" sz="2160" b="0" i="0" u="none" strike="noStrike" baseline="0">
                <a:effectLst/>
              </a:rPr>
              <a:t>PENGUIN -NA12878</a:t>
            </a:r>
            <a:r>
              <a:rPr lang="en-US" sz="216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PENGUIN_GCAT!$E$16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PENGUIN_GCAT!$F$12:$F$16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PENGUIN_GCAT!$AA$12:$AA$16</c:f>
              <c:numCache>
                <c:formatCode>General</c:formatCode>
                <c:ptCount val="5"/>
                <c:pt idx="0">
                  <c:v>1242.2511705527</c:v>
                </c:pt>
                <c:pt idx="1">
                  <c:v>651.286652577799</c:v>
                </c:pt>
                <c:pt idx="2">
                  <c:v>393.6636554026</c:v>
                </c:pt>
                <c:pt idx="3">
                  <c:v>350.854332266</c:v>
                </c:pt>
                <c:pt idx="4">
                  <c:v>387.174891179599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PENGUIN_GCAT!$E$8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PENGUIN_GCAT!$F$12:$F$16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PENGUIN_GCAT!$AA$7:$AA$11</c:f>
              <c:numCache>
                <c:formatCode>General</c:formatCode>
                <c:ptCount val="5"/>
                <c:pt idx="0">
                  <c:v>1181.798352373</c:v>
                </c:pt>
                <c:pt idx="1">
                  <c:v>703.420567821099</c:v>
                </c:pt>
                <c:pt idx="2">
                  <c:v>550.5885035683</c:v>
                </c:pt>
                <c:pt idx="3">
                  <c:v>417.5533835749</c:v>
                </c:pt>
                <c:pt idx="4">
                  <c:v>384.505662929999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PENGUIN_GCAT!$E$3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PENGUIN_GCAT!$F$12:$F$16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PENGUIN_GCAT!$AA$2:$AA$6</c:f>
              <c:numCache>
                <c:formatCode>General</c:formatCode>
                <c:ptCount val="5"/>
                <c:pt idx="0">
                  <c:v>1175.5158126414</c:v>
                </c:pt>
                <c:pt idx="1">
                  <c:v>691.0268660752999</c:v>
                </c:pt>
                <c:pt idx="2">
                  <c:v>521.194820656199</c:v>
                </c:pt>
                <c:pt idx="3">
                  <c:v>380.0873085956</c:v>
                </c:pt>
                <c:pt idx="4">
                  <c:v>368.9068955707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843104"/>
        <c:axId val="936845152"/>
      </c:lineChart>
      <c:catAx>
        <c:axId val="9368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45152"/>
        <c:crosses val="autoZero"/>
        <c:auto val="1"/>
        <c:lblAlgn val="ctr"/>
        <c:lblOffset val="100"/>
        <c:noMultiLvlLbl val="0"/>
      </c:catAx>
      <c:valAx>
        <c:axId val="9368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SNAP-</a:t>
            </a:r>
            <a:r>
              <a:rPr lang="en-US" baseline="0"/>
              <a:t> </a:t>
            </a:r>
            <a:r>
              <a:rPr lang="en-US" sz="2160" b="0" i="0" u="none" strike="noStrike" baseline="0">
                <a:effectLst/>
              </a:rPr>
              <a:t>PENGUIN -NA12878</a:t>
            </a:r>
            <a:r>
              <a:rPr lang="en-US" sz="216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PENGUIN_GCAT!$E$16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PENGUIN_GCAT!$F$12:$F$16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PENGUIN_GCAT!$AK$12:$AK$16</c:f>
              <c:numCache>
                <c:formatCode>General</c:formatCode>
                <c:ptCount val="5"/>
                <c:pt idx="0">
                  <c:v>456.7285357119</c:v>
                </c:pt>
                <c:pt idx="1">
                  <c:v>355.8996769476</c:v>
                </c:pt>
                <c:pt idx="2">
                  <c:v>301.8459486888</c:v>
                </c:pt>
                <c:pt idx="3">
                  <c:v>168.3766762577</c:v>
                </c:pt>
                <c:pt idx="4">
                  <c:v>344.038861863099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PENGUIN_GCAT!$E$8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PENGUIN_GCAT!$F$12:$F$16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PENGUIN_GCAT!$AK$7:$AK$11</c:f>
              <c:numCache>
                <c:formatCode>General</c:formatCode>
                <c:ptCount val="5"/>
                <c:pt idx="0">
                  <c:v>504.727381710099</c:v>
                </c:pt>
                <c:pt idx="1">
                  <c:v>292.2923785156</c:v>
                </c:pt>
                <c:pt idx="2">
                  <c:v>312.1336456395</c:v>
                </c:pt>
                <c:pt idx="3">
                  <c:v>199.7464430518</c:v>
                </c:pt>
                <c:pt idx="4">
                  <c:v>163.7973725305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PENGUIN_GCAT!$E$3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PENGUIN_GCAT!$F$12:$F$16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PENGUIN_GCAT!$AK$2:$AK$6</c:f>
              <c:numCache>
                <c:formatCode>General</c:formatCode>
                <c:ptCount val="5"/>
                <c:pt idx="0">
                  <c:v>679.1242070738</c:v>
                </c:pt>
                <c:pt idx="1">
                  <c:v>331.941948028899</c:v>
                </c:pt>
                <c:pt idx="2">
                  <c:v>122.8496095356</c:v>
                </c:pt>
                <c:pt idx="3">
                  <c:v>111.7371896896</c:v>
                </c:pt>
                <c:pt idx="4">
                  <c:v>93.253059812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862320"/>
        <c:axId val="936864368"/>
      </c:lineChart>
      <c:catAx>
        <c:axId val="93686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64368"/>
        <c:crosses val="autoZero"/>
        <c:auto val="1"/>
        <c:lblAlgn val="ctr"/>
        <c:lblOffset val="100"/>
        <c:noMultiLvlLbl val="0"/>
      </c:catAx>
      <c:valAx>
        <c:axId val="93686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6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Bowtie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HYB_PENGUIN_GCAT!$E$2:$E$4</c:f>
              <c:strCache>
                <c:ptCount val="3"/>
                <c:pt idx="0">
                  <c:v>interleave</c:v>
                </c:pt>
                <c:pt idx="1">
                  <c:v>localalloc</c:v>
                </c:pt>
                <c:pt idx="2">
                  <c:v>partitioning</c:v>
                </c:pt>
              </c:strCache>
            </c:strRef>
          </c:cat>
          <c:val>
            <c:numRef>
              <c:f>HYB_PENGUIN_GCAT!$H$2:$H$4</c:f>
              <c:numCache>
                <c:formatCode>General</c:formatCode>
                <c:ptCount val="3"/>
                <c:pt idx="0">
                  <c:v>2045.76139079119</c:v>
                </c:pt>
                <c:pt idx="1">
                  <c:v>2737.2356671588</c:v>
                </c:pt>
                <c:pt idx="2">
                  <c:v>1274.4523541344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221824"/>
        <c:axId val="1017046720"/>
      </c:barChart>
      <c:catAx>
        <c:axId val="9712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046720"/>
        <c:crosses val="autoZero"/>
        <c:auto val="1"/>
        <c:lblAlgn val="ctr"/>
        <c:lblOffset val="100"/>
        <c:noMultiLvlLbl val="0"/>
      </c:catAx>
      <c:valAx>
        <c:axId val="10170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2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BOWTIE2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HYB_PENGUIN_GCAT_RELOADED!$E$2:$E$10</c:f>
              <c:strCache>
                <c:ptCount val="9"/>
                <c:pt idx="0">
                  <c:v>instance_interleave8</c:v>
                </c:pt>
                <c:pt idx="1">
                  <c:v>instance_interleave4</c:v>
                </c:pt>
                <c:pt idx="2">
                  <c:v>instance_localalloc8</c:v>
                </c:pt>
                <c:pt idx="3">
                  <c:v>instance_localalloc4</c:v>
                </c:pt>
                <c:pt idx="4">
                  <c:v>partitioning8</c:v>
                </c:pt>
                <c:pt idx="5">
                  <c:v>partitioning4</c:v>
                </c:pt>
                <c:pt idx="6">
                  <c:v>scalability</c:v>
                </c:pt>
                <c:pt idx="7">
                  <c:v>localalloc</c:v>
                </c:pt>
                <c:pt idx="8">
                  <c:v>interleave</c:v>
                </c:pt>
              </c:strCache>
            </c:strRef>
          </c:cat>
          <c:val>
            <c:numRef>
              <c:f>HYB_PENGUIN_GCAT_RELOADED!$G$2:$G$10</c:f>
              <c:numCache>
                <c:formatCode>General</c:formatCode>
                <c:ptCount val="9"/>
                <c:pt idx="0">
                  <c:v>735.964211040475</c:v>
                </c:pt>
                <c:pt idx="1">
                  <c:v>1320.12208106182</c:v>
                </c:pt>
                <c:pt idx="2">
                  <c:v>944.931364413299</c:v>
                </c:pt>
                <c:pt idx="3">
                  <c:v>2385.8457454212</c:v>
                </c:pt>
                <c:pt idx="4">
                  <c:v>469.541036192187</c:v>
                </c:pt>
                <c:pt idx="5">
                  <c:v>1446.31586416801</c:v>
                </c:pt>
                <c:pt idx="6">
                  <c:v>292.1195923239</c:v>
                </c:pt>
                <c:pt idx="7">
                  <c:v>282.028436918</c:v>
                </c:pt>
                <c:pt idx="8">
                  <c:v>292.5329053899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171728"/>
        <c:axId val="971174048"/>
      </c:barChart>
      <c:catAx>
        <c:axId val="9711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74048"/>
        <c:crosses val="autoZero"/>
        <c:auto val="1"/>
        <c:lblAlgn val="ctr"/>
        <c:lblOffset val="100"/>
        <c:noMultiLvlLbl val="0"/>
      </c:catAx>
      <c:valAx>
        <c:axId val="97117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7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HYB_PENGUIN_GCAT_RELOADED!$U$2:$U$7</c:f>
              <c:strCache>
                <c:ptCount val="6"/>
                <c:pt idx="0">
                  <c:v>instance_interleave32</c:v>
                </c:pt>
                <c:pt idx="1">
                  <c:v>instance_localalloc32</c:v>
                </c:pt>
                <c:pt idx="2">
                  <c:v>partitioning32</c:v>
                </c:pt>
                <c:pt idx="3">
                  <c:v>scalability</c:v>
                </c:pt>
                <c:pt idx="4">
                  <c:v>localalloc</c:v>
                </c:pt>
                <c:pt idx="5">
                  <c:v>interleave</c:v>
                </c:pt>
              </c:strCache>
            </c:strRef>
          </c:cat>
          <c:val>
            <c:numRef>
              <c:f>HYB_PENGUIN_GCAT_RELOADED!$W$2:$W$7</c:f>
              <c:numCache>
                <c:formatCode>General</c:formatCode>
                <c:ptCount val="6"/>
                <c:pt idx="0">
                  <c:v>39.1081031631</c:v>
                </c:pt>
                <c:pt idx="1">
                  <c:v>155.4991855321</c:v>
                </c:pt>
                <c:pt idx="2">
                  <c:v>88.9408779009</c:v>
                </c:pt>
                <c:pt idx="3">
                  <c:v>154.6589941814</c:v>
                </c:pt>
                <c:pt idx="4">
                  <c:v>325.360230049199</c:v>
                </c:pt>
                <c:pt idx="5">
                  <c:v>53.0193268288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189504"/>
        <c:axId val="971191552"/>
      </c:barChart>
      <c:catAx>
        <c:axId val="9711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91552"/>
        <c:crosses val="autoZero"/>
        <c:auto val="1"/>
        <c:lblAlgn val="ctr"/>
        <c:lblOffset val="100"/>
        <c:noMultiLvlLbl val="0"/>
      </c:catAx>
      <c:valAx>
        <c:axId val="9711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GEM- </a:t>
            </a:r>
            <a:r>
              <a:rPr lang="en-US" sz="2160" b="0" i="0" u="none" strike="noStrike" baseline="0">
                <a:effectLst/>
              </a:rPr>
              <a:t>PENGUIN -NA12878</a:t>
            </a:r>
            <a:r>
              <a:rPr lang="en-US" sz="216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PENGUIN_NA12878!$E$16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PENGUIN_NA12878!$Q$12:$Q$16</c:f>
              <c:numCache>
                <c:formatCode>General</c:formatCode>
                <c:ptCount val="5"/>
                <c:pt idx="0">
                  <c:v>166.938985455399</c:v>
                </c:pt>
                <c:pt idx="1">
                  <c:v>102.0558197031</c:v>
                </c:pt>
                <c:pt idx="2">
                  <c:v>147.0359208911</c:v>
                </c:pt>
                <c:pt idx="3">
                  <c:v>175.4083868075</c:v>
                </c:pt>
                <c:pt idx="4">
                  <c:v>154.6589941814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PENGUIN_NA12878!$E$8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PENGUIN_NA12878!$Q$7:$Q$11</c:f>
              <c:numCache>
                <c:formatCode>General</c:formatCode>
                <c:ptCount val="5"/>
                <c:pt idx="0">
                  <c:v>157.8205686696</c:v>
                </c:pt>
                <c:pt idx="1">
                  <c:v>105.6479408605</c:v>
                </c:pt>
                <c:pt idx="2">
                  <c:v>111.865430828199</c:v>
                </c:pt>
                <c:pt idx="3">
                  <c:v>433.834068041</c:v>
                </c:pt>
                <c:pt idx="4">
                  <c:v>325.360230049199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PENGUIN_NA12878!$E$3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PENGUIN_NA12878!$Q$2:$Q$6</c:f>
              <c:numCache>
                <c:formatCode>General</c:formatCode>
                <c:ptCount val="5"/>
                <c:pt idx="0">
                  <c:v>209.8657431704</c:v>
                </c:pt>
                <c:pt idx="1">
                  <c:v>137.709551876899</c:v>
                </c:pt>
                <c:pt idx="2">
                  <c:v>78.20756535859999</c:v>
                </c:pt>
                <c:pt idx="3">
                  <c:v>61.2292246864</c:v>
                </c:pt>
                <c:pt idx="4">
                  <c:v>53.0193268288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367696"/>
        <c:axId val="971369744"/>
      </c:lineChart>
      <c:catAx>
        <c:axId val="97136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69744"/>
        <c:crosses val="autoZero"/>
        <c:auto val="1"/>
        <c:lblAlgn val="ctr"/>
        <c:lblOffset val="100"/>
        <c:noMultiLvlLbl val="0"/>
      </c:catAx>
      <c:valAx>
        <c:axId val="97136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6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HYB_PENGUIN_GCAT_RELOADED!$AK$2:$AK$10</c:f>
              <c:strCache>
                <c:ptCount val="9"/>
                <c:pt idx="0">
                  <c:v>instance_interleave8</c:v>
                </c:pt>
                <c:pt idx="1">
                  <c:v>instance_interleave4</c:v>
                </c:pt>
                <c:pt idx="2">
                  <c:v>instance_localalloc8</c:v>
                </c:pt>
                <c:pt idx="3">
                  <c:v>instance_localalloc4</c:v>
                </c:pt>
                <c:pt idx="4">
                  <c:v>partitioning8</c:v>
                </c:pt>
                <c:pt idx="5">
                  <c:v>partitioning4</c:v>
                </c:pt>
                <c:pt idx="6">
                  <c:v>scalability</c:v>
                </c:pt>
                <c:pt idx="7">
                  <c:v>localalloc</c:v>
                </c:pt>
                <c:pt idx="8">
                  <c:v>interleave</c:v>
                </c:pt>
              </c:strCache>
            </c:strRef>
          </c:cat>
          <c:val>
            <c:numRef>
              <c:f>HYB_PENGUIN_GCAT_RELOADED!$AM$2:$AM$10</c:f>
              <c:numCache>
                <c:formatCode>General</c:formatCode>
                <c:ptCount val="9"/>
                <c:pt idx="0">
                  <c:v>259.743866349087</c:v>
                </c:pt>
                <c:pt idx="1">
                  <c:v>332.878997272825</c:v>
                </c:pt>
                <c:pt idx="2">
                  <c:v>290.605413952</c:v>
                </c:pt>
                <c:pt idx="3">
                  <c:v>500.411233976649</c:v>
                </c:pt>
                <c:pt idx="4">
                  <c:v>240.589234011649</c:v>
                </c:pt>
                <c:pt idx="5">
                  <c:v>282.56661232015</c:v>
                </c:pt>
                <c:pt idx="6">
                  <c:v>387.174891179599</c:v>
                </c:pt>
                <c:pt idx="7">
                  <c:v>384.505662929999</c:v>
                </c:pt>
                <c:pt idx="8">
                  <c:v>368.9068955707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111152"/>
        <c:axId val="971113472"/>
      </c:barChart>
      <c:catAx>
        <c:axId val="97111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13472"/>
        <c:crosses val="autoZero"/>
        <c:auto val="1"/>
        <c:lblAlgn val="ctr"/>
        <c:lblOffset val="100"/>
        <c:noMultiLvlLbl val="0"/>
      </c:catAx>
      <c:valAx>
        <c:axId val="97111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111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HYB_PENGUIN_GCAT_RELOADED!$BA$2:$BA$7</c:f>
              <c:strCache>
                <c:ptCount val="6"/>
                <c:pt idx="0">
                  <c:v>instance_interleave32</c:v>
                </c:pt>
                <c:pt idx="1">
                  <c:v>instance_localalloc32</c:v>
                </c:pt>
                <c:pt idx="2">
                  <c:v>partitioning32</c:v>
                </c:pt>
                <c:pt idx="3">
                  <c:v>scalability</c:v>
                </c:pt>
                <c:pt idx="4">
                  <c:v>localalloc</c:v>
                </c:pt>
                <c:pt idx="5">
                  <c:v>interleave</c:v>
                </c:pt>
              </c:strCache>
            </c:strRef>
          </c:cat>
          <c:val>
            <c:numRef>
              <c:f>HYB_PENGUIN_GCAT_RELOADED!$BC$2:$BC$7</c:f>
              <c:numCache>
                <c:formatCode>General</c:formatCode>
                <c:ptCount val="6"/>
                <c:pt idx="0">
                  <c:v>181.4077104407</c:v>
                </c:pt>
                <c:pt idx="1">
                  <c:v>319.63576778305</c:v>
                </c:pt>
                <c:pt idx="2">
                  <c:v>462.160098101699</c:v>
                </c:pt>
                <c:pt idx="3">
                  <c:v>209.9508582359</c:v>
                </c:pt>
                <c:pt idx="4">
                  <c:v>284.4316617017</c:v>
                </c:pt>
                <c:pt idx="5">
                  <c:v>77.6234553243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082896"/>
        <c:axId val="971085216"/>
      </c:barChart>
      <c:catAx>
        <c:axId val="9710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85216"/>
        <c:crosses val="autoZero"/>
        <c:auto val="1"/>
        <c:lblAlgn val="ctr"/>
        <c:lblOffset val="100"/>
        <c:noMultiLvlLbl val="0"/>
      </c:catAx>
      <c:valAx>
        <c:axId val="9710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8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BOWTIE2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HYB_PENGUIN_GCAT_ENHANCED!$E$2:$E$13</c:f>
              <c:strCache>
                <c:ptCount val="12"/>
                <c:pt idx="0">
                  <c:v>interleave2</c:v>
                </c:pt>
                <c:pt idx="1">
                  <c:v>interleave4</c:v>
                </c:pt>
                <c:pt idx="2">
                  <c:v>interleave8</c:v>
                </c:pt>
                <c:pt idx="3">
                  <c:v>localalloc2</c:v>
                </c:pt>
                <c:pt idx="4">
                  <c:v>localalloc4</c:v>
                </c:pt>
                <c:pt idx="5">
                  <c:v>localalloc8</c:v>
                </c:pt>
                <c:pt idx="6">
                  <c:v>partitioning2</c:v>
                </c:pt>
                <c:pt idx="7">
                  <c:v>partitioning4</c:v>
                </c:pt>
                <c:pt idx="8">
                  <c:v>partitioning8</c:v>
                </c:pt>
                <c:pt idx="9">
                  <c:v>localalloc</c:v>
                </c:pt>
                <c:pt idx="10">
                  <c:v>interleave</c:v>
                </c:pt>
                <c:pt idx="11">
                  <c:v>scalability</c:v>
                </c:pt>
              </c:strCache>
            </c:strRef>
          </c:cat>
          <c:val>
            <c:numRef>
              <c:f>HYB_PENGUIN_GCAT_ENHANCED!$G$2:$G$13</c:f>
              <c:numCache>
                <c:formatCode>General</c:formatCode>
                <c:ptCount val="12"/>
                <c:pt idx="0">
                  <c:v>342.47746269385</c:v>
                </c:pt>
                <c:pt idx="1">
                  <c:v>231.523649015899</c:v>
                </c:pt>
                <c:pt idx="2">
                  <c:v>230.632098469466</c:v>
                </c:pt>
                <c:pt idx="3">
                  <c:v>376.01564678445</c:v>
                </c:pt>
                <c:pt idx="4">
                  <c:v>234.961568288233</c:v>
                </c:pt>
                <c:pt idx="5">
                  <c:v>229.69910188345</c:v>
                </c:pt>
                <c:pt idx="6">
                  <c:v>418.810227156</c:v>
                </c:pt>
                <c:pt idx="7">
                  <c:v>242.827616378633</c:v>
                </c:pt>
                <c:pt idx="8">
                  <c:v>212.9986849508</c:v>
                </c:pt>
                <c:pt idx="9">
                  <c:v>282.028436918</c:v>
                </c:pt>
                <c:pt idx="10">
                  <c:v>292.5329053899</c:v>
                </c:pt>
                <c:pt idx="11">
                  <c:v>292.1195923239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037424"/>
        <c:axId val="971039744"/>
      </c:barChart>
      <c:catAx>
        <c:axId val="971037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39744"/>
        <c:crosses val="autoZero"/>
        <c:auto val="1"/>
        <c:lblAlgn val="ctr"/>
        <c:lblOffset val="100"/>
        <c:noMultiLvlLbl val="0"/>
      </c:catAx>
      <c:valAx>
        <c:axId val="9710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3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HYB_PENGUIN_GCAT_ENHANCED!$V$2:$V$7</c:f>
              <c:strCache>
                <c:ptCount val="6"/>
                <c:pt idx="0">
                  <c:v>interleave2</c:v>
                </c:pt>
                <c:pt idx="1">
                  <c:v>localalloc2</c:v>
                </c:pt>
                <c:pt idx="2">
                  <c:v>partitioning2</c:v>
                </c:pt>
                <c:pt idx="3">
                  <c:v>localalloc</c:v>
                </c:pt>
                <c:pt idx="4">
                  <c:v>interleave</c:v>
                </c:pt>
                <c:pt idx="5">
                  <c:v>scalability</c:v>
                </c:pt>
              </c:strCache>
            </c:strRef>
          </c:cat>
          <c:val>
            <c:numRef>
              <c:f>HYB_PENGUIN_GCAT_ENHANCED!$X$2:$X$7</c:f>
              <c:numCache>
                <c:formatCode>General</c:formatCode>
                <c:ptCount val="6"/>
                <c:pt idx="0">
                  <c:v>39.1081031631</c:v>
                </c:pt>
                <c:pt idx="1">
                  <c:v>155.4991855321</c:v>
                </c:pt>
                <c:pt idx="2">
                  <c:v>77.17158662529999</c:v>
                </c:pt>
                <c:pt idx="3">
                  <c:v>58.0198423851</c:v>
                </c:pt>
                <c:pt idx="4">
                  <c:v>37.7231621757</c:v>
                </c:pt>
                <c:pt idx="5">
                  <c:v>120.4156337731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748752"/>
        <c:axId val="936751072"/>
      </c:barChart>
      <c:catAx>
        <c:axId val="93674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51072"/>
        <c:crosses val="autoZero"/>
        <c:auto val="1"/>
        <c:lblAlgn val="ctr"/>
        <c:lblOffset val="100"/>
        <c:noMultiLvlLbl val="0"/>
      </c:catAx>
      <c:valAx>
        <c:axId val="9367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4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HYB_PENGUIN_GCAT_ENHANCED!$AM$2:$AM$13</c:f>
              <c:strCache>
                <c:ptCount val="12"/>
                <c:pt idx="0">
                  <c:v>interleave2</c:v>
                </c:pt>
                <c:pt idx="1">
                  <c:v>interleave4</c:v>
                </c:pt>
                <c:pt idx="2">
                  <c:v>interleave8</c:v>
                </c:pt>
                <c:pt idx="3">
                  <c:v>localalloc2</c:v>
                </c:pt>
                <c:pt idx="4">
                  <c:v>localalloc4</c:v>
                </c:pt>
                <c:pt idx="5">
                  <c:v>localalloc8</c:v>
                </c:pt>
                <c:pt idx="6">
                  <c:v>partitioning2</c:v>
                </c:pt>
                <c:pt idx="7">
                  <c:v>partitioning4</c:v>
                </c:pt>
                <c:pt idx="8">
                  <c:v>partitioning8</c:v>
                </c:pt>
                <c:pt idx="9">
                  <c:v>interleave</c:v>
                </c:pt>
                <c:pt idx="10">
                  <c:v>localalloc</c:v>
                </c:pt>
                <c:pt idx="11">
                  <c:v>scalability</c:v>
                </c:pt>
              </c:strCache>
            </c:strRef>
          </c:cat>
          <c:val>
            <c:numRef>
              <c:f>HYB_PENGUIN_GCAT_ENHANCED!$AO$2:$AO$13</c:f>
              <c:numCache>
                <c:formatCode>General</c:formatCode>
                <c:ptCount val="12"/>
                <c:pt idx="0">
                  <c:v>289.091190436749</c:v>
                </c:pt>
                <c:pt idx="1">
                  <c:v>229.482785041125</c:v>
                </c:pt>
                <c:pt idx="2">
                  <c:v>259.743866349087</c:v>
                </c:pt>
                <c:pt idx="3">
                  <c:v>313.64916251905</c:v>
                </c:pt>
                <c:pt idx="4">
                  <c:v>274.006814166666</c:v>
                </c:pt>
                <c:pt idx="5">
                  <c:v>290.605413952</c:v>
                </c:pt>
                <c:pt idx="6">
                  <c:v>285.88680478365</c:v>
                </c:pt>
                <c:pt idx="7">
                  <c:v>273.233032547308</c:v>
                </c:pt>
                <c:pt idx="8">
                  <c:v>240.589234011649</c:v>
                </c:pt>
                <c:pt idx="9">
                  <c:v>368.9068955707</c:v>
                </c:pt>
                <c:pt idx="10">
                  <c:v>384.505662929999</c:v>
                </c:pt>
                <c:pt idx="11">
                  <c:v>387.174891179599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726896"/>
        <c:axId val="936697232"/>
      </c:barChart>
      <c:catAx>
        <c:axId val="93672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697232"/>
        <c:crosses val="autoZero"/>
        <c:auto val="1"/>
        <c:lblAlgn val="ctr"/>
        <c:lblOffset val="100"/>
        <c:noMultiLvlLbl val="0"/>
      </c:catAx>
      <c:valAx>
        <c:axId val="93669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72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HYB_PENGUIN_GCAT_ENHANCED!$BD$2:$BD$7</c:f>
              <c:strCache>
                <c:ptCount val="6"/>
                <c:pt idx="0">
                  <c:v>interleave2</c:v>
                </c:pt>
                <c:pt idx="1">
                  <c:v>localalloc2</c:v>
                </c:pt>
                <c:pt idx="2">
                  <c:v>partitioning2</c:v>
                </c:pt>
                <c:pt idx="3">
                  <c:v>interleave</c:v>
                </c:pt>
                <c:pt idx="4">
                  <c:v>localalloc</c:v>
                </c:pt>
                <c:pt idx="5">
                  <c:v>scalability</c:v>
                </c:pt>
              </c:strCache>
            </c:strRef>
          </c:cat>
          <c:val>
            <c:numRef>
              <c:f>HYB_PENGUIN_GCAT_ENHANCED!$BF$2:$BF$7</c:f>
              <c:numCache>
                <c:formatCode>General</c:formatCode>
                <c:ptCount val="6"/>
                <c:pt idx="0">
                  <c:v>181.4077104407</c:v>
                </c:pt>
                <c:pt idx="1">
                  <c:v>319.63576778305</c:v>
                </c:pt>
                <c:pt idx="2">
                  <c:v>462.160098101699</c:v>
                </c:pt>
                <c:pt idx="3">
                  <c:v>93.253059812</c:v>
                </c:pt>
                <c:pt idx="4">
                  <c:v>163.7973725305</c:v>
                </c:pt>
                <c:pt idx="5">
                  <c:v>344.038861863099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048880"/>
        <c:axId val="971051200"/>
      </c:barChart>
      <c:catAx>
        <c:axId val="97104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51200"/>
        <c:crosses val="autoZero"/>
        <c:auto val="1"/>
        <c:lblAlgn val="ctr"/>
        <c:lblOffset val="100"/>
        <c:noMultiLvlLbl val="0"/>
      </c:catAx>
      <c:valAx>
        <c:axId val="97105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04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MEM- </a:t>
            </a:r>
            <a:r>
              <a:rPr lang="en-US" sz="2160" b="0" i="0" u="none" strike="noStrike" baseline="0">
                <a:effectLst/>
              </a:rPr>
              <a:t>PENGUIN -NA12878</a:t>
            </a:r>
            <a:r>
              <a:rPr lang="en-US" sz="216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PENGUIN_NA12878!$E$16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PENGUIN_NA12878!$AA$12:$AA$16</c:f>
              <c:numCache>
                <c:formatCode>General</c:formatCode>
                <c:ptCount val="5"/>
                <c:pt idx="0">
                  <c:v>671.262875411</c:v>
                </c:pt>
                <c:pt idx="1">
                  <c:v>368.4841277876</c:v>
                </c:pt>
                <c:pt idx="2">
                  <c:v>234.0712216618</c:v>
                </c:pt>
                <c:pt idx="3">
                  <c:v>239.9656353753</c:v>
                </c:pt>
                <c:pt idx="4">
                  <c:v>260.2041971903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PENGUIN_NA12878!$E$8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PENGUIN_NA12878!$AA$7:$AA$11</c:f>
              <c:numCache>
                <c:formatCode>General</c:formatCode>
                <c:ptCount val="5"/>
                <c:pt idx="0">
                  <c:v>598.6848814165</c:v>
                </c:pt>
                <c:pt idx="1">
                  <c:v>391.2598266484</c:v>
                </c:pt>
                <c:pt idx="2">
                  <c:v>309.144976341899</c:v>
                </c:pt>
                <c:pt idx="3">
                  <c:v>265.3670272057</c:v>
                </c:pt>
                <c:pt idx="4">
                  <c:v>263.351772985099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PENGUIN_NA12878!$E$3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PENGUIN_NA12878!$AA$2:$AA$6</c:f>
              <c:numCache>
                <c:formatCode>General</c:formatCode>
                <c:ptCount val="5"/>
                <c:pt idx="0">
                  <c:v>591.4360541184</c:v>
                </c:pt>
                <c:pt idx="1">
                  <c:v>385.3469860678</c:v>
                </c:pt>
                <c:pt idx="2">
                  <c:v>293.924729422299</c:v>
                </c:pt>
                <c:pt idx="3">
                  <c:v>234.6719236275</c:v>
                </c:pt>
                <c:pt idx="4">
                  <c:v>207.7549385243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958080"/>
        <c:axId val="936960128"/>
      </c:lineChart>
      <c:catAx>
        <c:axId val="93695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60128"/>
        <c:crosses val="autoZero"/>
        <c:auto val="1"/>
        <c:lblAlgn val="ctr"/>
        <c:lblOffset val="100"/>
        <c:noMultiLvlLbl val="0"/>
      </c:catAx>
      <c:valAx>
        <c:axId val="93696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5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SNAP-</a:t>
            </a:r>
            <a:r>
              <a:rPr lang="en-US" baseline="0"/>
              <a:t> </a:t>
            </a:r>
            <a:r>
              <a:rPr lang="en-US" sz="2160" b="0" i="0" u="none" strike="noStrike" baseline="0">
                <a:effectLst/>
              </a:rPr>
              <a:t>PENGUIN -NA12878</a:t>
            </a:r>
            <a:r>
              <a:rPr lang="en-US" sz="216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PENGUIN_NA12878!$E$16</c:f>
              <c:strCache>
                <c:ptCount val="1"/>
                <c:pt idx="0">
                  <c:v>scalability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PENGUIN_NA12878!$AK$12:$AK$16</c:f>
              <c:numCache>
                <c:formatCode>General</c:formatCode>
                <c:ptCount val="5"/>
                <c:pt idx="0">
                  <c:v>238.910950041699</c:v>
                </c:pt>
                <c:pt idx="1">
                  <c:v>226.7746836664</c:v>
                </c:pt>
                <c:pt idx="2">
                  <c:v>172.942660855699</c:v>
                </c:pt>
                <c:pt idx="3">
                  <c:v>266.6244100262</c:v>
                </c:pt>
                <c:pt idx="4">
                  <c:v>209.9508582359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PENGUIN_NA12878!$E$8</c:f>
              <c:strCache>
                <c:ptCount val="1"/>
                <c:pt idx="0">
                  <c:v>localalloc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PENGUIN_NA12878!$AL$7:$AL$11</c:f>
              <c:numCache>
                <c:formatCode>General</c:formatCode>
                <c:ptCount val="5"/>
                <c:pt idx="0">
                  <c:v>129.608406116622</c:v>
                </c:pt>
                <c:pt idx="1">
                  <c:v>146.573013777703</c:v>
                </c:pt>
                <c:pt idx="2">
                  <c:v>244.996500778246</c:v>
                </c:pt>
                <c:pt idx="3">
                  <c:v>209.519195731249</c:v>
                </c:pt>
                <c:pt idx="4">
                  <c:v>367.62664523358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PENGUIN_NA12878!$E$3</c:f>
              <c:strCache>
                <c:ptCount val="1"/>
                <c:pt idx="0">
                  <c:v>interleave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PENGUIN_NA12878!$F$12:$F$16</c:f>
              <c:numCache>
                <c:formatCode>General</c:formatCode>
                <c:ptCount val="5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48.0</c:v>
                </c:pt>
                <c:pt idx="4">
                  <c:v>64.0</c:v>
                </c:pt>
              </c:numCache>
            </c:numRef>
          </c:cat>
          <c:val>
            <c:numRef>
              <c:f>PENGUIN_NA12878!$AK$2:$AK$6</c:f>
              <c:numCache>
                <c:formatCode>General</c:formatCode>
                <c:ptCount val="5"/>
                <c:pt idx="0">
                  <c:v>451.8669194127</c:v>
                </c:pt>
                <c:pt idx="1">
                  <c:v>255.5196886561</c:v>
                </c:pt>
                <c:pt idx="2">
                  <c:v>199.8600582071</c:v>
                </c:pt>
                <c:pt idx="3">
                  <c:v>102.1344571699</c:v>
                </c:pt>
                <c:pt idx="4">
                  <c:v>77.6234553243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334736"/>
        <c:axId val="971336784"/>
      </c:lineChart>
      <c:catAx>
        <c:axId val="9713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36784"/>
        <c:crosses val="autoZero"/>
        <c:auto val="1"/>
        <c:lblAlgn val="ctr"/>
        <c:lblOffset val="100"/>
        <c:noMultiLvlLbl val="0"/>
      </c:catAx>
      <c:valAx>
        <c:axId val="9713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3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BOWTIE2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HYB_PENGUIN_NA12878_RELOADED!$E$2:$E$10</c:f>
              <c:strCache>
                <c:ptCount val="9"/>
                <c:pt idx="0">
                  <c:v>instance_interleave8</c:v>
                </c:pt>
                <c:pt idx="1">
                  <c:v>instance_interleave4</c:v>
                </c:pt>
                <c:pt idx="2">
                  <c:v>instance_localalloc8</c:v>
                </c:pt>
                <c:pt idx="3">
                  <c:v>instance_localalloc4</c:v>
                </c:pt>
                <c:pt idx="4">
                  <c:v>partitioning8</c:v>
                </c:pt>
                <c:pt idx="5">
                  <c:v>partitioning4</c:v>
                </c:pt>
                <c:pt idx="6">
                  <c:v>scalability</c:v>
                </c:pt>
                <c:pt idx="7">
                  <c:v>localalloc</c:v>
                </c:pt>
                <c:pt idx="8">
                  <c:v>interleave</c:v>
                </c:pt>
              </c:strCache>
            </c:strRef>
          </c:cat>
          <c:val>
            <c:numRef>
              <c:f>HYB_PENGUIN_NA12878_RELOADED!$G$2:$G$10</c:f>
              <c:numCache>
                <c:formatCode>General</c:formatCode>
                <c:ptCount val="9"/>
                <c:pt idx="0">
                  <c:v>137.702984606712</c:v>
                </c:pt>
                <c:pt idx="1">
                  <c:v>536.590500712374</c:v>
                </c:pt>
                <c:pt idx="2">
                  <c:v>149.550355330074</c:v>
                </c:pt>
                <c:pt idx="3">
                  <c:v>604.086679837249</c:v>
                </c:pt>
                <c:pt idx="4">
                  <c:v>138.330278841325</c:v>
                </c:pt>
                <c:pt idx="5">
                  <c:v>506.785982914825</c:v>
                </c:pt>
                <c:pt idx="6">
                  <c:v>417.4709229331</c:v>
                </c:pt>
                <c:pt idx="7">
                  <c:v>402.509297853299</c:v>
                </c:pt>
                <c:pt idx="8">
                  <c:v>400.7734394257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242896"/>
        <c:axId val="971245216"/>
      </c:barChart>
      <c:catAx>
        <c:axId val="97124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45216"/>
        <c:crosses val="autoZero"/>
        <c:auto val="1"/>
        <c:lblAlgn val="ctr"/>
        <c:lblOffset val="100"/>
        <c:noMultiLvlLbl val="0"/>
      </c:catAx>
      <c:valAx>
        <c:axId val="9712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4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GEM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HYB_PENGUIN_NA12878_RELOADED!$U$2:$U$7</c:f>
              <c:strCache>
                <c:ptCount val="6"/>
                <c:pt idx="0">
                  <c:v>instance_interleave32</c:v>
                </c:pt>
                <c:pt idx="1">
                  <c:v>instance_localalloc32</c:v>
                </c:pt>
                <c:pt idx="2">
                  <c:v>partitioning32</c:v>
                </c:pt>
                <c:pt idx="3">
                  <c:v>scalability</c:v>
                </c:pt>
                <c:pt idx="4">
                  <c:v>localalloc</c:v>
                </c:pt>
                <c:pt idx="5">
                  <c:v>interleave</c:v>
                </c:pt>
              </c:strCache>
            </c:strRef>
          </c:cat>
          <c:val>
            <c:numRef>
              <c:f>HYB_PENGUIN_NA12878_RELOADED!$W$2:$W$7</c:f>
              <c:numCache>
                <c:formatCode>General</c:formatCode>
                <c:ptCount val="6"/>
                <c:pt idx="0">
                  <c:v>109.99141295515</c:v>
                </c:pt>
                <c:pt idx="1">
                  <c:v>398.60578940525</c:v>
                </c:pt>
                <c:pt idx="2">
                  <c:v>87.4425395911</c:v>
                </c:pt>
                <c:pt idx="3">
                  <c:v>154.6589941814</c:v>
                </c:pt>
                <c:pt idx="4">
                  <c:v>325.360230049199</c:v>
                </c:pt>
                <c:pt idx="5">
                  <c:v>53.0193268288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992592"/>
        <c:axId val="936994912"/>
      </c:barChart>
      <c:catAx>
        <c:axId val="9369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94912"/>
        <c:crosses val="autoZero"/>
        <c:auto val="1"/>
        <c:lblAlgn val="ctr"/>
        <c:lblOffset val="100"/>
        <c:noMultiLvlLbl val="0"/>
      </c:catAx>
      <c:valAx>
        <c:axId val="9369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9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HYB_PENGUIN_NA12878_RELOADED!$AK$2:$AK$10</c:f>
              <c:strCache>
                <c:ptCount val="9"/>
                <c:pt idx="0">
                  <c:v>instance_interleave8</c:v>
                </c:pt>
                <c:pt idx="1">
                  <c:v>instance_interleave4</c:v>
                </c:pt>
                <c:pt idx="2">
                  <c:v>instance_localalloc8</c:v>
                </c:pt>
                <c:pt idx="3">
                  <c:v>instance_localalloc4</c:v>
                </c:pt>
                <c:pt idx="4">
                  <c:v>partitioning8</c:v>
                </c:pt>
                <c:pt idx="5">
                  <c:v>partitioning4</c:v>
                </c:pt>
                <c:pt idx="6">
                  <c:v>scalability</c:v>
                </c:pt>
                <c:pt idx="7">
                  <c:v>localalloc</c:v>
                </c:pt>
                <c:pt idx="8">
                  <c:v>interleave</c:v>
                </c:pt>
              </c:strCache>
            </c:strRef>
          </c:cat>
          <c:val>
            <c:numRef>
              <c:f>HYB_PENGUIN_NA12878_RELOADED!$AM$2:$AM$10</c:f>
              <c:numCache>
                <c:formatCode>General</c:formatCode>
                <c:ptCount val="9"/>
                <c:pt idx="0">
                  <c:v>218.226879001224</c:v>
                </c:pt>
                <c:pt idx="1">
                  <c:v>178.952366227799</c:v>
                </c:pt>
                <c:pt idx="2">
                  <c:v>254.521302269</c:v>
                </c:pt>
                <c:pt idx="3">
                  <c:v>212.8748258698</c:v>
                </c:pt>
                <c:pt idx="4">
                  <c:v>158.947984668987</c:v>
                </c:pt>
                <c:pt idx="5">
                  <c:v>200.344042523175</c:v>
                </c:pt>
                <c:pt idx="6">
                  <c:v>260.2041971903</c:v>
                </c:pt>
                <c:pt idx="7">
                  <c:v>263.351772985099</c:v>
                </c:pt>
                <c:pt idx="8">
                  <c:v>207.7549385243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78704"/>
        <c:axId val="559681024"/>
      </c:barChart>
      <c:catAx>
        <c:axId val="55967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81024"/>
        <c:crosses val="autoZero"/>
        <c:auto val="1"/>
        <c:lblAlgn val="ctr"/>
        <c:lblOffset val="100"/>
        <c:noMultiLvlLbl val="0"/>
      </c:catAx>
      <c:valAx>
        <c:axId val="55968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78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SNAP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HYB_PENGUIN_NA12878_RELOADED!$BA$2:$BA$7</c:f>
              <c:strCache>
                <c:ptCount val="6"/>
                <c:pt idx="0">
                  <c:v>instance_interleave32</c:v>
                </c:pt>
                <c:pt idx="1">
                  <c:v>instance_localalloc32</c:v>
                </c:pt>
                <c:pt idx="2">
                  <c:v>partitioning32</c:v>
                </c:pt>
                <c:pt idx="3">
                  <c:v>scalability</c:v>
                </c:pt>
                <c:pt idx="4">
                  <c:v>localalloc</c:v>
                </c:pt>
                <c:pt idx="5">
                  <c:v>interleave</c:v>
                </c:pt>
              </c:strCache>
            </c:strRef>
          </c:cat>
          <c:val>
            <c:numRef>
              <c:f>HYB_PENGUIN_NA12878_RELOADED!$BC$2:$BC$7</c:f>
              <c:numCache>
                <c:formatCode>General</c:formatCode>
                <c:ptCount val="6"/>
                <c:pt idx="0">
                  <c:v>214.88921561055</c:v>
                </c:pt>
                <c:pt idx="1">
                  <c:v>332.076519990149</c:v>
                </c:pt>
                <c:pt idx="2">
                  <c:v>255.4467594121</c:v>
                </c:pt>
                <c:pt idx="3">
                  <c:v>209.9508582359</c:v>
                </c:pt>
                <c:pt idx="4">
                  <c:v>284.4316617017</c:v>
                </c:pt>
                <c:pt idx="5">
                  <c:v>77.6234553243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017376"/>
        <c:axId val="937019696"/>
      </c:barChart>
      <c:catAx>
        <c:axId val="93701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19696"/>
        <c:crosses val="autoZero"/>
        <c:auto val="1"/>
        <c:lblAlgn val="ctr"/>
        <c:lblOffset val="100"/>
        <c:noMultiLvlLbl val="0"/>
      </c:catAx>
      <c:valAx>
        <c:axId val="93701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1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BOWTIE2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strRef>
              <c:f>HYB_PENGUIN_NA12878_ENHANCED!$E$2:$E$13</c:f>
              <c:strCache>
                <c:ptCount val="12"/>
                <c:pt idx="0">
                  <c:v>interleave2</c:v>
                </c:pt>
                <c:pt idx="1">
                  <c:v>interleave4</c:v>
                </c:pt>
                <c:pt idx="2">
                  <c:v>interleave8</c:v>
                </c:pt>
                <c:pt idx="3">
                  <c:v>localalloc2</c:v>
                </c:pt>
                <c:pt idx="4">
                  <c:v>localalloc4</c:v>
                </c:pt>
                <c:pt idx="5">
                  <c:v>localalloc8</c:v>
                </c:pt>
                <c:pt idx="6">
                  <c:v>partitioning2</c:v>
                </c:pt>
                <c:pt idx="7">
                  <c:v>partitioning4</c:v>
                </c:pt>
                <c:pt idx="8">
                  <c:v>partitioning8</c:v>
                </c:pt>
                <c:pt idx="9">
                  <c:v>localalloc</c:v>
                </c:pt>
                <c:pt idx="10">
                  <c:v>interleave</c:v>
                </c:pt>
                <c:pt idx="11">
                  <c:v>scalability</c:v>
                </c:pt>
              </c:strCache>
            </c:strRef>
          </c:cat>
          <c:val>
            <c:numRef>
              <c:f>HYB_PENGUIN_NA12878_ENHANCED!$G$2:$G$13</c:f>
              <c:numCache>
                <c:formatCode>General</c:formatCode>
                <c:ptCount val="12"/>
                <c:pt idx="0">
                  <c:v>239.6229687776</c:v>
                </c:pt>
                <c:pt idx="1">
                  <c:v>144.403542335699</c:v>
                </c:pt>
                <c:pt idx="2">
                  <c:v>137.702984606712</c:v>
                </c:pt>
                <c:pt idx="3">
                  <c:v>270.20946502485</c:v>
                </c:pt>
                <c:pt idx="4">
                  <c:v>160.436064476566</c:v>
                </c:pt>
                <c:pt idx="5">
                  <c:v>149.550355330074</c:v>
                </c:pt>
                <c:pt idx="6">
                  <c:v>186.51139100005</c:v>
                </c:pt>
                <c:pt idx="7">
                  <c:v>142.199801888466</c:v>
                </c:pt>
                <c:pt idx="8">
                  <c:v>138.330278841325</c:v>
                </c:pt>
                <c:pt idx="9">
                  <c:v>402.509297853299</c:v>
                </c:pt>
                <c:pt idx="10">
                  <c:v>400.7734394257</c:v>
                </c:pt>
                <c:pt idx="11">
                  <c:v>417.4709229331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1271488"/>
        <c:axId val="971273808"/>
      </c:barChart>
      <c:catAx>
        <c:axId val="9712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73808"/>
        <c:crosses val="autoZero"/>
        <c:auto val="1"/>
        <c:lblAlgn val="ctr"/>
        <c:lblOffset val="100"/>
        <c:noMultiLvlLbl val="0"/>
      </c:catAx>
      <c:valAx>
        <c:axId val="97127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27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17</xdr:row>
      <xdr:rowOff>0</xdr:rowOff>
    </xdr:from>
    <xdr:to>
      <xdr:col>8</xdr:col>
      <xdr:colOff>787400</xdr:colOff>
      <xdr:row>45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18</xdr:col>
      <xdr:colOff>774700</xdr:colOff>
      <xdr:row>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28</xdr:col>
      <xdr:colOff>774700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17</xdr:row>
      <xdr:rowOff>0</xdr:rowOff>
    </xdr:from>
    <xdr:to>
      <xdr:col>38</xdr:col>
      <xdr:colOff>774700</xdr:colOff>
      <xdr:row>45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10</xdr:row>
      <xdr:rowOff>165100</xdr:rowOff>
    </xdr:from>
    <xdr:to>
      <xdr:col>15</xdr:col>
      <xdr:colOff>12700</xdr:colOff>
      <xdr:row>40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800100</xdr:colOff>
      <xdr:row>10</xdr:row>
      <xdr:rowOff>190500</xdr:rowOff>
    </xdr:from>
    <xdr:to>
      <xdr:col>29</xdr:col>
      <xdr:colOff>165100</xdr:colOff>
      <xdr:row>40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11</xdr:row>
      <xdr:rowOff>0</xdr:rowOff>
    </xdr:from>
    <xdr:to>
      <xdr:col>46</xdr:col>
      <xdr:colOff>800100</xdr:colOff>
      <xdr:row>41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0</xdr:colOff>
      <xdr:row>11</xdr:row>
      <xdr:rowOff>0</xdr:rowOff>
    </xdr:from>
    <xdr:to>
      <xdr:col>62</xdr:col>
      <xdr:colOff>317500</xdr:colOff>
      <xdr:row>41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13</xdr:row>
      <xdr:rowOff>165100</xdr:rowOff>
    </xdr:from>
    <xdr:to>
      <xdr:col>16</xdr:col>
      <xdr:colOff>12700</xdr:colOff>
      <xdr:row>43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800100</xdr:colOff>
      <xdr:row>13</xdr:row>
      <xdr:rowOff>190500</xdr:rowOff>
    </xdr:from>
    <xdr:to>
      <xdr:col>30</xdr:col>
      <xdr:colOff>165100</xdr:colOff>
      <xdr:row>43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14</xdr:row>
      <xdr:rowOff>0</xdr:rowOff>
    </xdr:from>
    <xdr:to>
      <xdr:col>48</xdr:col>
      <xdr:colOff>800100</xdr:colOff>
      <xdr:row>44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0</xdr:colOff>
      <xdr:row>14</xdr:row>
      <xdr:rowOff>0</xdr:rowOff>
    </xdr:from>
    <xdr:to>
      <xdr:col>65</xdr:col>
      <xdr:colOff>317500</xdr:colOff>
      <xdr:row>44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17</xdr:row>
      <xdr:rowOff>0</xdr:rowOff>
    </xdr:from>
    <xdr:to>
      <xdr:col>8</xdr:col>
      <xdr:colOff>787400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18</xdr:col>
      <xdr:colOff>774700</xdr:colOff>
      <xdr:row>45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17</xdr:row>
      <xdr:rowOff>0</xdr:rowOff>
    </xdr:from>
    <xdr:to>
      <xdr:col>28</xdr:col>
      <xdr:colOff>774700</xdr:colOff>
      <xdr:row>45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17</xdr:row>
      <xdr:rowOff>0</xdr:rowOff>
    </xdr:from>
    <xdr:to>
      <xdr:col>38</xdr:col>
      <xdr:colOff>774700</xdr:colOff>
      <xdr:row>45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12700</xdr:rowOff>
    </xdr:from>
    <xdr:to>
      <xdr:col>7</xdr:col>
      <xdr:colOff>622300</xdr:colOff>
      <xdr:row>34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10</xdr:row>
      <xdr:rowOff>165100</xdr:rowOff>
    </xdr:from>
    <xdr:to>
      <xdr:col>15</xdr:col>
      <xdr:colOff>12700</xdr:colOff>
      <xdr:row>40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800100</xdr:colOff>
      <xdr:row>10</xdr:row>
      <xdr:rowOff>190500</xdr:rowOff>
    </xdr:from>
    <xdr:to>
      <xdr:col>29</xdr:col>
      <xdr:colOff>165100</xdr:colOff>
      <xdr:row>40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11</xdr:row>
      <xdr:rowOff>0</xdr:rowOff>
    </xdr:from>
    <xdr:to>
      <xdr:col>46</xdr:col>
      <xdr:colOff>800100</xdr:colOff>
      <xdr:row>41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0</xdr:colOff>
      <xdr:row>11</xdr:row>
      <xdr:rowOff>0</xdr:rowOff>
    </xdr:from>
    <xdr:to>
      <xdr:col>62</xdr:col>
      <xdr:colOff>317500</xdr:colOff>
      <xdr:row>41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13</xdr:row>
      <xdr:rowOff>165100</xdr:rowOff>
    </xdr:from>
    <xdr:to>
      <xdr:col>16</xdr:col>
      <xdr:colOff>12700</xdr:colOff>
      <xdr:row>43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800100</xdr:colOff>
      <xdr:row>13</xdr:row>
      <xdr:rowOff>190500</xdr:rowOff>
    </xdr:from>
    <xdr:to>
      <xdr:col>30</xdr:col>
      <xdr:colOff>165100</xdr:colOff>
      <xdr:row>43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0</xdr:colOff>
      <xdr:row>14</xdr:row>
      <xdr:rowOff>0</xdr:rowOff>
    </xdr:from>
    <xdr:to>
      <xdr:col>48</xdr:col>
      <xdr:colOff>800100</xdr:colOff>
      <xdr:row>44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0</xdr:colOff>
      <xdr:row>14</xdr:row>
      <xdr:rowOff>0</xdr:rowOff>
    </xdr:from>
    <xdr:to>
      <xdr:col>65</xdr:col>
      <xdr:colOff>317500</xdr:colOff>
      <xdr:row>44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111" displayName="Table111" ref="A1:O7" totalsRowShown="0">
  <tableColumns count="15">
    <tableColumn id="1" name="BOWTIE2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0" name="Table31211" displayName="Table31211" ref="Q1:AE4" totalsRowShown="0">
  <tableColumns count="15">
    <tableColumn id="1" name="GEM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</tableColumns>
  <tableStyleInfo name="TableStyleLight14" showFirstColumn="0" showLastColumn="0" showRowStripes="1" showColumnStripes="0"/>
</table>
</file>

<file path=xl/tables/table11.xml><?xml version="1.0" encoding="utf-8"?>
<table xmlns="http://schemas.openxmlformats.org/spreadsheetml/2006/main" id="11" name="Table41312" displayName="Table41312" ref="AG1:AU7" totalsRowShown="0">
  <tableColumns count="15">
    <tableColumn id="1" name="MEM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</tableColumns>
  <tableStyleInfo name="TableStyleLight12" showFirstColumn="0" showLastColumn="0" showRowStripes="1" showColumnStripes="0"/>
</table>
</file>

<file path=xl/tables/table12.xml><?xml version="1.0" encoding="utf-8"?>
<table xmlns="http://schemas.openxmlformats.org/spreadsheetml/2006/main" id="12" name="Table51413" displayName="Table51413" ref="AW1:BK4" totalsRowShown="0">
  <tableColumns count="15">
    <tableColumn id="1" name="SNAP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</tableColumns>
  <tableStyleInfo name="TableStyleLight10" showFirstColumn="0" showLastColumn="0" showRowStripes="1" showColumnStripes="0"/>
</table>
</file>

<file path=xl/tables/table13.xml><?xml version="1.0" encoding="utf-8"?>
<table xmlns="http://schemas.openxmlformats.org/spreadsheetml/2006/main" id="13" name="Table111214" displayName="Table111214" ref="A1:P13" totalsRowShown="0">
  <tableColumns count="16">
    <tableColumn id="1" name="BOWTIE2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  <tableColumn id="16" name="SpeedUp" dataDxfId="3">
      <calculatedColumnFormula>G$13/Table111214[[#This Row],[value_mean]]</calculatedColumnFormula>
    </tableColumn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id="14" name="Table312315" displayName="Table312315" ref="R1:AG7" totalsRowShown="0">
  <tableColumns count="16">
    <tableColumn id="1" name="GEM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  <tableColumn id="16" name="SpeedUp" dataDxfId="2">
      <calculatedColumnFormula>X$7/Table312315[[#This Row],[value_mean]]</calculatedColumnFormula>
    </tableColumn>
  </tableColumns>
  <tableStyleInfo name="TableStyleLight14" showFirstColumn="0" showLastColumn="0" showRowStripes="1" showColumnStripes="0"/>
</table>
</file>

<file path=xl/tables/table15.xml><?xml version="1.0" encoding="utf-8"?>
<table xmlns="http://schemas.openxmlformats.org/spreadsheetml/2006/main" id="15" name="Table413416" displayName="Table413416" ref="AI1:AX13" totalsRowShown="0">
  <tableColumns count="16">
    <tableColumn id="1" name="MEM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  <tableColumn id="16" name="SpeedUp" dataDxfId="1">
      <calculatedColumnFormula>AO$13/Table413416[[#This Row],[value_mean]]</calculatedColumnFormula>
    </tableColumn>
  </tableColumns>
  <tableStyleInfo name="TableStyleLight12" showFirstColumn="0" showLastColumn="0" showRowStripes="1" showColumnStripes="0"/>
</table>
</file>

<file path=xl/tables/table16.xml><?xml version="1.0" encoding="utf-8"?>
<table xmlns="http://schemas.openxmlformats.org/spreadsheetml/2006/main" id="16" name="Table514517" displayName="Table514517" ref="AZ1:BO7" totalsRowShown="0">
  <tableColumns count="16">
    <tableColumn id="1" name="SNAP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  <tableColumn id="16" name="SpeedUp" dataDxfId="0">
      <calculatedColumnFormula>BF$7/Table514517[[#This Row],[value_mean]]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6" name="Table312" displayName="Table312" ref="Q1:AE4" totalsRowShown="0">
  <tableColumns count="15">
    <tableColumn id="1" name="GEM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id="7" name="Table413" displayName="Table413" ref="AG1:AU7" totalsRowShown="0">
  <tableColumns count="15">
    <tableColumn id="1" name="MEM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8" name="Table514" displayName="Table514" ref="AW1:BK4" totalsRowShown="0">
  <tableColumns count="15">
    <tableColumn id="1" name="SNAP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id="1" name="Table1112" displayName="Table1112" ref="A1:P13" totalsRowShown="0">
  <tableColumns count="16">
    <tableColumn id="1" name="BOWTIE2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  <tableColumn id="16" name="SpeedUp" dataDxfId="7">
      <calculatedColumnFormula>G$13/Table1112[[#This Row],[value_mean]]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2" name="Table3123" displayName="Table3123" ref="R1:AG7" totalsRowShown="0">
  <tableColumns count="16">
    <tableColumn id="1" name="GEM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  <tableColumn id="16" name="SpeedUp" dataDxfId="6">
      <calculatedColumnFormula>X$7/Table3123[[#This Row],[value_mean]]</calculatedColumnFormula>
    </tableColumn>
  </tableColumns>
  <tableStyleInfo name="TableStyleLight14" showFirstColumn="0" showLastColumn="0" showRowStripes="1" showColumnStripes="0"/>
</table>
</file>

<file path=xl/tables/table7.xml><?xml version="1.0" encoding="utf-8"?>
<table xmlns="http://schemas.openxmlformats.org/spreadsheetml/2006/main" id="3" name="Table4134" displayName="Table4134" ref="AI1:AX13" totalsRowShown="0">
  <tableColumns count="16">
    <tableColumn id="1" name="MEM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  <tableColumn id="16" name="SpeedUp" dataDxfId="5">
      <calculatedColumnFormula>AO$13/Table4134[[#This Row],[value_mean]]</calculatedColumnFormula>
    </tableColumn>
  </tableColumns>
  <tableStyleInfo name="TableStyleLight12" showFirstColumn="0" showLastColumn="0" showRowStripes="1" showColumnStripes="0"/>
</table>
</file>

<file path=xl/tables/table8.xml><?xml version="1.0" encoding="utf-8"?>
<table xmlns="http://schemas.openxmlformats.org/spreadsheetml/2006/main" id="4" name="Table5145" displayName="Table5145" ref="AZ1:BO7" totalsRowShown="0">
  <tableColumns count="16">
    <tableColumn id="1" name="SNAP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  <tableColumn id="16" name="SpeedUp" dataDxfId="4">
      <calculatedColumnFormula>BF$7/Table5145[[#This Row],[value_mean]]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id="9" name="Table11110" displayName="Table11110" ref="A1:O7" totalsRowShown="0">
  <tableColumns count="15">
    <tableColumn id="1" name="BOWTIE2"/>
    <tableColumn id="2" name="architecture"/>
    <tableColumn id="3" name="mapper"/>
    <tableColumn id="4" name="dataset"/>
    <tableColumn id="5" name="policy"/>
    <tableColumn id="6" name="threads"/>
    <tableColumn id="7" name="value_mean"/>
    <tableColumn id="8" name="value_std"/>
    <tableColumn id="9" name="error_mean"/>
    <tableColumn id="10" name="error_std"/>
    <tableColumn id="11" name="max_mean"/>
    <tableColumn id="12" name="max_std"/>
    <tableColumn id="13" name="min_mean"/>
    <tableColumn id="14" name="min_std"/>
    <tableColumn id="15" name="counter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4" Type="http://schemas.openxmlformats.org/officeDocument/2006/relationships/table" Target="../tables/table15.xml"/><Relationship Id="rId5" Type="http://schemas.openxmlformats.org/officeDocument/2006/relationships/table" Target="../tables/table16.xml"/><Relationship Id="rId1" Type="http://schemas.openxmlformats.org/officeDocument/2006/relationships/drawing" Target="../drawings/drawing7.xml"/><Relationship Id="rId2" Type="http://schemas.openxmlformats.org/officeDocument/2006/relationships/table" Target="../tables/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1" Type="http://schemas.openxmlformats.org/officeDocument/2006/relationships/drawing" Target="../drawings/drawing2.xml"/><Relationship Id="rId2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Relationship Id="rId1" Type="http://schemas.openxmlformats.org/officeDocument/2006/relationships/drawing" Target="../drawings/drawing3.xml"/><Relationship Id="rId2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4" Type="http://schemas.openxmlformats.org/officeDocument/2006/relationships/table" Target="../tables/table11.xml"/><Relationship Id="rId5" Type="http://schemas.openxmlformats.org/officeDocument/2006/relationships/table" Target="../tables/table12.xml"/><Relationship Id="rId1" Type="http://schemas.openxmlformats.org/officeDocument/2006/relationships/drawing" Target="../drawings/drawing6.xml"/><Relationship Id="rId2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AM16"/>
  <sheetViews>
    <sheetView showRuler="0" workbookViewId="0">
      <selection activeCell="AN19" sqref="AN19"/>
    </sheetView>
  </sheetViews>
  <sheetFormatPr baseColWidth="10" defaultRowHeight="16" x14ac:dyDescent="0.2"/>
  <sheetData>
    <row r="1" spans="1:3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F1" t="s">
        <v>0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</row>
    <row r="2" spans="1:39" x14ac:dyDescent="0.2">
      <c r="A2">
        <v>0</v>
      </c>
      <c r="B2" t="s">
        <v>17</v>
      </c>
      <c r="C2" t="s">
        <v>8</v>
      </c>
      <c r="D2" t="s">
        <v>18</v>
      </c>
      <c r="E2" t="s">
        <v>10</v>
      </c>
      <c r="F2">
        <v>8</v>
      </c>
      <c r="G2">
        <v>721.50592220139902</v>
      </c>
      <c r="H2">
        <v>2.9469897691631499</v>
      </c>
      <c r="I2" t="s">
        <v>11</v>
      </c>
      <c r="K2">
        <v>0</v>
      </c>
      <c r="L2" t="s">
        <v>17</v>
      </c>
      <c r="M2" t="s">
        <v>12</v>
      </c>
      <c r="N2" t="s">
        <v>18</v>
      </c>
      <c r="O2" t="s">
        <v>10</v>
      </c>
      <c r="P2">
        <v>8</v>
      </c>
      <c r="Q2">
        <v>209.86574317040001</v>
      </c>
      <c r="R2">
        <v>40.263685519272997</v>
      </c>
      <c r="S2" t="s">
        <v>11</v>
      </c>
      <c r="U2">
        <v>0</v>
      </c>
      <c r="V2" t="s">
        <v>17</v>
      </c>
      <c r="W2" t="s">
        <v>13</v>
      </c>
      <c r="X2" t="s">
        <v>18</v>
      </c>
      <c r="Y2" t="s">
        <v>10</v>
      </c>
      <c r="Z2">
        <v>8</v>
      </c>
      <c r="AA2">
        <v>591.43605411839997</v>
      </c>
      <c r="AB2">
        <v>7.1759361487008402</v>
      </c>
      <c r="AC2" t="s">
        <v>11</v>
      </c>
      <c r="AE2">
        <v>0</v>
      </c>
      <c r="AF2" t="s">
        <v>17</v>
      </c>
      <c r="AG2" t="s">
        <v>14</v>
      </c>
      <c r="AH2" t="s">
        <v>18</v>
      </c>
      <c r="AI2" t="s">
        <v>10</v>
      </c>
      <c r="AJ2">
        <v>8</v>
      </c>
      <c r="AK2">
        <v>451.86691941269999</v>
      </c>
      <c r="AL2">
        <v>386.91203517393802</v>
      </c>
      <c r="AM2" t="s">
        <v>11</v>
      </c>
    </row>
    <row r="3" spans="1:39" x14ac:dyDescent="0.2">
      <c r="A3">
        <v>1</v>
      </c>
      <c r="B3" t="s">
        <v>17</v>
      </c>
      <c r="C3" t="s">
        <v>8</v>
      </c>
      <c r="D3" t="s">
        <v>18</v>
      </c>
      <c r="E3" t="s">
        <v>10</v>
      </c>
      <c r="F3">
        <v>16</v>
      </c>
      <c r="G3">
        <v>403.03475378349998</v>
      </c>
      <c r="H3">
        <v>4.04922796822511</v>
      </c>
      <c r="I3" t="s">
        <v>11</v>
      </c>
      <c r="K3">
        <v>1</v>
      </c>
      <c r="L3" t="s">
        <v>17</v>
      </c>
      <c r="M3" t="s">
        <v>12</v>
      </c>
      <c r="N3" t="s">
        <v>18</v>
      </c>
      <c r="O3" t="s">
        <v>10</v>
      </c>
      <c r="P3">
        <v>16</v>
      </c>
      <c r="Q3">
        <v>137.70955187689901</v>
      </c>
      <c r="R3">
        <v>23.2628934421076</v>
      </c>
      <c r="S3" t="s">
        <v>11</v>
      </c>
      <c r="U3">
        <v>1</v>
      </c>
      <c r="V3" t="s">
        <v>17</v>
      </c>
      <c r="W3" t="s">
        <v>13</v>
      </c>
      <c r="X3" t="s">
        <v>18</v>
      </c>
      <c r="Y3" t="s">
        <v>10</v>
      </c>
      <c r="Z3">
        <v>16</v>
      </c>
      <c r="AA3">
        <v>385.3469860678</v>
      </c>
      <c r="AB3">
        <v>2.5103773579711399</v>
      </c>
      <c r="AC3" t="s">
        <v>11</v>
      </c>
      <c r="AE3">
        <v>1</v>
      </c>
      <c r="AF3" t="s">
        <v>17</v>
      </c>
      <c r="AG3" t="s">
        <v>14</v>
      </c>
      <c r="AH3" t="s">
        <v>18</v>
      </c>
      <c r="AI3" t="s">
        <v>10</v>
      </c>
      <c r="AJ3">
        <v>16</v>
      </c>
      <c r="AK3">
        <v>255.51968865609999</v>
      </c>
      <c r="AL3">
        <v>57.414722130472001</v>
      </c>
      <c r="AM3" t="s">
        <v>11</v>
      </c>
    </row>
    <row r="4" spans="1:39" x14ac:dyDescent="0.2">
      <c r="A4">
        <v>2</v>
      </c>
      <c r="B4" t="s">
        <v>17</v>
      </c>
      <c r="C4" t="s">
        <v>8</v>
      </c>
      <c r="D4" t="s">
        <v>18</v>
      </c>
      <c r="E4" t="s">
        <v>10</v>
      </c>
      <c r="F4">
        <v>32</v>
      </c>
      <c r="G4">
        <v>350.9760023998</v>
      </c>
      <c r="H4">
        <v>4.0446305462039298</v>
      </c>
      <c r="I4" t="s">
        <v>11</v>
      </c>
      <c r="K4">
        <v>2</v>
      </c>
      <c r="L4" t="s">
        <v>17</v>
      </c>
      <c r="M4" t="s">
        <v>12</v>
      </c>
      <c r="N4" t="s">
        <v>18</v>
      </c>
      <c r="O4" t="s">
        <v>10</v>
      </c>
      <c r="P4">
        <v>32</v>
      </c>
      <c r="Q4">
        <v>78.207565358599993</v>
      </c>
      <c r="R4">
        <v>1.8946250277355801</v>
      </c>
      <c r="S4" t="s">
        <v>11</v>
      </c>
      <c r="U4">
        <v>2</v>
      </c>
      <c r="V4" t="s">
        <v>17</v>
      </c>
      <c r="W4" t="s">
        <v>13</v>
      </c>
      <c r="X4" t="s">
        <v>18</v>
      </c>
      <c r="Y4" t="s">
        <v>10</v>
      </c>
      <c r="Z4">
        <v>32</v>
      </c>
      <c r="AA4">
        <v>293.92472942229898</v>
      </c>
      <c r="AB4">
        <v>1.9780387817376599</v>
      </c>
      <c r="AC4" t="s">
        <v>11</v>
      </c>
      <c r="AE4">
        <v>2</v>
      </c>
      <c r="AF4" t="s">
        <v>17</v>
      </c>
      <c r="AG4" t="s">
        <v>14</v>
      </c>
      <c r="AH4" t="s">
        <v>18</v>
      </c>
      <c r="AI4" t="s">
        <v>10</v>
      </c>
      <c r="AJ4">
        <v>32</v>
      </c>
      <c r="AK4">
        <v>199.8600582071</v>
      </c>
      <c r="AL4">
        <v>117.612417878757</v>
      </c>
      <c r="AM4" t="s">
        <v>11</v>
      </c>
    </row>
    <row r="5" spans="1:39" x14ac:dyDescent="0.2">
      <c r="A5">
        <v>3</v>
      </c>
      <c r="B5" t="s">
        <v>17</v>
      </c>
      <c r="C5" t="s">
        <v>8</v>
      </c>
      <c r="D5" t="s">
        <v>18</v>
      </c>
      <c r="E5" t="s">
        <v>10</v>
      </c>
      <c r="F5">
        <v>48</v>
      </c>
      <c r="G5">
        <v>293.05353327170002</v>
      </c>
      <c r="H5">
        <v>5.6185477489778197</v>
      </c>
      <c r="I5" t="s">
        <v>11</v>
      </c>
      <c r="K5">
        <v>3</v>
      </c>
      <c r="L5" t="s">
        <v>17</v>
      </c>
      <c r="M5" t="s">
        <v>12</v>
      </c>
      <c r="N5" t="s">
        <v>18</v>
      </c>
      <c r="O5" t="s">
        <v>10</v>
      </c>
      <c r="P5">
        <v>48</v>
      </c>
      <c r="Q5">
        <v>61.229224686400002</v>
      </c>
      <c r="R5">
        <v>6.0074473312903303</v>
      </c>
      <c r="S5" t="s">
        <v>11</v>
      </c>
      <c r="U5">
        <v>3</v>
      </c>
      <c r="V5" t="s">
        <v>17</v>
      </c>
      <c r="W5" t="s">
        <v>13</v>
      </c>
      <c r="X5" t="s">
        <v>18</v>
      </c>
      <c r="Y5" t="s">
        <v>10</v>
      </c>
      <c r="Z5">
        <v>48</v>
      </c>
      <c r="AA5">
        <v>234.67192362750001</v>
      </c>
      <c r="AB5">
        <v>1.7916910104891099</v>
      </c>
      <c r="AC5" t="s">
        <v>11</v>
      </c>
      <c r="AE5">
        <v>3</v>
      </c>
      <c r="AF5" t="s">
        <v>17</v>
      </c>
      <c r="AG5" t="s">
        <v>14</v>
      </c>
      <c r="AH5" t="s">
        <v>18</v>
      </c>
      <c r="AI5" t="s">
        <v>10</v>
      </c>
      <c r="AJ5">
        <v>48</v>
      </c>
      <c r="AK5">
        <v>102.1344571699</v>
      </c>
      <c r="AL5">
        <v>37.0815969949116</v>
      </c>
      <c r="AM5" t="s">
        <v>11</v>
      </c>
    </row>
    <row r="6" spans="1:39" x14ac:dyDescent="0.2">
      <c r="A6">
        <v>4</v>
      </c>
      <c r="B6" t="s">
        <v>17</v>
      </c>
      <c r="C6" t="s">
        <v>8</v>
      </c>
      <c r="D6" t="s">
        <v>18</v>
      </c>
      <c r="E6" t="s">
        <v>10</v>
      </c>
      <c r="F6">
        <v>64</v>
      </c>
      <c r="G6">
        <v>400.77343942570002</v>
      </c>
      <c r="H6">
        <v>6.4186898327391297</v>
      </c>
      <c r="I6" t="s">
        <v>11</v>
      </c>
      <c r="K6">
        <v>4</v>
      </c>
      <c r="L6" t="s">
        <v>17</v>
      </c>
      <c r="M6" t="s">
        <v>12</v>
      </c>
      <c r="N6" t="s">
        <v>18</v>
      </c>
      <c r="O6" t="s">
        <v>10</v>
      </c>
      <c r="P6">
        <v>64</v>
      </c>
      <c r="Q6">
        <v>53.019326828799997</v>
      </c>
      <c r="R6">
        <v>3.5290958098506802</v>
      </c>
      <c r="S6" t="s">
        <v>11</v>
      </c>
      <c r="U6">
        <v>4</v>
      </c>
      <c r="V6" t="s">
        <v>17</v>
      </c>
      <c r="W6" t="s">
        <v>13</v>
      </c>
      <c r="X6" t="s">
        <v>18</v>
      </c>
      <c r="Y6" t="s">
        <v>10</v>
      </c>
      <c r="Z6">
        <v>64</v>
      </c>
      <c r="AA6">
        <v>207.7549385243</v>
      </c>
      <c r="AB6">
        <v>2.5859222589113799</v>
      </c>
      <c r="AC6" t="s">
        <v>11</v>
      </c>
      <c r="AE6">
        <v>4</v>
      </c>
      <c r="AF6" t="s">
        <v>17</v>
      </c>
      <c r="AG6" t="s">
        <v>14</v>
      </c>
      <c r="AH6" t="s">
        <v>18</v>
      </c>
      <c r="AI6" t="s">
        <v>10</v>
      </c>
      <c r="AJ6">
        <v>64</v>
      </c>
      <c r="AK6">
        <v>77.623455324299997</v>
      </c>
      <c r="AL6">
        <v>7.3693568862062504</v>
      </c>
      <c r="AM6" t="s">
        <v>11</v>
      </c>
    </row>
    <row r="7" spans="1:39" x14ac:dyDescent="0.2">
      <c r="A7">
        <v>5</v>
      </c>
      <c r="B7" t="s">
        <v>17</v>
      </c>
      <c r="C7" t="s">
        <v>8</v>
      </c>
      <c r="D7" t="s">
        <v>18</v>
      </c>
      <c r="E7" t="s">
        <v>15</v>
      </c>
      <c r="F7">
        <v>8</v>
      </c>
      <c r="G7">
        <v>722.62372239360002</v>
      </c>
      <c r="H7">
        <v>1.93904663383819</v>
      </c>
      <c r="I7" t="s">
        <v>11</v>
      </c>
      <c r="K7">
        <v>5</v>
      </c>
      <c r="L7" t="s">
        <v>17</v>
      </c>
      <c r="M7" t="s">
        <v>12</v>
      </c>
      <c r="N7" t="s">
        <v>18</v>
      </c>
      <c r="O7" t="s">
        <v>15</v>
      </c>
      <c r="P7">
        <v>8</v>
      </c>
      <c r="Q7">
        <v>157.82056866959999</v>
      </c>
      <c r="R7">
        <v>7.9319039335128796</v>
      </c>
      <c r="S7" t="s">
        <v>11</v>
      </c>
      <c r="U7">
        <v>5</v>
      </c>
      <c r="V7" t="s">
        <v>17</v>
      </c>
      <c r="W7" t="s">
        <v>13</v>
      </c>
      <c r="X7" t="s">
        <v>18</v>
      </c>
      <c r="Y7" t="s">
        <v>15</v>
      </c>
      <c r="Z7">
        <v>8</v>
      </c>
      <c r="AA7">
        <v>598.68488141650005</v>
      </c>
      <c r="AB7">
        <v>2.3591032501282898</v>
      </c>
      <c r="AC7" t="s">
        <v>11</v>
      </c>
      <c r="AE7">
        <v>5</v>
      </c>
      <c r="AF7" t="s">
        <v>17</v>
      </c>
      <c r="AG7" t="s">
        <v>14</v>
      </c>
      <c r="AH7" t="s">
        <v>18</v>
      </c>
      <c r="AI7" t="s">
        <v>15</v>
      </c>
      <c r="AJ7">
        <v>8</v>
      </c>
      <c r="AK7">
        <v>303.45061208939899</v>
      </c>
      <c r="AL7">
        <v>129.60840611662201</v>
      </c>
      <c r="AM7" t="s">
        <v>11</v>
      </c>
    </row>
    <row r="8" spans="1:39" x14ac:dyDescent="0.2">
      <c r="A8">
        <v>6</v>
      </c>
      <c r="B8" t="s">
        <v>17</v>
      </c>
      <c r="C8" t="s">
        <v>8</v>
      </c>
      <c r="D8" t="s">
        <v>18</v>
      </c>
      <c r="E8" t="s">
        <v>15</v>
      </c>
      <c r="F8">
        <v>16</v>
      </c>
      <c r="G8">
        <v>403.99189025869998</v>
      </c>
      <c r="H8">
        <v>13.8689337953224</v>
      </c>
      <c r="I8" t="s">
        <v>11</v>
      </c>
      <c r="K8">
        <v>6</v>
      </c>
      <c r="L8" t="s">
        <v>17</v>
      </c>
      <c r="M8" t="s">
        <v>12</v>
      </c>
      <c r="N8" t="s">
        <v>18</v>
      </c>
      <c r="O8" t="s">
        <v>15</v>
      </c>
      <c r="P8">
        <v>16</v>
      </c>
      <c r="Q8">
        <v>105.6479408605</v>
      </c>
      <c r="R8">
        <v>10.377166925476001</v>
      </c>
      <c r="S8" t="s">
        <v>11</v>
      </c>
      <c r="U8">
        <v>6</v>
      </c>
      <c r="V8" t="s">
        <v>17</v>
      </c>
      <c r="W8" t="s">
        <v>13</v>
      </c>
      <c r="X8" t="s">
        <v>18</v>
      </c>
      <c r="Y8" t="s">
        <v>15</v>
      </c>
      <c r="Z8">
        <v>16</v>
      </c>
      <c r="AA8">
        <v>391.25982664840001</v>
      </c>
      <c r="AB8">
        <v>12.6894710632337</v>
      </c>
      <c r="AC8" t="s">
        <v>11</v>
      </c>
      <c r="AE8">
        <v>6</v>
      </c>
      <c r="AF8" t="s">
        <v>17</v>
      </c>
      <c r="AG8" t="s">
        <v>14</v>
      </c>
      <c r="AH8" t="s">
        <v>18</v>
      </c>
      <c r="AI8" t="s">
        <v>15</v>
      </c>
      <c r="AJ8">
        <v>16</v>
      </c>
      <c r="AK8">
        <v>287.53480702779899</v>
      </c>
      <c r="AL8">
        <v>146.57301377770301</v>
      </c>
      <c r="AM8" t="s">
        <v>11</v>
      </c>
    </row>
    <row r="9" spans="1:39" x14ac:dyDescent="0.2">
      <c r="A9">
        <v>7</v>
      </c>
      <c r="B9" t="s">
        <v>17</v>
      </c>
      <c r="C9" t="s">
        <v>8</v>
      </c>
      <c r="D9" t="s">
        <v>18</v>
      </c>
      <c r="E9" t="s">
        <v>15</v>
      </c>
      <c r="F9">
        <v>32</v>
      </c>
      <c r="G9">
        <v>347.58756734489998</v>
      </c>
      <c r="H9">
        <v>7.5741018305441399</v>
      </c>
      <c r="I9" t="s">
        <v>11</v>
      </c>
      <c r="K9">
        <v>7</v>
      </c>
      <c r="L9" t="s">
        <v>17</v>
      </c>
      <c r="M9" t="s">
        <v>12</v>
      </c>
      <c r="N9" t="s">
        <v>18</v>
      </c>
      <c r="O9" t="s">
        <v>15</v>
      </c>
      <c r="P9">
        <v>32</v>
      </c>
      <c r="Q9">
        <v>111.865430828199</v>
      </c>
      <c r="R9">
        <v>49.153454876592299</v>
      </c>
      <c r="S9" t="s">
        <v>11</v>
      </c>
      <c r="U9">
        <v>7</v>
      </c>
      <c r="V9" t="s">
        <v>17</v>
      </c>
      <c r="W9" t="s">
        <v>13</v>
      </c>
      <c r="X9" t="s">
        <v>18</v>
      </c>
      <c r="Y9" t="s">
        <v>15</v>
      </c>
      <c r="Z9">
        <v>32</v>
      </c>
      <c r="AA9">
        <v>309.144976341899</v>
      </c>
      <c r="AB9">
        <v>8.3507040489729505</v>
      </c>
      <c r="AC9" t="s">
        <v>11</v>
      </c>
      <c r="AE9">
        <v>7</v>
      </c>
      <c r="AF9" t="s">
        <v>17</v>
      </c>
      <c r="AG9" t="s">
        <v>14</v>
      </c>
      <c r="AH9" t="s">
        <v>18</v>
      </c>
      <c r="AI9" t="s">
        <v>15</v>
      </c>
      <c r="AJ9">
        <v>32</v>
      </c>
      <c r="AK9">
        <v>299.4550699152</v>
      </c>
      <c r="AL9">
        <v>244.996500778246</v>
      </c>
      <c r="AM9" t="s">
        <v>11</v>
      </c>
    </row>
    <row r="10" spans="1:39" x14ac:dyDescent="0.2">
      <c r="A10">
        <v>8</v>
      </c>
      <c r="B10" t="s">
        <v>17</v>
      </c>
      <c r="C10" t="s">
        <v>8</v>
      </c>
      <c r="D10" t="s">
        <v>18</v>
      </c>
      <c r="E10" t="s">
        <v>15</v>
      </c>
      <c r="F10">
        <v>48</v>
      </c>
      <c r="G10">
        <v>279.86149063980002</v>
      </c>
      <c r="H10">
        <v>4.4260958654903098</v>
      </c>
      <c r="I10" t="s">
        <v>11</v>
      </c>
      <c r="K10">
        <v>8</v>
      </c>
      <c r="L10" t="s">
        <v>17</v>
      </c>
      <c r="M10" t="s">
        <v>12</v>
      </c>
      <c r="N10" t="s">
        <v>18</v>
      </c>
      <c r="O10" t="s">
        <v>15</v>
      </c>
      <c r="P10">
        <v>48</v>
      </c>
      <c r="Q10">
        <v>433.83406804100002</v>
      </c>
      <c r="R10">
        <v>585.20233701931295</v>
      </c>
      <c r="S10" t="s">
        <v>11</v>
      </c>
      <c r="U10">
        <v>8</v>
      </c>
      <c r="V10" t="s">
        <v>17</v>
      </c>
      <c r="W10" t="s">
        <v>13</v>
      </c>
      <c r="X10" t="s">
        <v>18</v>
      </c>
      <c r="Y10" t="s">
        <v>15</v>
      </c>
      <c r="Z10">
        <v>48</v>
      </c>
      <c r="AA10">
        <v>265.36702720570003</v>
      </c>
      <c r="AB10">
        <v>10.913867363037401</v>
      </c>
      <c r="AC10" t="s">
        <v>11</v>
      </c>
      <c r="AE10">
        <v>8</v>
      </c>
      <c r="AF10" t="s">
        <v>17</v>
      </c>
      <c r="AG10" t="s">
        <v>14</v>
      </c>
      <c r="AH10" t="s">
        <v>18</v>
      </c>
      <c r="AI10" t="s">
        <v>15</v>
      </c>
      <c r="AJ10">
        <v>48</v>
      </c>
      <c r="AK10">
        <v>339.214042918399</v>
      </c>
      <c r="AL10">
        <v>209.519195731249</v>
      </c>
      <c r="AM10" t="s">
        <v>11</v>
      </c>
    </row>
    <row r="11" spans="1:39" x14ac:dyDescent="0.2">
      <c r="A11">
        <v>9</v>
      </c>
      <c r="B11" t="s">
        <v>17</v>
      </c>
      <c r="C11" t="s">
        <v>8</v>
      </c>
      <c r="D11" t="s">
        <v>18</v>
      </c>
      <c r="E11" t="s">
        <v>15</v>
      </c>
      <c r="F11">
        <v>64</v>
      </c>
      <c r="G11">
        <v>402.50929785329902</v>
      </c>
      <c r="H11">
        <v>7.0252633589328104</v>
      </c>
      <c r="I11" t="s">
        <v>11</v>
      </c>
      <c r="K11">
        <v>9</v>
      </c>
      <c r="L11" t="s">
        <v>17</v>
      </c>
      <c r="M11" t="s">
        <v>12</v>
      </c>
      <c r="N11" t="s">
        <v>18</v>
      </c>
      <c r="O11" t="s">
        <v>15</v>
      </c>
      <c r="P11">
        <v>64</v>
      </c>
      <c r="Q11">
        <v>325.360230049199</v>
      </c>
      <c r="R11">
        <v>512.98151934529096</v>
      </c>
      <c r="S11" t="s">
        <v>11</v>
      </c>
      <c r="U11">
        <v>9</v>
      </c>
      <c r="V11" t="s">
        <v>17</v>
      </c>
      <c r="W11" t="s">
        <v>13</v>
      </c>
      <c r="X11" t="s">
        <v>18</v>
      </c>
      <c r="Y11" t="s">
        <v>15</v>
      </c>
      <c r="Z11">
        <v>64</v>
      </c>
      <c r="AA11">
        <v>263.35177298509899</v>
      </c>
      <c r="AB11">
        <v>28.585895168580599</v>
      </c>
      <c r="AC11" t="s">
        <v>11</v>
      </c>
      <c r="AE11">
        <v>9</v>
      </c>
      <c r="AF11" t="s">
        <v>17</v>
      </c>
      <c r="AG11" t="s">
        <v>14</v>
      </c>
      <c r="AH11" t="s">
        <v>18</v>
      </c>
      <c r="AI11" t="s">
        <v>15</v>
      </c>
      <c r="AJ11">
        <v>64</v>
      </c>
      <c r="AK11">
        <v>284.43166170170002</v>
      </c>
      <c r="AL11">
        <v>367.62664523358001</v>
      </c>
      <c r="AM11" t="s">
        <v>11</v>
      </c>
    </row>
    <row r="12" spans="1:39" x14ac:dyDescent="0.2">
      <c r="A12">
        <v>10</v>
      </c>
      <c r="B12" t="s">
        <v>17</v>
      </c>
      <c r="C12" t="s">
        <v>8</v>
      </c>
      <c r="D12" t="s">
        <v>18</v>
      </c>
      <c r="E12" t="s">
        <v>16</v>
      </c>
      <c r="F12">
        <v>8</v>
      </c>
      <c r="G12">
        <v>666.216909808899</v>
      </c>
      <c r="H12">
        <v>3.9517913671336999</v>
      </c>
      <c r="I12" t="s">
        <v>11</v>
      </c>
      <c r="K12">
        <v>10</v>
      </c>
      <c r="L12" t="s">
        <v>17</v>
      </c>
      <c r="M12" t="s">
        <v>12</v>
      </c>
      <c r="N12" t="s">
        <v>18</v>
      </c>
      <c r="O12" t="s">
        <v>16</v>
      </c>
      <c r="P12">
        <v>8</v>
      </c>
      <c r="Q12">
        <v>166.93898545539901</v>
      </c>
      <c r="R12">
        <v>0.519111469767779</v>
      </c>
      <c r="S12" t="s">
        <v>11</v>
      </c>
      <c r="U12">
        <v>10</v>
      </c>
      <c r="V12" t="s">
        <v>17</v>
      </c>
      <c r="W12" t="s">
        <v>13</v>
      </c>
      <c r="X12" t="s">
        <v>18</v>
      </c>
      <c r="Y12" t="s">
        <v>16</v>
      </c>
      <c r="Z12">
        <v>8</v>
      </c>
      <c r="AA12">
        <v>671.26287541099998</v>
      </c>
      <c r="AB12">
        <v>1.6576915196890301</v>
      </c>
      <c r="AC12" t="s">
        <v>11</v>
      </c>
      <c r="AE12">
        <v>10</v>
      </c>
      <c r="AF12" t="s">
        <v>17</v>
      </c>
      <c r="AG12" t="s">
        <v>14</v>
      </c>
      <c r="AH12" t="s">
        <v>18</v>
      </c>
      <c r="AI12" t="s">
        <v>16</v>
      </c>
      <c r="AJ12">
        <v>8</v>
      </c>
      <c r="AK12">
        <v>238.91095004169901</v>
      </c>
      <c r="AL12">
        <v>159.92112229344099</v>
      </c>
      <c r="AM12" t="s">
        <v>11</v>
      </c>
    </row>
    <row r="13" spans="1:39" x14ac:dyDescent="0.2">
      <c r="A13">
        <v>11</v>
      </c>
      <c r="B13" t="s">
        <v>17</v>
      </c>
      <c r="C13" t="s">
        <v>8</v>
      </c>
      <c r="D13" t="s">
        <v>18</v>
      </c>
      <c r="E13" t="s">
        <v>16</v>
      </c>
      <c r="F13">
        <v>16</v>
      </c>
      <c r="G13">
        <v>373.42934160329997</v>
      </c>
      <c r="H13">
        <v>6.9548376041022797</v>
      </c>
      <c r="I13" t="s">
        <v>11</v>
      </c>
      <c r="K13">
        <v>11</v>
      </c>
      <c r="L13" t="s">
        <v>17</v>
      </c>
      <c r="M13" t="s">
        <v>12</v>
      </c>
      <c r="N13" t="s">
        <v>18</v>
      </c>
      <c r="O13" t="s">
        <v>16</v>
      </c>
      <c r="P13">
        <v>16</v>
      </c>
      <c r="Q13">
        <v>102.0558197031</v>
      </c>
      <c r="R13">
        <v>21.843066082373898</v>
      </c>
      <c r="S13" t="s">
        <v>11</v>
      </c>
      <c r="U13">
        <v>11</v>
      </c>
      <c r="V13" t="s">
        <v>17</v>
      </c>
      <c r="W13" t="s">
        <v>13</v>
      </c>
      <c r="X13" t="s">
        <v>18</v>
      </c>
      <c r="Y13" t="s">
        <v>16</v>
      </c>
      <c r="Z13">
        <v>16</v>
      </c>
      <c r="AA13">
        <v>368.48412778760002</v>
      </c>
      <c r="AB13">
        <v>4.0401152335300798</v>
      </c>
      <c r="AC13" t="s">
        <v>11</v>
      </c>
      <c r="AE13">
        <v>11</v>
      </c>
      <c r="AF13" t="s">
        <v>17</v>
      </c>
      <c r="AG13" t="s">
        <v>14</v>
      </c>
      <c r="AH13" t="s">
        <v>18</v>
      </c>
      <c r="AI13" t="s">
        <v>16</v>
      </c>
      <c r="AJ13">
        <v>16</v>
      </c>
      <c r="AK13">
        <v>226.77468366639999</v>
      </c>
      <c r="AL13">
        <v>190.59162216815801</v>
      </c>
      <c r="AM13" t="s">
        <v>11</v>
      </c>
    </row>
    <row r="14" spans="1:39" x14ac:dyDescent="0.2">
      <c r="A14">
        <v>12</v>
      </c>
      <c r="B14" t="s">
        <v>17</v>
      </c>
      <c r="C14" t="s">
        <v>8</v>
      </c>
      <c r="D14" t="s">
        <v>18</v>
      </c>
      <c r="E14" t="s">
        <v>16</v>
      </c>
      <c r="F14">
        <v>32</v>
      </c>
      <c r="G14">
        <v>252.6777615222</v>
      </c>
      <c r="H14">
        <v>12.842093293821801</v>
      </c>
      <c r="I14" t="s">
        <v>11</v>
      </c>
      <c r="K14">
        <v>12</v>
      </c>
      <c r="L14" t="s">
        <v>17</v>
      </c>
      <c r="M14" t="s">
        <v>12</v>
      </c>
      <c r="N14" t="s">
        <v>18</v>
      </c>
      <c r="O14" t="s">
        <v>16</v>
      </c>
      <c r="P14">
        <v>32</v>
      </c>
      <c r="Q14">
        <v>147.03592089110001</v>
      </c>
      <c r="R14">
        <v>166.176127106622</v>
      </c>
      <c r="S14" t="s">
        <v>11</v>
      </c>
      <c r="U14">
        <v>12</v>
      </c>
      <c r="V14" t="s">
        <v>17</v>
      </c>
      <c r="W14" t="s">
        <v>13</v>
      </c>
      <c r="X14" t="s">
        <v>18</v>
      </c>
      <c r="Y14" t="s">
        <v>16</v>
      </c>
      <c r="Z14">
        <v>32</v>
      </c>
      <c r="AA14">
        <v>234.0712216618</v>
      </c>
      <c r="AB14">
        <v>3.1977160027805498</v>
      </c>
      <c r="AC14" t="s">
        <v>11</v>
      </c>
      <c r="AE14">
        <v>12</v>
      </c>
      <c r="AF14" t="s">
        <v>17</v>
      </c>
      <c r="AG14" t="s">
        <v>14</v>
      </c>
      <c r="AH14" t="s">
        <v>18</v>
      </c>
      <c r="AI14" t="s">
        <v>16</v>
      </c>
      <c r="AJ14">
        <v>32</v>
      </c>
      <c r="AK14">
        <v>172.94266085569899</v>
      </c>
      <c r="AL14">
        <v>63.819738579233999</v>
      </c>
      <c r="AM14" t="s">
        <v>11</v>
      </c>
    </row>
    <row r="15" spans="1:39" x14ac:dyDescent="0.2">
      <c r="A15">
        <v>13</v>
      </c>
      <c r="B15" t="s">
        <v>17</v>
      </c>
      <c r="C15" t="s">
        <v>8</v>
      </c>
      <c r="D15" t="s">
        <v>18</v>
      </c>
      <c r="E15" t="s">
        <v>16</v>
      </c>
      <c r="F15">
        <v>48</v>
      </c>
      <c r="G15">
        <v>275.15217484570002</v>
      </c>
      <c r="H15">
        <v>7.4583997039282703</v>
      </c>
      <c r="I15" t="s">
        <v>11</v>
      </c>
      <c r="K15">
        <v>13</v>
      </c>
      <c r="L15" t="s">
        <v>17</v>
      </c>
      <c r="M15" t="s">
        <v>12</v>
      </c>
      <c r="N15" t="s">
        <v>18</v>
      </c>
      <c r="O15" t="s">
        <v>16</v>
      </c>
      <c r="P15">
        <v>48</v>
      </c>
      <c r="Q15">
        <v>175.40838680749999</v>
      </c>
      <c r="R15">
        <v>202.65642540100399</v>
      </c>
      <c r="S15" t="s">
        <v>11</v>
      </c>
      <c r="U15">
        <v>13</v>
      </c>
      <c r="V15" t="s">
        <v>17</v>
      </c>
      <c r="W15" t="s">
        <v>13</v>
      </c>
      <c r="X15" t="s">
        <v>18</v>
      </c>
      <c r="Y15" t="s">
        <v>16</v>
      </c>
      <c r="Z15">
        <v>48</v>
      </c>
      <c r="AA15">
        <v>239.9656353753</v>
      </c>
      <c r="AB15">
        <v>60.253727772652901</v>
      </c>
      <c r="AC15" t="s">
        <v>11</v>
      </c>
      <c r="AE15">
        <v>13</v>
      </c>
      <c r="AF15" t="s">
        <v>17</v>
      </c>
      <c r="AG15" t="s">
        <v>14</v>
      </c>
      <c r="AH15" t="s">
        <v>18</v>
      </c>
      <c r="AI15" t="s">
        <v>16</v>
      </c>
      <c r="AJ15">
        <v>48</v>
      </c>
      <c r="AK15">
        <v>266.6244100262</v>
      </c>
      <c r="AL15">
        <v>155.07304165479499</v>
      </c>
      <c r="AM15" t="s">
        <v>11</v>
      </c>
    </row>
    <row r="16" spans="1:39" x14ac:dyDescent="0.2">
      <c r="A16">
        <v>14</v>
      </c>
      <c r="B16" t="s">
        <v>17</v>
      </c>
      <c r="C16" t="s">
        <v>8</v>
      </c>
      <c r="D16" t="s">
        <v>18</v>
      </c>
      <c r="E16" t="s">
        <v>16</v>
      </c>
      <c r="F16">
        <v>64</v>
      </c>
      <c r="G16">
        <v>417.47092293309998</v>
      </c>
      <c r="H16">
        <v>7.3709371631120604</v>
      </c>
      <c r="I16" t="s">
        <v>11</v>
      </c>
      <c r="K16">
        <v>14</v>
      </c>
      <c r="L16" t="s">
        <v>17</v>
      </c>
      <c r="M16" t="s">
        <v>12</v>
      </c>
      <c r="N16" t="s">
        <v>18</v>
      </c>
      <c r="O16" t="s">
        <v>16</v>
      </c>
      <c r="P16">
        <v>64</v>
      </c>
      <c r="Q16">
        <v>154.6589941814</v>
      </c>
      <c r="R16">
        <v>176.99193629307999</v>
      </c>
      <c r="S16" t="s">
        <v>11</v>
      </c>
      <c r="U16">
        <v>14</v>
      </c>
      <c r="V16" t="s">
        <v>17</v>
      </c>
      <c r="W16" t="s">
        <v>13</v>
      </c>
      <c r="X16" t="s">
        <v>18</v>
      </c>
      <c r="Y16" t="s">
        <v>16</v>
      </c>
      <c r="Z16">
        <v>64</v>
      </c>
      <c r="AA16">
        <v>260.20419719030002</v>
      </c>
      <c r="AB16">
        <v>26.130216414128999</v>
      </c>
      <c r="AC16" t="s">
        <v>11</v>
      </c>
      <c r="AE16">
        <v>14</v>
      </c>
      <c r="AF16" t="s">
        <v>17</v>
      </c>
      <c r="AG16" t="s">
        <v>14</v>
      </c>
      <c r="AH16" t="s">
        <v>18</v>
      </c>
      <c r="AI16" t="s">
        <v>16</v>
      </c>
      <c r="AJ16">
        <v>64</v>
      </c>
      <c r="AK16">
        <v>209.9508582359</v>
      </c>
      <c r="AL16">
        <v>118.63763137376699</v>
      </c>
      <c r="AM16" t="s">
        <v>11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BO13"/>
  <sheetViews>
    <sheetView tabSelected="1" showRuler="0" topLeftCell="C13" workbookViewId="0">
      <selection activeCell="BO3" sqref="BO3"/>
    </sheetView>
  </sheetViews>
  <sheetFormatPr baseColWidth="10" defaultRowHeight="16" x14ac:dyDescent="0.2"/>
  <cols>
    <col min="1" max="1" width="11.33203125" customWidth="1"/>
    <col min="2" max="2" width="13.5" customWidth="1"/>
    <col min="5" max="5" width="17.33203125" customWidth="1"/>
    <col min="7" max="7" width="13.5" customWidth="1"/>
    <col min="8" max="8" width="11.5" customWidth="1"/>
    <col min="9" max="9" width="13.33203125" customWidth="1"/>
    <col min="10" max="10" width="11.1640625" customWidth="1"/>
    <col min="11" max="11" width="12.6640625" customWidth="1"/>
    <col min="13" max="13" width="12.33203125" customWidth="1"/>
    <col min="19" max="19" width="13.6640625" customWidth="1"/>
    <col min="24" max="24" width="13.6640625" customWidth="1"/>
    <col min="25" max="25" width="11.5" customWidth="1"/>
    <col min="26" max="26" width="13.33203125" customWidth="1"/>
    <col min="27" max="27" width="11.1640625" customWidth="1"/>
    <col min="28" max="28" width="12.6640625" customWidth="1"/>
    <col min="30" max="30" width="12.33203125" customWidth="1"/>
    <col min="36" max="36" width="13.5" customWidth="1"/>
    <col min="41" max="41" width="13.5" customWidth="1"/>
    <col min="42" max="42" width="11.5" customWidth="1"/>
    <col min="43" max="43" width="13.33203125" customWidth="1"/>
    <col min="44" max="44" width="11.1640625" customWidth="1"/>
    <col min="45" max="45" width="12.6640625" customWidth="1"/>
    <col min="47" max="47" width="12.33203125" customWidth="1"/>
    <col min="53" max="53" width="13.6640625" customWidth="1"/>
    <col min="58" max="58" width="13.5" customWidth="1"/>
    <col min="59" max="59" width="11.5" customWidth="1"/>
    <col min="60" max="60" width="13.33203125" customWidth="1"/>
    <col min="61" max="61" width="11.1640625" customWidth="1"/>
    <col min="62" max="62" width="12.6640625" customWidth="1"/>
    <col min="64" max="64" width="12.33203125" customWidth="1"/>
  </cols>
  <sheetData>
    <row r="1" spans="1:67" x14ac:dyDescent="0.2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7</v>
      </c>
      <c r="P1" t="s">
        <v>57</v>
      </c>
      <c r="R1" t="s">
        <v>38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7</v>
      </c>
      <c r="AG1" t="s">
        <v>57</v>
      </c>
      <c r="AI1" t="s">
        <v>39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7</v>
      </c>
      <c r="AX1" t="s">
        <v>57</v>
      </c>
      <c r="AZ1" t="s">
        <v>40</v>
      </c>
      <c r="BA1" t="s">
        <v>0</v>
      </c>
      <c r="BB1" t="s">
        <v>1</v>
      </c>
      <c r="BC1" t="s">
        <v>2</v>
      </c>
      <c r="BD1" t="s">
        <v>3</v>
      </c>
      <c r="BE1" t="s">
        <v>4</v>
      </c>
      <c r="BF1" t="s">
        <v>30</v>
      </c>
      <c r="BG1" t="s">
        <v>31</v>
      </c>
      <c r="BH1" t="s">
        <v>32</v>
      </c>
      <c r="BI1" t="s">
        <v>33</v>
      </c>
      <c r="BJ1" t="s">
        <v>34</v>
      </c>
      <c r="BK1" t="s">
        <v>35</v>
      </c>
      <c r="BL1" t="s">
        <v>36</v>
      </c>
      <c r="BM1" t="s">
        <v>37</v>
      </c>
      <c r="BN1" t="s">
        <v>7</v>
      </c>
      <c r="BO1" t="s">
        <v>57</v>
      </c>
    </row>
    <row r="2" spans="1:67" x14ac:dyDescent="0.2">
      <c r="A2">
        <v>0</v>
      </c>
      <c r="B2" t="s">
        <v>17</v>
      </c>
      <c r="C2" t="s">
        <v>8</v>
      </c>
      <c r="D2" t="s">
        <v>9</v>
      </c>
      <c r="E2" t="s">
        <v>54</v>
      </c>
      <c r="F2">
        <v>32</v>
      </c>
      <c r="G2">
        <v>342.47746269384999</v>
      </c>
      <c r="H2">
        <v>100.73305872734301</v>
      </c>
      <c r="I2">
        <v>348.37756947456103</v>
      </c>
      <c r="J2">
        <v>17.632452388499999</v>
      </c>
      <c r="K2">
        <v>391.74549105160003</v>
      </c>
      <c r="L2">
        <v>204.663328390667</v>
      </c>
      <c r="M2">
        <v>293.2094343361</v>
      </c>
      <c r="N2">
        <v>4.2553902643531298</v>
      </c>
      <c r="O2" t="s">
        <v>11</v>
      </c>
      <c r="P2">
        <f>G$13/Table111214[[#This Row],[value_mean]]</f>
        <v>0.85296004597252506</v>
      </c>
      <c r="R2">
        <v>0</v>
      </c>
      <c r="S2" t="s">
        <v>17</v>
      </c>
      <c r="T2" t="s">
        <v>12</v>
      </c>
      <c r="U2" t="s">
        <v>9</v>
      </c>
      <c r="V2" t="s">
        <v>54</v>
      </c>
      <c r="W2">
        <v>32</v>
      </c>
      <c r="X2">
        <v>39.108103163099997</v>
      </c>
      <c r="Y2">
        <v>11.694552583018099</v>
      </c>
      <c r="Z2">
        <v>0.47240700893783899</v>
      </c>
      <c r="AA2">
        <v>0.95470546370048703</v>
      </c>
      <c r="AB2">
        <v>39.442145362600002</v>
      </c>
      <c r="AC2">
        <v>12.3044013484958</v>
      </c>
      <c r="AD2">
        <v>38.7740609636</v>
      </c>
      <c r="AE2">
        <v>11.092262628134399</v>
      </c>
      <c r="AF2" t="s">
        <v>11</v>
      </c>
      <c r="AG2">
        <f>X$7/Table312315[[#This Row],[value_mean]]</f>
        <v>3.0790456205689054</v>
      </c>
      <c r="AI2">
        <v>0</v>
      </c>
      <c r="AJ2" t="s">
        <v>17</v>
      </c>
      <c r="AK2" t="s">
        <v>13</v>
      </c>
      <c r="AL2" t="s">
        <v>9</v>
      </c>
      <c r="AM2" t="s">
        <v>54</v>
      </c>
      <c r="AN2">
        <v>32</v>
      </c>
      <c r="AO2">
        <v>289.091190436749</v>
      </c>
      <c r="AP2">
        <v>1.90419800044569</v>
      </c>
      <c r="AQ2">
        <v>7.6504358877345098</v>
      </c>
      <c r="AR2">
        <v>3.9484217144539899</v>
      </c>
      <c r="AS2">
        <v>294.50086553199998</v>
      </c>
      <c r="AT2">
        <v>3.66831902403211</v>
      </c>
      <c r="AU2">
        <v>283.68151534150002</v>
      </c>
      <c r="AV2">
        <v>3.0635615911710499</v>
      </c>
      <c r="AW2" t="s">
        <v>11</v>
      </c>
      <c r="AX2">
        <f>AO$13/Table413416[[#This Row],[value_mean]]</f>
        <v>1.3392829113701754</v>
      </c>
      <c r="AZ2">
        <v>0</v>
      </c>
      <c r="BA2" t="s">
        <v>17</v>
      </c>
      <c r="BB2" t="s">
        <v>14</v>
      </c>
      <c r="BC2" t="s">
        <v>9</v>
      </c>
      <c r="BD2" t="s">
        <v>54</v>
      </c>
      <c r="BE2">
        <v>32</v>
      </c>
      <c r="BF2">
        <v>181.40771044069999</v>
      </c>
      <c r="BG2">
        <v>26.604280864172601</v>
      </c>
      <c r="BH2">
        <v>2.0621665260416999</v>
      </c>
      <c r="BI2">
        <v>5.6802232901215399</v>
      </c>
      <c r="BJ2">
        <v>182.86588237519999</v>
      </c>
      <c r="BK2">
        <v>25.123250248875799</v>
      </c>
      <c r="BL2">
        <v>179.94953850620001</v>
      </c>
      <c r="BM2">
        <v>28.577311877739</v>
      </c>
      <c r="BN2" t="s">
        <v>11</v>
      </c>
      <c r="BO2">
        <f>BF$7/Table514517[[#This Row],[value_mean]]</f>
        <v>1.8964952538528466</v>
      </c>
    </row>
    <row r="3" spans="1:67" x14ac:dyDescent="0.2">
      <c r="A3">
        <v>1</v>
      </c>
      <c r="B3" t="s">
        <v>17</v>
      </c>
      <c r="C3" t="s">
        <v>8</v>
      </c>
      <c r="D3" t="s">
        <v>9</v>
      </c>
      <c r="E3" t="s">
        <v>50</v>
      </c>
      <c r="F3">
        <v>16</v>
      </c>
      <c r="G3">
        <v>231.523649015899</v>
      </c>
      <c r="H3">
        <v>4.2767109140894304</v>
      </c>
      <c r="I3">
        <v>33.539676186748501</v>
      </c>
      <c r="J3">
        <v>3.1882505757011201</v>
      </c>
      <c r="K3">
        <v>269.54847555629999</v>
      </c>
      <c r="L3">
        <v>2.0865332108763601</v>
      </c>
      <c r="M3">
        <v>206.65920796199899</v>
      </c>
      <c r="N3">
        <v>4.6777919694845203</v>
      </c>
      <c r="O3" t="s">
        <v>11</v>
      </c>
      <c r="P3">
        <f>G$13/Table111214[[#This Row],[value_mean]]</f>
        <v>1.2617267979559177</v>
      </c>
      <c r="R3">
        <v>1</v>
      </c>
      <c r="S3" t="s">
        <v>17</v>
      </c>
      <c r="T3" t="s">
        <v>12</v>
      </c>
      <c r="U3" t="s">
        <v>9</v>
      </c>
      <c r="V3" t="s">
        <v>55</v>
      </c>
      <c r="W3">
        <v>32</v>
      </c>
      <c r="X3">
        <v>155.4991855321</v>
      </c>
      <c r="Y3">
        <v>117.961410302289</v>
      </c>
      <c r="Z3">
        <v>23.133689047148899</v>
      </c>
      <c r="AA3">
        <v>29.580291349489201</v>
      </c>
      <c r="AB3">
        <v>171.85717393120001</v>
      </c>
      <c r="AC3">
        <v>114.632056372222</v>
      </c>
      <c r="AD3">
        <v>139.14119713299999</v>
      </c>
      <c r="AE3">
        <v>124.75685924712199</v>
      </c>
      <c r="AF3" t="s">
        <v>11</v>
      </c>
      <c r="AG3">
        <f>X$7/Table312315[[#This Row],[value_mean]]</f>
        <v>0.77438112206859344</v>
      </c>
      <c r="AI3">
        <v>1</v>
      </c>
      <c r="AJ3" t="s">
        <v>17</v>
      </c>
      <c r="AK3" t="s">
        <v>13</v>
      </c>
      <c r="AL3" t="s">
        <v>9</v>
      </c>
      <c r="AM3" t="s">
        <v>50</v>
      </c>
      <c r="AN3">
        <v>16</v>
      </c>
      <c r="AO3">
        <v>229.482785041125</v>
      </c>
      <c r="AP3">
        <v>29.2716429022231</v>
      </c>
      <c r="AQ3">
        <v>39.835565846941499</v>
      </c>
      <c r="AR3">
        <v>51.271664218134298</v>
      </c>
      <c r="AS3">
        <v>277.17964523779898</v>
      </c>
      <c r="AT3">
        <v>109.90259848383501</v>
      </c>
      <c r="AU3">
        <v>196.1434555438</v>
      </c>
      <c r="AV3">
        <v>2.23896731997548</v>
      </c>
      <c r="AW3" t="s">
        <v>11</v>
      </c>
      <c r="AX3">
        <f>AO$13/Table413416[[#This Row],[value_mean]]</f>
        <v>1.6871631181842874</v>
      </c>
      <c r="AZ3">
        <v>1</v>
      </c>
      <c r="BA3" t="s">
        <v>17</v>
      </c>
      <c r="BB3" t="s">
        <v>14</v>
      </c>
      <c r="BC3" t="s">
        <v>9</v>
      </c>
      <c r="BD3" t="s">
        <v>55</v>
      </c>
      <c r="BE3">
        <v>32</v>
      </c>
      <c r="BF3">
        <v>319.63576778305003</v>
      </c>
      <c r="BG3">
        <v>87.243042601921204</v>
      </c>
      <c r="BH3">
        <v>14.084087387817901</v>
      </c>
      <c r="BI3">
        <v>17.902448587535002</v>
      </c>
      <c r="BJ3">
        <v>329.59472148179998</v>
      </c>
      <c r="BK3">
        <v>85.275952372824094</v>
      </c>
      <c r="BL3">
        <v>309.676814084299</v>
      </c>
      <c r="BM3">
        <v>90.946174065864099</v>
      </c>
      <c r="BN3" t="s">
        <v>11</v>
      </c>
      <c r="BO3">
        <f>BF$7/Table514517[[#This Row],[value_mean]]</f>
        <v>1.0763465686249867</v>
      </c>
    </row>
    <row r="4" spans="1:67" x14ac:dyDescent="0.2">
      <c r="A4">
        <v>2</v>
      </c>
      <c r="B4" t="s">
        <v>17</v>
      </c>
      <c r="C4" t="s">
        <v>8</v>
      </c>
      <c r="D4" t="s">
        <v>9</v>
      </c>
      <c r="E4" t="s">
        <v>51</v>
      </c>
      <c r="F4">
        <v>8</v>
      </c>
      <c r="G4">
        <v>230.632098469466</v>
      </c>
      <c r="H4">
        <v>13.499787423452799</v>
      </c>
      <c r="I4">
        <v>36.104469982006101</v>
      </c>
      <c r="J4">
        <v>6.2396335572727404</v>
      </c>
      <c r="K4">
        <v>275.72418416580001</v>
      </c>
      <c r="L4">
        <v>16.145730433659001</v>
      </c>
      <c r="M4">
        <v>200.03302675259999</v>
      </c>
      <c r="N4">
        <v>6.5859129647579699</v>
      </c>
      <c r="O4" t="s">
        <v>11</v>
      </c>
      <c r="P4">
        <f>G$13/Table111214[[#This Row],[value_mean]]</f>
        <v>1.2666042335931591</v>
      </c>
      <c r="R4">
        <v>2</v>
      </c>
      <c r="S4" t="s">
        <v>17</v>
      </c>
      <c r="T4" t="s">
        <v>12</v>
      </c>
      <c r="U4" t="s">
        <v>9</v>
      </c>
      <c r="V4" t="s">
        <v>56</v>
      </c>
      <c r="W4">
        <v>32</v>
      </c>
      <c r="X4">
        <v>77.171586625299994</v>
      </c>
      <c r="Y4">
        <v>39.047139534782303</v>
      </c>
      <c r="Z4">
        <v>11.317013550904999</v>
      </c>
      <c r="AA4">
        <v>13.7626372752168</v>
      </c>
      <c r="AB4">
        <v>83.573456245000003</v>
      </c>
      <c r="AC4">
        <v>43.221336568860501</v>
      </c>
      <c r="AD4">
        <v>70.7697170056</v>
      </c>
      <c r="AE4">
        <v>36.760878146039502</v>
      </c>
      <c r="AF4" t="s">
        <v>11</v>
      </c>
      <c r="AG4">
        <f>X$7/Table312315[[#This Row],[value_mean]]</f>
        <v>1.560362291859668</v>
      </c>
      <c r="AI4">
        <v>2</v>
      </c>
      <c r="AJ4" t="s">
        <v>17</v>
      </c>
      <c r="AK4" t="s">
        <v>13</v>
      </c>
      <c r="AL4" t="s">
        <v>9</v>
      </c>
      <c r="AM4" t="s">
        <v>51</v>
      </c>
      <c r="AN4">
        <v>8</v>
      </c>
      <c r="AO4">
        <v>259.743866349087</v>
      </c>
      <c r="AP4">
        <v>5.9312503254681896</v>
      </c>
      <c r="AQ4">
        <v>88.341326130428101</v>
      </c>
      <c r="AR4">
        <v>17.628848020648501</v>
      </c>
      <c r="AS4">
        <v>410.55080498360002</v>
      </c>
      <c r="AT4">
        <v>43.221880202484598</v>
      </c>
      <c r="AU4">
        <v>197.46690283140001</v>
      </c>
      <c r="AV4">
        <v>5.5561627263222197</v>
      </c>
      <c r="AW4" t="s">
        <v>11</v>
      </c>
      <c r="AX4">
        <f>AO$13/Table413416[[#This Row],[value_mean]]</f>
        <v>1.4906026333620868</v>
      </c>
      <c r="AZ4">
        <v>2</v>
      </c>
      <c r="BA4" t="s">
        <v>17</v>
      </c>
      <c r="BB4" t="s">
        <v>14</v>
      </c>
      <c r="BC4" t="s">
        <v>9</v>
      </c>
      <c r="BD4" t="s">
        <v>56</v>
      </c>
      <c r="BE4">
        <v>32</v>
      </c>
      <c r="BF4">
        <v>462.16009810169902</v>
      </c>
      <c r="BG4">
        <v>335.36548520384099</v>
      </c>
      <c r="BH4">
        <v>65.771909309876094</v>
      </c>
      <c r="BI4">
        <v>146.61989503973001</v>
      </c>
      <c r="BJ4">
        <v>508.6678611863</v>
      </c>
      <c r="BK4">
        <v>420.58638847369201</v>
      </c>
      <c r="BL4">
        <v>415.65233501709997</v>
      </c>
      <c r="BM4">
        <v>263.71291357105201</v>
      </c>
      <c r="BN4" t="s">
        <v>11</v>
      </c>
      <c r="BO4">
        <f>BF$7/Table514517[[#This Row],[value_mean]]</f>
        <v>0.74441489708051933</v>
      </c>
    </row>
    <row r="5" spans="1:67" x14ac:dyDescent="0.2">
      <c r="A5">
        <v>3</v>
      </c>
      <c r="B5" t="s">
        <v>17</v>
      </c>
      <c r="C5" t="s">
        <v>8</v>
      </c>
      <c r="D5" t="s">
        <v>9</v>
      </c>
      <c r="E5" t="s">
        <v>55</v>
      </c>
      <c r="F5">
        <v>32</v>
      </c>
      <c r="G5">
        <v>376.01564678444998</v>
      </c>
      <c r="H5">
        <v>125.841867320967</v>
      </c>
      <c r="I5">
        <v>344.69245036178398</v>
      </c>
      <c r="J5">
        <v>32.831918721852198</v>
      </c>
      <c r="K5">
        <v>473.5093944143</v>
      </c>
      <c r="L5">
        <v>252.30081806481499</v>
      </c>
      <c r="M5">
        <v>278.52189915460002</v>
      </c>
      <c r="N5">
        <v>7.7068842067727301</v>
      </c>
      <c r="O5" t="s">
        <v>11</v>
      </c>
      <c r="P5">
        <f>G$13/Table111214[[#This Row],[value_mean]]</f>
        <v>0.77688148039051375</v>
      </c>
      <c r="S5" s="2" t="str">
        <f>PENGUIN_GCAT!L$11</f>
        <v>penguin</v>
      </c>
      <c r="T5" s="2" t="str">
        <f>PENGUIN_GCAT!M$11</f>
        <v>gem</v>
      </c>
      <c r="U5" s="2" t="str">
        <f>PENGUIN_GCAT!N$11</f>
        <v>GCAT</v>
      </c>
      <c r="V5" s="2" t="str">
        <f>PENGUIN_GCAT!O$11</f>
        <v>localalloc</v>
      </c>
      <c r="W5" s="2">
        <f>PENGUIN_GCAT!P$11</f>
        <v>64</v>
      </c>
      <c r="X5" s="2">
        <f>PENGUIN_GCAT!Q$11</f>
        <v>58.019842385099999</v>
      </c>
      <c r="Y5" s="2">
        <f>PENGUIN_GCAT!R$11</f>
        <v>43.279236908790203</v>
      </c>
      <c r="AG5">
        <f>X$7/Table312315[[#This Row],[value_mean]]</f>
        <v>2.0754215941135299</v>
      </c>
      <c r="AI5">
        <v>3</v>
      </c>
      <c r="AJ5" t="s">
        <v>17</v>
      </c>
      <c r="AK5" t="s">
        <v>13</v>
      </c>
      <c r="AL5" t="s">
        <v>9</v>
      </c>
      <c r="AM5" t="s">
        <v>55</v>
      </c>
      <c r="AN5">
        <v>32</v>
      </c>
      <c r="AO5">
        <v>313.64916251904998</v>
      </c>
      <c r="AP5">
        <v>15.698487446712001</v>
      </c>
      <c r="AQ5">
        <v>33.562338929385803</v>
      </c>
      <c r="AR5">
        <v>21.298830657546201</v>
      </c>
      <c r="AS5">
        <v>337.38131996849899</v>
      </c>
      <c r="AT5">
        <v>30.0716339616922</v>
      </c>
      <c r="AU5">
        <v>289.91700506960001</v>
      </c>
      <c r="AV5">
        <v>6.4978484502166198</v>
      </c>
      <c r="AW5" t="s">
        <v>11</v>
      </c>
      <c r="AX5">
        <f>AO$13/Table413416[[#This Row],[value_mean]]</f>
        <v>1.2344202932666313</v>
      </c>
      <c r="BA5" s="3" t="str">
        <f>PENGUIN_GCAT!AF$6</f>
        <v>penguin</v>
      </c>
      <c r="BB5" s="3" t="str">
        <f>PENGUIN_GCAT!AG$6</f>
        <v>snap</v>
      </c>
      <c r="BC5" s="3" t="str">
        <f>PENGUIN_GCAT!AH$6</f>
        <v>GCAT</v>
      </c>
      <c r="BD5" s="3" t="str">
        <f>PENGUIN_GCAT!AI$6</f>
        <v>interleave</v>
      </c>
      <c r="BE5" s="3">
        <f>PENGUIN_GCAT!AJ$6</f>
        <v>64</v>
      </c>
      <c r="BF5" s="3">
        <f>PENGUIN_GCAT!AK$6</f>
        <v>93.253059812000004</v>
      </c>
      <c r="BG5" s="3">
        <f>PENGUIN_GCAT!AL$6</f>
        <v>0.78126641795580198</v>
      </c>
      <c r="BO5">
        <f>BF$7/Table514517[[#This Row],[value_mean]]</f>
        <v>3.6893037349840112</v>
      </c>
    </row>
    <row r="6" spans="1:67" x14ac:dyDescent="0.2">
      <c r="A6">
        <v>4</v>
      </c>
      <c r="B6" t="s">
        <v>17</v>
      </c>
      <c r="C6" t="s">
        <v>8</v>
      </c>
      <c r="D6" t="s">
        <v>9</v>
      </c>
      <c r="E6" t="s">
        <v>52</v>
      </c>
      <c r="F6">
        <v>16</v>
      </c>
      <c r="G6">
        <v>234.961568288233</v>
      </c>
      <c r="H6">
        <v>5.4236675863848403</v>
      </c>
      <c r="I6">
        <v>33.544170545940297</v>
      </c>
      <c r="J6">
        <v>2.9002426386241398</v>
      </c>
      <c r="K6">
        <v>272.99567742629898</v>
      </c>
      <c r="L6">
        <v>4.8692847517984301</v>
      </c>
      <c r="M6">
        <v>211.12747419359999</v>
      </c>
      <c r="N6">
        <v>4.8749475134015601</v>
      </c>
      <c r="O6" t="s">
        <v>11</v>
      </c>
      <c r="P6">
        <f>G$13/Table111214[[#This Row],[value_mean]]</f>
        <v>1.2432654176258726</v>
      </c>
      <c r="S6" s="2" t="str">
        <f>PENGUIN_GCAT!L$6</f>
        <v>penguin</v>
      </c>
      <c r="T6" s="2" t="str">
        <f>PENGUIN_GCAT!M$6</f>
        <v>gem</v>
      </c>
      <c r="U6" s="2" t="str">
        <f>PENGUIN_GCAT!N$6</f>
        <v>GCAT</v>
      </c>
      <c r="V6" s="2" t="str">
        <f>PENGUIN_GCAT!O$6</f>
        <v>interleave</v>
      </c>
      <c r="W6" s="2">
        <f>PENGUIN_GCAT!P$6</f>
        <v>64</v>
      </c>
      <c r="X6" s="2">
        <f>PENGUIN_GCAT!Q$6</f>
        <v>37.723162175699997</v>
      </c>
      <c r="Y6" s="2">
        <f>PENGUIN_GCAT!R$6</f>
        <v>1.11586948493571</v>
      </c>
      <c r="AG6">
        <f>X$7/Table312315[[#This Row],[value_mean]]</f>
        <v>3.1920874822807863</v>
      </c>
      <c r="AI6">
        <v>4</v>
      </c>
      <c r="AJ6" t="s">
        <v>17</v>
      </c>
      <c r="AK6" t="s">
        <v>13</v>
      </c>
      <c r="AL6" t="s">
        <v>9</v>
      </c>
      <c r="AM6" t="s">
        <v>52</v>
      </c>
      <c r="AN6">
        <v>16</v>
      </c>
      <c r="AO6">
        <v>274.006814166666</v>
      </c>
      <c r="AP6">
        <v>35.703898568429601</v>
      </c>
      <c r="AQ6">
        <v>49.299170985246597</v>
      </c>
      <c r="AR6">
        <v>25.6971486602746</v>
      </c>
      <c r="AS6">
        <v>320.74488759099899</v>
      </c>
      <c r="AT6">
        <v>61.194828315527197</v>
      </c>
      <c r="AU6">
        <v>224.44758415419901</v>
      </c>
      <c r="AV6">
        <v>21.117720378027499</v>
      </c>
      <c r="AW6" t="s">
        <v>11</v>
      </c>
      <c r="AX6">
        <f>AO$13/Table413416[[#This Row],[value_mean]]</f>
        <v>1.4130119075947432</v>
      </c>
      <c r="BA6" s="3" t="str">
        <f>PENGUIN_GCAT!AF$11</f>
        <v>penguin</v>
      </c>
      <c r="BB6" s="3" t="str">
        <f>PENGUIN_GCAT!AG$11</f>
        <v>snap</v>
      </c>
      <c r="BC6" s="3" t="str">
        <f>PENGUIN_GCAT!AH$11</f>
        <v>GCAT</v>
      </c>
      <c r="BD6" s="3" t="str">
        <f>PENGUIN_GCAT!AI$11</f>
        <v>localalloc</v>
      </c>
      <c r="BE6" s="3">
        <f>PENGUIN_GCAT!AJ$11</f>
        <v>64</v>
      </c>
      <c r="BF6" s="3">
        <f>PENGUIN_GCAT!AK$11</f>
        <v>163.79737253050001</v>
      </c>
      <c r="BG6" s="3">
        <f>PENGUIN_GCAT!AL$11</f>
        <v>54.787424276523502</v>
      </c>
      <c r="BO6">
        <f>BF$7/Table514517[[#This Row],[value_mean]]</f>
        <v>2.1003930438446865</v>
      </c>
    </row>
    <row r="7" spans="1:67" x14ac:dyDescent="0.2">
      <c r="A7">
        <v>5</v>
      </c>
      <c r="B7" t="s">
        <v>17</v>
      </c>
      <c r="C7" t="s">
        <v>8</v>
      </c>
      <c r="D7" t="s">
        <v>9</v>
      </c>
      <c r="E7" t="s">
        <v>53</v>
      </c>
      <c r="F7">
        <v>8</v>
      </c>
      <c r="G7">
        <v>229.69910188345</v>
      </c>
      <c r="H7">
        <v>14.1737513120146</v>
      </c>
      <c r="I7">
        <v>33.024606504367497</v>
      </c>
      <c r="J7">
        <v>3.7804580568464599</v>
      </c>
      <c r="K7">
        <v>269.67498376779997</v>
      </c>
      <c r="L7">
        <v>4.9063046511541897</v>
      </c>
      <c r="M7">
        <v>200.556508190899</v>
      </c>
      <c r="N7">
        <v>11.3594844946055</v>
      </c>
      <c r="O7" t="s">
        <v>11</v>
      </c>
      <c r="P7">
        <f>G$13/Table111214[[#This Row],[value_mean]]</f>
        <v>1.2717489529938273</v>
      </c>
      <c r="S7" s="2" t="str">
        <f>PENGUIN_GCAT!L$16</f>
        <v>penguin</v>
      </c>
      <c r="T7" s="2" t="str">
        <f>PENGUIN_GCAT!M$16</f>
        <v>gem</v>
      </c>
      <c r="U7" s="2" t="str">
        <f>PENGUIN_GCAT!N$16</f>
        <v>GCAT</v>
      </c>
      <c r="V7" s="2" t="str">
        <f>PENGUIN_GCAT!O$16</f>
        <v>scalability</v>
      </c>
      <c r="W7" s="2">
        <f>PENGUIN_GCAT!P$16</f>
        <v>64</v>
      </c>
      <c r="X7" s="2">
        <f>PENGUIN_GCAT!Q$16</f>
        <v>120.4156337731</v>
      </c>
      <c r="Y7" s="2">
        <f>PENGUIN_GCAT!R$16</f>
        <v>121.853751123856</v>
      </c>
      <c r="AG7">
        <f>X$7/Table312315[[#This Row],[value_mean]]</f>
        <v>1</v>
      </c>
      <c r="AI7">
        <v>5</v>
      </c>
      <c r="AJ7" t="s">
        <v>17</v>
      </c>
      <c r="AK7" t="s">
        <v>13</v>
      </c>
      <c r="AL7" t="s">
        <v>9</v>
      </c>
      <c r="AM7" t="s">
        <v>53</v>
      </c>
      <c r="AN7">
        <v>8</v>
      </c>
      <c r="AO7">
        <v>290.60541395199999</v>
      </c>
      <c r="AP7">
        <v>11.9005292680976</v>
      </c>
      <c r="AQ7">
        <v>113.18893746385901</v>
      </c>
      <c r="AR7">
        <v>20.962519759258999</v>
      </c>
      <c r="AS7">
        <v>484.28325955029902</v>
      </c>
      <c r="AT7">
        <v>44.073798392442797</v>
      </c>
      <c r="AU7">
        <v>215.36502614989999</v>
      </c>
      <c r="AV7">
        <v>9.1683974176490697</v>
      </c>
      <c r="AW7" t="s">
        <v>11</v>
      </c>
      <c r="AX7">
        <f>AO$13/Table413416[[#This Row],[value_mean]]</f>
        <v>1.3323044671272009</v>
      </c>
      <c r="BA7" s="3" t="str">
        <f>PENGUIN_GCAT!AF$16</f>
        <v>penguin</v>
      </c>
      <c r="BB7" s="3" t="str">
        <f>PENGUIN_GCAT!AG$16</f>
        <v>snap</v>
      </c>
      <c r="BC7" s="3" t="str">
        <f>PENGUIN_GCAT!AH$16</f>
        <v>GCAT</v>
      </c>
      <c r="BD7" s="3" t="str">
        <f>PENGUIN_GCAT!AI$16</f>
        <v>scalability</v>
      </c>
      <c r="BE7" s="3">
        <f>PENGUIN_GCAT!AJ$16</f>
        <v>64</v>
      </c>
      <c r="BF7" s="3">
        <f>PENGUIN_GCAT!AK$16</f>
        <v>344.03886186309899</v>
      </c>
      <c r="BG7" s="3">
        <f>PENGUIN_GCAT!AL$16</f>
        <v>193.39302932813899</v>
      </c>
      <c r="BO7">
        <f>BF$7/Table514517[[#This Row],[value_mean]]</f>
        <v>1</v>
      </c>
    </row>
    <row r="8" spans="1:67" x14ac:dyDescent="0.2">
      <c r="A8">
        <v>6</v>
      </c>
      <c r="B8" t="s">
        <v>17</v>
      </c>
      <c r="C8" t="s">
        <v>8</v>
      </c>
      <c r="D8" t="s">
        <v>9</v>
      </c>
      <c r="E8" t="s">
        <v>56</v>
      </c>
      <c r="F8">
        <v>32</v>
      </c>
      <c r="G8">
        <v>418.810227156</v>
      </c>
      <c r="H8">
        <v>64.209175783454995</v>
      </c>
      <c r="I8">
        <v>206.91253598584899</v>
      </c>
      <c r="J8">
        <v>101.31088051320999</v>
      </c>
      <c r="K8">
        <v>565.11948446409997</v>
      </c>
      <c r="L8">
        <v>135.405189670113</v>
      </c>
      <c r="M8">
        <v>272.500969847899</v>
      </c>
      <c r="N8">
        <v>13.227457440636799</v>
      </c>
      <c r="O8" t="s">
        <v>11</v>
      </c>
      <c r="P8">
        <f>G$13/Table111214[[#This Row],[value_mean]]</f>
        <v>0.69749870796514768</v>
      </c>
      <c r="AI8">
        <v>6</v>
      </c>
      <c r="AJ8" t="s">
        <v>17</v>
      </c>
      <c r="AK8" t="s">
        <v>13</v>
      </c>
      <c r="AL8" t="s">
        <v>9</v>
      </c>
      <c r="AM8" t="s">
        <v>56</v>
      </c>
      <c r="AN8">
        <v>32</v>
      </c>
      <c r="AO8">
        <v>285.88680478365001</v>
      </c>
      <c r="AP8">
        <v>7.1351368093168803</v>
      </c>
      <c r="AQ8">
        <v>4.1462003558081202</v>
      </c>
      <c r="AR8">
        <v>3.16789694565625</v>
      </c>
      <c r="AS8">
        <v>288.81861117139999</v>
      </c>
      <c r="AT8">
        <v>6.7044630737097703</v>
      </c>
      <c r="AU8">
        <v>282.954998395899</v>
      </c>
      <c r="AV8">
        <v>8.1796149375687506</v>
      </c>
      <c r="AW8" t="s">
        <v>11</v>
      </c>
      <c r="AX8">
        <f>AO$13/Table413416[[#This Row],[value_mean]]</f>
        <v>1.3542943735112245</v>
      </c>
    </row>
    <row r="9" spans="1:67" x14ac:dyDescent="0.2">
      <c r="A9">
        <v>7</v>
      </c>
      <c r="B9" t="s">
        <v>17</v>
      </c>
      <c r="C9" t="s">
        <v>8</v>
      </c>
      <c r="D9" t="s">
        <v>9</v>
      </c>
      <c r="E9" t="s">
        <v>49</v>
      </c>
      <c r="F9">
        <v>16</v>
      </c>
      <c r="G9">
        <v>242.827616378633</v>
      </c>
      <c r="H9">
        <v>20.7946531998616</v>
      </c>
      <c r="I9">
        <v>35.151393978951603</v>
      </c>
      <c r="J9">
        <v>2.8155699519479902</v>
      </c>
      <c r="K9">
        <v>279.3664546503</v>
      </c>
      <c r="L9">
        <v>18.855242332430699</v>
      </c>
      <c r="M9">
        <v>214.5306765231</v>
      </c>
      <c r="N9">
        <v>13.217221107070101</v>
      </c>
      <c r="O9" t="s">
        <v>11</v>
      </c>
      <c r="P9">
        <f>G$13/Table111214[[#This Row],[value_mean]]</f>
        <v>1.2029916394204836</v>
      </c>
      <c r="AI9">
        <v>7</v>
      </c>
      <c r="AJ9" t="s">
        <v>17</v>
      </c>
      <c r="AK9" t="s">
        <v>13</v>
      </c>
      <c r="AL9" t="s">
        <v>9</v>
      </c>
      <c r="AM9" t="s">
        <v>49</v>
      </c>
      <c r="AN9">
        <v>16</v>
      </c>
      <c r="AO9">
        <v>273.23303254730803</v>
      </c>
      <c r="AP9">
        <v>24.1166012085292</v>
      </c>
      <c r="AQ9">
        <v>111.332693165262</v>
      </c>
      <c r="AR9">
        <v>45.113945042371803</v>
      </c>
      <c r="AS9">
        <v>436.99494954099998</v>
      </c>
      <c r="AT9">
        <v>92.634194544732694</v>
      </c>
      <c r="AU9">
        <v>199.4019717701</v>
      </c>
      <c r="AV9">
        <v>10.218617995892201</v>
      </c>
      <c r="AW9" t="s">
        <v>11</v>
      </c>
      <c r="AX9">
        <f>AO$13/Table413416[[#This Row],[value_mean]]</f>
        <v>1.4170134832162464</v>
      </c>
    </row>
    <row r="10" spans="1:67" x14ac:dyDescent="0.2">
      <c r="A10">
        <v>8</v>
      </c>
      <c r="B10" t="s">
        <v>17</v>
      </c>
      <c r="C10" t="s">
        <v>8</v>
      </c>
      <c r="D10" t="s">
        <v>9</v>
      </c>
      <c r="E10" t="s">
        <v>48</v>
      </c>
      <c r="F10">
        <v>8</v>
      </c>
      <c r="G10">
        <v>212.9986849508</v>
      </c>
      <c r="H10">
        <v>4.6429552295793997</v>
      </c>
      <c r="I10">
        <v>30.245407522712998</v>
      </c>
      <c r="J10">
        <v>2.2717644200826101</v>
      </c>
      <c r="K10">
        <v>252.20234808979899</v>
      </c>
      <c r="L10">
        <v>2.5439186063485</v>
      </c>
      <c r="M10">
        <v>191.57733867959999</v>
      </c>
      <c r="N10">
        <v>6.1958618218326498</v>
      </c>
      <c r="O10" t="s">
        <v>11</v>
      </c>
      <c r="P10">
        <f>G$13/Table111214[[#This Row],[value_mean]]</f>
        <v>1.3714619524124101</v>
      </c>
      <c r="AI10">
        <v>8</v>
      </c>
      <c r="AJ10" t="s">
        <v>17</v>
      </c>
      <c r="AK10" t="s">
        <v>13</v>
      </c>
      <c r="AL10" t="s">
        <v>9</v>
      </c>
      <c r="AM10" t="s">
        <v>48</v>
      </c>
      <c r="AN10">
        <v>8</v>
      </c>
      <c r="AO10">
        <v>240.58923401164901</v>
      </c>
      <c r="AP10">
        <v>7.8596234792965696</v>
      </c>
      <c r="AQ10">
        <v>34.636048482987398</v>
      </c>
      <c r="AR10">
        <v>14.9614563990907</v>
      </c>
      <c r="AS10">
        <v>291.91336632269901</v>
      </c>
      <c r="AT10">
        <v>29.426432715127799</v>
      </c>
      <c r="AU10">
        <v>210.5466647149</v>
      </c>
      <c r="AV10">
        <v>7.32127915975199</v>
      </c>
      <c r="AW10" t="s">
        <v>11</v>
      </c>
      <c r="AX10">
        <f>AO$13/Table413416[[#This Row],[value_mean]]</f>
        <v>1.6092777084150511</v>
      </c>
    </row>
    <row r="11" spans="1:67" x14ac:dyDescent="0.2">
      <c r="B11" s="4" t="str">
        <f>PENGUIN_GCAT!B$11</f>
        <v>penguin</v>
      </c>
      <c r="C11" s="4" t="str">
        <f>PENGUIN_GCAT!C$11</f>
        <v>bowtie2</v>
      </c>
      <c r="D11" s="4" t="str">
        <f>PENGUIN_GCAT!D$11</f>
        <v>GCAT</v>
      </c>
      <c r="E11" s="4" t="str">
        <f>PENGUIN_GCAT!E$11</f>
        <v>localalloc</v>
      </c>
      <c r="F11" s="4">
        <f>PENGUIN_GCAT!F$11</f>
        <v>64</v>
      </c>
      <c r="G11" s="4">
        <f>PENGUIN_GCAT!G$11</f>
        <v>282.02843691800001</v>
      </c>
      <c r="H11" s="4">
        <f>PENGUIN_GCAT!H$11</f>
        <v>3.1033949730457802</v>
      </c>
      <c r="P11">
        <f>G$13/Table111214[[#This Row],[value_mean]]</f>
        <v>1.0357806309043722</v>
      </c>
      <c r="AJ11" s="5" t="str">
        <f>PENGUIN_GCAT!V$6</f>
        <v>penguin</v>
      </c>
      <c r="AK11" s="5" t="str">
        <f>PENGUIN_GCAT!W$6</f>
        <v>mem</v>
      </c>
      <c r="AL11" s="5" t="str">
        <f>PENGUIN_GCAT!X$6</f>
        <v>GCAT</v>
      </c>
      <c r="AM11" s="5" t="str">
        <f>PENGUIN_GCAT!Y$6</f>
        <v>interleave</v>
      </c>
      <c r="AN11" s="5">
        <f>PENGUIN_GCAT!Z$6</f>
        <v>64</v>
      </c>
      <c r="AO11" s="5">
        <f>PENGUIN_GCAT!AA$6</f>
        <v>368.90689557069999</v>
      </c>
      <c r="AP11" s="5">
        <f>PENGUIN_GCAT!AB$6</f>
        <v>3.7794940027850998</v>
      </c>
      <c r="AX11">
        <f>AO$13/Table413416[[#This Row],[value_mean]]</f>
        <v>1.0495192576453156</v>
      </c>
    </row>
    <row r="12" spans="1:67" x14ac:dyDescent="0.2">
      <c r="B12" s="4" t="str">
        <f>PENGUIN_GCAT!B$6</f>
        <v>penguin</v>
      </c>
      <c r="C12" s="4" t="str">
        <f>PENGUIN_GCAT!C$6</f>
        <v>bowtie2</v>
      </c>
      <c r="D12" s="4" t="str">
        <f>PENGUIN_GCAT!D$6</f>
        <v>GCAT</v>
      </c>
      <c r="E12" s="4" t="str">
        <f>PENGUIN_GCAT!E$6</f>
        <v>interleave</v>
      </c>
      <c r="F12" s="4">
        <f>PENGUIN_GCAT!F$6</f>
        <v>64</v>
      </c>
      <c r="G12" s="4">
        <f>PENGUIN_GCAT!G$6</f>
        <v>292.53290538990001</v>
      </c>
      <c r="H12" s="4">
        <f>PENGUIN_GCAT!H$6</f>
        <v>1.5880276061898999</v>
      </c>
      <c r="P12">
        <f>G$13/Table111214[[#This Row],[value_mean]]</f>
        <v>0.99858712282145112</v>
      </c>
      <c r="AJ12" s="5" t="str">
        <f>PENGUIN_GCAT!V$11</f>
        <v>penguin</v>
      </c>
      <c r="AK12" s="5" t="str">
        <f>PENGUIN_GCAT!W$11</f>
        <v>mem</v>
      </c>
      <c r="AL12" s="5" t="str">
        <f>PENGUIN_GCAT!X$11</f>
        <v>GCAT</v>
      </c>
      <c r="AM12" s="5" t="str">
        <f>PENGUIN_GCAT!Y$11</f>
        <v>localalloc</v>
      </c>
      <c r="AN12" s="5">
        <f>PENGUIN_GCAT!Z$11</f>
        <v>64</v>
      </c>
      <c r="AO12" s="5">
        <f>PENGUIN_GCAT!AA$11</f>
        <v>384.505662929999</v>
      </c>
      <c r="AP12" s="5">
        <f>PENGUIN_GCAT!AB$11</f>
        <v>8.6458937429616096</v>
      </c>
      <c r="AX12">
        <f>AO$13/Table413416[[#This Row],[value_mean]]</f>
        <v>1.0069419738301382</v>
      </c>
    </row>
    <row r="13" spans="1:67" x14ac:dyDescent="0.2">
      <c r="B13" s="4" t="str">
        <f>PENGUIN_GCAT!B$16</f>
        <v>penguin</v>
      </c>
      <c r="C13" s="4" t="str">
        <f>PENGUIN_GCAT!C$16</f>
        <v>bowtie2</v>
      </c>
      <c r="D13" s="4" t="str">
        <f>PENGUIN_GCAT!D$16</f>
        <v>GCAT</v>
      </c>
      <c r="E13" s="4" t="str">
        <f>PENGUIN_GCAT!E$16</f>
        <v>scalability</v>
      </c>
      <c r="F13" s="4">
        <f>PENGUIN_GCAT!F$16</f>
        <v>64</v>
      </c>
      <c r="G13" s="4">
        <f>PENGUIN_GCAT!G$16</f>
        <v>292.11959232390001</v>
      </c>
      <c r="H13" s="4">
        <f>PENGUIN_GCAT!H$16</f>
        <v>2.5123545879615201</v>
      </c>
      <c r="P13">
        <f>G$13/Table111214[[#This Row],[value_mean]]</f>
        <v>1</v>
      </c>
      <c r="AJ13" s="5" t="str">
        <f>PENGUIN_GCAT!V$16</f>
        <v>penguin</v>
      </c>
      <c r="AK13" s="5" t="str">
        <f>PENGUIN_GCAT!W$16</f>
        <v>mem</v>
      </c>
      <c r="AL13" s="5" t="str">
        <f>PENGUIN_GCAT!X$16</f>
        <v>GCAT</v>
      </c>
      <c r="AM13" s="5" t="str">
        <f>PENGUIN_GCAT!Y$16</f>
        <v>scalability</v>
      </c>
      <c r="AN13" s="5">
        <f>PENGUIN_GCAT!Z$16</f>
        <v>64</v>
      </c>
      <c r="AO13" s="5">
        <f>PENGUIN_GCAT!AA$16</f>
        <v>387.174891179599</v>
      </c>
      <c r="AP13" s="5">
        <f>PENGUIN_GCAT!AB$16</f>
        <v>6.1946076496046398</v>
      </c>
      <c r="AX13">
        <f>AO$13/Table413416[[#This Row],[value_mean]]</f>
        <v>1</v>
      </c>
    </row>
  </sheetData>
  <pageMargins left="0.7" right="0.7" top="0.75" bottom="0.75" header="0.3" footer="0.3"/>
  <pageSetup paperSize="9" orientation="portrait" horizontalDpi="0" verticalDpi="0"/>
  <drawing r:id="rId1"/>
  <tableParts count="4">
    <tablePart r:id="rId2"/>
    <tablePart r:id="rId3"/>
    <tablePart r:id="rId4"/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showRuler="0" topLeftCell="A6" workbookViewId="0">
      <selection activeCell="B49" sqref="B49:O51"/>
    </sheetView>
  </sheetViews>
  <sheetFormatPr baseColWidth="10" defaultRowHeight="16" x14ac:dyDescent="0.2"/>
  <sheetData>
    <row r="1" spans="1:15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7</v>
      </c>
    </row>
    <row r="2" spans="1:15" x14ac:dyDescent="0.2">
      <c r="A2">
        <v>0</v>
      </c>
      <c r="B2" t="s">
        <v>17</v>
      </c>
      <c r="C2" t="s">
        <v>8</v>
      </c>
      <c r="D2" t="s">
        <v>18</v>
      </c>
      <c r="E2" t="s">
        <v>41</v>
      </c>
      <c r="F2">
        <v>8</v>
      </c>
      <c r="G2">
        <v>137.70298460671199</v>
      </c>
      <c r="H2">
        <v>2.7562759476432799</v>
      </c>
      <c r="I2">
        <v>18.246471962140401</v>
      </c>
      <c r="J2">
        <v>2.15049625816224</v>
      </c>
      <c r="K2">
        <v>159.54159280440001</v>
      </c>
      <c r="L2">
        <v>6.5691846568263204</v>
      </c>
      <c r="M2">
        <v>118.23126994259999</v>
      </c>
      <c r="N2">
        <v>2.9854089738424001</v>
      </c>
      <c r="O2" t="s">
        <v>11</v>
      </c>
    </row>
    <row r="3" spans="1:15" x14ac:dyDescent="0.2">
      <c r="A3">
        <v>1</v>
      </c>
      <c r="B3" t="s">
        <v>17</v>
      </c>
      <c r="C3" t="s">
        <v>8</v>
      </c>
      <c r="D3" t="s">
        <v>18</v>
      </c>
      <c r="E3" t="s">
        <v>43</v>
      </c>
      <c r="F3">
        <v>16</v>
      </c>
      <c r="G3">
        <v>536.59050071237402</v>
      </c>
      <c r="H3">
        <v>101.77514674579299</v>
      </c>
      <c r="I3">
        <v>784.583997082466</v>
      </c>
      <c r="J3">
        <v>214.85218250691099</v>
      </c>
      <c r="K3">
        <v>1713.1513758424001</v>
      </c>
      <c r="L3">
        <v>423.813341298686</v>
      </c>
      <c r="M3">
        <v>129.13771056299899</v>
      </c>
      <c r="N3">
        <v>10.187870233801499</v>
      </c>
      <c r="O3" t="s">
        <v>11</v>
      </c>
    </row>
    <row r="4" spans="1:15" x14ac:dyDescent="0.2">
      <c r="A4">
        <v>2</v>
      </c>
      <c r="B4" t="s">
        <v>17</v>
      </c>
      <c r="C4" t="s">
        <v>8</v>
      </c>
      <c r="D4" t="s">
        <v>18</v>
      </c>
      <c r="E4" t="s">
        <v>45</v>
      </c>
      <c r="F4">
        <v>8</v>
      </c>
      <c r="G4">
        <v>149.55035533007401</v>
      </c>
      <c r="H4">
        <v>13.883300714458599</v>
      </c>
      <c r="I4">
        <v>25.8454391046693</v>
      </c>
      <c r="J4">
        <v>4.6449872675208201</v>
      </c>
      <c r="K4">
        <v>187.79074199679999</v>
      </c>
      <c r="L4">
        <v>20.081209448315299</v>
      </c>
      <c r="M4">
        <v>126.90125072129899</v>
      </c>
      <c r="N4">
        <v>13.201140271779501</v>
      </c>
      <c r="O4" t="s">
        <v>11</v>
      </c>
    </row>
    <row r="5" spans="1:15" x14ac:dyDescent="0.2">
      <c r="A5">
        <v>3</v>
      </c>
      <c r="B5" t="s">
        <v>17</v>
      </c>
      <c r="C5" t="s">
        <v>8</v>
      </c>
      <c r="D5" t="s">
        <v>18</v>
      </c>
      <c r="E5" t="s">
        <v>47</v>
      </c>
      <c r="F5">
        <v>16</v>
      </c>
      <c r="G5">
        <v>604.08667983724899</v>
      </c>
      <c r="H5">
        <v>105.164194713071</v>
      </c>
      <c r="I5">
        <v>887.64141745245195</v>
      </c>
      <c r="J5">
        <v>217.5422901073</v>
      </c>
      <c r="K5">
        <v>1935.0385259192999</v>
      </c>
      <c r="L5">
        <v>430.36587722018299</v>
      </c>
      <c r="M5">
        <v>134.5157277486</v>
      </c>
      <c r="N5">
        <v>11.025434056941601</v>
      </c>
      <c r="O5" t="s">
        <v>11</v>
      </c>
    </row>
    <row r="6" spans="1:15" x14ac:dyDescent="0.2">
      <c r="A6">
        <v>4</v>
      </c>
      <c r="B6" t="s">
        <v>17</v>
      </c>
      <c r="C6" t="s">
        <v>8</v>
      </c>
      <c r="D6" t="s">
        <v>18</v>
      </c>
      <c r="E6" t="s">
        <v>48</v>
      </c>
      <c r="F6">
        <v>8</v>
      </c>
      <c r="G6">
        <v>138.330278841325</v>
      </c>
      <c r="H6">
        <v>5.2112946408509897</v>
      </c>
      <c r="I6">
        <v>23.610205648866799</v>
      </c>
      <c r="J6">
        <v>5.3554226247451799</v>
      </c>
      <c r="K6">
        <v>174.49569980039999</v>
      </c>
      <c r="L6">
        <v>11.7384754452012</v>
      </c>
      <c r="M6">
        <v>116.1584934757</v>
      </c>
      <c r="N6">
        <v>7.4775772993605401</v>
      </c>
      <c r="O6" t="s">
        <v>11</v>
      </c>
    </row>
    <row r="7" spans="1:15" x14ac:dyDescent="0.2">
      <c r="A7">
        <v>5</v>
      </c>
      <c r="B7" t="s">
        <v>17</v>
      </c>
      <c r="C7" t="s">
        <v>8</v>
      </c>
      <c r="D7" t="s">
        <v>18</v>
      </c>
      <c r="E7" t="s">
        <v>49</v>
      </c>
      <c r="F7">
        <v>16</v>
      </c>
      <c r="G7">
        <v>506.78598291482501</v>
      </c>
      <c r="H7">
        <v>184.871114861</v>
      </c>
      <c r="I7">
        <v>729.44268699446297</v>
      </c>
      <c r="J7">
        <v>358.38414806328802</v>
      </c>
      <c r="K7">
        <v>1600.5445259938999</v>
      </c>
      <c r="L7">
        <v>722.52451178646004</v>
      </c>
      <c r="M7">
        <v>126.76247648339999</v>
      </c>
      <c r="N7">
        <v>7.36446387624847</v>
      </c>
      <c r="O7" t="s">
        <v>11</v>
      </c>
    </row>
    <row r="9" spans="1:15" x14ac:dyDescent="0.2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30</v>
      </c>
      <c r="H9" t="s">
        <v>31</v>
      </c>
      <c r="I9" t="s">
        <v>32</v>
      </c>
      <c r="J9" t="s">
        <v>33</v>
      </c>
      <c r="K9" t="s">
        <v>34</v>
      </c>
      <c r="L9" t="s">
        <v>35</v>
      </c>
      <c r="M9" t="s">
        <v>36</v>
      </c>
      <c r="N9" t="s">
        <v>37</v>
      </c>
      <c r="O9" t="s">
        <v>7</v>
      </c>
    </row>
    <row r="10" spans="1:15" x14ac:dyDescent="0.2">
      <c r="A10">
        <v>0</v>
      </c>
      <c r="B10" t="s">
        <v>17</v>
      </c>
      <c r="C10" t="s">
        <v>12</v>
      </c>
      <c r="D10" t="s">
        <v>18</v>
      </c>
      <c r="E10" t="s">
        <v>42</v>
      </c>
      <c r="F10">
        <v>32</v>
      </c>
      <c r="G10">
        <v>109.99141295515</v>
      </c>
      <c r="H10">
        <v>65.480399819466996</v>
      </c>
      <c r="I10">
        <v>8.1191957019789704</v>
      </c>
      <c r="J10">
        <v>13.2817518966396</v>
      </c>
      <c r="K10">
        <v>115.7325512938</v>
      </c>
      <c r="L10">
        <v>71.745731518191505</v>
      </c>
      <c r="M10">
        <v>104.25027461649999</v>
      </c>
      <c r="N10">
        <v>60.035993065809997</v>
      </c>
      <c r="O10" t="s">
        <v>11</v>
      </c>
    </row>
    <row r="11" spans="1:15" x14ac:dyDescent="0.2">
      <c r="A11">
        <v>1</v>
      </c>
      <c r="B11" t="s">
        <v>17</v>
      </c>
      <c r="C11" t="s">
        <v>12</v>
      </c>
      <c r="D11" t="s">
        <v>18</v>
      </c>
      <c r="E11" t="s">
        <v>44</v>
      </c>
      <c r="F11">
        <v>32</v>
      </c>
      <c r="G11">
        <v>398.60578940524999</v>
      </c>
      <c r="H11">
        <v>297.37184910834901</v>
      </c>
      <c r="I11">
        <v>51.654093639379198</v>
      </c>
      <c r="J11">
        <v>63.171612818250701</v>
      </c>
      <c r="K11">
        <v>435.13074929369998</v>
      </c>
      <c r="L11">
        <v>317.44262674529199</v>
      </c>
      <c r="M11">
        <v>362.08082951680001</v>
      </c>
      <c r="N11">
        <v>282.985626269862</v>
      </c>
      <c r="O11" t="s">
        <v>11</v>
      </c>
    </row>
    <row r="12" spans="1:15" x14ac:dyDescent="0.2">
      <c r="A12">
        <v>2</v>
      </c>
      <c r="B12" t="s">
        <v>17</v>
      </c>
      <c r="C12" t="s">
        <v>12</v>
      </c>
      <c r="D12" t="s">
        <v>18</v>
      </c>
      <c r="E12" t="s">
        <v>46</v>
      </c>
      <c r="F12">
        <v>32</v>
      </c>
      <c r="G12">
        <v>87.442539591100001</v>
      </c>
      <c r="H12">
        <v>35.504154639058498</v>
      </c>
      <c r="I12">
        <v>39.102416940766801</v>
      </c>
      <c r="J12">
        <v>49.815212334414603</v>
      </c>
      <c r="K12">
        <v>115.0921237707</v>
      </c>
      <c r="L12">
        <v>64.818858093620406</v>
      </c>
      <c r="M12">
        <v>59.792955411499896</v>
      </c>
      <c r="N12">
        <v>28.3047877333549</v>
      </c>
      <c r="O12" t="s">
        <v>11</v>
      </c>
    </row>
    <row r="14" spans="1:15" x14ac:dyDescent="0.2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30</v>
      </c>
      <c r="H14" t="s">
        <v>31</v>
      </c>
      <c r="I14" t="s">
        <v>32</v>
      </c>
      <c r="J14" t="s">
        <v>33</v>
      </c>
      <c r="K14" t="s">
        <v>34</v>
      </c>
      <c r="L14" t="s">
        <v>35</v>
      </c>
      <c r="M14" t="s">
        <v>36</v>
      </c>
      <c r="N14" t="s">
        <v>37</v>
      </c>
      <c r="O14" t="s">
        <v>7</v>
      </c>
    </row>
    <row r="15" spans="1:15" x14ac:dyDescent="0.2">
      <c r="A15">
        <v>0</v>
      </c>
      <c r="B15" t="s">
        <v>17</v>
      </c>
      <c r="C15" t="s">
        <v>13</v>
      </c>
      <c r="D15" t="s">
        <v>18</v>
      </c>
      <c r="E15" t="s">
        <v>41</v>
      </c>
      <c r="F15">
        <v>8</v>
      </c>
      <c r="G15">
        <v>218.22687900122401</v>
      </c>
      <c r="H15">
        <v>24.773629719831298</v>
      </c>
      <c r="I15">
        <v>148.05456272443601</v>
      </c>
      <c r="J15">
        <v>20.9366234492378</v>
      </c>
      <c r="K15">
        <v>471.51153612799999</v>
      </c>
      <c r="L15">
        <v>51.599723187932803</v>
      </c>
      <c r="M15">
        <v>121.79424512600001</v>
      </c>
      <c r="N15">
        <v>18.5859491069161</v>
      </c>
      <c r="O15" t="s">
        <v>11</v>
      </c>
    </row>
    <row r="16" spans="1:15" x14ac:dyDescent="0.2">
      <c r="A16">
        <v>1</v>
      </c>
      <c r="B16" t="s">
        <v>17</v>
      </c>
      <c r="C16" t="s">
        <v>13</v>
      </c>
      <c r="D16" t="s">
        <v>18</v>
      </c>
      <c r="E16" t="s">
        <v>43</v>
      </c>
      <c r="F16">
        <v>16</v>
      </c>
      <c r="G16">
        <v>178.95236622779899</v>
      </c>
      <c r="H16">
        <v>11.3626651387106</v>
      </c>
      <c r="I16">
        <v>85.084961318182593</v>
      </c>
      <c r="J16">
        <v>28.5172365054202</v>
      </c>
      <c r="K16">
        <v>306.328530925699</v>
      </c>
      <c r="L16">
        <v>48.9672465378993</v>
      </c>
      <c r="M16">
        <v>131.57512460469999</v>
      </c>
      <c r="N16">
        <v>10.8482679448238</v>
      </c>
      <c r="O16" t="s">
        <v>11</v>
      </c>
    </row>
    <row r="17" spans="1:15" x14ac:dyDescent="0.2">
      <c r="A17">
        <v>2</v>
      </c>
      <c r="B17" t="s">
        <v>17</v>
      </c>
      <c r="C17" t="s">
        <v>13</v>
      </c>
      <c r="D17" t="s">
        <v>18</v>
      </c>
      <c r="E17" t="s">
        <v>45</v>
      </c>
      <c r="F17">
        <v>8</v>
      </c>
      <c r="G17">
        <v>254.52130226899999</v>
      </c>
      <c r="H17">
        <v>30.173540743980499</v>
      </c>
      <c r="I17">
        <v>174.343678536369</v>
      </c>
      <c r="J17">
        <v>37.648263195062697</v>
      </c>
      <c r="K17">
        <v>550.07352951819996</v>
      </c>
      <c r="L17">
        <v>72.862465494213495</v>
      </c>
      <c r="M17">
        <v>142.10481276280001</v>
      </c>
      <c r="N17">
        <v>31.308054246938202</v>
      </c>
      <c r="O17" t="s">
        <v>11</v>
      </c>
    </row>
    <row r="18" spans="1:15" x14ac:dyDescent="0.2">
      <c r="A18">
        <v>3</v>
      </c>
      <c r="B18" t="s">
        <v>17</v>
      </c>
      <c r="C18" t="s">
        <v>13</v>
      </c>
      <c r="D18" t="s">
        <v>18</v>
      </c>
      <c r="E18" t="s">
        <v>47</v>
      </c>
      <c r="F18">
        <v>16</v>
      </c>
      <c r="G18">
        <v>212.87482586979999</v>
      </c>
      <c r="H18">
        <v>45.645575223203302</v>
      </c>
      <c r="I18">
        <v>110.490055275063</v>
      </c>
      <c r="J18">
        <v>80.2211608429389</v>
      </c>
      <c r="K18">
        <v>375.01966735859997</v>
      </c>
      <c r="L18">
        <v>166.026669290896</v>
      </c>
      <c r="M18">
        <v>144.75709973169899</v>
      </c>
      <c r="N18">
        <v>9.6524401892186908</v>
      </c>
      <c r="O18" t="s">
        <v>11</v>
      </c>
    </row>
    <row r="19" spans="1:15" x14ac:dyDescent="0.2">
      <c r="A19">
        <v>4</v>
      </c>
      <c r="B19" t="s">
        <v>17</v>
      </c>
      <c r="C19" t="s">
        <v>13</v>
      </c>
      <c r="D19" t="s">
        <v>18</v>
      </c>
      <c r="E19" t="s">
        <v>48</v>
      </c>
      <c r="F19">
        <v>8</v>
      </c>
      <c r="G19">
        <v>158.947984668987</v>
      </c>
      <c r="H19">
        <v>47.418983223903297</v>
      </c>
      <c r="I19">
        <v>71.3206797220288</v>
      </c>
      <c r="J19">
        <v>45.955425490984197</v>
      </c>
      <c r="K19">
        <v>281.86563559379903</v>
      </c>
      <c r="L19">
        <v>94.937763646800406</v>
      </c>
      <c r="M19">
        <v>113.945990306399</v>
      </c>
      <c r="N19">
        <v>52.988938778866199</v>
      </c>
      <c r="O19" t="s">
        <v>11</v>
      </c>
    </row>
    <row r="20" spans="1:15" x14ac:dyDescent="0.2">
      <c r="A20">
        <v>5</v>
      </c>
      <c r="B20" t="s">
        <v>17</v>
      </c>
      <c r="C20" t="s">
        <v>13</v>
      </c>
      <c r="D20" t="s">
        <v>18</v>
      </c>
      <c r="E20" t="s">
        <v>49</v>
      </c>
      <c r="F20">
        <v>16</v>
      </c>
      <c r="G20">
        <v>200.34404252317501</v>
      </c>
      <c r="H20">
        <v>13.9381860806812</v>
      </c>
      <c r="I20">
        <v>133.56482719188</v>
      </c>
      <c r="J20">
        <v>19.003118701302999</v>
      </c>
      <c r="K20">
        <v>400.46483593670001</v>
      </c>
      <c r="L20">
        <v>39.953240751190002</v>
      </c>
      <c r="M20">
        <v>128.0700355532</v>
      </c>
      <c r="N20">
        <v>6.17523726714162</v>
      </c>
      <c r="O20" t="s">
        <v>11</v>
      </c>
    </row>
    <row r="22" spans="1:15" x14ac:dyDescent="0.2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30</v>
      </c>
      <c r="H22" t="s">
        <v>31</v>
      </c>
      <c r="I22" t="s">
        <v>32</v>
      </c>
      <c r="J22" t="s">
        <v>33</v>
      </c>
      <c r="K22" t="s">
        <v>34</v>
      </c>
      <c r="L22" t="s">
        <v>35</v>
      </c>
      <c r="M22" t="s">
        <v>36</v>
      </c>
      <c r="N22" t="s">
        <v>37</v>
      </c>
      <c r="O22" t="s">
        <v>7</v>
      </c>
    </row>
    <row r="23" spans="1:15" x14ac:dyDescent="0.2">
      <c r="A23">
        <v>0</v>
      </c>
      <c r="B23" t="s">
        <v>17</v>
      </c>
      <c r="C23" t="s">
        <v>14</v>
      </c>
      <c r="D23" t="s">
        <v>18</v>
      </c>
      <c r="E23" t="s">
        <v>42</v>
      </c>
      <c r="F23">
        <v>32</v>
      </c>
      <c r="G23">
        <v>214.88921561055</v>
      </c>
      <c r="H23">
        <v>18.879590728832699</v>
      </c>
      <c r="I23">
        <v>4.6954892341416601</v>
      </c>
      <c r="J23">
        <v>5.70489479467882</v>
      </c>
      <c r="K23">
        <v>218.20942788900001</v>
      </c>
      <c r="L23">
        <v>19.785655164925601</v>
      </c>
      <c r="M23">
        <v>211.56900333210001</v>
      </c>
      <c r="N23">
        <v>18.8136005721781</v>
      </c>
      <c r="O23" t="s">
        <v>11</v>
      </c>
    </row>
    <row r="24" spans="1:15" x14ac:dyDescent="0.2">
      <c r="A24">
        <v>1</v>
      </c>
      <c r="B24" t="s">
        <v>17</v>
      </c>
      <c r="C24" t="s">
        <v>14</v>
      </c>
      <c r="D24" t="s">
        <v>18</v>
      </c>
      <c r="E24" t="s">
        <v>44</v>
      </c>
      <c r="F24">
        <v>32</v>
      </c>
      <c r="G24">
        <v>332.076519990149</v>
      </c>
      <c r="H24">
        <v>69.901429852469505</v>
      </c>
      <c r="I24">
        <v>43.317896122635403</v>
      </c>
      <c r="J24">
        <v>59.287609666937101</v>
      </c>
      <c r="K24">
        <v>362.70689808519899</v>
      </c>
      <c r="L24">
        <v>96.399128166874902</v>
      </c>
      <c r="M24">
        <v>301.446141895099</v>
      </c>
      <c r="N24">
        <v>63.203232033851997</v>
      </c>
      <c r="O24" t="s">
        <v>11</v>
      </c>
    </row>
    <row r="25" spans="1:15" x14ac:dyDescent="0.2">
      <c r="A25">
        <v>2</v>
      </c>
      <c r="B25" t="s">
        <v>17</v>
      </c>
      <c r="C25" t="s">
        <v>14</v>
      </c>
      <c r="D25" t="s">
        <v>18</v>
      </c>
      <c r="E25" t="s">
        <v>46</v>
      </c>
      <c r="F25">
        <v>32</v>
      </c>
      <c r="G25">
        <v>255.44675941209999</v>
      </c>
      <c r="H25">
        <v>69.546183377612806</v>
      </c>
      <c r="I25">
        <v>31.306560145064999</v>
      </c>
      <c r="J25">
        <v>15.3602989641577</v>
      </c>
      <c r="K25">
        <v>277.58384038629998</v>
      </c>
      <c r="L25">
        <v>71.070853579321394</v>
      </c>
      <c r="M25">
        <v>233.3096784379</v>
      </c>
      <c r="N25">
        <v>69.7009024372</v>
      </c>
      <c r="O25" t="s">
        <v>11</v>
      </c>
    </row>
    <row r="27" spans="1:15" x14ac:dyDescent="0.2">
      <c r="B27" t="s">
        <v>0</v>
      </c>
      <c r="C27" t="s">
        <v>1</v>
      </c>
      <c r="D27" t="s">
        <v>2</v>
      </c>
      <c r="E27" t="s">
        <v>3</v>
      </c>
      <c r="F27" t="s">
        <v>4</v>
      </c>
      <c r="G27" t="s">
        <v>30</v>
      </c>
      <c r="H27" t="s">
        <v>31</v>
      </c>
      <c r="I27" t="s">
        <v>32</v>
      </c>
      <c r="J27" t="s">
        <v>33</v>
      </c>
      <c r="K27" t="s">
        <v>34</v>
      </c>
      <c r="L27" t="s">
        <v>35</v>
      </c>
      <c r="M27" t="s">
        <v>36</v>
      </c>
      <c r="N27" t="s">
        <v>37</v>
      </c>
      <c r="O27" t="s">
        <v>7</v>
      </c>
    </row>
    <row r="28" spans="1:15" x14ac:dyDescent="0.2">
      <c r="A28">
        <v>0</v>
      </c>
      <c r="B28" t="s">
        <v>17</v>
      </c>
      <c r="C28" t="s">
        <v>8</v>
      </c>
      <c r="D28" t="s">
        <v>9</v>
      </c>
      <c r="E28" t="s">
        <v>41</v>
      </c>
      <c r="F28">
        <v>8</v>
      </c>
      <c r="G28">
        <v>735.96421104047499</v>
      </c>
      <c r="H28">
        <v>81.555944564497693</v>
      </c>
      <c r="I28">
        <v>946.35416698171503</v>
      </c>
      <c r="J28">
        <v>143.11013214877201</v>
      </c>
      <c r="K28">
        <v>2452.0914470171001</v>
      </c>
      <c r="L28">
        <v>436.69119935618102</v>
      </c>
      <c r="M28">
        <v>200.03302675259999</v>
      </c>
      <c r="N28">
        <v>6.5859129647579699</v>
      </c>
      <c r="O28" t="s">
        <v>11</v>
      </c>
    </row>
    <row r="29" spans="1:15" x14ac:dyDescent="0.2">
      <c r="A29">
        <v>1</v>
      </c>
      <c r="B29" t="s">
        <v>17</v>
      </c>
      <c r="C29" t="s">
        <v>8</v>
      </c>
      <c r="D29" t="s">
        <v>9</v>
      </c>
      <c r="E29" t="s">
        <v>43</v>
      </c>
      <c r="F29">
        <v>16</v>
      </c>
      <c r="G29">
        <v>1320.1220810618199</v>
      </c>
      <c r="H29">
        <v>513.01844826847503</v>
      </c>
      <c r="I29">
        <v>2177.4137385663398</v>
      </c>
      <c r="J29">
        <v>1021.45095116271</v>
      </c>
      <c r="K29">
        <v>4585.9173771996002</v>
      </c>
      <c r="L29">
        <v>2045.3388136247099</v>
      </c>
      <c r="M29">
        <v>206.65920796199899</v>
      </c>
      <c r="N29">
        <v>4.6777919694845203</v>
      </c>
      <c r="O29" t="s">
        <v>11</v>
      </c>
    </row>
    <row r="30" spans="1:15" x14ac:dyDescent="0.2">
      <c r="A30">
        <v>2</v>
      </c>
      <c r="B30" t="s">
        <v>17</v>
      </c>
      <c r="C30" t="s">
        <v>8</v>
      </c>
      <c r="D30" t="s">
        <v>9</v>
      </c>
      <c r="E30" t="s">
        <v>45</v>
      </c>
      <c r="F30">
        <v>8</v>
      </c>
      <c r="G30">
        <v>944.93136441329898</v>
      </c>
      <c r="H30">
        <v>94.483066253799294</v>
      </c>
      <c r="I30">
        <v>1330.44711606382</v>
      </c>
      <c r="J30">
        <v>172.54414384486199</v>
      </c>
      <c r="K30">
        <v>3242.685409957</v>
      </c>
      <c r="L30">
        <v>442.99279024334601</v>
      </c>
      <c r="M30">
        <v>200.556508190899</v>
      </c>
      <c r="N30">
        <v>11.3594844946055</v>
      </c>
      <c r="O30" t="s">
        <v>11</v>
      </c>
    </row>
    <row r="31" spans="1:15" x14ac:dyDescent="0.2">
      <c r="A31">
        <v>3</v>
      </c>
      <c r="B31" t="s">
        <v>17</v>
      </c>
      <c r="C31" t="s">
        <v>8</v>
      </c>
      <c r="D31" t="s">
        <v>9</v>
      </c>
      <c r="E31" t="s">
        <v>47</v>
      </c>
      <c r="F31">
        <v>16</v>
      </c>
      <c r="G31">
        <v>2385.8457454211998</v>
      </c>
      <c r="H31">
        <v>219.67062746062001</v>
      </c>
      <c r="I31">
        <v>4301.8563523510402</v>
      </c>
      <c r="J31">
        <v>445.96288434797702</v>
      </c>
      <c r="K31">
        <v>8838.4982768201007</v>
      </c>
      <c r="L31">
        <v>888.58739292658004</v>
      </c>
      <c r="M31">
        <v>211.12747419359999</v>
      </c>
      <c r="N31">
        <v>4.8749475134015601</v>
      </c>
      <c r="O31" t="s">
        <v>11</v>
      </c>
    </row>
    <row r="32" spans="1:15" x14ac:dyDescent="0.2">
      <c r="A32">
        <v>4</v>
      </c>
      <c r="B32" t="s">
        <v>17</v>
      </c>
      <c r="C32" t="s">
        <v>8</v>
      </c>
      <c r="D32" t="s">
        <v>9</v>
      </c>
      <c r="E32" t="s">
        <v>48</v>
      </c>
      <c r="F32">
        <v>8</v>
      </c>
      <c r="G32">
        <v>469.54103619218699</v>
      </c>
      <c r="H32">
        <v>70.0353099699757</v>
      </c>
      <c r="I32">
        <v>476.26287705583599</v>
      </c>
      <c r="J32">
        <v>131.79525854847299</v>
      </c>
      <c r="K32">
        <v>1274.4523541343999</v>
      </c>
      <c r="L32">
        <v>283.74520459676501</v>
      </c>
      <c r="M32">
        <v>191.57733867959999</v>
      </c>
      <c r="N32">
        <v>6.1958618218326498</v>
      </c>
      <c r="O32" t="s">
        <v>11</v>
      </c>
    </row>
    <row r="33" spans="1:15" x14ac:dyDescent="0.2">
      <c r="A33">
        <v>5</v>
      </c>
      <c r="B33" t="s">
        <v>17</v>
      </c>
      <c r="C33" t="s">
        <v>8</v>
      </c>
      <c r="D33" t="s">
        <v>9</v>
      </c>
      <c r="E33" t="s">
        <v>49</v>
      </c>
      <c r="F33">
        <v>16</v>
      </c>
      <c r="G33">
        <v>1446.31586416801</v>
      </c>
      <c r="H33">
        <v>983.98279238437794</v>
      </c>
      <c r="I33">
        <v>2515.6495196727501</v>
      </c>
      <c r="J33">
        <v>1874.43459276213</v>
      </c>
      <c r="K33">
        <v>5219.5214014069998</v>
      </c>
      <c r="L33">
        <v>3795.7353875972099</v>
      </c>
      <c r="M33">
        <v>168.9449753385</v>
      </c>
      <c r="N33">
        <v>43.703106095922102</v>
      </c>
      <c r="O33" t="s">
        <v>11</v>
      </c>
    </row>
    <row r="35" spans="1:15" x14ac:dyDescent="0.2">
      <c r="B35" t="s">
        <v>0</v>
      </c>
      <c r="C35" t="s">
        <v>1</v>
      </c>
      <c r="D35" t="s">
        <v>2</v>
      </c>
      <c r="E35" t="s">
        <v>3</v>
      </c>
      <c r="F35" t="s">
        <v>4</v>
      </c>
      <c r="G35" t="s">
        <v>30</v>
      </c>
      <c r="H35" t="s">
        <v>31</v>
      </c>
      <c r="I35" t="s">
        <v>32</v>
      </c>
      <c r="J35" t="s">
        <v>33</v>
      </c>
      <c r="K35" t="s">
        <v>34</v>
      </c>
      <c r="L35" t="s">
        <v>35</v>
      </c>
      <c r="M35" t="s">
        <v>36</v>
      </c>
      <c r="N35" t="s">
        <v>37</v>
      </c>
      <c r="O35" t="s">
        <v>7</v>
      </c>
    </row>
    <row r="36" spans="1:15" x14ac:dyDescent="0.2">
      <c r="A36">
        <v>0</v>
      </c>
      <c r="B36" t="s">
        <v>17</v>
      </c>
      <c r="C36" t="s">
        <v>12</v>
      </c>
      <c r="D36" t="s">
        <v>9</v>
      </c>
      <c r="E36" t="s">
        <v>42</v>
      </c>
      <c r="F36">
        <v>32</v>
      </c>
      <c r="G36">
        <v>39.108103163099997</v>
      </c>
      <c r="H36">
        <v>11.694552583018099</v>
      </c>
      <c r="I36">
        <v>0.47240700893783899</v>
      </c>
      <c r="J36">
        <v>0.95470546370048703</v>
      </c>
      <c r="K36">
        <v>39.442145362600002</v>
      </c>
      <c r="L36">
        <v>12.3044013484958</v>
      </c>
      <c r="M36">
        <v>38.7740609636</v>
      </c>
      <c r="N36">
        <v>11.092262628134399</v>
      </c>
      <c r="O36" t="s">
        <v>11</v>
      </c>
    </row>
    <row r="37" spans="1:15" x14ac:dyDescent="0.2">
      <c r="A37">
        <v>1</v>
      </c>
      <c r="B37" t="s">
        <v>17</v>
      </c>
      <c r="C37" t="s">
        <v>12</v>
      </c>
      <c r="D37" t="s">
        <v>9</v>
      </c>
      <c r="E37" t="s">
        <v>44</v>
      </c>
      <c r="F37">
        <v>32</v>
      </c>
      <c r="G37">
        <v>155.4991855321</v>
      </c>
      <c r="H37">
        <v>117.961410302289</v>
      </c>
      <c r="I37">
        <v>23.133689047148899</v>
      </c>
      <c r="J37">
        <v>29.580291349489201</v>
      </c>
      <c r="K37">
        <v>171.85717393120001</v>
      </c>
      <c r="L37">
        <v>114.632056372222</v>
      </c>
      <c r="M37">
        <v>139.14119713299999</v>
      </c>
      <c r="N37">
        <v>124.75685924712199</v>
      </c>
      <c r="O37" t="s">
        <v>11</v>
      </c>
    </row>
    <row r="38" spans="1:15" x14ac:dyDescent="0.2">
      <c r="A38">
        <v>2</v>
      </c>
      <c r="B38" t="s">
        <v>17</v>
      </c>
      <c r="C38" t="s">
        <v>12</v>
      </c>
      <c r="D38" t="s">
        <v>9</v>
      </c>
      <c r="E38" t="s">
        <v>46</v>
      </c>
      <c r="F38">
        <v>32</v>
      </c>
      <c r="G38">
        <v>88.940877900900006</v>
      </c>
      <c r="H38">
        <v>32.773361872046003</v>
      </c>
      <c r="I38">
        <v>25.697902182196799</v>
      </c>
      <c r="J38">
        <v>34.013567312354901</v>
      </c>
      <c r="K38">
        <v>107.1120387962</v>
      </c>
      <c r="L38">
        <v>44.2012114770206</v>
      </c>
      <c r="M38">
        <v>70.7697170056</v>
      </c>
      <c r="N38">
        <v>36.760878146039502</v>
      </c>
      <c r="O38" t="s">
        <v>11</v>
      </c>
    </row>
    <row r="40" spans="1:15" x14ac:dyDescent="0.2">
      <c r="B40" t="s">
        <v>0</v>
      </c>
      <c r="C40" t="s">
        <v>1</v>
      </c>
      <c r="D40" t="s">
        <v>2</v>
      </c>
      <c r="E40" t="s">
        <v>3</v>
      </c>
      <c r="F40" t="s">
        <v>4</v>
      </c>
      <c r="G40" t="s">
        <v>30</v>
      </c>
      <c r="H40" t="s">
        <v>31</v>
      </c>
      <c r="I40" t="s">
        <v>32</v>
      </c>
      <c r="J40" t="s">
        <v>33</v>
      </c>
      <c r="K40" t="s">
        <v>34</v>
      </c>
      <c r="L40" t="s">
        <v>35</v>
      </c>
      <c r="M40" t="s">
        <v>36</v>
      </c>
      <c r="N40" t="s">
        <v>37</v>
      </c>
      <c r="O40" t="s">
        <v>7</v>
      </c>
    </row>
    <row r="41" spans="1:15" x14ac:dyDescent="0.2">
      <c r="A41">
        <v>0</v>
      </c>
      <c r="B41" t="s">
        <v>17</v>
      </c>
      <c r="C41" t="s">
        <v>13</v>
      </c>
      <c r="D41" t="s">
        <v>9</v>
      </c>
      <c r="E41" t="s">
        <v>41</v>
      </c>
      <c r="F41">
        <v>8</v>
      </c>
      <c r="G41">
        <v>259.743866349087</v>
      </c>
      <c r="H41">
        <v>5.9312503254681896</v>
      </c>
      <c r="I41">
        <v>88.341326130428101</v>
      </c>
      <c r="J41">
        <v>17.628848020648501</v>
      </c>
      <c r="K41">
        <v>410.55080498360002</v>
      </c>
      <c r="L41">
        <v>43.221880202484598</v>
      </c>
      <c r="M41">
        <v>197.46690283140001</v>
      </c>
      <c r="N41">
        <v>5.5561627263222197</v>
      </c>
      <c r="O41" t="s">
        <v>11</v>
      </c>
    </row>
    <row r="42" spans="1:15" x14ac:dyDescent="0.2">
      <c r="A42">
        <v>1</v>
      </c>
      <c r="B42" t="s">
        <v>17</v>
      </c>
      <c r="C42" t="s">
        <v>13</v>
      </c>
      <c r="D42" t="s">
        <v>9</v>
      </c>
      <c r="E42" t="s">
        <v>43</v>
      </c>
      <c r="F42">
        <v>16</v>
      </c>
      <c r="G42">
        <v>332.87899727282502</v>
      </c>
      <c r="H42">
        <v>13.0920743752825</v>
      </c>
      <c r="I42">
        <v>226.10162355211401</v>
      </c>
      <c r="J42">
        <v>25.094037394637802</v>
      </c>
      <c r="K42">
        <v>670.79341220929996</v>
      </c>
      <c r="L42">
        <v>50.7982859244308</v>
      </c>
      <c r="M42">
        <v>196.1434555438</v>
      </c>
      <c r="N42">
        <v>2.23896731997548</v>
      </c>
      <c r="O42" t="s">
        <v>11</v>
      </c>
    </row>
    <row r="43" spans="1:15" x14ac:dyDescent="0.2">
      <c r="A43">
        <v>2</v>
      </c>
      <c r="B43" t="s">
        <v>17</v>
      </c>
      <c r="C43" t="s">
        <v>13</v>
      </c>
      <c r="D43" t="s">
        <v>9</v>
      </c>
      <c r="E43" t="s">
        <v>45</v>
      </c>
      <c r="F43">
        <v>8</v>
      </c>
      <c r="G43">
        <v>290.60541395199999</v>
      </c>
      <c r="H43">
        <v>11.9005292680976</v>
      </c>
      <c r="I43">
        <v>113.18893746385901</v>
      </c>
      <c r="J43">
        <v>20.962519759258999</v>
      </c>
      <c r="K43">
        <v>484.28325955029902</v>
      </c>
      <c r="L43">
        <v>44.073798392442797</v>
      </c>
      <c r="M43">
        <v>215.36502614989999</v>
      </c>
      <c r="N43">
        <v>9.1683974176490697</v>
      </c>
      <c r="O43" t="s">
        <v>11</v>
      </c>
    </row>
    <row r="44" spans="1:15" x14ac:dyDescent="0.2">
      <c r="A44">
        <v>3</v>
      </c>
      <c r="B44" t="s">
        <v>17</v>
      </c>
      <c r="C44" t="s">
        <v>13</v>
      </c>
      <c r="D44" t="s">
        <v>9</v>
      </c>
      <c r="E44" t="s">
        <v>47</v>
      </c>
      <c r="F44">
        <v>16</v>
      </c>
      <c r="G44">
        <v>500.41123397664899</v>
      </c>
      <c r="H44">
        <v>77.711388880032402</v>
      </c>
      <c r="I44">
        <v>455.29220973821998</v>
      </c>
      <c r="J44">
        <v>151.448704918749</v>
      </c>
      <c r="K44">
        <v>1179.6244934066001</v>
      </c>
      <c r="L44">
        <v>299.89605079798298</v>
      </c>
      <c r="M44">
        <v>224.44758415419901</v>
      </c>
      <c r="N44">
        <v>21.117720378027499</v>
      </c>
      <c r="O44" t="s">
        <v>11</v>
      </c>
    </row>
    <row r="45" spans="1:15" x14ac:dyDescent="0.2">
      <c r="A45">
        <v>4</v>
      </c>
      <c r="B45" t="s">
        <v>17</v>
      </c>
      <c r="C45" t="s">
        <v>13</v>
      </c>
      <c r="D45" t="s">
        <v>9</v>
      </c>
      <c r="E45" t="s">
        <v>48</v>
      </c>
      <c r="F45">
        <v>8</v>
      </c>
      <c r="G45">
        <v>240.58923401164901</v>
      </c>
      <c r="H45">
        <v>7.8596234792965696</v>
      </c>
      <c r="I45">
        <v>34.636048482987398</v>
      </c>
      <c r="J45">
        <v>14.9614563990907</v>
      </c>
      <c r="K45">
        <v>291.91336632269901</v>
      </c>
      <c r="L45">
        <v>29.426432715127799</v>
      </c>
      <c r="M45">
        <v>210.5466647149</v>
      </c>
      <c r="N45">
        <v>7.32127915975199</v>
      </c>
      <c r="O45" t="s">
        <v>11</v>
      </c>
    </row>
    <row r="46" spans="1:15" x14ac:dyDescent="0.2">
      <c r="A46">
        <v>5</v>
      </c>
      <c r="B46" t="s">
        <v>17</v>
      </c>
      <c r="C46" t="s">
        <v>13</v>
      </c>
      <c r="D46" t="s">
        <v>9</v>
      </c>
      <c r="E46" t="s">
        <v>49</v>
      </c>
      <c r="F46">
        <v>16</v>
      </c>
      <c r="G46">
        <v>282.56661232015</v>
      </c>
      <c r="H46">
        <v>16.6701815449176</v>
      </c>
      <c r="I46">
        <v>127.55382874281401</v>
      </c>
      <c r="J46">
        <v>39.713743239321403</v>
      </c>
      <c r="K46">
        <v>471.504956252</v>
      </c>
      <c r="L46">
        <v>75.853373673680593</v>
      </c>
      <c r="M46">
        <v>199.4019717701</v>
      </c>
      <c r="N46">
        <v>10.218617995892201</v>
      </c>
      <c r="O46" t="s">
        <v>11</v>
      </c>
    </row>
    <row r="48" spans="1:15" x14ac:dyDescent="0.2">
      <c r="B48" t="s">
        <v>0</v>
      </c>
      <c r="C48" t="s">
        <v>1</v>
      </c>
      <c r="D48" t="s">
        <v>2</v>
      </c>
      <c r="E48" t="s">
        <v>3</v>
      </c>
      <c r="F48" t="s">
        <v>4</v>
      </c>
      <c r="G48" t="s">
        <v>30</v>
      </c>
      <c r="H48" t="s">
        <v>31</v>
      </c>
      <c r="I48" t="s">
        <v>32</v>
      </c>
      <c r="J48" t="s">
        <v>33</v>
      </c>
      <c r="K48" t="s">
        <v>34</v>
      </c>
      <c r="L48" t="s">
        <v>35</v>
      </c>
      <c r="M48" t="s">
        <v>36</v>
      </c>
      <c r="N48" t="s">
        <v>37</v>
      </c>
      <c r="O48" t="s">
        <v>7</v>
      </c>
    </row>
    <row r="49" spans="1:15" x14ac:dyDescent="0.2">
      <c r="A49">
        <v>0</v>
      </c>
      <c r="B49" t="s">
        <v>17</v>
      </c>
      <c r="C49" t="s">
        <v>14</v>
      </c>
      <c r="D49" t="s">
        <v>9</v>
      </c>
      <c r="E49" t="s">
        <v>42</v>
      </c>
      <c r="F49">
        <v>32</v>
      </c>
      <c r="G49">
        <v>181.40771044069999</v>
      </c>
      <c r="H49">
        <v>26.604280864172601</v>
      </c>
      <c r="I49">
        <v>2.0621665260416999</v>
      </c>
      <c r="J49">
        <v>5.6802232901215399</v>
      </c>
      <c r="K49">
        <v>182.86588237519999</v>
      </c>
      <c r="L49">
        <v>25.123250248875799</v>
      </c>
      <c r="M49">
        <v>179.94953850620001</v>
      </c>
      <c r="N49">
        <v>28.577311877739</v>
      </c>
      <c r="O49" t="s">
        <v>11</v>
      </c>
    </row>
    <row r="50" spans="1:15" x14ac:dyDescent="0.2">
      <c r="A50">
        <v>1</v>
      </c>
      <c r="B50" t="s">
        <v>17</v>
      </c>
      <c r="C50" t="s">
        <v>14</v>
      </c>
      <c r="D50" t="s">
        <v>9</v>
      </c>
      <c r="E50" t="s">
        <v>44</v>
      </c>
      <c r="F50">
        <v>32</v>
      </c>
      <c r="G50">
        <v>319.63576778305003</v>
      </c>
      <c r="H50">
        <v>87.243042601921204</v>
      </c>
      <c r="I50">
        <v>14.084087387817901</v>
      </c>
      <c r="J50">
        <v>17.902448587535002</v>
      </c>
      <c r="K50">
        <v>329.59472148179998</v>
      </c>
      <c r="L50">
        <v>85.275952372824094</v>
      </c>
      <c r="M50">
        <v>309.676814084299</v>
      </c>
      <c r="N50">
        <v>90.946174065864099</v>
      </c>
      <c r="O50" t="s">
        <v>11</v>
      </c>
    </row>
    <row r="51" spans="1:15" x14ac:dyDescent="0.2">
      <c r="A51">
        <v>2</v>
      </c>
      <c r="B51" t="s">
        <v>17</v>
      </c>
      <c r="C51" t="s">
        <v>14</v>
      </c>
      <c r="D51" t="s">
        <v>9</v>
      </c>
      <c r="E51" t="s">
        <v>46</v>
      </c>
      <c r="F51">
        <v>32</v>
      </c>
      <c r="G51">
        <v>462.16009810169902</v>
      </c>
      <c r="H51">
        <v>335.36548520384099</v>
      </c>
      <c r="I51">
        <v>65.771909309876094</v>
      </c>
      <c r="J51">
        <v>146.61989503973001</v>
      </c>
      <c r="K51">
        <v>508.6678611863</v>
      </c>
      <c r="L51">
        <v>420.58638847369201</v>
      </c>
      <c r="M51">
        <v>415.65233501709997</v>
      </c>
      <c r="N51">
        <v>263.71291357105201</v>
      </c>
      <c r="O5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I27"/>
  <sheetViews>
    <sheetView showRuler="0" workbookViewId="0">
      <selection activeCell="M22" sqref="M22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19</v>
      </c>
      <c r="F1" t="s">
        <v>4</v>
      </c>
      <c r="G1" t="s">
        <v>7</v>
      </c>
      <c r="H1" t="s">
        <v>5</v>
      </c>
      <c r="I1" t="s">
        <v>6</v>
      </c>
    </row>
    <row r="2" spans="1:9" x14ac:dyDescent="0.2">
      <c r="A2">
        <v>0</v>
      </c>
      <c r="B2" t="s">
        <v>17</v>
      </c>
      <c r="C2" t="s">
        <v>14</v>
      </c>
      <c r="D2" t="s">
        <v>18</v>
      </c>
      <c r="E2" t="s">
        <v>20</v>
      </c>
      <c r="F2">
        <v>32</v>
      </c>
      <c r="G2" t="s">
        <v>11</v>
      </c>
      <c r="H2">
        <v>318.11661402049998</v>
      </c>
      <c r="I2">
        <v>86.170474268549796</v>
      </c>
    </row>
    <row r="3" spans="1:9" x14ac:dyDescent="0.2">
      <c r="A3">
        <v>1</v>
      </c>
      <c r="B3" t="s">
        <v>17</v>
      </c>
      <c r="C3" t="s">
        <v>14</v>
      </c>
      <c r="D3" t="s">
        <v>18</v>
      </c>
      <c r="E3" t="s">
        <v>21</v>
      </c>
      <c r="F3">
        <v>32</v>
      </c>
      <c r="G3" t="s">
        <v>11</v>
      </c>
      <c r="H3">
        <v>264.9327089725</v>
      </c>
      <c r="I3">
        <v>69.256571345949894</v>
      </c>
    </row>
    <row r="5" spans="1:9" x14ac:dyDescent="0.2">
      <c r="B5" t="s">
        <v>0</v>
      </c>
      <c r="C5" t="s">
        <v>1</v>
      </c>
      <c r="D5" t="s">
        <v>2</v>
      </c>
      <c r="E5" t="s">
        <v>19</v>
      </c>
      <c r="F5" t="s">
        <v>4</v>
      </c>
      <c r="G5" t="s">
        <v>7</v>
      </c>
      <c r="H5" t="s">
        <v>5</v>
      </c>
      <c r="I5" t="s">
        <v>6</v>
      </c>
    </row>
    <row r="6" spans="1:9" x14ac:dyDescent="0.2">
      <c r="A6">
        <v>0</v>
      </c>
      <c r="B6" t="s">
        <v>17</v>
      </c>
      <c r="C6" t="s">
        <v>13</v>
      </c>
      <c r="D6" t="s">
        <v>18</v>
      </c>
      <c r="E6" t="s">
        <v>20</v>
      </c>
      <c r="F6">
        <v>8</v>
      </c>
      <c r="G6" t="s">
        <v>11</v>
      </c>
      <c r="H6">
        <v>269.08142747909898</v>
      </c>
      <c r="I6">
        <v>126.527041108898</v>
      </c>
    </row>
    <row r="7" spans="1:9" x14ac:dyDescent="0.2">
      <c r="A7">
        <v>1</v>
      </c>
      <c r="B7" t="s">
        <v>17</v>
      </c>
      <c r="C7" t="s">
        <v>13</v>
      </c>
      <c r="D7" t="s">
        <v>18</v>
      </c>
      <c r="E7" t="s">
        <v>21</v>
      </c>
      <c r="F7">
        <v>8</v>
      </c>
      <c r="G7" t="s">
        <v>11</v>
      </c>
      <c r="H7">
        <v>274.04560235809902</v>
      </c>
      <c r="I7">
        <v>125.82929948510299</v>
      </c>
    </row>
    <row r="8" spans="1:9" x14ac:dyDescent="0.2">
      <c r="A8">
        <v>2</v>
      </c>
      <c r="B8" t="s">
        <v>17</v>
      </c>
      <c r="C8" t="s">
        <v>13</v>
      </c>
      <c r="D8" t="s">
        <v>18</v>
      </c>
      <c r="E8" t="s">
        <v>22</v>
      </c>
      <c r="F8">
        <v>8</v>
      </c>
      <c r="G8" t="s">
        <v>11</v>
      </c>
      <c r="H8">
        <v>113.48511544649899</v>
      </c>
      <c r="I8">
        <v>15.677186729800599</v>
      </c>
    </row>
    <row r="9" spans="1:9" x14ac:dyDescent="0.2">
      <c r="A9">
        <v>3</v>
      </c>
      <c r="B9" t="s">
        <v>17</v>
      </c>
      <c r="C9" t="s">
        <v>13</v>
      </c>
      <c r="D9" t="s">
        <v>18</v>
      </c>
      <c r="E9" t="s">
        <v>23</v>
      </c>
      <c r="F9">
        <v>8</v>
      </c>
      <c r="G9" t="s">
        <v>11</v>
      </c>
      <c r="H9">
        <v>114.9064208125</v>
      </c>
      <c r="I9">
        <v>15.5310727481152</v>
      </c>
    </row>
    <row r="10" spans="1:9" x14ac:dyDescent="0.2">
      <c r="A10">
        <v>4</v>
      </c>
      <c r="B10" t="s">
        <v>17</v>
      </c>
      <c r="C10" t="s">
        <v>13</v>
      </c>
      <c r="D10" t="s">
        <v>18</v>
      </c>
      <c r="E10" t="s">
        <v>24</v>
      </c>
      <c r="F10">
        <v>8</v>
      </c>
      <c r="G10" t="s">
        <v>11</v>
      </c>
      <c r="H10">
        <v>113.0392287534</v>
      </c>
      <c r="I10">
        <v>15.2645439475336</v>
      </c>
    </row>
    <row r="11" spans="1:9" x14ac:dyDescent="0.2">
      <c r="A11">
        <v>5</v>
      </c>
      <c r="B11" t="s">
        <v>17</v>
      </c>
      <c r="C11" t="s">
        <v>13</v>
      </c>
      <c r="D11" t="s">
        <v>18</v>
      </c>
      <c r="E11" t="s">
        <v>25</v>
      </c>
      <c r="F11">
        <v>8</v>
      </c>
      <c r="G11" t="s">
        <v>11</v>
      </c>
      <c r="H11">
        <v>113.89922551399999</v>
      </c>
      <c r="I11">
        <v>15.133841853281099</v>
      </c>
    </row>
    <row r="12" spans="1:9" x14ac:dyDescent="0.2">
      <c r="A12">
        <v>6</v>
      </c>
      <c r="B12" t="s">
        <v>17</v>
      </c>
      <c r="C12" t="s">
        <v>13</v>
      </c>
      <c r="D12" t="s">
        <v>18</v>
      </c>
      <c r="E12" t="s">
        <v>26</v>
      </c>
      <c r="F12">
        <v>8</v>
      </c>
      <c r="G12" t="s">
        <v>11</v>
      </c>
      <c r="H12">
        <v>119.6090875015</v>
      </c>
      <c r="I12">
        <v>16.197415384993299</v>
      </c>
    </row>
    <row r="13" spans="1:9" x14ac:dyDescent="0.2">
      <c r="A13">
        <v>7</v>
      </c>
      <c r="B13" t="s">
        <v>17</v>
      </c>
      <c r="C13" t="s">
        <v>13</v>
      </c>
      <c r="D13" t="s">
        <v>18</v>
      </c>
      <c r="E13" t="s">
        <v>27</v>
      </c>
      <c r="F13">
        <v>8</v>
      </c>
      <c r="G13" t="s">
        <v>11</v>
      </c>
      <c r="H13">
        <v>120.9537640214</v>
      </c>
      <c r="I13">
        <v>16.353942673883999</v>
      </c>
    </row>
    <row r="15" spans="1:9" x14ac:dyDescent="0.2">
      <c r="B15" t="s">
        <v>0</v>
      </c>
      <c r="C15" t="s">
        <v>1</v>
      </c>
      <c r="D15" t="s">
        <v>2</v>
      </c>
      <c r="E15" t="s">
        <v>19</v>
      </c>
      <c r="F15" t="s">
        <v>4</v>
      </c>
      <c r="G15" t="s">
        <v>7</v>
      </c>
      <c r="H15" t="s">
        <v>5</v>
      </c>
      <c r="I15" t="s">
        <v>6</v>
      </c>
    </row>
    <row r="16" spans="1:9" x14ac:dyDescent="0.2">
      <c r="A16">
        <v>0</v>
      </c>
      <c r="B16" t="s">
        <v>17</v>
      </c>
      <c r="C16" t="s">
        <v>12</v>
      </c>
      <c r="D16" t="s">
        <v>18</v>
      </c>
      <c r="E16" t="s">
        <v>20</v>
      </c>
      <c r="F16">
        <v>32</v>
      </c>
      <c r="G16" t="s">
        <v>11</v>
      </c>
      <c r="H16">
        <v>70.925270589599904</v>
      </c>
      <c r="I16">
        <v>39.804303585941</v>
      </c>
    </row>
    <row r="17" spans="1:9" x14ac:dyDescent="0.2">
      <c r="A17">
        <v>1</v>
      </c>
      <c r="B17" t="s">
        <v>17</v>
      </c>
      <c r="C17" t="s">
        <v>12</v>
      </c>
      <c r="D17" t="s">
        <v>18</v>
      </c>
      <c r="E17" t="s">
        <v>21</v>
      </c>
      <c r="F17">
        <v>32</v>
      </c>
      <c r="G17" t="s">
        <v>11</v>
      </c>
      <c r="H17">
        <v>252.03671640069999</v>
      </c>
      <c r="I17">
        <v>462.26354994986002</v>
      </c>
    </row>
    <row r="19" spans="1:9" x14ac:dyDescent="0.2">
      <c r="B19" t="s">
        <v>0</v>
      </c>
      <c r="C19" t="s">
        <v>1</v>
      </c>
      <c r="D19" t="s">
        <v>2</v>
      </c>
      <c r="E19" t="s">
        <v>19</v>
      </c>
      <c r="F19" t="s">
        <v>4</v>
      </c>
      <c r="G19" t="s">
        <v>7</v>
      </c>
      <c r="H19" t="s">
        <v>5</v>
      </c>
      <c r="I19" t="s">
        <v>6</v>
      </c>
    </row>
    <row r="20" spans="1:9" x14ac:dyDescent="0.2">
      <c r="A20">
        <v>0</v>
      </c>
      <c r="B20" t="s">
        <v>17</v>
      </c>
      <c r="C20" t="s">
        <v>8</v>
      </c>
      <c r="D20" t="s">
        <v>18</v>
      </c>
      <c r="E20" t="s">
        <v>20</v>
      </c>
      <c r="F20">
        <v>8</v>
      </c>
      <c r="G20" t="s">
        <v>11</v>
      </c>
      <c r="H20">
        <v>606.68476352079995</v>
      </c>
      <c r="I20">
        <v>117.223715996726</v>
      </c>
    </row>
    <row r="21" spans="1:9" x14ac:dyDescent="0.2">
      <c r="A21">
        <v>1</v>
      </c>
      <c r="B21" t="s">
        <v>17</v>
      </c>
      <c r="C21" t="s">
        <v>8</v>
      </c>
      <c r="D21" t="s">
        <v>18</v>
      </c>
      <c r="E21" t="s">
        <v>21</v>
      </c>
      <c r="F21">
        <v>8</v>
      </c>
      <c r="G21" t="s">
        <v>11</v>
      </c>
      <c r="H21">
        <v>608.63933738759999</v>
      </c>
      <c r="I21">
        <v>141.96961407678199</v>
      </c>
    </row>
    <row r="22" spans="1:9" x14ac:dyDescent="0.2">
      <c r="A22">
        <v>2</v>
      </c>
      <c r="B22" t="s">
        <v>17</v>
      </c>
      <c r="C22" t="s">
        <v>8</v>
      </c>
      <c r="D22" t="s">
        <v>18</v>
      </c>
      <c r="E22" t="s">
        <v>22</v>
      </c>
      <c r="F22">
        <v>8</v>
      </c>
      <c r="G22" t="s">
        <v>11</v>
      </c>
      <c r="H22">
        <v>114.71261000509899</v>
      </c>
      <c r="I22">
        <v>7.9274393839261199</v>
      </c>
    </row>
    <row r="23" spans="1:9" x14ac:dyDescent="0.2">
      <c r="A23">
        <v>3</v>
      </c>
      <c r="B23" t="s">
        <v>17</v>
      </c>
      <c r="C23" t="s">
        <v>8</v>
      </c>
      <c r="D23" t="s">
        <v>18</v>
      </c>
      <c r="E23" t="s">
        <v>23</v>
      </c>
      <c r="F23">
        <v>8</v>
      </c>
      <c r="G23" t="s">
        <v>11</v>
      </c>
      <c r="H23">
        <v>115.7682894136</v>
      </c>
      <c r="I23">
        <v>8.1940774208131408</v>
      </c>
    </row>
    <row r="24" spans="1:9" x14ac:dyDescent="0.2">
      <c r="A24">
        <v>4</v>
      </c>
      <c r="B24" t="s">
        <v>17</v>
      </c>
      <c r="C24" t="s">
        <v>8</v>
      </c>
      <c r="D24" t="s">
        <v>18</v>
      </c>
      <c r="E24" t="s">
        <v>24</v>
      </c>
      <c r="F24">
        <v>8</v>
      </c>
      <c r="G24" t="s">
        <v>11</v>
      </c>
      <c r="H24">
        <v>115.210882126999</v>
      </c>
      <c r="I24">
        <v>7.9690744331460097</v>
      </c>
    </row>
    <row r="25" spans="1:9" x14ac:dyDescent="0.2">
      <c r="A25">
        <v>5</v>
      </c>
      <c r="B25" t="s">
        <v>17</v>
      </c>
      <c r="C25" t="s">
        <v>8</v>
      </c>
      <c r="D25" t="s">
        <v>18</v>
      </c>
      <c r="E25" t="s">
        <v>25</v>
      </c>
      <c r="F25">
        <v>8</v>
      </c>
      <c r="G25" t="s">
        <v>11</v>
      </c>
      <c r="H25">
        <v>114.7763224759</v>
      </c>
      <c r="I25">
        <v>7.5987276428027597</v>
      </c>
    </row>
    <row r="26" spans="1:9" x14ac:dyDescent="0.2">
      <c r="A26">
        <v>6</v>
      </c>
      <c r="B26" t="s">
        <v>17</v>
      </c>
      <c r="C26" t="s">
        <v>8</v>
      </c>
      <c r="D26" t="s">
        <v>18</v>
      </c>
      <c r="E26" t="s">
        <v>26</v>
      </c>
      <c r="F26">
        <v>8</v>
      </c>
      <c r="G26" t="s">
        <v>11</v>
      </c>
      <c r="H26">
        <v>144.22122944379899</v>
      </c>
      <c r="I26">
        <v>6.5754594276186502</v>
      </c>
    </row>
    <row r="27" spans="1:9" x14ac:dyDescent="0.2">
      <c r="A27">
        <v>7</v>
      </c>
      <c r="B27" t="s">
        <v>17</v>
      </c>
      <c r="C27" t="s">
        <v>8</v>
      </c>
      <c r="D27" t="s">
        <v>18</v>
      </c>
      <c r="E27" t="s">
        <v>27</v>
      </c>
      <c r="F27">
        <v>8</v>
      </c>
      <c r="G27" t="s">
        <v>11</v>
      </c>
      <c r="H27">
        <v>144.67149423689901</v>
      </c>
      <c r="I27">
        <v>6.01029159755414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I19"/>
  <sheetViews>
    <sheetView showRuler="0" workbookViewId="0">
      <selection activeCell="G24" sqref="G24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6</v>
      </c>
    </row>
    <row r="2" spans="1:9" x14ac:dyDescent="0.2">
      <c r="A2">
        <v>0</v>
      </c>
      <c r="B2" t="s">
        <v>17</v>
      </c>
      <c r="C2" t="s">
        <v>8</v>
      </c>
      <c r="D2" t="s">
        <v>18</v>
      </c>
      <c r="E2" t="s">
        <v>10</v>
      </c>
      <c r="F2">
        <v>8</v>
      </c>
      <c r="G2" t="s">
        <v>11</v>
      </c>
      <c r="H2">
        <v>159.54159280440001</v>
      </c>
      <c r="I2">
        <v>6.5691846568263204</v>
      </c>
    </row>
    <row r="3" spans="1:9" x14ac:dyDescent="0.2">
      <c r="A3">
        <v>1</v>
      </c>
      <c r="B3" t="s">
        <v>17</v>
      </c>
      <c r="C3" t="s">
        <v>8</v>
      </c>
      <c r="D3" t="s">
        <v>18</v>
      </c>
      <c r="E3" t="s">
        <v>15</v>
      </c>
      <c r="F3">
        <v>8</v>
      </c>
      <c r="G3" t="s">
        <v>11</v>
      </c>
      <c r="H3">
        <v>187.79074199679999</v>
      </c>
      <c r="I3">
        <v>20.081209448315299</v>
      </c>
    </row>
    <row r="4" spans="1:9" x14ac:dyDescent="0.2">
      <c r="A4">
        <v>2</v>
      </c>
      <c r="B4" t="s">
        <v>17</v>
      </c>
      <c r="C4" t="s">
        <v>8</v>
      </c>
      <c r="D4" t="s">
        <v>18</v>
      </c>
      <c r="E4" t="s">
        <v>28</v>
      </c>
      <c r="F4">
        <v>8</v>
      </c>
      <c r="G4" t="s">
        <v>11</v>
      </c>
      <c r="H4">
        <v>174.49569980039999</v>
      </c>
      <c r="I4">
        <v>11.7384754452012</v>
      </c>
    </row>
    <row r="6" spans="1:9" x14ac:dyDescent="0.2">
      <c r="A6" s="1"/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7</v>
      </c>
      <c r="H6" s="1" t="s">
        <v>5</v>
      </c>
      <c r="I6" s="1" t="s">
        <v>6</v>
      </c>
    </row>
    <row r="7" spans="1:9" x14ac:dyDescent="0.2">
      <c r="A7" s="1">
        <v>0</v>
      </c>
      <c r="B7" s="1" t="s">
        <v>17</v>
      </c>
      <c r="C7" s="1" t="s">
        <v>12</v>
      </c>
      <c r="D7" s="1" t="s">
        <v>18</v>
      </c>
      <c r="E7" s="1" t="s">
        <v>10</v>
      </c>
      <c r="F7" s="1">
        <v>32</v>
      </c>
      <c r="G7" s="1" t="s">
        <v>11</v>
      </c>
      <c r="H7" s="1">
        <v>115.7325513</v>
      </c>
      <c r="I7" s="1">
        <v>71.745731520000007</v>
      </c>
    </row>
    <row r="8" spans="1:9" x14ac:dyDescent="0.2">
      <c r="A8" s="1">
        <v>1</v>
      </c>
      <c r="B8" s="1" t="s">
        <v>17</v>
      </c>
      <c r="C8" s="1" t="s">
        <v>12</v>
      </c>
      <c r="D8" s="1" t="s">
        <v>18</v>
      </c>
      <c r="E8" s="1" t="s">
        <v>15</v>
      </c>
      <c r="F8" s="1">
        <v>32</v>
      </c>
      <c r="G8" s="1" t="s">
        <v>11</v>
      </c>
      <c r="H8" s="1">
        <v>435.13074929999999</v>
      </c>
      <c r="I8" s="1">
        <v>317.44262670000001</v>
      </c>
    </row>
    <row r="9" spans="1:9" x14ac:dyDescent="0.2">
      <c r="A9" s="1">
        <v>2</v>
      </c>
      <c r="B9" s="1" t="s">
        <v>17</v>
      </c>
      <c r="C9" s="1" t="s">
        <v>12</v>
      </c>
      <c r="D9" s="1" t="s">
        <v>18</v>
      </c>
      <c r="E9" s="1" t="s">
        <v>28</v>
      </c>
      <c r="F9" s="1">
        <v>32</v>
      </c>
      <c r="G9" s="1" t="s">
        <v>11</v>
      </c>
      <c r="H9" s="1">
        <v>115.0921238</v>
      </c>
      <c r="I9" s="1">
        <v>64.818858090000006</v>
      </c>
    </row>
    <row r="11" spans="1:9" x14ac:dyDescent="0.2">
      <c r="A11" s="1"/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7</v>
      </c>
      <c r="H11" s="1" t="s">
        <v>5</v>
      </c>
      <c r="I11" s="1" t="s">
        <v>6</v>
      </c>
    </row>
    <row r="12" spans="1:9" x14ac:dyDescent="0.2">
      <c r="A12" s="1">
        <v>0</v>
      </c>
      <c r="B12" s="1" t="s">
        <v>17</v>
      </c>
      <c r="C12" s="1" t="s">
        <v>13</v>
      </c>
      <c r="D12" s="1" t="s">
        <v>18</v>
      </c>
      <c r="E12" s="1" t="s">
        <v>10</v>
      </c>
      <c r="F12" s="1">
        <v>8</v>
      </c>
      <c r="G12" s="1" t="s">
        <v>11</v>
      </c>
      <c r="H12" s="1">
        <v>134.80363059999999</v>
      </c>
      <c r="I12" s="1">
        <v>9.6052612249999996</v>
      </c>
    </row>
    <row r="13" spans="1:9" x14ac:dyDescent="0.2">
      <c r="A13" s="1">
        <v>1</v>
      </c>
      <c r="B13" s="1" t="s">
        <v>17</v>
      </c>
      <c r="C13" s="1" t="s">
        <v>13</v>
      </c>
      <c r="D13" s="1" t="s">
        <v>18</v>
      </c>
      <c r="E13" s="1" t="s">
        <v>15</v>
      </c>
      <c r="F13" s="1">
        <v>8</v>
      </c>
      <c r="G13" s="1" t="s">
        <v>11</v>
      </c>
      <c r="H13" s="1">
        <v>143.00291300000001</v>
      </c>
      <c r="I13" s="1">
        <v>6.4458987319999999</v>
      </c>
    </row>
    <row r="14" spans="1:9" x14ac:dyDescent="0.2">
      <c r="A14" s="1">
        <v>2</v>
      </c>
      <c r="B14" s="1" t="s">
        <v>17</v>
      </c>
      <c r="C14" s="1" t="s">
        <v>13</v>
      </c>
      <c r="D14" s="1" t="s">
        <v>18</v>
      </c>
      <c r="E14" s="1" t="s">
        <v>28</v>
      </c>
      <c r="F14" s="1">
        <v>8</v>
      </c>
      <c r="G14" s="1" t="s">
        <v>11</v>
      </c>
      <c r="H14" s="1">
        <v>115.8473925</v>
      </c>
      <c r="I14" s="1">
        <v>12.847776619999999</v>
      </c>
    </row>
    <row r="16" spans="1:9" x14ac:dyDescent="0.2">
      <c r="A16" s="1"/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7</v>
      </c>
      <c r="H16" s="1" t="s">
        <v>5</v>
      </c>
      <c r="I16" s="1" t="s">
        <v>6</v>
      </c>
    </row>
    <row r="17" spans="1:9" x14ac:dyDescent="0.2">
      <c r="A17" s="1">
        <v>0</v>
      </c>
      <c r="B17" s="1" t="s">
        <v>17</v>
      </c>
      <c r="C17" s="1" t="s">
        <v>14</v>
      </c>
      <c r="D17" s="1" t="s">
        <v>18</v>
      </c>
      <c r="E17" s="1" t="s">
        <v>10</v>
      </c>
      <c r="F17" s="1">
        <v>32</v>
      </c>
      <c r="G17" s="1" t="s">
        <v>11</v>
      </c>
      <c r="H17" s="1">
        <v>218.20942790000001</v>
      </c>
      <c r="I17" s="1">
        <v>19.785655160000001</v>
      </c>
    </row>
    <row r="18" spans="1:9" x14ac:dyDescent="0.2">
      <c r="A18" s="1">
        <v>1</v>
      </c>
      <c r="B18" s="1" t="s">
        <v>17</v>
      </c>
      <c r="C18" s="1" t="s">
        <v>14</v>
      </c>
      <c r="D18" s="1" t="s">
        <v>18</v>
      </c>
      <c r="E18" s="1" t="s">
        <v>15</v>
      </c>
      <c r="F18" s="1">
        <v>32</v>
      </c>
      <c r="G18" s="1" t="s">
        <v>11</v>
      </c>
      <c r="H18" s="1">
        <v>362.70689809999999</v>
      </c>
      <c r="I18" s="1">
        <v>96.399128169999997</v>
      </c>
    </row>
    <row r="19" spans="1:9" x14ac:dyDescent="0.2">
      <c r="A19" s="1">
        <v>2</v>
      </c>
      <c r="B19" s="1" t="s">
        <v>17</v>
      </c>
      <c r="C19" s="1" t="s">
        <v>14</v>
      </c>
      <c r="D19" s="1" t="s">
        <v>18</v>
      </c>
      <c r="E19" s="1" t="s">
        <v>28</v>
      </c>
      <c r="F19" s="1">
        <v>32</v>
      </c>
      <c r="G19" s="1" t="s">
        <v>11</v>
      </c>
      <c r="H19" s="1">
        <v>277.58384039999999</v>
      </c>
      <c r="I19" s="1">
        <v>71.070853580000005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1:BK10"/>
  <sheetViews>
    <sheetView showRuler="0" topLeftCell="F7" workbookViewId="0">
      <selection activeCell="BG9" sqref="BG9"/>
    </sheetView>
  </sheetViews>
  <sheetFormatPr baseColWidth="10" defaultRowHeight="16" x14ac:dyDescent="0.2"/>
  <cols>
    <col min="1" max="1" width="11.33203125" customWidth="1"/>
    <col min="2" max="2" width="13.5" customWidth="1"/>
    <col min="5" max="5" width="17.33203125" customWidth="1"/>
    <col min="7" max="7" width="13.5" customWidth="1"/>
    <col min="8" max="8" width="11.5" customWidth="1"/>
    <col min="9" max="9" width="13.33203125" customWidth="1"/>
    <col min="10" max="10" width="11.1640625" customWidth="1"/>
    <col min="11" max="11" width="12.6640625" customWidth="1"/>
    <col min="13" max="13" width="12.33203125" customWidth="1"/>
    <col min="18" max="18" width="13.6640625" customWidth="1"/>
    <col min="23" max="23" width="13.6640625" customWidth="1"/>
    <col min="24" max="24" width="11.5" customWidth="1"/>
    <col min="25" max="25" width="13.33203125" customWidth="1"/>
    <col min="26" max="26" width="11.1640625" customWidth="1"/>
    <col min="27" max="27" width="12.6640625" customWidth="1"/>
    <col min="29" max="29" width="12.33203125" customWidth="1"/>
    <col min="34" max="34" width="13.5" customWidth="1"/>
    <col min="39" max="39" width="13.5" customWidth="1"/>
    <col min="40" max="40" width="11.5" customWidth="1"/>
    <col min="41" max="41" width="13.33203125" customWidth="1"/>
    <col min="42" max="42" width="11.1640625" customWidth="1"/>
    <col min="43" max="43" width="12.6640625" customWidth="1"/>
    <col min="45" max="45" width="12.33203125" customWidth="1"/>
    <col min="50" max="50" width="13.6640625" customWidth="1"/>
    <col min="55" max="55" width="13.5" customWidth="1"/>
    <col min="56" max="56" width="11.5" customWidth="1"/>
    <col min="57" max="57" width="13.33203125" customWidth="1"/>
    <col min="58" max="58" width="11.1640625" customWidth="1"/>
    <col min="59" max="59" width="12.6640625" customWidth="1"/>
    <col min="61" max="61" width="12.33203125" customWidth="1"/>
  </cols>
  <sheetData>
    <row r="1" spans="1:63" x14ac:dyDescent="0.2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7</v>
      </c>
      <c r="Q1" t="s">
        <v>38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7</v>
      </c>
      <c r="AG1" t="s">
        <v>39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7</v>
      </c>
      <c r="AW1" t="s">
        <v>40</v>
      </c>
      <c r="AX1" t="s">
        <v>0</v>
      </c>
      <c r="AY1" t="s">
        <v>1</v>
      </c>
      <c r="AZ1" t="s">
        <v>2</v>
      </c>
      <c r="BA1" t="s">
        <v>3</v>
      </c>
      <c r="BB1" t="s">
        <v>4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7</v>
      </c>
    </row>
    <row r="2" spans="1:63" x14ac:dyDescent="0.2">
      <c r="A2">
        <v>0</v>
      </c>
      <c r="B2" t="s">
        <v>17</v>
      </c>
      <c r="C2" t="s">
        <v>8</v>
      </c>
      <c r="D2" t="s">
        <v>18</v>
      </c>
      <c r="E2" t="s">
        <v>41</v>
      </c>
      <c r="F2">
        <v>8</v>
      </c>
      <c r="G2">
        <v>137.70298460671199</v>
      </c>
      <c r="H2">
        <v>2.7562759476432799</v>
      </c>
      <c r="I2">
        <v>18.246471962140401</v>
      </c>
      <c r="J2">
        <v>2.15049625816224</v>
      </c>
      <c r="K2">
        <v>159.54159280440001</v>
      </c>
      <c r="L2">
        <v>6.5691846568263204</v>
      </c>
      <c r="M2">
        <v>118.23126994259999</v>
      </c>
      <c r="N2">
        <v>2.9854089738424001</v>
      </c>
      <c r="O2" t="s">
        <v>11</v>
      </c>
      <c r="Q2">
        <v>0</v>
      </c>
      <c r="R2" t="s">
        <v>17</v>
      </c>
      <c r="S2" t="s">
        <v>12</v>
      </c>
      <c r="T2" t="s">
        <v>18</v>
      </c>
      <c r="U2" t="s">
        <v>42</v>
      </c>
      <c r="V2">
        <v>32</v>
      </c>
      <c r="W2">
        <v>109.99141295515</v>
      </c>
      <c r="X2">
        <v>65.480399819466996</v>
      </c>
      <c r="Y2">
        <v>8.1191957019789704</v>
      </c>
      <c r="Z2">
        <v>13.2817518966396</v>
      </c>
      <c r="AA2">
        <v>115.7325512938</v>
      </c>
      <c r="AB2">
        <v>71.745731518191505</v>
      </c>
      <c r="AC2">
        <v>104.25027461649999</v>
      </c>
      <c r="AD2">
        <v>60.035993065809997</v>
      </c>
      <c r="AE2" t="s">
        <v>11</v>
      </c>
      <c r="AG2">
        <v>0</v>
      </c>
      <c r="AH2" t="s">
        <v>17</v>
      </c>
      <c r="AI2" t="s">
        <v>13</v>
      </c>
      <c r="AJ2" t="s">
        <v>18</v>
      </c>
      <c r="AK2" t="s">
        <v>41</v>
      </c>
      <c r="AL2">
        <v>8</v>
      </c>
      <c r="AM2">
        <v>218.22687900122401</v>
      </c>
      <c r="AN2">
        <v>24.773629719831298</v>
      </c>
      <c r="AO2">
        <v>148.05456272443601</v>
      </c>
      <c r="AP2">
        <v>20.9366234492378</v>
      </c>
      <c r="AQ2">
        <v>471.51153612799999</v>
      </c>
      <c r="AR2">
        <v>51.599723187932803</v>
      </c>
      <c r="AS2">
        <v>121.79424512600001</v>
      </c>
      <c r="AT2">
        <v>18.5859491069161</v>
      </c>
      <c r="AU2" t="s">
        <v>11</v>
      </c>
      <c r="AW2">
        <v>0</v>
      </c>
      <c r="AX2" t="s">
        <v>17</v>
      </c>
      <c r="AY2" t="s">
        <v>14</v>
      </c>
      <c r="AZ2" t="s">
        <v>18</v>
      </c>
      <c r="BA2" t="s">
        <v>42</v>
      </c>
      <c r="BB2">
        <v>32</v>
      </c>
      <c r="BC2">
        <v>214.88921561055</v>
      </c>
      <c r="BD2">
        <v>18.879590728832699</v>
      </c>
      <c r="BE2">
        <v>4.6954892341416601</v>
      </c>
      <c r="BF2">
        <v>5.70489479467882</v>
      </c>
      <c r="BG2">
        <v>218.20942788900001</v>
      </c>
      <c r="BH2">
        <v>19.785655164925601</v>
      </c>
      <c r="BI2">
        <v>211.56900333210001</v>
      </c>
      <c r="BJ2">
        <v>18.8136005721781</v>
      </c>
      <c r="BK2" t="s">
        <v>11</v>
      </c>
    </row>
    <row r="3" spans="1:63" x14ac:dyDescent="0.2">
      <c r="A3">
        <v>1</v>
      </c>
      <c r="B3" t="s">
        <v>17</v>
      </c>
      <c r="C3" t="s">
        <v>8</v>
      </c>
      <c r="D3" t="s">
        <v>18</v>
      </c>
      <c r="E3" t="s">
        <v>43</v>
      </c>
      <c r="F3">
        <v>16</v>
      </c>
      <c r="G3">
        <v>536.59050071237402</v>
      </c>
      <c r="H3">
        <v>101.77514674579299</v>
      </c>
      <c r="I3">
        <v>784.583997082466</v>
      </c>
      <c r="J3">
        <v>214.85218250691099</v>
      </c>
      <c r="K3">
        <v>1713.1513758424001</v>
      </c>
      <c r="L3">
        <v>423.813341298686</v>
      </c>
      <c r="M3">
        <v>129.13771056299899</v>
      </c>
      <c r="N3">
        <v>10.187870233801499</v>
      </c>
      <c r="O3" t="s">
        <v>11</v>
      </c>
      <c r="Q3">
        <v>1</v>
      </c>
      <c r="R3" t="s">
        <v>17</v>
      </c>
      <c r="S3" t="s">
        <v>12</v>
      </c>
      <c r="T3" t="s">
        <v>18</v>
      </c>
      <c r="U3" t="s">
        <v>44</v>
      </c>
      <c r="V3">
        <v>32</v>
      </c>
      <c r="W3">
        <v>398.60578940524999</v>
      </c>
      <c r="X3">
        <v>297.37184910834901</v>
      </c>
      <c r="Y3">
        <v>51.654093639379198</v>
      </c>
      <c r="Z3">
        <v>63.171612818250701</v>
      </c>
      <c r="AA3">
        <v>435.13074929369998</v>
      </c>
      <c r="AB3">
        <v>317.44262674529199</v>
      </c>
      <c r="AC3">
        <v>362.08082951680001</v>
      </c>
      <c r="AD3">
        <v>282.985626269862</v>
      </c>
      <c r="AE3" t="s">
        <v>11</v>
      </c>
      <c r="AG3">
        <v>1</v>
      </c>
      <c r="AH3" t="s">
        <v>17</v>
      </c>
      <c r="AI3" t="s">
        <v>13</v>
      </c>
      <c r="AJ3" t="s">
        <v>18</v>
      </c>
      <c r="AK3" t="s">
        <v>43</v>
      </c>
      <c r="AL3">
        <v>16</v>
      </c>
      <c r="AM3">
        <v>178.95236622779899</v>
      </c>
      <c r="AN3">
        <v>11.3626651387106</v>
      </c>
      <c r="AO3">
        <v>85.084961318182593</v>
      </c>
      <c r="AP3">
        <v>28.5172365054202</v>
      </c>
      <c r="AQ3">
        <v>306.328530925699</v>
      </c>
      <c r="AR3">
        <v>48.9672465378993</v>
      </c>
      <c r="AS3">
        <v>131.57512460469999</v>
      </c>
      <c r="AT3">
        <v>10.8482679448238</v>
      </c>
      <c r="AU3" t="s">
        <v>11</v>
      </c>
      <c r="AW3">
        <v>1</v>
      </c>
      <c r="AX3" t="s">
        <v>17</v>
      </c>
      <c r="AY3" t="s">
        <v>14</v>
      </c>
      <c r="AZ3" t="s">
        <v>18</v>
      </c>
      <c r="BA3" t="s">
        <v>44</v>
      </c>
      <c r="BB3">
        <v>32</v>
      </c>
      <c r="BC3">
        <v>332.076519990149</v>
      </c>
      <c r="BD3">
        <v>69.901429852469505</v>
      </c>
      <c r="BE3">
        <v>43.317896122635403</v>
      </c>
      <c r="BF3">
        <v>59.287609666937101</v>
      </c>
      <c r="BG3">
        <v>362.70689808519899</v>
      </c>
      <c r="BH3">
        <v>96.399128166874902</v>
      </c>
      <c r="BI3">
        <v>301.446141895099</v>
      </c>
      <c r="BJ3">
        <v>63.203232033851997</v>
      </c>
      <c r="BK3" t="s">
        <v>11</v>
      </c>
    </row>
    <row r="4" spans="1:63" x14ac:dyDescent="0.2">
      <c r="A4">
        <v>2</v>
      </c>
      <c r="B4" t="s">
        <v>17</v>
      </c>
      <c r="C4" t="s">
        <v>8</v>
      </c>
      <c r="D4" t="s">
        <v>18</v>
      </c>
      <c r="E4" t="s">
        <v>45</v>
      </c>
      <c r="F4">
        <v>8</v>
      </c>
      <c r="G4">
        <v>149.55035533007401</v>
      </c>
      <c r="H4">
        <v>13.883300714458599</v>
      </c>
      <c r="I4">
        <v>25.8454391046693</v>
      </c>
      <c r="J4">
        <v>4.6449872675208201</v>
      </c>
      <c r="K4">
        <v>187.79074199679999</v>
      </c>
      <c r="L4">
        <v>20.081209448315299</v>
      </c>
      <c r="M4">
        <v>126.90125072129899</v>
      </c>
      <c r="N4">
        <v>13.201140271779501</v>
      </c>
      <c r="O4" t="s">
        <v>11</v>
      </c>
      <c r="Q4">
        <v>2</v>
      </c>
      <c r="R4" t="s">
        <v>17</v>
      </c>
      <c r="S4" t="s">
        <v>12</v>
      </c>
      <c r="T4" t="s">
        <v>18</v>
      </c>
      <c r="U4" t="s">
        <v>46</v>
      </c>
      <c r="V4">
        <v>32</v>
      </c>
      <c r="W4">
        <v>87.442539591100001</v>
      </c>
      <c r="X4">
        <v>35.504154639058498</v>
      </c>
      <c r="Y4">
        <v>39.102416940766801</v>
      </c>
      <c r="Z4">
        <v>49.815212334414603</v>
      </c>
      <c r="AA4">
        <v>115.0921237707</v>
      </c>
      <c r="AB4">
        <v>64.818858093620406</v>
      </c>
      <c r="AC4">
        <v>59.792955411499896</v>
      </c>
      <c r="AD4">
        <v>28.3047877333549</v>
      </c>
      <c r="AE4" t="s">
        <v>11</v>
      </c>
      <c r="AG4">
        <v>2</v>
      </c>
      <c r="AH4" t="s">
        <v>17</v>
      </c>
      <c r="AI4" t="s">
        <v>13</v>
      </c>
      <c r="AJ4" t="s">
        <v>18</v>
      </c>
      <c r="AK4" t="s">
        <v>45</v>
      </c>
      <c r="AL4">
        <v>8</v>
      </c>
      <c r="AM4">
        <v>254.52130226899999</v>
      </c>
      <c r="AN4">
        <v>30.173540743980499</v>
      </c>
      <c r="AO4">
        <v>174.343678536369</v>
      </c>
      <c r="AP4">
        <v>37.648263195062697</v>
      </c>
      <c r="AQ4">
        <v>550.07352951819996</v>
      </c>
      <c r="AR4">
        <v>72.862465494213495</v>
      </c>
      <c r="AS4">
        <v>142.10481276280001</v>
      </c>
      <c r="AT4">
        <v>31.308054246938202</v>
      </c>
      <c r="AU4" t="s">
        <v>11</v>
      </c>
      <c r="AW4">
        <v>2</v>
      </c>
      <c r="AX4" t="s">
        <v>17</v>
      </c>
      <c r="AY4" t="s">
        <v>14</v>
      </c>
      <c r="AZ4" t="s">
        <v>18</v>
      </c>
      <c r="BA4" t="s">
        <v>46</v>
      </c>
      <c r="BB4">
        <v>32</v>
      </c>
      <c r="BC4">
        <v>255.44675941209999</v>
      </c>
      <c r="BD4">
        <v>69.546183377612806</v>
      </c>
      <c r="BE4">
        <v>31.306560145064999</v>
      </c>
      <c r="BF4">
        <v>15.3602989641577</v>
      </c>
      <c r="BG4">
        <v>277.58384038629998</v>
      </c>
      <c r="BH4">
        <v>71.070853579321394</v>
      </c>
      <c r="BI4">
        <v>233.3096784379</v>
      </c>
      <c r="BJ4">
        <v>69.7009024372</v>
      </c>
      <c r="BK4" t="s">
        <v>11</v>
      </c>
    </row>
    <row r="5" spans="1:63" x14ac:dyDescent="0.2">
      <c r="A5">
        <v>3</v>
      </c>
      <c r="B5" t="s">
        <v>17</v>
      </c>
      <c r="C5" t="s">
        <v>8</v>
      </c>
      <c r="D5" t="s">
        <v>18</v>
      </c>
      <c r="E5" t="s">
        <v>47</v>
      </c>
      <c r="F5">
        <v>16</v>
      </c>
      <c r="G5">
        <v>604.08667983724899</v>
      </c>
      <c r="H5">
        <v>105.164194713071</v>
      </c>
      <c r="I5">
        <v>887.64141745245195</v>
      </c>
      <c r="J5">
        <v>217.5422901073</v>
      </c>
      <c r="K5">
        <v>1935.0385259192999</v>
      </c>
      <c r="L5">
        <v>430.36587722018299</v>
      </c>
      <c r="M5">
        <v>134.5157277486</v>
      </c>
      <c r="N5">
        <v>11.025434056941601</v>
      </c>
      <c r="O5" t="s">
        <v>11</v>
      </c>
      <c r="R5" s="2" t="str">
        <f>PENGUIN_NA12878!L$16</f>
        <v>penguin</v>
      </c>
      <c r="S5" s="2" t="str">
        <f>PENGUIN_NA12878!M$16</f>
        <v>gem</v>
      </c>
      <c r="T5" s="2" t="str">
        <f>PENGUIN_NA12878!N$16</f>
        <v>na12878</v>
      </c>
      <c r="U5" s="2" t="str">
        <f>PENGUIN_NA12878!O$16</f>
        <v>scalability</v>
      </c>
      <c r="V5" s="2">
        <f>PENGUIN_NA12878!P$16</f>
        <v>64</v>
      </c>
      <c r="W5" s="2">
        <f>PENGUIN_NA12878!Q$16</f>
        <v>154.6589941814</v>
      </c>
      <c r="X5" s="2">
        <f>PENGUIN_NA12878!R$16</f>
        <v>176.99193629307999</v>
      </c>
      <c r="AG5">
        <v>3</v>
      </c>
      <c r="AH5" t="s">
        <v>17</v>
      </c>
      <c r="AI5" t="s">
        <v>13</v>
      </c>
      <c r="AJ5" t="s">
        <v>18</v>
      </c>
      <c r="AK5" t="s">
        <v>47</v>
      </c>
      <c r="AL5">
        <v>16</v>
      </c>
      <c r="AM5">
        <v>212.87482586979999</v>
      </c>
      <c r="AN5">
        <v>45.645575223203302</v>
      </c>
      <c r="AO5">
        <v>110.490055275063</v>
      </c>
      <c r="AP5">
        <v>80.2211608429389</v>
      </c>
      <c r="AQ5">
        <v>375.01966735859997</v>
      </c>
      <c r="AR5">
        <v>166.026669290896</v>
      </c>
      <c r="AS5">
        <v>144.75709973169899</v>
      </c>
      <c r="AT5">
        <v>9.6524401892186908</v>
      </c>
      <c r="AU5" t="s">
        <v>11</v>
      </c>
      <c r="AX5" s="3" t="str">
        <f>PENGUIN_NA12878!AF$16</f>
        <v>penguin</v>
      </c>
      <c r="AY5" s="3" t="str">
        <f>PENGUIN_NA12878!AG$16</f>
        <v>snap</v>
      </c>
      <c r="AZ5" s="3" t="str">
        <f>PENGUIN_NA12878!AH$16</f>
        <v>na12878</v>
      </c>
      <c r="BA5" s="3" t="str">
        <f>PENGUIN_NA12878!AI$16</f>
        <v>scalability</v>
      </c>
      <c r="BB5" s="3">
        <f>PENGUIN_NA12878!AJ$16</f>
        <v>64</v>
      </c>
      <c r="BC5" s="3">
        <f>PENGUIN_NA12878!AK$16</f>
        <v>209.9508582359</v>
      </c>
      <c r="BD5" s="3">
        <f>PENGUIN_NA12878!AL$16</f>
        <v>118.63763137376699</v>
      </c>
    </row>
    <row r="6" spans="1:63" x14ac:dyDescent="0.2">
      <c r="A6">
        <v>4</v>
      </c>
      <c r="B6" t="s">
        <v>17</v>
      </c>
      <c r="C6" t="s">
        <v>8</v>
      </c>
      <c r="D6" t="s">
        <v>18</v>
      </c>
      <c r="E6" t="s">
        <v>48</v>
      </c>
      <c r="F6">
        <v>8</v>
      </c>
      <c r="G6">
        <v>138.330278841325</v>
      </c>
      <c r="H6">
        <v>5.2112946408509897</v>
      </c>
      <c r="I6">
        <v>23.610205648866799</v>
      </c>
      <c r="J6">
        <v>5.3554226247451799</v>
      </c>
      <c r="K6">
        <v>174.49569980039999</v>
      </c>
      <c r="L6">
        <v>11.7384754452012</v>
      </c>
      <c r="M6">
        <v>116.1584934757</v>
      </c>
      <c r="N6">
        <v>7.4775772993605401</v>
      </c>
      <c r="O6" t="s">
        <v>11</v>
      </c>
      <c r="R6" s="2" t="str">
        <f>PENGUIN_NA12878!L$11</f>
        <v>penguin</v>
      </c>
      <c r="S6" s="2" t="str">
        <f>PENGUIN_NA12878!M$11</f>
        <v>gem</v>
      </c>
      <c r="T6" s="2" t="str">
        <f>PENGUIN_NA12878!N$11</f>
        <v>na12878</v>
      </c>
      <c r="U6" s="2" t="str">
        <f>PENGUIN_NA12878!O$11</f>
        <v>localalloc</v>
      </c>
      <c r="V6" s="2">
        <f>PENGUIN_NA12878!P$11</f>
        <v>64</v>
      </c>
      <c r="W6" s="2">
        <f>PENGUIN_NA12878!Q$11</f>
        <v>325.360230049199</v>
      </c>
      <c r="X6" s="2">
        <f>PENGUIN_NA12878!R$11</f>
        <v>512.98151934529096</v>
      </c>
      <c r="AG6">
        <v>4</v>
      </c>
      <c r="AH6" t="s">
        <v>17</v>
      </c>
      <c r="AI6" t="s">
        <v>13</v>
      </c>
      <c r="AJ6" t="s">
        <v>18</v>
      </c>
      <c r="AK6" t="s">
        <v>48</v>
      </c>
      <c r="AL6">
        <v>8</v>
      </c>
      <c r="AM6">
        <v>158.947984668987</v>
      </c>
      <c r="AN6">
        <v>47.418983223903297</v>
      </c>
      <c r="AO6">
        <v>71.3206797220288</v>
      </c>
      <c r="AP6">
        <v>45.955425490984197</v>
      </c>
      <c r="AQ6">
        <v>281.86563559379903</v>
      </c>
      <c r="AR6">
        <v>94.937763646800406</v>
      </c>
      <c r="AS6">
        <v>113.945990306399</v>
      </c>
      <c r="AT6">
        <v>52.988938778866199</v>
      </c>
      <c r="AU6" t="s">
        <v>11</v>
      </c>
      <c r="AX6" s="3" t="str">
        <f>PENGUIN_NA12878!AF$11</f>
        <v>penguin</v>
      </c>
      <c r="AY6" s="3" t="str">
        <f>PENGUIN_NA12878!AG$11</f>
        <v>snap</v>
      </c>
      <c r="AZ6" s="3" t="str">
        <f>PENGUIN_NA12878!AH$11</f>
        <v>na12878</v>
      </c>
      <c r="BA6" s="3" t="str">
        <f>PENGUIN_NA12878!AI$11</f>
        <v>localalloc</v>
      </c>
      <c r="BB6" s="3">
        <f>PENGUIN_NA12878!AJ$11</f>
        <v>64</v>
      </c>
      <c r="BC6" s="3">
        <f>PENGUIN_NA12878!AK$11</f>
        <v>284.43166170170002</v>
      </c>
      <c r="BD6" s="3">
        <f>PENGUIN_NA12878!AL$11</f>
        <v>367.62664523358001</v>
      </c>
    </row>
    <row r="7" spans="1:63" x14ac:dyDescent="0.2">
      <c r="A7">
        <v>5</v>
      </c>
      <c r="B7" t="s">
        <v>17</v>
      </c>
      <c r="C7" t="s">
        <v>8</v>
      </c>
      <c r="D7" t="s">
        <v>18</v>
      </c>
      <c r="E7" t="s">
        <v>49</v>
      </c>
      <c r="F7">
        <v>16</v>
      </c>
      <c r="G7">
        <v>506.78598291482501</v>
      </c>
      <c r="H7">
        <v>184.871114861</v>
      </c>
      <c r="I7">
        <v>729.44268699446297</v>
      </c>
      <c r="J7">
        <v>358.38414806328802</v>
      </c>
      <c r="K7">
        <v>1600.5445259938999</v>
      </c>
      <c r="L7">
        <v>722.52451178646004</v>
      </c>
      <c r="M7">
        <v>126.76247648339999</v>
      </c>
      <c r="N7">
        <v>7.36446387624847</v>
      </c>
      <c r="O7" t="s">
        <v>11</v>
      </c>
      <c r="R7" s="2" t="str">
        <f>PENGUIN_NA12878!L$6</f>
        <v>penguin</v>
      </c>
      <c r="S7" s="2" t="str">
        <f>PENGUIN_NA12878!M$6</f>
        <v>gem</v>
      </c>
      <c r="T7" s="2" t="str">
        <f>PENGUIN_NA12878!N$6</f>
        <v>na12878</v>
      </c>
      <c r="U7" s="2" t="str">
        <f>PENGUIN_NA12878!O$6</f>
        <v>interleave</v>
      </c>
      <c r="V7" s="2">
        <f>PENGUIN_NA12878!P$6</f>
        <v>64</v>
      </c>
      <c r="W7" s="2">
        <f>PENGUIN_NA12878!Q$6</f>
        <v>53.019326828799997</v>
      </c>
      <c r="X7" s="2">
        <f>PENGUIN_NA12878!R$6</f>
        <v>3.5290958098506802</v>
      </c>
      <c r="AG7">
        <v>5</v>
      </c>
      <c r="AH7" t="s">
        <v>17</v>
      </c>
      <c r="AI7" t="s">
        <v>13</v>
      </c>
      <c r="AJ7" t="s">
        <v>18</v>
      </c>
      <c r="AK7" t="s">
        <v>49</v>
      </c>
      <c r="AL7">
        <v>16</v>
      </c>
      <c r="AM7">
        <v>200.34404252317501</v>
      </c>
      <c r="AN7">
        <v>13.9381860806812</v>
      </c>
      <c r="AO7">
        <v>133.56482719188</v>
      </c>
      <c r="AP7">
        <v>19.003118701302999</v>
      </c>
      <c r="AQ7">
        <v>400.46483593670001</v>
      </c>
      <c r="AR7">
        <v>39.953240751190002</v>
      </c>
      <c r="AS7">
        <v>128.0700355532</v>
      </c>
      <c r="AT7">
        <v>6.17523726714162</v>
      </c>
      <c r="AU7" t="s">
        <v>11</v>
      </c>
      <c r="AX7" s="3" t="str">
        <f>PENGUIN_NA12878!AF$6</f>
        <v>penguin</v>
      </c>
      <c r="AY7" s="3" t="str">
        <f>PENGUIN_NA12878!AG$6</f>
        <v>snap</v>
      </c>
      <c r="AZ7" s="3" t="str">
        <f>PENGUIN_NA12878!AH$6</f>
        <v>na12878</v>
      </c>
      <c r="BA7" s="3" t="str">
        <f>PENGUIN_NA12878!AI$6</f>
        <v>interleave</v>
      </c>
      <c r="BB7" s="3">
        <f>PENGUIN_NA12878!AJ$6</f>
        <v>64</v>
      </c>
      <c r="BC7" s="3">
        <f>PENGUIN_NA12878!AK$6</f>
        <v>77.623455324299997</v>
      </c>
      <c r="BD7" s="3">
        <f>PENGUIN_NA12878!AL$6</f>
        <v>7.3693568862062504</v>
      </c>
    </row>
    <row r="8" spans="1:63" x14ac:dyDescent="0.2">
      <c r="B8" s="4" t="str">
        <f>PENGUIN_NA12878!B$16</f>
        <v>penguin</v>
      </c>
      <c r="C8" s="4" t="str">
        <f>PENGUIN_NA12878!C$16</f>
        <v>bowtie2</v>
      </c>
      <c r="D8" s="4" t="str">
        <f>PENGUIN_NA12878!D$16</f>
        <v>na12878</v>
      </c>
      <c r="E8" s="4" t="str">
        <f>PENGUIN_NA12878!E$16</f>
        <v>scalability</v>
      </c>
      <c r="F8" s="4">
        <f>PENGUIN_NA12878!F$16</f>
        <v>64</v>
      </c>
      <c r="G8" s="4">
        <f>PENGUIN_NA12878!G$16</f>
        <v>417.47092293309998</v>
      </c>
      <c r="H8" s="4">
        <f>PENGUIN_NA12878!H$16</f>
        <v>7.3709371631120604</v>
      </c>
      <c r="AH8" s="5" t="str">
        <f>PENGUIN_NA12878!V$16</f>
        <v>penguin</v>
      </c>
      <c r="AI8" s="5" t="str">
        <f>PENGUIN_NA12878!W$16</f>
        <v>mem</v>
      </c>
      <c r="AJ8" s="5" t="str">
        <f>PENGUIN_NA12878!X$16</f>
        <v>na12878</v>
      </c>
      <c r="AK8" s="5" t="str">
        <f>PENGUIN_NA12878!Y$16</f>
        <v>scalability</v>
      </c>
      <c r="AL8" s="5">
        <f>PENGUIN_NA12878!Z$16</f>
        <v>64</v>
      </c>
      <c r="AM8" s="5">
        <f>PENGUIN_NA12878!AA$16</f>
        <v>260.20419719030002</v>
      </c>
      <c r="AN8" s="5">
        <f>PENGUIN_NA12878!AB$16</f>
        <v>26.130216414128999</v>
      </c>
    </row>
    <row r="9" spans="1:63" x14ac:dyDescent="0.2">
      <c r="B9" s="4" t="str">
        <f>PENGUIN_NA12878!B$11</f>
        <v>penguin</v>
      </c>
      <c r="C9" s="4" t="str">
        <f>PENGUIN_NA12878!C$11</f>
        <v>bowtie2</v>
      </c>
      <c r="D9" s="4" t="str">
        <f>PENGUIN_NA12878!D$11</f>
        <v>na12878</v>
      </c>
      <c r="E9" s="4" t="str">
        <f>PENGUIN_NA12878!E$11</f>
        <v>localalloc</v>
      </c>
      <c r="F9" s="4">
        <f>PENGUIN_NA12878!F$11</f>
        <v>64</v>
      </c>
      <c r="G9" s="4">
        <f>PENGUIN_NA12878!G$11</f>
        <v>402.50929785329902</v>
      </c>
      <c r="H9" s="4">
        <f>PENGUIN_NA12878!H$11</f>
        <v>7.0252633589328104</v>
      </c>
      <c r="AH9" s="5" t="str">
        <f>PENGUIN_NA12878!V$11</f>
        <v>penguin</v>
      </c>
      <c r="AI9" s="5" t="str">
        <f>PENGUIN_NA12878!W$11</f>
        <v>mem</v>
      </c>
      <c r="AJ9" s="5" t="str">
        <f>PENGUIN_NA12878!X$11</f>
        <v>na12878</v>
      </c>
      <c r="AK9" s="5" t="str">
        <f>PENGUIN_NA12878!Y$11</f>
        <v>localalloc</v>
      </c>
      <c r="AL9" s="5">
        <f>PENGUIN_NA12878!Z$11</f>
        <v>64</v>
      </c>
      <c r="AM9" s="5">
        <f>PENGUIN_NA12878!AA$11</f>
        <v>263.35177298509899</v>
      </c>
      <c r="AN9" s="5">
        <f>PENGUIN_NA12878!AB$11</f>
        <v>28.585895168580599</v>
      </c>
    </row>
    <row r="10" spans="1:63" x14ac:dyDescent="0.2">
      <c r="B10" s="4" t="str">
        <f>PENGUIN_NA12878!B$6</f>
        <v>penguin</v>
      </c>
      <c r="C10" s="4" t="str">
        <f>PENGUIN_NA12878!C$6</f>
        <v>bowtie2</v>
      </c>
      <c r="D10" s="4" t="str">
        <f>PENGUIN_NA12878!D$6</f>
        <v>na12878</v>
      </c>
      <c r="E10" s="4" t="str">
        <f>PENGUIN_NA12878!E$6</f>
        <v>interleave</v>
      </c>
      <c r="F10" s="4">
        <f>PENGUIN_NA12878!F$6</f>
        <v>64</v>
      </c>
      <c r="G10" s="4">
        <f>PENGUIN_NA12878!G$6</f>
        <v>400.77343942570002</v>
      </c>
      <c r="H10" s="4">
        <f>PENGUIN_NA12878!H$6</f>
        <v>6.4186898327391297</v>
      </c>
      <c r="AH10" s="5" t="str">
        <f>PENGUIN_NA12878!V$6</f>
        <v>penguin</v>
      </c>
      <c r="AI10" s="5" t="str">
        <f>PENGUIN_NA12878!W$6</f>
        <v>mem</v>
      </c>
      <c r="AJ10" s="5" t="str">
        <f>PENGUIN_NA12878!X$6</f>
        <v>na12878</v>
      </c>
      <c r="AK10" s="5" t="str">
        <f>PENGUIN_NA12878!Y$6</f>
        <v>interleave</v>
      </c>
      <c r="AL10" s="5">
        <f>PENGUIN_NA12878!Z$6</f>
        <v>64</v>
      </c>
      <c r="AM10" s="5">
        <f>PENGUIN_NA12878!AA$6</f>
        <v>207.7549385243</v>
      </c>
      <c r="AN10" s="5">
        <f>PENGUIN_NA12878!AB$6</f>
        <v>2.5859222589113799</v>
      </c>
    </row>
  </sheetData>
  <phoneticPr fontId="3" type="noConversion"/>
  <pageMargins left="0.7" right="0.7" top="0.75" bottom="0.75" header="0.3" footer="0.3"/>
  <pageSetup paperSize="9" orientation="portrait" horizontalDpi="0" verticalDpi="0"/>
  <drawing r:id="rId1"/>
  <tableParts count="4">
    <tablePart r:id="rId2"/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BO13"/>
  <sheetViews>
    <sheetView showRuler="0" topLeftCell="A7" workbookViewId="0">
      <selection activeCell="BO1" sqref="BO1:BO7"/>
    </sheetView>
  </sheetViews>
  <sheetFormatPr baseColWidth="10" defaultRowHeight="16" x14ac:dyDescent="0.2"/>
  <cols>
    <col min="1" max="1" width="11.33203125" customWidth="1"/>
    <col min="2" max="2" width="13.5" customWidth="1"/>
    <col min="5" max="5" width="17.33203125" customWidth="1"/>
    <col min="7" max="7" width="13.5" customWidth="1"/>
    <col min="8" max="8" width="11.5" customWidth="1"/>
    <col min="9" max="9" width="13.33203125" customWidth="1"/>
    <col min="10" max="10" width="11.1640625" customWidth="1"/>
    <col min="11" max="11" width="12.6640625" customWidth="1"/>
    <col min="13" max="13" width="12.33203125" customWidth="1"/>
    <col min="19" max="19" width="13.6640625" customWidth="1"/>
    <col min="24" max="24" width="13.6640625" customWidth="1"/>
    <col min="25" max="25" width="11.5" customWidth="1"/>
    <col min="26" max="26" width="13.33203125" customWidth="1"/>
    <col min="27" max="27" width="11.1640625" customWidth="1"/>
    <col min="28" max="28" width="12.6640625" customWidth="1"/>
    <col min="30" max="30" width="12.33203125" customWidth="1"/>
    <col min="36" max="36" width="13.5" customWidth="1"/>
    <col min="41" max="41" width="13.5" customWidth="1"/>
    <col min="42" max="42" width="11.5" customWidth="1"/>
    <col min="43" max="43" width="13.33203125" customWidth="1"/>
    <col min="44" max="44" width="11.1640625" customWidth="1"/>
    <col min="45" max="45" width="12.6640625" customWidth="1"/>
    <col min="47" max="47" width="12.33203125" customWidth="1"/>
    <col min="53" max="53" width="13.6640625" customWidth="1"/>
    <col min="58" max="58" width="13.5" customWidth="1"/>
    <col min="59" max="59" width="11.5" customWidth="1"/>
    <col min="60" max="60" width="13.33203125" customWidth="1"/>
    <col min="61" max="61" width="11.1640625" customWidth="1"/>
    <col min="62" max="62" width="12.6640625" customWidth="1"/>
    <col min="64" max="64" width="12.33203125" customWidth="1"/>
  </cols>
  <sheetData>
    <row r="1" spans="1:67" x14ac:dyDescent="0.2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7</v>
      </c>
      <c r="P1" t="s">
        <v>57</v>
      </c>
      <c r="R1" t="s">
        <v>38</v>
      </c>
      <c r="S1" t="s">
        <v>0</v>
      </c>
      <c r="T1" t="s">
        <v>1</v>
      </c>
      <c r="U1" t="s">
        <v>2</v>
      </c>
      <c r="V1" t="s">
        <v>3</v>
      </c>
      <c r="W1" t="s">
        <v>4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  <c r="AC1" t="s">
        <v>35</v>
      </c>
      <c r="AD1" t="s">
        <v>36</v>
      </c>
      <c r="AE1" t="s">
        <v>37</v>
      </c>
      <c r="AF1" t="s">
        <v>7</v>
      </c>
      <c r="AG1" t="s">
        <v>57</v>
      </c>
      <c r="AI1" t="s">
        <v>39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35</v>
      </c>
      <c r="AU1" t="s">
        <v>36</v>
      </c>
      <c r="AV1" t="s">
        <v>37</v>
      </c>
      <c r="AW1" t="s">
        <v>7</v>
      </c>
      <c r="AX1" t="s">
        <v>57</v>
      </c>
      <c r="AZ1" t="s">
        <v>40</v>
      </c>
      <c r="BA1" t="s">
        <v>0</v>
      </c>
      <c r="BB1" t="s">
        <v>1</v>
      </c>
      <c r="BC1" t="s">
        <v>2</v>
      </c>
      <c r="BD1" t="s">
        <v>3</v>
      </c>
      <c r="BE1" t="s">
        <v>4</v>
      </c>
      <c r="BF1" t="s">
        <v>30</v>
      </c>
      <c r="BG1" t="s">
        <v>31</v>
      </c>
      <c r="BH1" t="s">
        <v>32</v>
      </c>
      <c r="BI1" t="s">
        <v>33</v>
      </c>
      <c r="BJ1" t="s">
        <v>34</v>
      </c>
      <c r="BK1" t="s">
        <v>35</v>
      </c>
      <c r="BL1" t="s">
        <v>36</v>
      </c>
      <c r="BM1" t="s">
        <v>37</v>
      </c>
      <c r="BN1" t="s">
        <v>7</v>
      </c>
      <c r="BO1" t="s">
        <v>57</v>
      </c>
    </row>
    <row r="2" spans="1:67" x14ac:dyDescent="0.2">
      <c r="A2">
        <v>0</v>
      </c>
      <c r="B2" t="s">
        <v>17</v>
      </c>
      <c r="C2" t="s">
        <v>8</v>
      </c>
      <c r="D2" t="s">
        <v>18</v>
      </c>
      <c r="E2" t="s">
        <v>54</v>
      </c>
      <c r="F2">
        <v>32</v>
      </c>
      <c r="G2">
        <v>239.62296877759999</v>
      </c>
      <c r="H2">
        <v>64.008902317978794</v>
      </c>
      <c r="I2">
        <v>71.108492766115702</v>
      </c>
      <c r="J2">
        <v>76.531461417638099</v>
      </c>
      <c r="K2">
        <v>279.8480067255</v>
      </c>
      <c r="L2">
        <v>115.06543585897801</v>
      </c>
      <c r="M2">
        <v>199.39793082969999</v>
      </c>
      <c r="N2">
        <v>20.214796832962399</v>
      </c>
      <c r="O2" t="s">
        <v>11</v>
      </c>
      <c r="P2">
        <f>G$13/Table1112[[#This Row],[value_mean]]</f>
        <v>1.7421991099716534</v>
      </c>
      <c r="R2">
        <v>0</v>
      </c>
      <c r="S2" t="s">
        <v>17</v>
      </c>
      <c r="T2" t="s">
        <v>12</v>
      </c>
      <c r="U2" t="s">
        <v>18</v>
      </c>
      <c r="V2" t="s">
        <v>54</v>
      </c>
      <c r="W2">
        <v>32</v>
      </c>
      <c r="X2">
        <v>109.99141295515</v>
      </c>
      <c r="Y2">
        <v>65.480399819466996</v>
      </c>
      <c r="Z2">
        <v>8.1191957019789704</v>
      </c>
      <c r="AA2">
        <v>13.2817518966396</v>
      </c>
      <c r="AB2">
        <v>115.7325512938</v>
      </c>
      <c r="AC2">
        <v>71.745731518191505</v>
      </c>
      <c r="AD2">
        <v>104.25027461649999</v>
      </c>
      <c r="AE2">
        <v>60.035993065809997</v>
      </c>
      <c r="AF2" t="s">
        <v>11</v>
      </c>
      <c r="AG2">
        <f>X$7/Table3123[[#This Row],[value_mean]]</f>
        <v>1.406100622095505</v>
      </c>
      <c r="AI2">
        <v>0</v>
      </c>
      <c r="AJ2" t="s">
        <v>17</v>
      </c>
      <c r="AK2" t="s">
        <v>13</v>
      </c>
      <c r="AL2" t="s">
        <v>18</v>
      </c>
      <c r="AM2" t="s">
        <v>54</v>
      </c>
      <c r="AN2">
        <v>32</v>
      </c>
      <c r="AO2">
        <v>221.36107601075</v>
      </c>
      <c r="AP2">
        <v>52.066712957810303</v>
      </c>
      <c r="AQ2">
        <v>38.368628908386</v>
      </c>
      <c r="AR2">
        <v>43.585886389381102</v>
      </c>
      <c r="AS2">
        <v>248.4917936967</v>
      </c>
      <c r="AT2">
        <v>80.686255284979694</v>
      </c>
      <c r="AU2">
        <v>194.23035832479999</v>
      </c>
      <c r="AV2">
        <v>28.484081464866399</v>
      </c>
      <c r="AW2" t="s">
        <v>11</v>
      </c>
      <c r="AX2">
        <f>AO$13/Table4134[[#This Row],[value_mean]]</f>
        <v>1.1754740349096591</v>
      </c>
      <c r="AZ2">
        <v>0</v>
      </c>
      <c r="BA2" t="s">
        <v>17</v>
      </c>
      <c r="BB2" t="s">
        <v>14</v>
      </c>
      <c r="BC2" t="s">
        <v>18</v>
      </c>
      <c r="BD2" t="s">
        <v>54</v>
      </c>
      <c r="BE2">
        <v>32</v>
      </c>
      <c r="BF2">
        <v>214.88921561055</v>
      </c>
      <c r="BG2">
        <v>18.879590728832699</v>
      </c>
      <c r="BH2">
        <v>4.6954892341416601</v>
      </c>
      <c r="BI2">
        <v>5.70489479467882</v>
      </c>
      <c r="BJ2">
        <v>218.20942788900001</v>
      </c>
      <c r="BK2">
        <v>19.785655164925601</v>
      </c>
      <c r="BL2">
        <v>211.56900333210001</v>
      </c>
      <c r="BM2">
        <v>18.8136005721781</v>
      </c>
      <c r="BN2" t="s">
        <v>11</v>
      </c>
      <c r="BO2">
        <f>BF$7/Table5145[[#This Row],[value_mean]]</f>
        <v>0.97701905439684822</v>
      </c>
    </row>
    <row r="3" spans="1:67" x14ac:dyDescent="0.2">
      <c r="A3">
        <v>1</v>
      </c>
      <c r="B3" t="s">
        <v>17</v>
      </c>
      <c r="C3" t="s">
        <v>8</v>
      </c>
      <c r="D3" t="s">
        <v>18</v>
      </c>
      <c r="E3" t="s">
        <v>50</v>
      </c>
      <c r="F3">
        <v>16</v>
      </c>
      <c r="G3">
        <v>144.403542335699</v>
      </c>
      <c r="H3">
        <v>11.8063430299693</v>
      </c>
      <c r="I3">
        <v>20.7859587173694</v>
      </c>
      <c r="J3">
        <v>3.14257238546955</v>
      </c>
      <c r="K3">
        <v>168.0616448685</v>
      </c>
      <c r="L3">
        <v>14.2721994277859</v>
      </c>
      <c r="M3">
        <v>129.13771056299899</v>
      </c>
      <c r="N3">
        <v>10.187870233801499</v>
      </c>
      <c r="O3" t="s">
        <v>11</v>
      </c>
      <c r="P3">
        <f>G$13/Table1112[[#This Row],[value_mean]]</f>
        <v>2.8910019531417972</v>
      </c>
      <c r="R3">
        <v>1</v>
      </c>
      <c r="S3" t="s">
        <v>17</v>
      </c>
      <c r="T3" t="s">
        <v>12</v>
      </c>
      <c r="U3" t="s">
        <v>18</v>
      </c>
      <c r="V3" t="s">
        <v>55</v>
      </c>
      <c r="W3">
        <v>32</v>
      </c>
      <c r="X3">
        <v>398.60578940524999</v>
      </c>
      <c r="Y3">
        <v>297.37184910834901</v>
      </c>
      <c r="Z3">
        <v>51.654093639379198</v>
      </c>
      <c r="AA3">
        <v>63.171612818250701</v>
      </c>
      <c r="AB3">
        <v>435.13074929369998</v>
      </c>
      <c r="AC3">
        <v>317.44262674529199</v>
      </c>
      <c r="AD3">
        <v>362.08082951680001</v>
      </c>
      <c r="AE3">
        <v>282.985626269862</v>
      </c>
      <c r="AF3" t="s">
        <v>11</v>
      </c>
      <c r="AG3">
        <f>X$7/Table3123[[#This Row],[value_mean]]</f>
        <v>0.38799986927476121</v>
      </c>
      <c r="AI3">
        <v>1</v>
      </c>
      <c r="AJ3" t="s">
        <v>17</v>
      </c>
      <c r="AK3" t="s">
        <v>13</v>
      </c>
      <c r="AL3" t="s">
        <v>18</v>
      </c>
      <c r="AM3" t="s">
        <v>50</v>
      </c>
      <c r="AN3">
        <v>16</v>
      </c>
      <c r="AO3">
        <v>178.95236622779899</v>
      </c>
      <c r="AP3">
        <v>11.3626651387106</v>
      </c>
      <c r="AQ3">
        <v>85.084961318182593</v>
      </c>
      <c r="AR3">
        <v>28.5172365054202</v>
      </c>
      <c r="AS3">
        <v>306.328530925699</v>
      </c>
      <c r="AT3">
        <v>48.9672465378993</v>
      </c>
      <c r="AU3">
        <v>131.57512460469999</v>
      </c>
      <c r="AV3">
        <v>10.8482679448238</v>
      </c>
      <c r="AW3" t="s">
        <v>11</v>
      </c>
      <c r="AX3">
        <f>AO$13/Table4134[[#This Row],[value_mean]]</f>
        <v>1.4540416686028661</v>
      </c>
      <c r="AZ3">
        <v>1</v>
      </c>
      <c r="BA3" t="s">
        <v>17</v>
      </c>
      <c r="BB3" t="s">
        <v>14</v>
      </c>
      <c r="BC3" t="s">
        <v>18</v>
      </c>
      <c r="BD3" t="s">
        <v>55</v>
      </c>
      <c r="BE3">
        <v>32</v>
      </c>
      <c r="BF3">
        <v>332.076519990149</v>
      </c>
      <c r="BG3">
        <v>69.901429852469505</v>
      </c>
      <c r="BH3">
        <v>43.317896122635403</v>
      </c>
      <c r="BI3">
        <v>59.287609666937101</v>
      </c>
      <c r="BJ3">
        <v>362.70689808519899</v>
      </c>
      <c r="BK3">
        <v>96.399128166874902</v>
      </c>
      <c r="BL3">
        <v>301.446141895099</v>
      </c>
      <c r="BM3">
        <v>63.203232033851997</v>
      </c>
      <c r="BN3" t="s">
        <v>11</v>
      </c>
      <c r="BO3">
        <f>BF$7/Table5145[[#This Row],[value_mean]]</f>
        <v>0.63223638407836891</v>
      </c>
    </row>
    <row r="4" spans="1:67" x14ac:dyDescent="0.2">
      <c r="A4">
        <v>2</v>
      </c>
      <c r="B4" t="s">
        <v>17</v>
      </c>
      <c r="C4" t="s">
        <v>8</v>
      </c>
      <c r="D4" t="s">
        <v>18</v>
      </c>
      <c r="E4" t="s">
        <v>51</v>
      </c>
      <c r="F4">
        <v>8</v>
      </c>
      <c r="G4">
        <v>137.70298460671199</v>
      </c>
      <c r="H4">
        <v>2.7562759476432799</v>
      </c>
      <c r="I4">
        <v>18.246471962140401</v>
      </c>
      <c r="J4">
        <v>2.15049625816224</v>
      </c>
      <c r="K4">
        <v>159.54159280440001</v>
      </c>
      <c r="L4">
        <v>6.5691846568263204</v>
      </c>
      <c r="M4">
        <v>118.23126994259999</v>
      </c>
      <c r="N4">
        <v>2.9854089738424001</v>
      </c>
      <c r="O4" t="s">
        <v>11</v>
      </c>
      <c r="P4">
        <f>G$13/Table1112[[#This Row],[value_mean]]</f>
        <v>3.0316766490241447</v>
      </c>
      <c r="R4">
        <v>2</v>
      </c>
      <c r="S4" t="s">
        <v>17</v>
      </c>
      <c r="T4" t="s">
        <v>12</v>
      </c>
      <c r="U4" t="s">
        <v>18</v>
      </c>
      <c r="V4" t="s">
        <v>56</v>
      </c>
      <c r="W4">
        <v>32</v>
      </c>
      <c r="X4">
        <v>68.997062596949903</v>
      </c>
      <c r="Y4">
        <v>28.611139136705798</v>
      </c>
      <c r="Z4">
        <v>16.270716513998799</v>
      </c>
      <c r="AA4">
        <v>12.133754384249199</v>
      </c>
      <c r="AB4">
        <v>78.201169782400001</v>
      </c>
      <c r="AC4">
        <v>31.584940019878101</v>
      </c>
      <c r="AD4">
        <v>59.792955411499896</v>
      </c>
      <c r="AE4">
        <v>28.3047877333549</v>
      </c>
      <c r="AF4" t="s">
        <v>11</v>
      </c>
      <c r="AG4">
        <f>X$7/Table3123[[#This Row],[value_mean]]</f>
        <v>2.2415301225915796</v>
      </c>
      <c r="AI4">
        <v>2</v>
      </c>
      <c r="AJ4" t="s">
        <v>17</v>
      </c>
      <c r="AK4" t="s">
        <v>13</v>
      </c>
      <c r="AL4" t="s">
        <v>18</v>
      </c>
      <c r="AM4" t="s">
        <v>51</v>
      </c>
      <c r="AN4">
        <v>8</v>
      </c>
      <c r="AO4">
        <v>138.836991576716</v>
      </c>
      <c r="AP4">
        <v>24.497902924721501</v>
      </c>
      <c r="AQ4">
        <v>15.222801515009801</v>
      </c>
      <c r="AR4">
        <v>8.8627082025086992</v>
      </c>
      <c r="AS4">
        <v>155.66905419929901</v>
      </c>
      <c r="AT4">
        <v>31.7773631375584</v>
      </c>
      <c r="AU4">
        <v>121.79424512600001</v>
      </c>
      <c r="AV4">
        <v>18.5859491069161</v>
      </c>
      <c r="AW4" t="s">
        <v>11</v>
      </c>
      <c r="AX4">
        <f>AO$13/Table4134[[#This Row],[value_mean]]</f>
        <v>1.8741705235417836</v>
      </c>
      <c r="AZ4">
        <v>2</v>
      </c>
      <c r="BA4" t="s">
        <v>17</v>
      </c>
      <c r="BB4" t="s">
        <v>14</v>
      </c>
      <c r="BC4" t="s">
        <v>18</v>
      </c>
      <c r="BD4" t="s">
        <v>56</v>
      </c>
      <c r="BE4">
        <v>32</v>
      </c>
      <c r="BF4">
        <v>255.44675941209999</v>
      </c>
      <c r="BG4">
        <v>69.546183377612806</v>
      </c>
      <c r="BH4">
        <v>31.306560145064999</v>
      </c>
      <c r="BI4">
        <v>15.3602989641577</v>
      </c>
      <c r="BJ4">
        <v>277.58384038629998</v>
      </c>
      <c r="BK4">
        <v>71.070853579321394</v>
      </c>
      <c r="BL4">
        <v>233.3096784379</v>
      </c>
      <c r="BM4">
        <v>69.7009024372</v>
      </c>
      <c r="BN4" t="s">
        <v>11</v>
      </c>
      <c r="BO4">
        <f>BF$7/Table5145[[#This Row],[value_mean]]</f>
        <v>0.82189673777460748</v>
      </c>
    </row>
    <row r="5" spans="1:67" x14ac:dyDescent="0.2">
      <c r="A5">
        <v>3</v>
      </c>
      <c r="B5" t="s">
        <v>17</v>
      </c>
      <c r="C5" t="s">
        <v>8</v>
      </c>
      <c r="D5" t="s">
        <v>18</v>
      </c>
      <c r="E5" t="s">
        <v>55</v>
      </c>
      <c r="F5">
        <v>32</v>
      </c>
      <c r="G5">
        <v>270.20946502484998</v>
      </c>
      <c r="H5">
        <v>75.367064931593703</v>
      </c>
      <c r="I5">
        <v>114.92754502890701</v>
      </c>
      <c r="J5">
        <v>78.556313801973999</v>
      </c>
      <c r="K5">
        <v>335.22230217289899</v>
      </c>
      <c r="L5">
        <v>127.807175447635</v>
      </c>
      <c r="M5">
        <v>205.19662787679999</v>
      </c>
      <c r="N5">
        <v>46.621930639996101</v>
      </c>
      <c r="O5" t="s">
        <v>11</v>
      </c>
      <c r="P5">
        <f>G$13/Table1112[[#This Row],[value_mean]]</f>
        <v>1.5449900057894235</v>
      </c>
      <c r="S5" s="2" t="str">
        <f>PENGUIN_NA12878!L$11</f>
        <v>penguin</v>
      </c>
      <c r="T5" s="2" t="str">
        <f>PENGUIN_NA12878!M$11</f>
        <v>gem</v>
      </c>
      <c r="U5" s="2" t="str">
        <f>PENGUIN_NA12878!N$11</f>
        <v>na12878</v>
      </c>
      <c r="V5" s="2" t="str">
        <f>PENGUIN_NA12878!O$11</f>
        <v>localalloc</v>
      </c>
      <c r="W5" s="2">
        <f>PENGUIN_NA12878!P$11</f>
        <v>64</v>
      </c>
      <c r="X5" s="2">
        <f>PENGUIN_NA12878!Q$11</f>
        <v>325.360230049199</v>
      </c>
      <c r="Y5" s="2">
        <f>PENGUIN_NA12878!R$11</f>
        <v>512.98151934529096</v>
      </c>
      <c r="AG5">
        <f>X$7/Table3123[[#This Row],[value_mean]]</f>
        <v>0.47534695361511581</v>
      </c>
      <c r="AI5">
        <v>3</v>
      </c>
      <c r="AJ5" t="s">
        <v>17</v>
      </c>
      <c r="AK5" t="s">
        <v>13</v>
      </c>
      <c r="AL5" t="s">
        <v>18</v>
      </c>
      <c r="AM5" t="s">
        <v>55</v>
      </c>
      <c r="AN5">
        <v>32</v>
      </c>
      <c r="AO5">
        <v>258.57861595999998</v>
      </c>
      <c r="AP5">
        <v>86.863396483384406</v>
      </c>
      <c r="AQ5">
        <v>62.828446666924897</v>
      </c>
      <c r="AR5">
        <v>84.463981165554799</v>
      </c>
      <c r="AS5">
        <v>303.00503664959899</v>
      </c>
      <c r="AT5">
        <v>145.02194681540499</v>
      </c>
      <c r="AU5">
        <v>214.1521952704</v>
      </c>
      <c r="AV5">
        <v>34.544150785105799</v>
      </c>
      <c r="AW5" t="s">
        <v>11</v>
      </c>
      <c r="AX5">
        <f>AO$13/Table4134[[#This Row],[value_mean]]</f>
        <v>1.0062866034929645</v>
      </c>
      <c r="BA5" s="3" t="str">
        <f>PENGUIN_NA12878!AF$6</f>
        <v>penguin</v>
      </c>
      <c r="BB5" s="3" t="str">
        <f>PENGUIN_NA12878!AG$6</f>
        <v>snap</v>
      </c>
      <c r="BC5" s="3" t="str">
        <f>PENGUIN_NA12878!AH$6</f>
        <v>na12878</v>
      </c>
      <c r="BD5" s="3" t="str">
        <f>PENGUIN_NA12878!AI$6</f>
        <v>interleave</v>
      </c>
      <c r="BE5" s="3">
        <f>PENGUIN_NA12878!AJ$6</f>
        <v>64</v>
      </c>
      <c r="BF5" s="3">
        <f>PENGUIN_NA12878!AK$6</f>
        <v>77.623455324299997</v>
      </c>
      <c r="BG5" s="3">
        <f>PENGUIN_NA12878!AL$6</f>
        <v>7.3693568862062504</v>
      </c>
      <c r="BO5">
        <f>BF$7/Table5145[[#This Row],[value_mean]]</f>
        <v>2.7047347655261484</v>
      </c>
    </row>
    <row r="6" spans="1:67" x14ac:dyDescent="0.2">
      <c r="A6">
        <v>4</v>
      </c>
      <c r="B6" t="s">
        <v>17</v>
      </c>
      <c r="C6" t="s">
        <v>8</v>
      </c>
      <c r="D6" t="s">
        <v>18</v>
      </c>
      <c r="E6" t="s">
        <v>52</v>
      </c>
      <c r="F6">
        <v>16</v>
      </c>
      <c r="G6">
        <v>160.436064476566</v>
      </c>
      <c r="H6">
        <v>19.693221783810198</v>
      </c>
      <c r="I6">
        <v>27.011711664563801</v>
      </c>
      <c r="J6">
        <v>10.6070466925744</v>
      </c>
      <c r="K6">
        <v>186.3130682794</v>
      </c>
      <c r="L6">
        <v>28.868141966000401</v>
      </c>
      <c r="M6">
        <v>134.5157277486</v>
      </c>
      <c r="N6">
        <v>11.025434056941601</v>
      </c>
      <c r="O6" t="s">
        <v>11</v>
      </c>
      <c r="P6">
        <f>G$13/Table1112[[#This Row],[value_mean]]</f>
        <v>2.6021014931719271</v>
      </c>
      <c r="S6" s="2" t="str">
        <f>PENGUIN_NA12878!L$6</f>
        <v>penguin</v>
      </c>
      <c r="T6" s="2" t="str">
        <f>PENGUIN_NA12878!M$6</f>
        <v>gem</v>
      </c>
      <c r="U6" s="2" t="str">
        <f>PENGUIN_NA12878!N$6</f>
        <v>na12878</v>
      </c>
      <c r="V6" s="2" t="str">
        <f>PENGUIN_NA12878!O$6</f>
        <v>interleave</v>
      </c>
      <c r="W6" s="2">
        <f>PENGUIN_NA12878!P$6</f>
        <v>64</v>
      </c>
      <c r="X6" s="2">
        <f>PENGUIN_NA12878!Q$6</f>
        <v>53.019326828799997</v>
      </c>
      <c r="Y6" s="2">
        <f>PENGUIN_NA12878!R$6</f>
        <v>3.5290958098506802</v>
      </c>
      <c r="AG6">
        <f>X$7/Table3123[[#This Row],[value_mean]]</f>
        <v>2.917030513812362</v>
      </c>
      <c r="AI6">
        <v>4</v>
      </c>
      <c r="AJ6" t="s">
        <v>17</v>
      </c>
      <c r="AK6" t="s">
        <v>13</v>
      </c>
      <c r="AL6" t="s">
        <v>18</v>
      </c>
      <c r="AM6" t="s">
        <v>52</v>
      </c>
      <c r="AN6">
        <v>16</v>
      </c>
      <c r="AO6">
        <v>189.707414409883</v>
      </c>
      <c r="AP6">
        <v>20.707946633925701</v>
      </c>
      <c r="AQ6">
        <v>69.869647918929601</v>
      </c>
      <c r="AR6">
        <v>43.320797185608299</v>
      </c>
      <c r="AS6">
        <v>289.19012663310002</v>
      </c>
      <c r="AT6">
        <v>86.021949982524404</v>
      </c>
      <c r="AU6">
        <v>144.75709973169899</v>
      </c>
      <c r="AV6">
        <v>9.6524401892186908</v>
      </c>
      <c r="AW6" t="s">
        <v>11</v>
      </c>
      <c r="AX6">
        <f>AO$13/Table4134[[#This Row],[value_mean]]</f>
        <v>1.3716079468992248</v>
      </c>
      <c r="BA6" s="3" t="str">
        <f>PENGUIN_NA12878!AF$11</f>
        <v>penguin</v>
      </c>
      <c r="BB6" s="3" t="str">
        <f>PENGUIN_NA12878!AG$11</f>
        <v>snap</v>
      </c>
      <c r="BC6" s="3" t="str">
        <f>PENGUIN_NA12878!AH$11</f>
        <v>na12878</v>
      </c>
      <c r="BD6" s="3" t="str">
        <f>PENGUIN_NA12878!AI$11</f>
        <v>localalloc</v>
      </c>
      <c r="BE6" s="3">
        <f>PENGUIN_NA12878!AJ$11</f>
        <v>64</v>
      </c>
      <c r="BF6" s="3">
        <f>PENGUIN_NA12878!AK$11</f>
        <v>284.43166170170002</v>
      </c>
      <c r="BG6" s="3">
        <f>PENGUIN_NA12878!AL$11</f>
        <v>367.62664523358001</v>
      </c>
      <c r="BO6">
        <f>BF$7/Table5145[[#This Row],[value_mean]]</f>
        <v>0.7381416575770936</v>
      </c>
    </row>
    <row r="7" spans="1:67" x14ac:dyDescent="0.2">
      <c r="A7">
        <v>5</v>
      </c>
      <c r="B7" t="s">
        <v>17</v>
      </c>
      <c r="C7" t="s">
        <v>8</v>
      </c>
      <c r="D7" t="s">
        <v>18</v>
      </c>
      <c r="E7" t="s">
        <v>53</v>
      </c>
      <c r="F7">
        <v>8</v>
      </c>
      <c r="G7">
        <v>149.55035533007401</v>
      </c>
      <c r="H7">
        <v>13.883300714458599</v>
      </c>
      <c r="I7">
        <v>25.8454391046693</v>
      </c>
      <c r="J7">
        <v>4.6449872675208201</v>
      </c>
      <c r="K7">
        <v>187.79074199679999</v>
      </c>
      <c r="L7">
        <v>20.081209448315299</v>
      </c>
      <c r="M7">
        <v>126.90125072129899</v>
      </c>
      <c r="N7">
        <v>13.201140271779501</v>
      </c>
      <c r="O7" t="s">
        <v>11</v>
      </c>
      <c r="P7">
        <f>G$13/Table1112[[#This Row],[value_mean]]</f>
        <v>2.7915073956975625</v>
      </c>
      <c r="S7" s="2" t="str">
        <f>PENGUIN_NA12878!L$16</f>
        <v>penguin</v>
      </c>
      <c r="T7" s="2" t="str">
        <f>PENGUIN_NA12878!M$16</f>
        <v>gem</v>
      </c>
      <c r="U7" s="2" t="str">
        <f>PENGUIN_NA12878!N$16</f>
        <v>na12878</v>
      </c>
      <c r="V7" s="2" t="str">
        <f>PENGUIN_NA12878!O$16</f>
        <v>scalability</v>
      </c>
      <c r="W7" s="2">
        <f>PENGUIN_NA12878!P$16</f>
        <v>64</v>
      </c>
      <c r="X7" s="2">
        <f>PENGUIN_NA12878!Q$16</f>
        <v>154.6589941814</v>
      </c>
      <c r="Y7" s="2">
        <f>PENGUIN_NA12878!R$16</f>
        <v>176.99193629307999</v>
      </c>
      <c r="AG7">
        <f>X$7/Table3123[[#This Row],[value_mean]]</f>
        <v>1</v>
      </c>
      <c r="AI7">
        <v>5</v>
      </c>
      <c r="AJ7" t="s">
        <v>17</v>
      </c>
      <c r="AK7" t="s">
        <v>13</v>
      </c>
      <c r="AL7" t="s">
        <v>18</v>
      </c>
      <c r="AM7" t="s">
        <v>53</v>
      </c>
      <c r="AN7">
        <v>8</v>
      </c>
      <c r="AO7">
        <v>181.70832147639101</v>
      </c>
      <c r="AP7">
        <v>68.199670959471106</v>
      </c>
      <c r="AQ7">
        <v>47.746481659849898</v>
      </c>
      <c r="AR7">
        <v>57.3693820650562</v>
      </c>
      <c r="AS7">
        <v>256.23824484399898</v>
      </c>
      <c r="AT7">
        <v>162.197575867182</v>
      </c>
      <c r="AU7">
        <v>142.10481276280001</v>
      </c>
      <c r="AV7">
        <v>31.308054246938202</v>
      </c>
      <c r="AW7" t="s">
        <v>11</v>
      </c>
      <c r="AX7">
        <f>AO$13/Table4134[[#This Row],[value_mean]]</f>
        <v>1.4319883375517715</v>
      </c>
      <c r="BA7" s="3" t="str">
        <f>PENGUIN_NA12878!AF$16</f>
        <v>penguin</v>
      </c>
      <c r="BB7" s="3" t="str">
        <f>PENGUIN_NA12878!AG$16</f>
        <v>snap</v>
      </c>
      <c r="BC7" s="3" t="str">
        <f>PENGUIN_NA12878!AH$16</f>
        <v>na12878</v>
      </c>
      <c r="BD7" s="3" t="str">
        <f>PENGUIN_NA12878!AI$16</f>
        <v>scalability</v>
      </c>
      <c r="BE7" s="3">
        <f>PENGUIN_NA12878!AJ$16</f>
        <v>64</v>
      </c>
      <c r="BF7" s="3">
        <f>PENGUIN_NA12878!AK$16</f>
        <v>209.9508582359</v>
      </c>
      <c r="BG7" s="3">
        <f>PENGUIN_NA12878!AL$16</f>
        <v>118.63763137376699</v>
      </c>
      <c r="BO7">
        <f>BF$7/Table5145[[#This Row],[value_mean]]</f>
        <v>1</v>
      </c>
    </row>
    <row r="8" spans="1:67" x14ac:dyDescent="0.2">
      <c r="B8" t="s">
        <v>17</v>
      </c>
      <c r="C8" t="s">
        <v>8</v>
      </c>
      <c r="D8" t="s">
        <v>18</v>
      </c>
      <c r="E8" t="s">
        <v>56</v>
      </c>
      <c r="F8">
        <v>32</v>
      </c>
      <c r="G8">
        <v>186.51139100005</v>
      </c>
      <c r="H8">
        <v>9.4693562329492398</v>
      </c>
      <c r="I8">
        <v>14.0781767718951</v>
      </c>
      <c r="J8">
        <v>13.030758892410599</v>
      </c>
      <c r="K8">
        <v>196.46616526220001</v>
      </c>
      <c r="L8">
        <v>17.169062142020099</v>
      </c>
      <c r="M8">
        <v>176.55661673789999</v>
      </c>
      <c r="N8">
        <v>7.3730182021053201</v>
      </c>
      <c r="O8" t="s">
        <v>11</v>
      </c>
      <c r="P8">
        <f>G$13/Table1112[[#This Row],[value_mean]]</f>
        <v>2.2383132777825248</v>
      </c>
      <c r="AI8">
        <v>6</v>
      </c>
      <c r="AJ8" t="s">
        <v>17</v>
      </c>
      <c r="AK8" t="s">
        <v>13</v>
      </c>
      <c r="AL8" t="s">
        <v>18</v>
      </c>
      <c r="AM8" t="s">
        <v>56</v>
      </c>
      <c r="AN8">
        <v>32</v>
      </c>
      <c r="AO8">
        <v>278.84045297540001</v>
      </c>
      <c r="AP8">
        <v>54.394798920383998</v>
      </c>
      <c r="AQ8">
        <v>145.06124265715499</v>
      </c>
      <c r="AR8">
        <v>63.719561385331303</v>
      </c>
      <c r="AS8">
        <v>371.1568625086</v>
      </c>
      <c r="AT8">
        <v>107.63671642716901</v>
      </c>
      <c r="AU8">
        <v>186.5240434422</v>
      </c>
      <c r="AV8">
        <v>6.7270425879711402</v>
      </c>
      <c r="AW8" t="s">
        <v>11</v>
      </c>
      <c r="AX8">
        <f>AO$13/Table4134[[#This Row],[value_mean]]</f>
        <v>0.93316516457264498</v>
      </c>
    </row>
    <row r="9" spans="1:67" x14ac:dyDescent="0.2">
      <c r="B9" t="s">
        <v>17</v>
      </c>
      <c r="C9" t="s">
        <v>8</v>
      </c>
      <c r="D9" t="s">
        <v>18</v>
      </c>
      <c r="E9" t="s">
        <v>49</v>
      </c>
      <c r="F9">
        <v>16</v>
      </c>
      <c r="G9">
        <v>142.199801888466</v>
      </c>
      <c r="H9">
        <v>6.2264205858455304</v>
      </c>
      <c r="I9">
        <v>22.614628519983199</v>
      </c>
      <c r="J9">
        <v>4.8360879147612401</v>
      </c>
      <c r="K9">
        <v>168.1073849176</v>
      </c>
      <c r="L9">
        <v>8.1763613469170497</v>
      </c>
      <c r="M9">
        <v>126.76247648339999</v>
      </c>
      <c r="N9">
        <v>7.36446387624847</v>
      </c>
      <c r="O9" t="s">
        <v>11</v>
      </c>
      <c r="P9">
        <f>G$13/Table1112[[#This Row],[value_mean]]</f>
        <v>2.9358052359351534</v>
      </c>
      <c r="AI9">
        <v>7</v>
      </c>
      <c r="AJ9" t="s">
        <v>17</v>
      </c>
      <c r="AK9" t="s">
        <v>13</v>
      </c>
      <c r="AL9" t="s">
        <v>18</v>
      </c>
      <c r="AM9" t="s">
        <v>49</v>
      </c>
      <c r="AN9">
        <v>16</v>
      </c>
      <c r="AO9">
        <v>150.637481530233</v>
      </c>
      <c r="AP9">
        <v>29.367297875109401</v>
      </c>
      <c r="AQ9">
        <v>38.943674504282697</v>
      </c>
      <c r="AR9">
        <v>51.632577156852697</v>
      </c>
      <c r="AS9">
        <v>206.83808212549999</v>
      </c>
      <c r="AT9">
        <v>107.389675261485</v>
      </c>
      <c r="AU9">
        <v>128.0700355532</v>
      </c>
      <c r="AV9">
        <v>6.17523726714162</v>
      </c>
      <c r="AW9" t="s">
        <v>11</v>
      </c>
      <c r="AX9">
        <f>AO$13/Table4134[[#This Row],[value_mean]]</f>
        <v>1.7273536077943319</v>
      </c>
    </row>
    <row r="10" spans="1:67" x14ac:dyDescent="0.2">
      <c r="B10" t="s">
        <v>17</v>
      </c>
      <c r="C10" t="s">
        <v>8</v>
      </c>
      <c r="D10" t="s">
        <v>18</v>
      </c>
      <c r="E10" t="s">
        <v>48</v>
      </c>
      <c r="F10">
        <v>8</v>
      </c>
      <c r="G10">
        <v>138.330278841325</v>
      </c>
      <c r="H10">
        <v>5.2112946408509897</v>
      </c>
      <c r="I10">
        <v>23.610205648866799</v>
      </c>
      <c r="J10">
        <v>5.3554226247451799</v>
      </c>
      <c r="K10">
        <v>174.49569980039999</v>
      </c>
      <c r="L10">
        <v>11.7384754452012</v>
      </c>
      <c r="M10">
        <v>116.1584934757</v>
      </c>
      <c r="N10">
        <v>7.4775772993605401</v>
      </c>
      <c r="O10" t="s">
        <v>11</v>
      </c>
      <c r="P10">
        <f>G$13/Table1112[[#This Row],[value_mean]]</f>
        <v>3.0179287313659637</v>
      </c>
      <c r="AI10">
        <v>8</v>
      </c>
      <c r="AJ10" t="s">
        <v>17</v>
      </c>
      <c r="AK10" t="s">
        <v>13</v>
      </c>
      <c r="AL10" t="s">
        <v>18</v>
      </c>
      <c r="AM10" t="s">
        <v>48</v>
      </c>
      <c r="AN10">
        <v>8</v>
      </c>
      <c r="AO10">
        <v>134.068127293358</v>
      </c>
      <c r="AP10">
        <v>50.947700135104</v>
      </c>
      <c r="AQ10">
        <v>29.714026520320399</v>
      </c>
      <c r="AR10">
        <v>23.837858379545899</v>
      </c>
      <c r="AS10">
        <v>183.52787169339999</v>
      </c>
      <c r="AT10">
        <v>67.754189941197097</v>
      </c>
      <c r="AU10">
        <v>113.945990306399</v>
      </c>
      <c r="AV10">
        <v>52.988938778866199</v>
      </c>
      <c r="AW10" t="s">
        <v>11</v>
      </c>
      <c r="AX10">
        <f>AO$13/Table4134[[#This Row],[value_mean]]</f>
        <v>1.9408356217353611</v>
      </c>
    </row>
    <row r="11" spans="1:67" x14ac:dyDescent="0.2">
      <c r="B11" s="4" t="str">
        <f>PENGUIN_NA12878!B$11</f>
        <v>penguin</v>
      </c>
      <c r="C11" s="4" t="str">
        <f>PENGUIN_NA12878!C$11</f>
        <v>bowtie2</v>
      </c>
      <c r="D11" s="4" t="str">
        <f>PENGUIN_NA12878!D$11</f>
        <v>na12878</v>
      </c>
      <c r="E11" s="4" t="str">
        <f>PENGUIN_NA12878!E$11</f>
        <v>localalloc</v>
      </c>
      <c r="F11" s="4">
        <f>PENGUIN_NA12878!F$11</f>
        <v>64</v>
      </c>
      <c r="G11" s="4">
        <f>PENGUIN_NA12878!G$11</f>
        <v>402.50929785329902</v>
      </c>
      <c r="H11" s="4">
        <f>PENGUIN_NA12878!H$11</f>
        <v>7.0252633589328104</v>
      </c>
      <c r="P11">
        <f>G$13/Table1112[[#This Row],[value_mean]]</f>
        <v>1.037170880671815</v>
      </c>
      <c r="AJ11" s="5" t="str">
        <f>PENGUIN_NA12878!V$6</f>
        <v>penguin</v>
      </c>
      <c r="AK11" s="5" t="str">
        <f>PENGUIN_NA12878!W$6</f>
        <v>mem</v>
      </c>
      <c r="AL11" s="5" t="str">
        <f>PENGUIN_NA12878!X$6</f>
        <v>na12878</v>
      </c>
      <c r="AM11" s="5" t="str">
        <f>PENGUIN_NA12878!Y$6</f>
        <v>interleave</v>
      </c>
      <c r="AN11" s="5">
        <f>PENGUIN_NA12878!Z$6</f>
        <v>64</v>
      </c>
      <c r="AO11" s="5">
        <f>PENGUIN_NA12878!AA$6</f>
        <v>207.7549385243</v>
      </c>
      <c r="AP11" s="5">
        <f>PENGUIN_NA12878!AB$6</f>
        <v>2.5859222589113799</v>
      </c>
      <c r="AX11">
        <f>AO$13/Table4134[[#This Row],[value_mean]]</f>
        <v>1.2524573376621095</v>
      </c>
    </row>
    <row r="12" spans="1:67" x14ac:dyDescent="0.2">
      <c r="B12" s="4" t="str">
        <f>PENGUIN_NA12878!B$6</f>
        <v>penguin</v>
      </c>
      <c r="C12" s="4" t="str">
        <f>PENGUIN_NA12878!C$6</f>
        <v>bowtie2</v>
      </c>
      <c r="D12" s="4" t="str">
        <f>PENGUIN_NA12878!D$6</f>
        <v>na12878</v>
      </c>
      <c r="E12" s="4" t="str">
        <f>PENGUIN_NA12878!E$6</f>
        <v>interleave</v>
      </c>
      <c r="F12" s="4">
        <f>PENGUIN_NA12878!F$6</f>
        <v>64</v>
      </c>
      <c r="G12" s="4">
        <f>PENGUIN_NA12878!G$6</f>
        <v>400.77343942570002</v>
      </c>
      <c r="H12" s="4">
        <f>PENGUIN_NA12878!H$6</f>
        <v>6.4186898327391297</v>
      </c>
      <c r="P12">
        <f>G$13/Table1112[[#This Row],[value_mean]]</f>
        <v>1.041663148963482</v>
      </c>
      <c r="AJ12" s="5" t="str">
        <f>PENGUIN_NA12878!V$11</f>
        <v>penguin</v>
      </c>
      <c r="AK12" s="5" t="str">
        <f>PENGUIN_NA12878!W$11</f>
        <v>mem</v>
      </c>
      <c r="AL12" s="5" t="str">
        <f>PENGUIN_NA12878!X$11</f>
        <v>na12878</v>
      </c>
      <c r="AM12" s="5" t="str">
        <f>PENGUIN_NA12878!Y$11</f>
        <v>localalloc</v>
      </c>
      <c r="AN12" s="5">
        <f>PENGUIN_NA12878!Z$11</f>
        <v>64</v>
      </c>
      <c r="AO12" s="5">
        <f>PENGUIN_NA12878!AA$11</f>
        <v>263.35177298509899</v>
      </c>
      <c r="AP12" s="5">
        <f>PENGUIN_NA12878!AB$11</f>
        <v>28.585895168580599</v>
      </c>
      <c r="AX12">
        <f>AO$13/Table4134[[#This Row],[value_mean]]</f>
        <v>0.98804801745163473</v>
      </c>
    </row>
    <row r="13" spans="1:67" x14ac:dyDescent="0.2">
      <c r="B13" s="4" t="str">
        <f>PENGUIN_NA12878!B$16</f>
        <v>penguin</v>
      </c>
      <c r="C13" s="4" t="str">
        <f>PENGUIN_NA12878!C$16</f>
        <v>bowtie2</v>
      </c>
      <c r="D13" s="4" t="str">
        <f>PENGUIN_NA12878!D$16</f>
        <v>na12878</v>
      </c>
      <c r="E13" s="4" t="str">
        <f>PENGUIN_NA12878!E$16</f>
        <v>scalability</v>
      </c>
      <c r="F13" s="4">
        <f>PENGUIN_NA12878!F$16</f>
        <v>64</v>
      </c>
      <c r="G13" s="4">
        <f>PENGUIN_NA12878!G$16</f>
        <v>417.47092293309998</v>
      </c>
      <c r="H13" s="4">
        <f>PENGUIN_NA12878!H$16</f>
        <v>7.3709371631120604</v>
      </c>
      <c r="P13">
        <f>G$13/Table1112[[#This Row],[value_mean]]</f>
        <v>1</v>
      </c>
      <c r="AJ13" s="5" t="str">
        <f>PENGUIN_NA12878!V$16</f>
        <v>penguin</v>
      </c>
      <c r="AK13" s="5" t="str">
        <f>PENGUIN_NA12878!W$16</f>
        <v>mem</v>
      </c>
      <c r="AL13" s="5" t="str">
        <f>PENGUIN_NA12878!X$16</f>
        <v>na12878</v>
      </c>
      <c r="AM13" s="5" t="str">
        <f>PENGUIN_NA12878!Y$16</f>
        <v>scalability</v>
      </c>
      <c r="AN13" s="5">
        <f>PENGUIN_NA12878!Z$16</f>
        <v>64</v>
      </c>
      <c r="AO13" s="5">
        <f>PENGUIN_NA12878!AA$16</f>
        <v>260.20419719030002</v>
      </c>
      <c r="AP13" s="5">
        <f>PENGUIN_NA12878!AB$16</f>
        <v>26.130216414128999</v>
      </c>
      <c r="AX13">
        <f>AO$13/Table4134[[#This Row],[value_mean]]</f>
        <v>1</v>
      </c>
    </row>
  </sheetData>
  <pageMargins left="0.7" right="0.7" top="0.75" bottom="0.75" header="0.3" footer="0.3"/>
  <pageSetup paperSize="9" orientation="portrait" horizontalDpi="0" verticalDpi="0"/>
  <drawing r:id="rId1"/>
  <tableParts count="4"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-0.249977111117893"/>
  </sheetPr>
  <dimension ref="A1:AM16"/>
  <sheetViews>
    <sheetView showRuler="0" workbookViewId="0">
      <selection activeCell="U26" sqref="U26"/>
    </sheetView>
  </sheetViews>
  <sheetFormatPr baseColWidth="10" defaultRowHeight="16" x14ac:dyDescent="0.2"/>
  <sheetData>
    <row r="1" spans="1:3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F1" t="s">
        <v>0</v>
      </c>
      <c r="AG1" t="s">
        <v>1</v>
      </c>
      <c r="AH1" t="s">
        <v>2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</row>
    <row r="2" spans="1:39" x14ac:dyDescent="0.2">
      <c r="A2">
        <v>0</v>
      </c>
      <c r="B2" t="s">
        <v>17</v>
      </c>
      <c r="C2" t="s">
        <v>8</v>
      </c>
      <c r="D2" t="s">
        <v>9</v>
      </c>
      <c r="E2" t="s">
        <v>10</v>
      </c>
      <c r="F2">
        <v>8</v>
      </c>
      <c r="G2">
        <v>1169.9539110828</v>
      </c>
      <c r="H2">
        <v>3.0797079897663102</v>
      </c>
      <c r="I2" t="s">
        <v>11</v>
      </c>
      <c r="K2">
        <v>0</v>
      </c>
      <c r="L2" t="s">
        <v>17</v>
      </c>
      <c r="M2" t="s">
        <v>12</v>
      </c>
      <c r="N2" t="s">
        <v>9</v>
      </c>
      <c r="O2" t="s">
        <v>10</v>
      </c>
      <c r="P2">
        <v>8</v>
      </c>
      <c r="Q2">
        <v>115.8302363367</v>
      </c>
      <c r="R2">
        <v>17.735308972122098</v>
      </c>
      <c r="S2" t="s">
        <v>11</v>
      </c>
      <c r="U2">
        <v>0</v>
      </c>
      <c r="V2" t="s">
        <v>17</v>
      </c>
      <c r="W2" t="s">
        <v>13</v>
      </c>
      <c r="X2" t="s">
        <v>9</v>
      </c>
      <c r="Y2" t="s">
        <v>10</v>
      </c>
      <c r="Z2">
        <v>8</v>
      </c>
      <c r="AA2">
        <v>1175.5158126414001</v>
      </c>
      <c r="AB2">
        <v>5.6057352746539602</v>
      </c>
      <c r="AC2" t="s">
        <v>11</v>
      </c>
      <c r="AE2">
        <v>0</v>
      </c>
      <c r="AF2" t="s">
        <v>17</v>
      </c>
      <c r="AG2" t="s">
        <v>14</v>
      </c>
      <c r="AH2" t="s">
        <v>9</v>
      </c>
      <c r="AI2" t="s">
        <v>10</v>
      </c>
      <c r="AJ2">
        <v>8</v>
      </c>
      <c r="AK2">
        <v>679.12420707379999</v>
      </c>
      <c r="AL2">
        <v>305.80837777922</v>
      </c>
      <c r="AM2" t="s">
        <v>11</v>
      </c>
    </row>
    <row r="3" spans="1:39" x14ac:dyDescent="0.2">
      <c r="A3">
        <v>1</v>
      </c>
      <c r="B3" t="s">
        <v>17</v>
      </c>
      <c r="C3" t="s">
        <v>8</v>
      </c>
      <c r="D3" t="s">
        <v>9</v>
      </c>
      <c r="E3" t="s">
        <v>10</v>
      </c>
      <c r="F3">
        <v>16</v>
      </c>
      <c r="G3">
        <v>569.06725881160003</v>
      </c>
      <c r="H3">
        <v>1.85424335762266</v>
      </c>
      <c r="I3" t="s">
        <v>11</v>
      </c>
      <c r="K3">
        <v>1</v>
      </c>
      <c r="L3" t="s">
        <v>17</v>
      </c>
      <c r="M3" t="s">
        <v>12</v>
      </c>
      <c r="N3" t="s">
        <v>9</v>
      </c>
      <c r="O3" t="s">
        <v>10</v>
      </c>
      <c r="P3">
        <v>16</v>
      </c>
      <c r="Q3">
        <v>69.408455900199996</v>
      </c>
      <c r="R3">
        <v>0.665178437065991</v>
      </c>
      <c r="S3" t="s">
        <v>11</v>
      </c>
      <c r="U3">
        <v>1</v>
      </c>
      <c r="V3" t="s">
        <v>17</v>
      </c>
      <c r="W3" t="s">
        <v>13</v>
      </c>
      <c r="X3" t="s">
        <v>9</v>
      </c>
      <c r="Y3" t="s">
        <v>10</v>
      </c>
      <c r="Z3">
        <v>16</v>
      </c>
      <c r="AA3">
        <v>691.02686607529995</v>
      </c>
      <c r="AB3">
        <v>8.4898147758520199</v>
      </c>
      <c r="AC3" t="s">
        <v>11</v>
      </c>
      <c r="AE3">
        <v>1</v>
      </c>
      <c r="AF3" t="s">
        <v>17</v>
      </c>
      <c r="AG3" t="s">
        <v>14</v>
      </c>
      <c r="AH3" t="s">
        <v>9</v>
      </c>
      <c r="AI3" t="s">
        <v>10</v>
      </c>
      <c r="AJ3">
        <v>16</v>
      </c>
      <c r="AK3">
        <v>331.94194802889899</v>
      </c>
      <c r="AL3">
        <v>26.959704194791801</v>
      </c>
      <c r="AM3" t="s">
        <v>11</v>
      </c>
    </row>
    <row r="4" spans="1:39" x14ac:dyDescent="0.2">
      <c r="A4">
        <v>2</v>
      </c>
      <c r="B4" t="s">
        <v>17</v>
      </c>
      <c r="C4" t="s">
        <v>8</v>
      </c>
      <c r="D4" t="s">
        <v>9</v>
      </c>
      <c r="E4" t="s">
        <v>10</v>
      </c>
      <c r="F4">
        <v>32</v>
      </c>
      <c r="G4">
        <v>530.68013918329996</v>
      </c>
      <c r="H4">
        <v>2.0468318933938199</v>
      </c>
      <c r="I4" t="s">
        <v>11</v>
      </c>
      <c r="K4">
        <v>2</v>
      </c>
      <c r="L4" t="s">
        <v>17</v>
      </c>
      <c r="M4" t="s">
        <v>12</v>
      </c>
      <c r="N4" t="s">
        <v>9</v>
      </c>
      <c r="O4" t="s">
        <v>10</v>
      </c>
      <c r="P4">
        <v>32</v>
      </c>
      <c r="Q4">
        <v>53.6636529998</v>
      </c>
      <c r="R4">
        <v>1.08223796382635</v>
      </c>
      <c r="S4" t="s">
        <v>11</v>
      </c>
      <c r="U4">
        <v>2</v>
      </c>
      <c r="V4" t="s">
        <v>17</v>
      </c>
      <c r="W4" t="s">
        <v>13</v>
      </c>
      <c r="X4" t="s">
        <v>9</v>
      </c>
      <c r="Y4" t="s">
        <v>10</v>
      </c>
      <c r="Z4">
        <v>32</v>
      </c>
      <c r="AA4">
        <v>521.194820656199</v>
      </c>
      <c r="AB4">
        <v>1.8214267493365</v>
      </c>
      <c r="AC4" t="s">
        <v>11</v>
      </c>
      <c r="AE4">
        <v>2</v>
      </c>
      <c r="AF4" t="s">
        <v>17</v>
      </c>
      <c r="AG4" t="s">
        <v>14</v>
      </c>
      <c r="AH4" t="s">
        <v>9</v>
      </c>
      <c r="AI4" t="s">
        <v>10</v>
      </c>
      <c r="AJ4">
        <v>32</v>
      </c>
      <c r="AK4">
        <v>122.8496095356</v>
      </c>
      <c r="AL4">
        <v>12.8062768920931</v>
      </c>
      <c r="AM4" t="s">
        <v>11</v>
      </c>
    </row>
    <row r="5" spans="1:39" x14ac:dyDescent="0.2">
      <c r="A5">
        <v>3</v>
      </c>
      <c r="B5" t="s">
        <v>17</v>
      </c>
      <c r="C5" t="s">
        <v>8</v>
      </c>
      <c r="D5" t="s">
        <v>9</v>
      </c>
      <c r="E5" t="s">
        <v>10</v>
      </c>
      <c r="F5">
        <v>48</v>
      </c>
      <c r="G5">
        <v>368.96276648499997</v>
      </c>
      <c r="H5">
        <v>2.7504374887565799</v>
      </c>
      <c r="I5" t="s">
        <v>11</v>
      </c>
      <c r="K5">
        <v>3</v>
      </c>
      <c r="L5" t="s">
        <v>17</v>
      </c>
      <c r="M5" t="s">
        <v>12</v>
      </c>
      <c r="N5" t="s">
        <v>9</v>
      </c>
      <c r="O5" t="s">
        <v>10</v>
      </c>
      <c r="P5">
        <v>48</v>
      </c>
      <c r="Q5">
        <v>42.081275954500001</v>
      </c>
      <c r="R5">
        <v>1.1458166727286301</v>
      </c>
      <c r="S5" t="s">
        <v>11</v>
      </c>
      <c r="U5">
        <v>3</v>
      </c>
      <c r="V5" t="s">
        <v>17</v>
      </c>
      <c r="W5" t="s">
        <v>13</v>
      </c>
      <c r="X5" t="s">
        <v>9</v>
      </c>
      <c r="Y5" t="s">
        <v>10</v>
      </c>
      <c r="Z5">
        <v>48</v>
      </c>
      <c r="AA5">
        <v>380.08730859560001</v>
      </c>
      <c r="AB5">
        <v>1.02132770285392</v>
      </c>
      <c r="AC5" t="s">
        <v>11</v>
      </c>
      <c r="AE5">
        <v>3</v>
      </c>
      <c r="AF5" t="s">
        <v>17</v>
      </c>
      <c r="AG5" t="s">
        <v>14</v>
      </c>
      <c r="AH5" t="s">
        <v>9</v>
      </c>
      <c r="AI5" t="s">
        <v>10</v>
      </c>
      <c r="AJ5">
        <v>48</v>
      </c>
      <c r="AK5">
        <v>111.7371896896</v>
      </c>
      <c r="AL5">
        <v>16.566330474685699</v>
      </c>
      <c r="AM5" t="s">
        <v>11</v>
      </c>
    </row>
    <row r="6" spans="1:39" x14ac:dyDescent="0.2">
      <c r="A6">
        <v>4</v>
      </c>
      <c r="B6" t="s">
        <v>17</v>
      </c>
      <c r="C6" t="s">
        <v>8</v>
      </c>
      <c r="D6" t="s">
        <v>9</v>
      </c>
      <c r="E6" t="s">
        <v>10</v>
      </c>
      <c r="F6">
        <v>64</v>
      </c>
      <c r="G6">
        <v>292.53290538990001</v>
      </c>
      <c r="H6">
        <v>1.5880276061898999</v>
      </c>
      <c r="I6" t="s">
        <v>11</v>
      </c>
      <c r="K6">
        <v>4</v>
      </c>
      <c r="L6" t="s">
        <v>17</v>
      </c>
      <c r="M6" t="s">
        <v>12</v>
      </c>
      <c r="N6" t="s">
        <v>9</v>
      </c>
      <c r="O6" t="s">
        <v>10</v>
      </c>
      <c r="P6">
        <v>64</v>
      </c>
      <c r="Q6">
        <v>37.723162175699997</v>
      </c>
      <c r="R6">
        <v>1.11586948493571</v>
      </c>
      <c r="S6" t="s">
        <v>11</v>
      </c>
      <c r="U6">
        <v>4</v>
      </c>
      <c r="V6" t="s">
        <v>17</v>
      </c>
      <c r="W6" t="s">
        <v>13</v>
      </c>
      <c r="X6" t="s">
        <v>9</v>
      </c>
      <c r="Y6" t="s">
        <v>10</v>
      </c>
      <c r="Z6">
        <v>64</v>
      </c>
      <c r="AA6">
        <v>368.90689557069999</v>
      </c>
      <c r="AB6">
        <v>3.7794940027850998</v>
      </c>
      <c r="AC6" t="s">
        <v>11</v>
      </c>
      <c r="AE6">
        <v>4</v>
      </c>
      <c r="AF6" t="s">
        <v>17</v>
      </c>
      <c r="AG6" t="s">
        <v>14</v>
      </c>
      <c r="AH6" t="s">
        <v>9</v>
      </c>
      <c r="AI6" t="s">
        <v>10</v>
      </c>
      <c r="AJ6">
        <v>64</v>
      </c>
      <c r="AK6">
        <v>93.253059812000004</v>
      </c>
      <c r="AL6">
        <v>0.78126641795580198</v>
      </c>
      <c r="AM6" t="s">
        <v>11</v>
      </c>
    </row>
    <row r="7" spans="1:39" x14ac:dyDescent="0.2">
      <c r="A7">
        <v>5</v>
      </c>
      <c r="B7" t="s">
        <v>17</v>
      </c>
      <c r="C7" t="s">
        <v>8</v>
      </c>
      <c r="D7" t="s">
        <v>9</v>
      </c>
      <c r="E7" t="s">
        <v>15</v>
      </c>
      <c r="F7">
        <v>8</v>
      </c>
      <c r="G7">
        <v>1174.4990358871901</v>
      </c>
      <c r="H7">
        <v>5.9398243790791998</v>
      </c>
      <c r="I7" t="s">
        <v>11</v>
      </c>
      <c r="K7">
        <v>5</v>
      </c>
      <c r="L7" t="s">
        <v>17</v>
      </c>
      <c r="M7" t="s">
        <v>12</v>
      </c>
      <c r="N7" t="s">
        <v>9</v>
      </c>
      <c r="O7" t="s">
        <v>15</v>
      </c>
      <c r="P7">
        <v>8</v>
      </c>
      <c r="Q7">
        <v>113.72776537999999</v>
      </c>
      <c r="R7">
        <v>22.9966586928442</v>
      </c>
      <c r="S7" t="s">
        <v>11</v>
      </c>
      <c r="U7">
        <v>5</v>
      </c>
      <c r="V7" t="s">
        <v>17</v>
      </c>
      <c r="W7" t="s">
        <v>13</v>
      </c>
      <c r="X7" t="s">
        <v>9</v>
      </c>
      <c r="Y7" t="s">
        <v>15</v>
      </c>
      <c r="Z7">
        <v>8</v>
      </c>
      <c r="AA7">
        <v>1181.7983523729999</v>
      </c>
      <c r="AB7">
        <v>3.7320144439180298</v>
      </c>
      <c r="AC7" t="s">
        <v>11</v>
      </c>
      <c r="AE7">
        <v>5</v>
      </c>
      <c r="AF7" t="s">
        <v>17</v>
      </c>
      <c r="AG7" t="s">
        <v>14</v>
      </c>
      <c r="AH7" t="s">
        <v>9</v>
      </c>
      <c r="AI7" t="s">
        <v>15</v>
      </c>
      <c r="AJ7">
        <v>8</v>
      </c>
      <c r="AK7">
        <v>504.727381710099</v>
      </c>
      <c r="AL7">
        <v>156.78731381339099</v>
      </c>
      <c r="AM7" t="s">
        <v>11</v>
      </c>
    </row>
    <row r="8" spans="1:39" x14ac:dyDescent="0.2">
      <c r="A8">
        <v>6</v>
      </c>
      <c r="B8" t="s">
        <v>17</v>
      </c>
      <c r="C8" t="s">
        <v>8</v>
      </c>
      <c r="D8" t="s">
        <v>9</v>
      </c>
      <c r="E8" t="s">
        <v>15</v>
      </c>
      <c r="F8">
        <v>16</v>
      </c>
      <c r="G8">
        <v>563.76421794559997</v>
      </c>
      <c r="H8">
        <v>9.6945404820298702</v>
      </c>
      <c r="I8" t="s">
        <v>11</v>
      </c>
      <c r="K8">
        <v>6</v>
      </c>
      <c r="L8" t="s">
        <v>17</v>
      </c>
      <c r="M8" t="s">
        <v>12</v>
      </c>
      <c r="N8" t="s">
        <v>9</v>
      </c>
      <c r="O8" t="s">
        <v>15</v>
      </c>
      <c r="P8">
        <v>16</v>
      </c>
      <c r="Q8">
        <v>70.225305374399994</v>
      </c>
      <c r="R8">
        <v>5.6330514123531001</v>
      </c>
      <c r="S8" t="s">
        <v>11</v>
      </c>
      <c r="U8">
        <v>6</v>
      </c>
      <c r="V8" t="s">
        <v>17</v>
      </c>
      <c r="W8" t="s">
        <v>13</v>
      </c>
      <c r="X8" t="s">
        <v>9</v>
      </c>
      <c r="Y8" t="s">
        <v>15</v>
      </c>
      <c r="Z8">
        <v>16</v>
      </c>
      <c r="AA8">
        <v>703.42056782109898</v>
      </c>
      <c r="AB8">
        <v>19.041734697317501</v>
      </c>
      <c r="AC8" t="s">
        <v>11</v>
      </c>
      <c r="AE8">
        <v>6</v>
      </c>
      <c r="AF8" t="s">
        <v>17</v>
      </c>
      <c r="AG8" t="s">
        <v>14</v>
      </c>
      <c r="AH8" t="s">
        <v>9</v>
      </c>
      <c r="AI8" t="s">
        <v>15</v>
      </c>
      <c r="AJ8">
        <v>16</v>
      </c>
      <c r="AK8">
        <v>292.29237851559998</v>
      </c>
      <c r="AL8">
        <v>32.806795250184599</v>
      </c>
      <c r="AM8" t="s">
        <v>11</v>
      </c>
    </row>
    <row r="9" spans="1:39" x14ac:dyDescent="0.2">
      <c r="A9">
        <v>7</v>
      </c>
      <c r="B9" t="s">
        <v>17</v>
      </c>
      <c r="C9" t="s">
        <v>8</v>
      </c>
      <c r="D9" t="s">
        <v>9</v>
      </c>
      <c r="E9" t="s">
        <v>15</v>
      </c>
      <c r="F9">
        <v>32</v>
      </c>
      <c r="G9">
        <v>501.550316625199</v>
      </c>
      <c r="H9">
        <v>6.80851293568975</v>
      </c>
      <c r="I9" t="s">
        <v>11</v>
      </c>
      <c r="K9">
        <v>7</v>
      </c>
      <c r="L9" t="s">
        <v>17</v>
      </c>
      <c r="M9" t="s">
        <v>12</v>
      </c>
      <c r="N9" t="s">
        <v>9</v>
      </c>
      <c r="O9" t="s">
        <v>15</v>
      </c>
      <c r="P9">
        <v>32</v>
      </c>
      <c r="Q9">
        <v>91.902379293599907</v>
      </c>
      <c r="R9">
        <v>101.08966180948499</v>
      </c>
      <c r="S9" t="s">
        <v>11</v>
      </c>
      <c r="U9">
        <v>7</v>
      </c>
      <c r="V9" t="s">
        <v>17</v>
      </c>
      <c r="W9" t="s">
        <v>13</v>
      </c>
      <c r="X9" t="s">
        <v>9</v>
      </c>
      <c r="Y9" t="s">
        <v>15</v>
      </c>
      <c r="Z9">
        <v>32</v>
      </c>
      <c r="AA9">
        <v>550.58850356829998</v>
      </c>
      <c r="AB9">
        <v>15.663316593405</v>
      </c>
      <c r="AC9" t="s">
        <v>11</v>
      </c>
      <c r="AE9">
        <v>7</v>
      </c>
      <c r="AF9" t="s">
        <v>17</v>
      </c>
      <c r="AG9" t="s">
        <v>14</v>
      </c>
      <c r="AH9" t="s">
        <v>9</v>
      </c>
      <c r="AI9" t="s">
        <v>15</v>
      </c>
      <c r="AJ9">
        <v>32</v>
      </c>
      <c r="AK9">
        <v>312.1336456395</v>
      </c>
      <c r="AL9">
        <v>286.06946937756101</v>
      </c>
      <c r="AM9" t="s">
        <v>11</v>
      </c>
    </row>
    <row r="10" spans="1:39" x14ac:dyDescent="0.2">
      <c r="A10">
        <v>8</v>
      </c>
      <c r="B10" t="s">
        <v>17</v>
      </c>
      <c r="C10" t="s">
        <v>8</v>
      </c>
      <c r="D10" t="s">
        <v>9</v>
      </c>
      <c r="E10" t="s">
        <v>15</v>
      </c>
      <c r="F10">
        <v>48</v>
      </c>
      <c r="G10">
        <v>344.194666607199</v>
      </c>
      <c r="H10">
        <v>4.3230240455448401</v>
      </c>
      <c r="I10" t="s">
        <v>11</v>
      </c>
      <c r="K10">
        <v>8</v>
      </c>
      <c r="L10" t="s">
        <v>17</v>
      </c>
      <c r="M10" t="s">
        <v>12</v>
      </c>
      <c r="N10" t="s">
        <v>9</v>
      </c>
      <c r="O10" t="s">
        <v>15</v>
      </c>
      <c r="P10">
        <v>48</v>
      </c>
      <c r="Q10">
        <v>131.93270662169999</v>
      </c>
      <c r="R10">
        <v>196.790449038303</v>
      </c>
      <c r="S10" t="s">
        <v>11</v>
      </c>
      <c r="U10">
        <v>8</v>
      </c>
      <c r="V10" t="s">
        <v>17</v>
      </c>
      <c r="W10" t="s">
        <v>13</v>
      </c>
      <c r="X10" t="s">
        <v>9</v>
      </c>
      <c r="Y10" t="s">
        <v>15</v>
      </c>
      <c r="Z10">
        <v>48</v>
      </c>
      <c r="AA10">
        <v>417.55338357490001</v>
      </c>
      <c r="AB10">
        <v>13.2719402605873</v>
      </c>
      <c r="AC10" t="s">
        <v>11</v>
      </c>
      <c r="AE10">
        <v>8</v>
      </c>
      <c r="AF10" t="s">
        <v>17</v>
      </c>
      <c r="AG10" t="s">
        <v>14</v>
      </c>
      <c r="AH10" t="s">
        <v>9</v>
      </c>
      <c r="AI10" t="s">
        <v>15</v>
      </c>
      <c r="AJ10">
        <v>48</v>
      </c>
      <c r="AK10">
        <v>199.74644305179999</v>
      </c>
      <c r="AL10">
        <v>61.518206492880097</v>
      </c>
      <c r="AM10" t="s">
        <v>11</v>
      </c>
    </row>
    <row r="11" spans="1:39" x14ac:dyDescent="0.2">
      <c r="A11">
        <v>9</v>
      </c>
      <c r="B11" t="s">
        <v>17</v>
      </c>
      <c r="C11" t="s">
        <v>8</v>
      </c>
      <c r="D11" t="s">
        <v>9</v>
      </c>
      <c r="E11" t="s">
        <v>15</v>
      </c>
      <c r="F11">
        <v>64</v>
      </c>
      <c r="G11">
        <v>282.02843691800001</v>
      </c>
      <c r="H11">
        <v>3.1033949730457802</v>
      </c>
      <c r="I11" t="s">
        <v>11</v>
      </c>
      <c r="K11">
        <v>9</v>
      </c>
      <c r="L11" t="s">
        <v>17</v>
      </c>
      <c r="M11" t="s">
        <v>12</v>
      </c>
      <c r="N11" t="s">
        <v>9</v>
      </c>
      <c r="O11" t="s">
        <v>15</v>
      </c>
      <c r="P11">
        <v>64</v>
      </c>
      <c r="Q11">
        <v>58.019842385099999</v>
      </c>
      <c r="R11">
        <v>43.279236908790203</v>
      </c>
      <c r="S11" t="s">
        <v>11</v>
      </c>
      <c r="U11">
        <v>9</v>
      </c>
      <c r="V11" t="s">
        <v>17</v>
      </c>
      <c r="W11" t="s">
        <v>13</v>
      </c>
      <c r="X11" t="s">
        <v>9</v>
      </c>
      <c r="Y11" t="s">
        <v>15</v>
      </c>
      <c r="Z11">
        <v>64</v>
      </c>
      <c r="AA11">
        <v>384.505662929999</v>
      </c>
      <c r="AB11">
        <v>8.6458937429616096</v>
      </c>
      <c r="AC11" t="s">
        <v>11</v>
      </c>
      <c r="AE11">
        <v>9</v>
      </c>
      <c r="AF11" t="s">
        <v>17</v>
      </c>
      <c r="AG11" t="s">
        <v>14</v>
      </c>
      <c r="AH11" t="s">
        <v>9</v>
      </c>
      <c r="AI11" t="s">
        <v>15</v>
      </c>
      <c r="AJ11">
        <v>64</v>
      </c>
      <c r="AK11">
        <v>163.79737253050001</v>
      </c>
      <c r="AL11">
        <v>54.787424276523502</v>
      </c>
      <c r="AM11" t="s">
        <v>11</v>
      </c>
    </row>
    <row r="12" spans="1:39" x14ac:dyDescent="0.2">
      <c r="A12">
        <v>10</v>
      </c>
      <c r="B12" t="s">
        <v>17</v>
      </c>
      <c r="C12" t="s">
        <v>8</v>
      </c>
      <c r="D12" t="s">
        <v>9</v>
      </c>
      <c r="E12" t="s">
        <v>16</v>
      </c>
      <c r="F12">
        <v>8</v>
      </c>
      <c r="G12">
        <v>915.06619743739998</v>
      </c>
      <c r="H12">
        <v>0.88310528688620005</v>
      </c>
      <c r="I12" t="s">
        <v>11</v>
      </c>
      <c r="K12">
        <v>10</v>
      </c>
      <c r="L12" t="s">
        <v>17</v>
      </c>
      <c r="M12" t="s">
        <v>12</v>
      </c>
      <c r="N12" t="s">
        <v>9</v>
      </c>
      <c r="O12" t="s">
        <v>16</v>
      </c>
      <c r="P12">
        <v>8</v>
      </c>
      <c r="Q12">
        <v>111.13796209429999</v>
      </c>
      <c r="R12">
        <v>6.9479786236479599</v>
      </c>
      <c r="S12" t="s">
        <v>11</v>
      </c>
      <c r="U12">
        <v>10</v>
      </c>
      <c r="V12" t="s">
        <v>17</v>
      </c>
      <c r="W12" t="s">
        <v>13</v>
      </c>
      <c r="X12" t="s">
        <v>9</v>
      </c>
      <c r="Y12" t="s">
        <v>16</v>
      </c>
      <c r="Z12">
        <v>8</v>
      </c>
      <c r="AA12">
        <v>1242.2511705526999</v>
      </c>
      <c r="AB12">
        <v>102.200295727868</v>
      </c>
      <c r="AC12" t="s">
        <v>11</v>
      </c>
      <c r="AE12">
        <v>10</v>
      </c>
      <c r="AF12" t="s">
        <v>17</v>
      </c>
      <c r="AG12" t="s">
        <v>14</v>
      </c>
      <c r="AH12" t="s">
        <v>9</v>
      </c>
      <c r="AI12" t="s">
        <v>16</v>
      </c>
      <c r="AJ12">
        <v>8</v>
      </c>
      <c r="AK12">
        <v>456.72853571190001</v>
      </c>
      <c r="AL12">
        <v>62.569279269531101</v>
      </c>
      <c r="AM12" t="s">
        <v>11</v>
      </c>
    </row>
    <row r="13" spans="1:39" x14ac:dyDescent="0.2">
      <c r="A13">
        <v>11</v>
      </c>
      <c r="B13" t="s">
        <v>17</v>
      </c>
      <c r="C13" t="s">
        <v>8</v>
      </c>
      <c r="D13" t="s">
        <v>9</v>
      </c>
      <c r="E13" t="s">
        <v>16</v>
      </c>
      <c r="F13">
        <v>16</v>
      </c>
      <c r="G13">
        <v>495.40471886919897</v>
      </c>
      <c r="H13">
        <v>3.0914311546034101</v>
      </c>
      <c r="I13" t="s">
        <v>11</v>
      </c>
      <c r="K13">
        <v>11</v>
      </c>
      <c r="L13" t="s">
        <v>17</v>
      </c>
      <c r="M13" t="s">
        <v>12</v>
      </c>
      <c r="N13" t="s">
        <v>9</v>
      </c>
      <c r="O13" t="s">
        <v>16</v>
      </c>
      <c r="P13">
        <v>16</v>
      </c>
      <c r="Q13">
        <v>79.297511389700006</v>
      </c>
      <c r="R13">
        <v>46.448431885728198</v>
      </c>
      <c r="S13" t="s">
        <v>11</v>
      </c>
      <c r="U13">
        <v>11</v>
      </c>
      <c r="V13" t="s">
        <v>17</v>
      </c>
      <c r="W13" t="s">
        <v>13</v>
      </c>
      <c r="X13" t="s">
        <v>9</v>
      </c>
      <c r="Y13" t="s">
        <v>16</v>
      </c>
      <c r="Z13">
        <v>16</v>
      </c>
      <c r="AA13">
        <v>651.28665257779903</v>
      </c>
      <c r="AB13">
        <v>3.11779970921065</v>
      </c>
      <c r="AC13" t="s">
        <v>11</v>
      </c>
      <c r="AE13">
        <v>11</v>
      </c>
      <c r="AF13" t="s">
        <v>17</v>
      </c>
      <c r="AG13" t="s">
        <v>14</v>
      </c>
      <c r="AH13" t="s">
        <v>9</v>
      </c>
      <c r="AI13" t="s">
        <v>16</v>
      </c>
      <c r="AJ13">
        <v>16</v>
      </c>
      <c r="AK13">
        <v>355.89967694760003</v>
      </c>
      <c r="AL13">
        <v>110.22843215713399</v>
      </c>
      <c r="AM13" t="s">
        <v>11</v>
      </c>
    </row>
    <row r="14" spans="1:39" x14ac:dyDescent="0.2">
      <c r="A14">
        <v>12</v>
      </c>
      <c r="B14" t="s">
        <v>17</v>
      </c>
      <c r="C14" t="s">
        <v>8</v>
      </c>
      <c r="D14" t="s">
        <v>9</v>
      </c>
      <c r="E14" t="s">
        <v>16</v>
      </c>
      <c r="F14">
        <v>32</v>
      </c>
      <c r="G14">
        <v>303.093809554899</v>
      </c>
      <c r="H14">
        <v>5.11561083486448</v>
      </c>
      <c r="I14" t="s">
        <v>11</v>
      </c>
      <c r="K14">
        <v>12</v>
      </c>
      <c r="L14" t="s">
        <v>17</v>
      </c>
      <c r="M14" t="s">
        <v>12</v>
      </c>
      <c r="N14" t="s">
        <v>9</v>
      </c>
      <c r="O14" t="s">
        <v>16</v>
      </c>
      <c r="P14">
        <v>32</v>
      </c>
      <c r="Q14">
        <v>60.773711875399897</v>
      </c>
      <c r="R14">
        <v>50.872514530528299</v>
      </c>
      <c r="S14" t="s">
        <v>11</v>
      </c>
      <c r="U14">
        <v>12</v>
      </c>
      <c r="V14" t="s">
        <v>17</v>
      </c>
      <c r="W14" t="s">
        <v>13</v>
      </c>
      <c r="X14" t="s">
        <v>9</v>
      </c>
      <c r="Y14" t="s">
        <v>16</v>
      </c>
      <c r="Z14">
        <v>32</v>
      </c>
      <c r="AA14">
        <v>393.6636554026</v>
      </c>
      <c r="AB14">
        <v>1.30473587450997</v>
      </c>
      <c r="AC14" t="s">
        <v>11</v>
      </c>
      <c r="AE14">
        <v>12</v>
      </c>
      <c r="AF14" t="s">
        <v>17</v>
      </c>
      <c r="AG14" t="s">
        <v>14</v>
      </c>
      <c r="AH14" t="s">
        <v>9</v>
      </c>
      <c r="AI14" t="s">
        <v>16</v>
      </c>
      <c r="AJ14">
        <v>32</v>
      </c>
      <c r="AK14">
        <v>301.84594868879998</v>
      </c>
      <c r="AL14">
        <v>150.73397077509901</v>
      </c>
      <c r="AM14" t="s">
        <v>11</v>
      </c>
    </row>
    <row r="15" spans="1:39" x14ac:dyDescent="0.2">
      <c r="A15">
        <v>13</v>
      </c>
      <c r="B15" t="s">
        <v>17</v>
      </c>
      <c r="C15" t="s">
        <v>8</v>
      </c>
      <c r="D15" t="s">
        <v>9</v>
      </c>
      <c r="E15" t="s">
        <v>16</v>
      </c>
      <c r="F15">
        <v>48</v>
      </c>
      <c r="G15">
        <v>296.58440839240001</v>
      </c>
      <c r="H15">
        <v>3.36904702629454</v>
      </c>
      <c r="I15" t="s">
        <v>11</v>
      </c>
      <c r="K15">
        <v>13</v>
      </c>
      <c r="L15" t="s">
        <v>17</v>
      </c>
      <c r="M15" t="s">
        <v>12</v>
      </c>
      <c r="N15" t="s">
        <v>9</v>
      </c>
      <c r="O15" t="s">
        <v>16</v>
      </c>
      <c r="P15">
        <v>48</v>
      </c>
      <c r="Q15">
        <v>41.557158943799998</v>
      </c>
      <c r="R15">
        <v>8.3819048336780604</v>
      </c>
      <c r="S15" t="s">
        <v>11</v>
      </c>
      <c r="U15">
        <v>13</v>
      </c>
      <c r="V15" t="s">
        <v>17</v>
      </c>
      <c r="W15" t="s">
        <v>13</v>
      </c>
      <c r="X15" t="s">
        <v>9</v>
      </c>
      <c r="Y15" t="s">
        <v>16</v>
      </c>
      <c r="Z15">
        <v>48</v>
      </c>
      <c r="AA15">
        <v>350.85433226599997</v>
      </c>
      <c r="AB15">
        <v>13.1614485338688</v>
      </c>
      <c r="AC15" t="s">
        <v>11</v>
      </c>
      <c r="AE15">
        <v>13</v>
      </c>
      <c r="AF15" t="s">
        <v>17</v>
      </c>
      <c r="AG15" t="s">
        <v>14</v>
      </c>
      <c r="AH15" t="s">
        <v>9</v>
      </c>
      <c r="AI15" t="s">
        <v>16</v>
      </c>
      <c r="AJ15">
        <v>48</v>
      </c>
      <c r="AK15">
        <v>168.37667625770001</v>
      </c>
      <c r="AL15">
        <v>36.011453209958098</v>
      </c>
      <c r="AM15" t="s">
        <v>11</v>
      </c>
    </row>
    <row r="16" spans="1:39" x14ac:dyDescent="0.2">
      <c r="A16">
        <v>14</v>
      </c>
      <c r="B16" t="s">
        <v>17</v>
      </c>
      <c r="C16" t="s">
        <v>8</v>
      </c>
      <c r="D16" t="s">
        <v>9</v>
      </c>
      <c r="E16" t="s">
        <v>16</v>
      </c>
      <c r="F16">
        <v>64</v>
      </c>
      <c r="G16">
        <v>292.11959232390001</v>
      </c>
      <c r="H16">
        <v>2.5123545879615201</v>
      </c>
      <c r="I16" t="s">
        <v>11</v>
      </c>
      <c r="K16">
        <v>14</v>
      </c>
      <c r="L16" t="s">
        <v>17</v>
      </c>
      <c r="M16" t="s">
        <v>12</v>
      </c>
      <c r="N16" t="s">
        <v>9</v>
      </c>
      <c r="O16" t="s">
        <v>16</v>
      </c>
      <c r="P16">
        <v>64</v>
      </c>
      <c r="Q16">
        <v>120.4156337731</v>
      </c>
      <c r="R16">
        <v>121.853751123856</v>
      </c>
      <c r="S16" t="s">
        <v>11</v>
      </c>
      <c r="U16">
        <v>14</v>
      </c>
      <c r="V16" t="s">
        <v>17</v>
      </c>
      <c r="W16" t="s">
        <v>13</v>
      </c>
      <c r="X16" t="s">
        <v>9</v>
      </c>
      <c r="Y16" t="s">
        <v>16</v>
      </c>
      <c r="Z16">
        <v>64</v>
      </c>
      <c r="AA16">
        <v>387.174891179599</v>
      </c>
      <c r="AB16">
        <v>6.1946076496046398</v>
      </c>
      <c r="AC16" t="s">
        <v>11</v>
      </c>
      <c r="AE16">
        <v>14</v>
      </c>
      <c r="AF16" t="s">
        <v>17</v>
      </c>
      <c r="AG16" t="s">
        <v>14</v>
      </c>
      <c r="AH16" t="s">
        <v>9</v>
      </c>
      <c r="AI16" t="s">
        <v>16</v>
      </c>
      <c r="AJ16">
        <v>64</v>
      </c>
      <c r="AK16">
        <v>344.03886186309899</v>
      </c>
      <c r="AL16">
        <v>193.39302932813899</v>
      </c>
      <c r="AM16" t="s">
        <v>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-0.249977111117893"/>
  </sheetPr>
  <dimension ref="A1:I27"/>
  <sheetViews>
    <sheetView showRuler="0" workbookViewId="0">
      <selection activeCell="G34" sqref="G34"/>
    </sheetView>
  </sheetViews>
  <sheetFormatPr baseColWidth="10" defaultRowHeight="16" x14ac:dyDescent="0.2"/>
  <sheetData>
    <row r="1" spans="1:9" x14ac:dyDescent="0.2">
      <c r="B1" t="s">
        <v>0</v>
      </c>
      <c r="C1" t="s">
        <v>1</v>
      </c>
      <c r="D1" t="s">
        <v>2</v>
      </c>
      <c r="E1" t="s">
        <v>19</v>
      </c>
      <c r="F1" t="s">
        <v>4</v>
      </c>
      <c r="G1" t="s">
        <v>7</v>
      </c>
      <c r="H1" t="s">
        <v>5</v>
      </c>
      <c r="I1" t="s">
        <v>6</v>
      </c>
    </row>
    <row r="2" spans="1:9" x14ac:dyDescent="0.2">
      <c r="A2">
        <v>0</v>
      </c>
      <c r="B2" t="s">
        <v>17</v>
      </c>
      <c r="C2" t="s">
        <v>14</v>
      </c>
      <c r="D2" t="s">
        <v>9</v>
      </c>
      <c r="E2" t="s">
        <v>20</v>
      </c>
      <c r="F2">
        <v>32</v>
      </c>
      <c r="G2" t="s">
        <v>11</v>
      </c>
      <c r="H2">
        <v>231.7718869704</v>
      </c>
      <c r="I2">
        <v>101.27305310324699</v>
      </c>
    </row>
    <row r="3" spans="1:9" x14ac:dyDescent="0.2">
      <c r="A3">
        <v>1</v>
      </c>
      <c r="B3" t="s">
        <v>17</v>
      </c>
      <c r="C3" t="s">
        <v>14</v>
      </c>
      <c r="D3" t="s">
        <v>9</v>
      </c>
      <c r="E3" t="s">
        <v>21</v>
      </c>
      <c r="F3">
        <v>32</v>
      </c>
      <c r="G3" t="s">
        <v>11</v>
      </c>
      <c r="H3">
        <v>231.28324210629901</v>
      </c>
      <c r="I3">
        <v>54.200691779184702</v>
      </c>
    </row>
    <row r="5" spans="1:9" x14ac:dyDescent="0.2">
      <c r="B5" t="s">
        <v>0</v>
      </c>
      <c r="C5" t="s">
        <v>1</v>
      </c>
      <c r="D5" t="s">
        <v>2</v>
      </c>
      <c r="E5" t="s">
        <v>19</v>
      </c>
      <c r="F5" t="s">
        <v>4</v>
      </c>
      <c r="G5" t="s">
        <v>7</v>
      </c>
      <c r="H5" t="s">
        <v>5</v>
      </c>
      <c r="I5" t="s">
        <v>6</v>
      </c>
    </row>
    <row r="6" spans="1:9" x14ac:dyDescent="0.2">
      <c r="A6">
        <v>0</v>
      </c>
      <c r="B6" t="s">
        <v>17</v>
      </c>
      <c r="C6" t="s">
        <v>13</v>
      </c>
      <c r="D6" t="s">
        <v>9</v>
      </c>
      <c r="E6" t="s">
        <v>20</v>
      </c>
      <c r="F6">
        <v>8</v>
      </c>
      <c r="G6" t="s">
        <v>11</v>
      </c>
      <c r="H6">
        <v>351.00919604429998</v>
      </c>
      <c r="I6">
        <v>73.428773908517599</v>
      </c>
    </row>
    <row r="7" spans="1:9" x14ac:dyDescent="0.2">
      <c r="A7">
        <v>1</v>
      </c>
      <c r="B7" t="s">
        <v>17</v>
      </c>
      <c r="C7" t="s">
        <v>13</v>
      </c>
      <c r="D7" t="s">
        <v>9</v>
      </c>
      <c r="E7" t="s">
        <v>21</v>
      </c>
      <c r="F7">
        <v>8</v>
      </c>
      <c r="G7" t="s">
        <v>11</v>
      </c>
      <c r="H7">
        <v>362.38647125659998</v>
      </c>
      <c r="I7">
        <v>80.4559587017784</v>
      </c>
    </row>
    <row r="8" spans="1:9" x14ac:dyDescent="0.2">
      <c r="A8">
        <v>2</v>
      </c>
      <c r="B8" t="s">
        <v>17</v>
      </c>
      <c r="C8" t="s">
        <v>13</v>
      </c>
      <c r="D8" t="s">
        <v>9</v>
      </c>
      <c r="E8" t="s">
        <v>22</v>
      </c>
      <c r="F8">
        <v>8</v>
      </c>
      <c r="G8" t="s">
        <v>11</v>
      </c>
      <c r="H8">
        <v>207.527648271</v>
      </c>
      <c r="I8">
        <v>43.086561544313497</v>
      </c>
    </row>
    <row r="9" spans="1:9" x14ac:dyDescent="0.2">
      <c r="A9">
        <v>3</v>
      </c>
      <c r="B9" t="s">
        <v>17</v>
      </c>
      <c r="C9" t="s">
        <v>13</v>
      </c>
      <c r="D9" t="s">
        <v>9</v>
      </c>
      <c r="E9" t="s">
        <v>23</v>
      </c>
      <c r="F9">
        <v>8</v>
      </c>
      <c r="G9" t="s">
        <v>11</v>
      </c>
      <c r="H9">
        <v>207.27836127479901</v>
      </c>
      <c r="I9">
        <v>42.6419683533274</v>
      </c>
    </row>
    <row r="10" spans="1:9" x14ac:dyDescent="0.2">
      <c r="A10">
        <v>4</v>
      </c>
      <c r="B10" t="s">
        <v>17</v>
      </c>
      <c r="C10" t="s">
        <v>13</v>
      </c>
      <c r="D10" t="s">
        <v>9</v>
      </c>
      <c r="E10" t="s">
        <v>24</v>
      </c>
      <c r="F10">
        <v>8</v>
      </c>
      <c r="G10" t="s">
        <v>11</v>
      </c>
      <c r="H10">
        <v>208.21452550949999</v>
      </c>
      <c r="I10">
        <v>44.153326863307001</v>
      </c>
    </row>
    <row r="11" spans="1:9" x14ac:dyDescent="0.2">
      <c r="A11">
        <v>5</v>
      </c>
      <c r="B11" t="s">
        <v>17</v>
      </c>
      <c r="C11" t="s">
        <v>13</v>
      </c>
      <c r="D11" t="s">
        <v>9</v>
      </c>
      <c r="E11" t="s">
        <v>25</v>
      </c>
      <c r="F11">
        <v>8</v>
      </c>
      <c r="G11" t="s">
        <v>11</v>
      </c>
      <c r="H11">
        <v>207.55533652909901</v>
      </c>
      <c r="I11">
        <v>43.269150001687699</v>
      </c>
    </row>
    <row r="12" spans="1:9" x14ac:dyDescent="0.2">
      <c r="A12">
        <v>6</v>
      </c>
      <c r="B12" t="s">
        <v>17</v>
      </c>
      <c r="C12" t="s">
        <v>13</v>
      </c>
      <c r="D12" t="s">
        <v>9</v>
      </c>
      <c r="E12" t="s">
        <v>26</v>
      </c>
      <c r="F12">
        <v>8</v>
      </c>
      <c r="G12" t="s">
        <v>11</v>
      </c>
      <c r="H12">
        <v>234.11389751639999</v>
      </c>
      <c r="I12">
        <v>34.167864286819203</v>
      </c>
    </row>
    <row r="13" spans="1:9" x14ac:dyDescent="0.2">
      <c r="A13">
        <v>7</v>
      </c>
      <c r="B13" t="s">
        <v>17</v>
      </c>
      <c r="C13" t="s">
        <v>13</v>
      </c>
      <c r="D13" t="s">
        <v>9</v>
      </c>
      <c r="E13" t="s">
        <v>27</v>
      </c>
      <c r="F13">
        <v>8</v>
      </c>
      <c r="G13" t="s">
        <v>11</v>
      </c>
      <c r="H13">
        <v>234.1981679653</v>
      </c>
      <c r="I13">
        <v>34.118597314908101</v>
      </c>
    </row>
    <row r="15" spans="1:9" x14ac:dyDescent="0.2">
      <c r="B15" t="s">
        <v>0</v>
      </c>
      <c r="C15" t="s">
        <v>1</v>
      </c>
      <c r="D15" t="s">
        <v>2</v>
      </c>
      <c r="E15" t="s">
        <v>19</v>
      </c>
      <c r="F15" t="s">
        <v>4</v>
      </c>
      <c r="G15" t="s">
        <v>7</v>
      </c>
      <c r="H15" t="s">
        <v>5</v>
      </c>
      <c r="I15" t="s">
        <v>6</v>
      </c>
    </row>
    <row r="16" spans="1:9" x14ac:dyDescent="0.2">
      <c r="A16">
        <v>0</v>
      </c>
      <c r="B16" t="s">
        <v>17</v>
      </c>
      <c r="C16" t="s">
        <v>8</v>
      </c>
      <c r="D16" t="s">
        <v>9</v>
      </c>
      <c r="E16" t="s">
        <v>20</v>
      </c>
      <c r="F16">
        <v>8</v>
      </c>
      <c r="G16" t="s">
        <v>11</v>
      </c>
      <c r="H16">
        <v>681.95105665669996</v>
      </c>
      <c r="I16">
        <v>110.767707749537</v>
      </c>
    </row>
    <row r="17" spans="1:9" x14ac:dyDescent="0.2">
      <c r="A17">
        <v>1</v>
      </c>
      <c r="B17" t="s">
        <v>17</v>
      </c>
      <c r="C17" t="s">
        <v>8</v>
      </c>
      <c r="D17" t="s">
        <v>9</v>
      </c>
      <c r="E17" t="s">
        <v>21</v>
      </c>
      <c r="F17">
        <v>8</v>
      </c>
      <c r="G17" t="s">
        <v>11</v>
      </c>
      <c r="H17">
        <v>675.00468928759994</v>
      </c>
      <c r="I17">
        <v>129.40785351535499</v>
      </c>
    </row>
    <row r="18" spans="1:9" x14ac:dyDescent="0.2">
      <c r="A18">
        <v>2</v>
      </c>
      <c r="B18" t="s">
        <v>17</v>
      </c>
      <c r="C18" t="s">
        <v>8</v>
      </c>
      <c r="D18" t="s">
        <v>9</v>
      </c>
      <c r="E18" t="s">
        <v>22</v>
      </c>
      <c r="F18">
        <v>8</v>
      </c>
      <c r="G18" t="s">
        <v>11</v>
      </c>
      <c r="H18">
        <v>195.98984200569899</v>
      </c>
      <c r="I18">
        <v>6.8130223973969297</v>
      </c>
    </row>
    <row r="19" spans="1:9" x14ac:dyDescent="0.2">
      <c r="A19">
        <v>3</v>
      </c>
      <c r="B19" t="s">
        <v>17</v>
      </c>
      <c r="C19" t="s">
        <v>8</v>
      </c>
      <c r="D19" t="s">
        <v>9</v>
      </c>
      <c r="E19" t="s">
        <v>23</v>
      </c>
      <c r="F19">
        <v>8</v>
      </c>
      <c r="G19" t="s">
        <v>11</v>
      </c>
      <c r="H19">
        <v>195.7666689461</v>
      </c>
      <c r="I19">
        <v>6.2334765535981598</v>
      </c>
    </row>
    <row r="20" spans="1:9" x14ac:dyDescent="0.2">
      <c r="A20">
        <v>4</v>
      </c>
      <c r="B20" t="s">
        <v>17</v>
      </c>
      <c r="C20" t="s">
        <v>8</v>
      </c>
      <c r="D20" t="s">
        <v>9</v>
      </c>
      <c r="E20" t="s">
        <v>24</v>
      </c>
      <c r="F20">
        <v>8</v>
      </c>
      <c r="G20" t="s">
        <v>11</v>
      </c>
      <c r="H20">
        <v>193.51527616549899</v>
      </c>
      <c r="I20">
        <v>7.0452983433565501</v>
      </c>
    </row>
    <row r="21" spans="1:9" x14ac:dyDescent="0.2">
      <c r="A21">
        <v>5</v>
      </c>
      <c r="B21" t="s">
        <v>17</v>
      </c>
      <c r="C21" t="s">
        <v>8</v>
      </c>
      <c r="D21" t="s">
        <v>9</v>
      </c>
      <c r="E21" t="s">
        <v>25</v>
      </c>
      <c r="F21">
        <v>8</v>
      </c>
      <c r="G21" t="s">
        <v>11</v>
      </c>
      <c r="H21">
        <v>192.81512852060001</v>
      </c>
      <c r="I21">
        <v>6.3343121194213401</v>
      </c>
    </row>
    <row r="22" spans="1:9" x14ac:dyDescent="0.2">
      <c r="A22">
        <v>6</v>
      </c>
      <c r="B22" t="s">
        <v>17</v>
      </c>
      <c r="C22" t="s">
        <v>8</v>
      </c>
      <c r="D22" t="s">
        <v>9</v>
      </c>
      <c r="E22" t="s">
        <v>26</v>
      </c>
      <c r="F22">
        <v>8</v>
      </c>
      <c r="G22" t="s">
        <v>11</v>
      </c>
      <c r="H22">
        <v>253.7579100248</v>
      </c>
      <c r="I22">
        <v>5.2155828222531397</v>
      </c>
    </row>
    <row r="23" spans="1:9" x14ac:dyDescent="0.2">
      <c r="A23">
        <v>7</v>
      </c>
      <c r="B23" t="s">
        <v>17</v>
      </c>
      <c r="C23" t="s">
        <v>8</v>
      </c>
      <c r="D23" t="s">
        <v>9</v>
      </c>
      <c r="E23" t="s">
        <v>27</v>
      </c>
      <c r="F23">
        <v>8</v>
      </c>
      <c r="G23" t="s">
        <v>11</v>
      </c>
      <c r="H23">
        <v>253.76990562719999</v>
      </c>
      <c r="I23">
        <v>4.1618264792770097</v>
      </c>
    </row>
    <row r="25" spans="1:9" x14ac:dyDescent="0.2">
      <c r="B25" t="s">
        <v>0</v>
      </c>
      <c r="C25" t="s">
        <v>1</v>
      </c>
      <c r="D25" t="s">
        <v>2</v>
      </c>
      <c r="E25" t="s">
        <v>19</v>
      </c>
      <c r="F25" t="s">
        <v>4</v>
      </c>
      <c r="G25" t="s">
        <v>7</v>
      </c>
      <c r="H25" t="s">
        <v>5</v>
      </c>
      <c r="I25" t="s">
        <v>6</v>
      </c>
    </row>
    <row r="26" spans="1:9" x14ac:dyDescent="0.2">
      <c r="A26">
        <v>0</v>
      </c>
      <c r="B26" t="s">
        <v>17</v>
      </c>
      <c r="C26" t="s">
        <v>12</v>
      </c>
      <c r="D26" t="s">
        <v>9</v>
      </c>
      <c r="E26" t="s">
        <v>20</v>
      </c>
      <c r="F26">
        <v>32</v>
      </c>
      <c r="G26" t="s">
        <v>11</v>
      </c>
      <c r="H26">
        <v>83.586578165600002</v>
      </c>
      <c r="I26">
        <v>44.905612688637497</v>
      </c>
    </row>
    <row r="27" spans="1:9" x14ac:dyDescent="0.2">
      <c r="A27">
        <v>1</v>
      </c>
      <c r="B27" t="s">
        <v>17</v>
      </c>
      <c r="C27" t="s">
        <v>12</v>
      </c>
      <c r="D27" t="s">
        <v>9</v>
      </c>
      <c r="E27" t="s">
        <v>21</v>
      </c>
      <c r="F27">
        <v>32</v>
      </c>
      <c r="G27" t="s">
        <v>11</v>
      </c>
      <c r="H27">
        <v>97.041690581500006</v>
      </c>
      <c r="I27">
        <v>64.170514142166795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5" tint="-0.249977111117893"/>
  </sheetPr>
  <dimension ref="A1:J19"/>
  <sheetViews>
    <sheetView showRuler="0" workbookViewId="0">
      <selection activeCell="J2" sqref="J2"/>
    </sheetView>
  </sheetViews>
  <sheetFormatPr baseColWidth="10" defaultRowHeight="16" x14ac:dyDescent="0.2"/>
  <cols>
    <col min="2" max="2" width="11" bestFit="1" customWidth="1"/>
    <col min="3" max="3" width="7.83203125" bestFit="1" customWidth="1"/>
    <col min="4" max="4" width="7.1640625" bestFit="1" customWidth="1"/>
    <col min="6" max="6" width="7.33203125" bestFit="1" customWidth="1"/>
    <col min="7" max="7" width="7.6640625" bestFit="1" customWidth="1"/>
    <col min="8" max="9" width="12.1640625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7</v>
      </c>
      <c r="H1" t="s">
        <v>5</v>
      </c>
      <c r="I1" t="s">
        <v>6</v>
      </c>
    </row>
    <row r="2" spans="1:10" x14ac:dyDescent="0.2">
      <c r="A2">
        <v>0</v>
      </c>
      <c r="B2" t="s">
        <v>17</v>
      </c>
      <c r="C2" t="s">
        <v>8</v>
      </c>
      <c r="D2" t="s">
        <v>9</v>
      </c>
      <c r="E2" t="s">
        <v>10</v>
      </c>
      <c r="F2">
        <v>8</v>
      </c>
      <c r="G2" t="s">
        <v>11</v>
      </c>
      <c r="H2">
        <v>2045.76139079119</v>
      </c>
      <c r="I2">
        <v>452.083238144554</v>
      </c>
    </row>
    <row r="3" spans="1:10" x14ac:dyDescent="0.2">
      <c r="A3">
        <v>1</v>
      </c>
      <c r="B3" t="s">
        <v>17</v>
      </c>
      <c r="C3" t="s">
        <v>8</v>
      </c>
      <c r="D3" t="s">
        <v>9</v>
      </c>
      <c r="E3" t="s">
        <v>15</v>
      </c>
      <c r="F3">
        <v>8</v>
      </c>
      <c r="G3" t="s">
        <v>11</v>
      </c>
      <c r="H3">
        <v>2737.2356671588</v>
      </c>
      <c r="I3">
        <v>378.57173585691601</v>
      </c>
    </row>
    <row r="4" spans="1:10" x14ac:dyDescent="0.2">
      <c r="A4">
        <v>2</v>
      </c>
      <c r="B4" t="s">
        <v>17</v>
      </c>
      <c r="C4" t="s">
        <v>8</v>
      </c>
      <c r="D4" t="s">
        <v>9</v>
      </c>
      <c r="E4" t="s">
        <v>28</v>
      </c>
      <c r="F4">
        <v>8</v>
      </c>
      <c r="G4" t="s">
        <v>11</v>
      </c>
      <c r="H4">
        <v>1274.4523541343999</v>
      </c>
      <c r="I4">
        <v>283.74520459676501</v>
      </c>
    </row>
    <row r="6" spans="1:10" x14ac:dyDescent="0.2">
      <c r="B6" t="s">
        <v>0</v>
      </c>
      <c r="C6" t="s">
        <v>1</v>
      </c>
      <c r="D6" t="s">
        <v>2</v>
      </c>
      <c r="E6" t="s">
        <v>3</v>
      </c>
      <c r="F6" t="s">
        <v>4</v>
      </c>
      <c r="G6" t="s">
        <v>7</v>
      </c>
      <c r="H6" t="s">
        <v>5</v>
      </c>
      <c r="I6" t="s">
        <v>6</v>
      </c>
    </row>
    <row r="7" spans="1:10" x14ac:dyDescent="0.2">
      <c r="A7">
        <v>0</v>
      </c>
      <c r="B7" t="s">
        <v>17</v>
      </c>
      <c r="C7" t="s">
        <v>12</v>
      </c>
      <c r="D7" t="s">
        <v>9</v>
      </c>
      <c r="E7" t="s">
        <v>10</v>
      </c>
      <c r="F7">
        <v>32</v>
      </c>
      <c r="G7" t="s">
        <v>11</v>
      </c>
      <c r="H7">
        <v>39.442145362600002</v>
      </c>
      <c r="I7">
        <v>12.3044013484958</v>
      </c>
    </row>
    <row r="8" spans="1:10" x14ac:dyDescent="0.2">
      <c r="A8">
        <v>1</v>
      </c>
      <c r="B8" t="s">
        <v>17</v>
      </c>
      <c r="C8" t="s">
        <v>12</v>
      </c>
      <c r="D8" t="s">
        <v>9</v>
      </c>
      <c r="E8" t="s">
        <v>15</v>
      </c>
      <c r="F8">
        <v>32</v>
      </c>
      <c r="G8" t="s">
        <v>11</v>
      </c>
      <c r="H8">
        <v>171.85717393120001</v>
      </c>
      <c r="I8">
        <v>114.632056372222</v>
      </c>
    </row>
    <row r="9" spans="1:10" x14ac:dyDescent="0.2">
      <c r="A9">
        <v>2</v>
      </c>
      <c r="B9" t="s">
        <v>17</v>
      </c>
      <c r="C9" t="s">
        <v>12</v>
      </c>
      <c r="D9" t="s">
        <v>9</v>
      </c>
      <c r="E9" t="s">
        <v>28</v>
      </c>
      <c r="F9">
        <v>32</v>
      </c>
      <c r="G9" t="s">
        <v>11</v>
      </c>
      <c r="H9">
        <v>107.1120387962</v>
      </c>
      <c r="I9">
        <v>44.2012114770206</v>
      </c>
    </row>
    <row r="11" spans="1:10" x14ac:dyDescent="0.2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7</v>
      </c>
      <c r="H11" t="s">
        <v>5</v>
      </c>
      <c r="I11" t="s">
        <v>6</v>
      </c>
    </row>
    <row r="12" spans="1:10" x14ac:dyDescent="0.2">
      <c r="A12">
        <v>0</v>
      </c>
      <c r="B12" t="s">
        <v>17</v>
      </c>
      <c r="C12" t="s">
        <v>13</v>
      </c>
      <c r="D12" t="s">
        <v>9</v>
      </c>
      <c r="E12" t="s">
        <v>10</v>
      </c>
      <c r="F12">
        <v>8</v>
      </c>
      <c r="G12" t="s">
        <v>11</v>
      </c>
      <c r="H12">
        <v>485.21880016710003</v>
      </c>
      <c r="I12">
        <v>100.38452720155</v>
      </c>
    </row>
    <row r="13" spans="1:10" x14ac:dyDescent="0.2">
      <c r="A13">
        <v>1</v>
      </c>
      <c r="B13" t="s">
        <v>17</v>
      </c>
      <c r="C13" t="s">
        <v>13</v>
      </c>
      <c r="D13" t="s">
        <v>9</v>
      </c>
      <c r="E13" t="s">
        <v>15</v>
      </c>
      <c r="F13">
        <v>8</v>
      </c>
      <c r="G13" t="s">
        <v>11</v>
      </c>
      <c r="H13">
        <v>862.87117748239996</v>
      </c>
      <c r="I13">
        <v>110.708192445885</v>
      </c>
    </row>
    <row r="14" spans="1:10" x14ac:dyDescent="0.2">
      <c r="A14">
        <v>2</v>
      </c>
      <c r="B14" t="s">
        <v>17</v>
      </c>
      <c r="C14" t="s">
        <v>13</v>
      </c>
      <c r="D14" t="s">
        <v>9</v>
      </c>
      <c r="E14" t="s">
        <v>28</v>
      </c>
      <c r="F14">
        <v>8</v>
      </c>
      <c r="G14" t="s">
        <v>11</v>
      </c>
      <c r="H14">
        <v>272.33619734080003</v>
      </c>
      <c r="I14">
        <v>29.683808848243199</v>
      </c>
    </row>
    <row r="16" spans="1:10" x14ac:dyDescent="0.2"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7</v>
      </c>
      <c r="H16" t="s">
        <v>5</v>
      </c>
      <c r="I16" t="s">
        <v>6</v>
      </c>
    </row>
    <row r="17" spans="1:9" x14ac:dyDescent="0.2">
      <c r="A17">
        <v>0</v>
      </c>
      <c r="B17" t="s">
        <v>17</v>
      </c>
      <c r="C17" t="s">
        <v>14</v>
      </c>
      <c r="D17" t="s">
        <v>9</v>
      </c>
      <c r="E17" t="s">
        <v>10</v>
      </c>
      <c r="F17">
        <v>32</v>
      </c>
      <c r="G17" t="s">
        <v>11</v>
      </c>
      <c r="H17">
        <v>182.86588237519999</v>
      </c>
      <c r="I17">
        <v>25.123250248875799</v>
      </c>
    </row>
    <row r="18" spans="1:9" x14ac:dyDescent="0.2">
      <c r="A18">
        <v>1</v>
      </c>
      <c r="B18" t="s">
        <v>17</v>
      </c>
      <c r="C18" t="s">
        <v>14</v>
      </c>
      <c r="D18" t="s">
        <v>9</v>
      </c>
      <c r="E18" t="s">
        <v>15</v>
      </c>
      <c r="F18">
        <v>32</v>
      </c>
      <c r="G18" t="s">
        <v>11</v>
      </c>
      <c r="H18">
        <v>329.59472148179998</v>
      </c>
      <c r="I18">
        <v>85.275952372824094</v>
      </c>
    </row>
    <row r="19" spans="1:9" x14ac:dyDescent="0.2">
      <c r="A19">
        <v>2</v>
      </c>
      <c r="B19" t="s">
        <v>17</v>
      </c>
      <c r="C19" t="s">
        <v>14</v>
      </c>
      <c r="D19" t="s">
        <v>9</v>
      </c>
      <c r="E19" t="s">
        <v>28</v>
      </c>
      <c r="F19">
        <v>32</v>
      </c>
      <c r="G19" t="s">
        <v>11</v>
      </c>
      <c r="H19">
        <v>508.6678611863</v>
      </c>
      <c r="I19">
        <v>420.58638847369201</v>
      </c>
    </row>
  </sheetData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7" tint="0.39997558519241921"/>
  </sheetPr>
  <dimension ref="A1:BK10"/>
  <sheetViews>
    <sheetView showRuler="0" topLeftCell="AP2" workbookViewId="0">
      <selection activeCell="AY9" sqref="AY9"/>
    </sheetView>
  </sheetViews>
  <sheetFormatPr baseColWidth="10" defaultRowHeight="16" x14ac:dyDescent="0.2"/>
  <cols>
    <col min="1" max="1" width="11.33203125" customWidth="1"/>
    <col min="2" max="2" width="13.5" customWidth="1"/>
    <col min="5" max="5" width="17.33203125" customWidth="1"/>
    <col min="7" max="7" width="13.5" customWidth="1"/>
    <col min="8" max="8" width="11.5" customWidth="1"/>
    <col min="9" max="9" width="13.33203125" customWidth="1"/>
    <col min="10" max="10" width="11.1640625" customWidth="1"/>
    <col min="11" max="11" width="12.6640625" customWidth="1"/>
    <col min="13" max="13" width="12.33203125" customWidth="1"/>
    <col min="18" max="18" width="13.6640625" customWidth="1"/>
    <col min="23" max="23" width="13.6640625" customWidth="1"/>
    <col min="24" max="24" width="11.5" customWidth="1"/>
    <col min="25" max="25" width="13.33203125" customWidth="1"/>
    <col min="26" max="26" width="11.1640625" customWidth="1"/>
    <col min="27" max="27" width="12.6640625" customWidth="1"/>
    <col min="29" max="29" width="12.33203125" customWidth="1"/>
    <col min="34" max="34" width="13.5" customWidth="1"/>
    <col min="39" max="39" width="13.5" customWidth="1"/>
    <col min="40" max="40" width="11.5" customWidth="1"/>
    <col min="41" max="41" width="13.33203125" customWidth="1"/>
    <col min="42" max="42" width="11.1640625" customWidth="1"/>
    <col min="43" max="43" width="12.6640625" customWidth="1"/>
    <col min="45" max="45" width="12.33203125" customWidth="1"/>
    <col min="50" max="50" width="13.6640625" customWidth="1"/>
    <col min="55" max="55" width="13.5" customWidth="1"/>
    <col min="56" max="56" width="11.5" customWidth="1"/>
    <col min="57" max="57" width="13.33203125" customWidth="1"/>
    <col min="58" max="58" width="11.1640625" customWidth="1"/>
    <col min="59" max="59" width="12.6640625" customWidth="1"/>
    <col min="61" max="61" width="12.33203125" customWidth="1"/>
  </cols>
  <sheetData>
    <row r="1" spans="1:63" x14ac:dyDescent="0.2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7</v>
      </c>
      <c r="Q1" t="s">
        <v>38</v>
      </c>
      <c r="R1" t="s">
        <v>0</v>
      </c>
      <c r="S1" t="s">
        <v>1</v>
      </c>
      <c r="T1" t="s">
        <v>2</v>
      </c>
      <c r="U1" t="s">
        <v>3</v>
      </c>
      <c r="V1" t="s">
        <v>4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7</v>
      </c>
      <c r="AG1" t="s">
        <v>39</v>
      </c>
      <c r="AH1" t="s">
        <v>0</v>
      </c>
      <c r="AI1" t="s">
        <v>1</v>
      </c>
      <c r="AJ1" t="s">
        <v>2</v>
      </c>
      <c r="AK1" t="s">
        <v>3</v>
      </c>
      <c r="AL1" t="s">
        <v>4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36</v>
      </c>
      <c r="AT1" t="s">
        <v>37</v>
      </c>
      <c r="AU1" t="s">
        <v>7</v>
      </c>
      <c r="AW1" t="s">
        <v>40</v>
      </c>
      <c r="AX1" t="s">
        <v>0</v>
      </c>
      <c r="AY1" t="s">
        <v>1</v>
      </c>
      <c r="AZ1" t="s">
        <v>2</v>
      </c>
      <c r="BA1" t="s">
        <v>3</v>
      </c>
      <c r="BB1" t="s">
        <v>4</v>
      </c>
      <c r="BC1" t="s">
        <v>30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  <c r="BK1" t="s">
        <v>7</v>
      </c>
    </row>
    <row r="2" spans="1:63" x14ac:dyDescent="0.2">
      <c r="A2">
        <v>0</v>
      </c>
      <c r="B2" t="s">
        <v>17</v>
      </c>
      <c r="C2" t="s">
        <v>8</v>
      </c>
      <c r="D2" t="s">
        <v>9</v>
      </c>
      <c r="E2" t="s">
        <v>41</v>
      </c>
      <c r="F2">
        <v>8</v>
      </c>
      <c r="G2">
        <v>735.96421104047499</v>
      </c>
      <c r="H2">
        <v>81.555944564497693</v>
      </c>
      <c r="I2">
        <v>946.35416698171503</v>
      </c>
      <c r="J2">
        <v>143.11013214877201</v>
      </c>
      <c r="K2">
        <v>2452.0914470171001</v>
      </c>
      <c r="L2">
        <v>436.69119935618102</v>
      </c>
      <c r="M2">
        <v>200.03302675259999</v>
      </c>
      <c r="N2">
        <v>6.5859129647579699</v>
      </c>
      <c r="O2" t="s">
        <v>11</v>
      </c>
      <c r="Q2">
        <v>0</v>
      </c>
      <c r="R2" t="s">
        <v>17</v>
      </c>
      <c r="S2" t="s">
        <v>12</v>
      </c>
      <c r="T2" t="s">
        <v>9</v>
      </c>
      <c r="U2" t="s">
        <v>42</v>
      </c>
      <c r="V2">
        <v>32</v>
      </c>
      <c r="W2">
        <v>39.108103163099997</v>
      </c>
      <c r="X2">
        <v>11.694552583018099</v>
      </c>
      <c r="Y2">
        <v>0.47240700893783899</v>
      </c>
      <c r="Z2">
        <v>0.95470546370048703</v>
      </c>
      <c r="AA2">
        <v>39.442145362600002</v>
      </c>
      <c r="AB2">
        <v>12.3044013484958</v>
      </c>
      <c r="AC2">
        <v>38.7740609636</v>
      </c>
      <c r="AD2">
        <v>11.092262628134399</v>
      </c>
      <c r="AE2" t="s">
        <v>11</v>
      </c>
      <c r="AG2">
        <v>0</v>
      </c>
      <c r="AH2" t="s">
        <v>17</v>
      </c>
      <c r="AI2" t="s">
        <v>13</v>
      </c>
      <c r="AJ2" t="s">
        <v>9</v>
      </c>
      <c r="AK2" t="s">
        <v>41</v>
      </c>
      <c r="AL2">
        <v>8</v>
      </c>
      <c r="AM2">
        <v>259.743866349087</v>
      </c>
      <c r="AN2">
        <v>5.9312503254681896</v>
      </c>
      <c r="AO2">
        <v>88.341326130428101</v>
      </c>
      <c r="AP2">
        <v>17.628848020648501</v>
      </c>
      <c r="AQ2">
        <v>410.55080498360002</v>
      </c>
      <c r="AR2">
        <v>43.221880202484598</v>
      </c>
      <c r="AS2">
        <v>197.46690283140001</v>
      </c>
      <c r="AT2">
        <v>5.5561627263222197</v>
      </c>
      <c r="AU2" t="s">
        <v>11</v>
      </c>
      <c r="AW2">
        <v>0</v>
      </c>
      <c r="AX2" t="s">
        <v>17</v>
      </c>
      <c r="AY2" t="s">
        <v>14</v>
      </c>
      <c r="AZ2" t="s">
        <v>9</v>
      </c>
      <c r="BA2" t="s">
        <v>42</v>
      </c>
      <c r="BB2">
        <v>32</v>
      </c>
      <c r="BC2">
        <v>181.40771044069999</v>
      </c>
      <c r="BD2">
        <v>26.604280864172601</v>
      </c>
      <c r="BE2">
        <v>2.0621665260416999</v>
      </c>
      <c r="BF2">
        <v>5.6802232901215399</v>
      </c>
      <c r="BG2">
        <v>182.86588237519999</v>
      </c>
      <c r="BH2">
        <v>25.123250248875799</v>
      </c>
      <c r="BI2">
        <v>179.94953850620001</v>
      </c>
      <c r="BJ2">
        <v>28.577311877739</v>
      </c>
      <c r="BK2" t="s">
        <v>11</v>
      </c>
    </row>
    <row r="3" spans="1:63" x14ac:dyDescent="0.2">
      <c r="A3">
        <v>1</v>
      </c>
      <c r="B3" t="s">
        <v>17</v>
      </c>
      <c r="C3" t="s">
        <v>8</v>
      </c>
      <c r="D3" t="s">
        <v>9</v>
      </c>
      <c r="E3" t="s">
        <v>43</v>
      </c>
      <c r="F3">
        <v>16</v>
      </c>
      <c r="G3">
        <v>1320.1220810618199</v>
      </c>
      <c r="H3">
        <v>513.01844826847503</v>
      </c>
      <c r="I3">
        <v>2177.4137385663398</v>
      </c>
      <c r="J3">
        <v>1021.45095116271</v>
      </c>
      <c r="K3">
        <v>4585.9173771996002</v>
      </c>
      <c r="L3">
        <v>2045.3388136247099</v>
      </c>
      <c r="M3">
        <v>206.65920796199899</v>
      </c>
      <c r="N3">
        <v>4.6777919694845203</v>
      </c>
      <c r="O3" t="s">
        <v>11</v>
      </c>
      <c r="Q3">
        <v>1</v>
      </c>
      <c r="R3" t="s">
        <v>17</v>
      </c>
      <c r="S3" t="s">
        <v>12</v>
      </c>
      <c r="T3" t="s">
        <v>9</v>
      </c>
      <c r="U3" t="s">
        <v>44</v>
      </c>
      <c r="V3">
        <v>32</v>
      </c>
      <c r="W3">
        <v>155.4991855321</v>
      </c>
      <c r="X3">
        <v>117.961410302289</v>
      </c>
      <c r="Y3">
        <v>23.133689047148899</v>
      </c>
      <c r="Z3">
        <v>29.580291349489201</v>
      </c>
      <c r="AA3">
        <v>171.85717393120001</v>
      </c>
      <c r="AB3">
        <v>114.632056372222</v>
      </c>
      <c r="AC3">
        <v>139.14119713299999</v>
      </c>
      <c r="AD3">
        <v>124.75685924712199</v>
      </c>
      <c r="AE3" t="s">
        <v>11</v>
      </c>
      <c r="AG3">
        <v>1</v>
      </c>
      <c r="AH3" t="s">
        <v>17</v>
      </c>
      <c r="AI3" t="s">
        <v>13</v>
      </c>
      <c r="AJ3" t="s">
        <v>9</v>
      </c>
      <c r="AK3" t="s">
        <v>43</v>
      </c>
      <c r="AL3">
        <v>16</v>
      </c>
      <c r="AM3">
        <v>332.87899727282502</v>
      </c>
      <c r="AN3">
        <v>13.0920743752825</v>
      </c>
      <c r="AO3">
        <v>226.10162355211401</v>
      </c>
      <c r="AP3">
        <v>25.094037394637802</v>
      </c>
      <c r="AQ3">
        <v>670.79341220929996</v>
      </c>
      <c r="AR3">
        <v>50.7982859244308</v>
      </c>
      <c r="AS3">
        <v>196.1434555438</v>
      </c>
      <c r="AT3">
        <v>2.23896731997548</v>
      </c>
      <c r="AU3" t="s">
        <v>11</v>
      </c>
      <c r="AW3">
        <v>1</v>
      </c>
      <c r="AX3" t="s">
        <v>17</v>
      </c>
      <c r="AY3" t="s">
        <v>14</v>
      </c>
      <c r="AZ3" t="s">
        <v>9</v>
      </c>
      <c r="BA3" t="s">
        <v>44</v>
      </c>
      <c r="BB3">
        <v>32</v>
      </c>
      <c r="BC3">
        <v>319.63576778305003</v>
      </c>
      <c r="BD3">
        <v>87.243042601921204</v>
      </c>
      <c r="BE3">
        <v>14.084087387817901</v>
      </c>
      <c r="BF3">
        <v>17.902448587535002</v>
      </c>
      <c r="BG3">
        <v>329.59472148179998</v>
      </c>
      <c r="BH3">
        <v>85.275952372824094</v>
      </c>
      <c r="BI3">
        <v>309.676814084299</v>
      </c>
      <c r="BJ3">
        <v>90.946174065864099</v>
      </c>
      <c r="BK3" t="s">
        <v>11</v>
      </c>
    </row>
    <row r="4" spans="1:63" x14ac:dyDescent="0.2">
      <c r="A4">
        <v>2</v>
      </c>
      <c r="B4" t="s">
        <v>17</v>
      </c>
      <c r="C4" t="s">
        <v>8</v>
      </c>
      <c r="D4" t="s">
        <v>9</v>
      </c>
      <c r="E4" t="s">
        <v>45</v>
      </c>
      <c r="F4">
        <v>8</v>
      </c>
      <c r="G4">
        <v>944.93136441329898</v>
      </c>
      <c r="H4">
        <v>94.483066253799294</v>
      </c>
      <c r="I4">
        <v>1330.44711606382</v>
      </c>
      <c r="J4">
        <v>172.54414384486199</v>
      </c>
      <c r="K4">
        <v>3242.685409957</v>
      </c>
      <c r="L4">
        <v>442.99279024334601</v>
      </c>
      <c r="M4">
        <v>200.556508190899</v>
      </c>
      <c r="N4">
        <v>11.3594844946055</v>
      </c>
      <c r="O4" t="s">
        <v>11</v>
      </c>
      <c r="Q4">
        <v>2</v>
      </c>
      <c r="R4" t="s">
        <v>17</v>
      </c>
      <c r="S4" t="s">
        <v>12</v>
      </c>
      <c r="T4" t="s">
        <v>9</v>
      </c>
      <c r="U4" t="s">
        <v>46</v>
      </c>
      <c r="V4">
        <v>32</v>
      </c>
      <c r="W4">
        <v>88.940877900900006</v>
      </c>
      <c r="X4">
        <v>32.773361872046003</v>
      </c>
      <c r="Y4">
        <v>25.697902182196799</v>
      </c>
      <c r="Z4">
        <v>34.013567312354901</v>
      </c>
      <c r="AA4">
        <v>107.1120387962</v>
      </c>
      <c r="AB4">
        <v>44.2012114770206</v>
      </c>
      <c r="AC4">
        <v>70.7697170056</v>
      </c>
      <c r="AD4">
        <v>36.760878146039502</v>
      </c>
      <c r="AE4" t="s">
        <v>11</v>
      </c>
      <c r="AG4">
        <v>2</v>
      </c>
      <c r="AH4" t="s">
        <v>17</v>
      </c>
      <c r="AI4" t="s">
        <v>13</v>
      </c>
      <c r="AJ4" t="s">
        <v>9</v>
      </c>
      <c r="AK4" t="s">
        <v>45</v>
      </c>
      <c r="AL4">
        <v>8</v>
      </c>
      <c r="AM4">
        <v>290.60541395199999</v>
      </c>
      <c r="AN4">
        <v>11.9005292680976</v>
      </c>
      <c r="AO4">
        <v>113.18893746385901</v>
      </c>
      <c r="AP4">
        <v>20.962519759258999</v>
      </c>
      <c r="AQ4">
        <v>484.28325955029902</v>
      </c>
      <c r="AR4">
        <v>44.073798392442797</v>
      </c>
      <c r="AS4">
        <v>215.36502614989999</v>
      </c>
      <c r="AT4">
        <v>9.1683974176490697</v>
      </c>
      <c r="AU4" t="s">
        <v>11</v>
      </c>
      <c r="AW4">
        <v>2</v>
      </c>
      <c r="AX4" t="s">
        <v>17</v>
      </c>
      <c r="AY4" t="s">
        <v>14</v>
      </c>
      <c r="AZ4" t="s">
        <v>9</v>
      </c>
      <c r="BA4" t="s">
        <v>46</v>
      </c>
      <c r="BB4">
        <v>32</v>
      </c>
      <c r="BC4">
        <v>462.16009810169902</v>
      </c>
      <c r="BD4">
        <v>335.36548520384099</v>
      </c>
      <c r="BE4">
        <v>65.771909309876094</v>
      </c>
      <c r="BF4">
        <v>146.61989503973001</v>
      </c>
      <c r="BG4">
        <v>508.6678611863</v>
      </c>
      <c r="BH4">
        <v>420.58638847369201</v>
      </c>
      <c r="BI4">
        <v>415.65233501709997</v>
      </c>
      <c r="BJ4">
        <v>263.71291357105201</v>
      </c>
      <c r="BK4" t="s">
        <v>11</v>
      </c>
    </row>
    <row r="5" spans="1:63" x14ac:dyDescent="0.2">
      <c r="A5">
        <v>3</v>
      </c>
      <c r="B5" t="s">
        <v>17</v>
      </c>
      <c r="C5" t="s">
        <v>8</v>
      </c>
      <c r="D5" t="s">
        <v>9</v>
      </c>
      <c r="E5" t="s">
        <v>47</v>
      </c>
      <c r="F5">
        <v>16</v>
      </c>
      <c r="G5">
        <v>2385.8457454211998</v>
      </c>
      <c r="H5">
        <v>219.67062746062001</v>
      </c>
      <c r="I5">
        <v>4301.8563523510402</v>
      </c>
      <c r="J5">
        <v>445.96288434797702</v>
      </c>
      <c r="K5">
        <v>8838.4982768201007</v>
      </c>
      <c r="L5">
        <v>888.58739292658004</v>
      </c>
      <c r="M5">
        <v>211.12747419359999</v>
      </c>
      <c r="N5">
        <v>4.8749475134015601</v>
      </c>
      <c r="O5" t="s">
        <v>11</v>
      </c>
      <c r="R5" s="2" t="str">
        <f>PENGUIN_NA12878!L$16</f>
        <v>penguin</v>
      </c>
      <c r="S5" s="2" t="str">
        <f>PENGUIN_NA12878!M$16</f>
        <v>gem</v>
      </c>
      <c r="T5" s="2" t="str">
        <f>PENGUIN_NA12878!N$16</f>
        <v>na12878</v>
      </c>
      <c r="U5" s="2" t="str">
        <f>PENGUIN_NA12878!O$16</f>
        <v>scalability</v>
      </c>
      <c r="V5" s="2">
        <f>PENGUIN_NA12878!P$16</f>
        <v>64</v>
      </c>
      <c r="W5" s="2">
        <f>PENGUIN_NA12878!Q$16</f>
        <v>154.6589941814</v>
      </c>
      <c r="X5" s="2">
        <f>PENGUIN_NA12878!R$16</f>
        <v>176.99193629307999</v>
      </c>
      <c r="AG5">
        <v>3</v>
      </c>
      <c r="AH5" t="s">
        <v>17</v>
      </c>
      <c r="AI5" t="s">
        <v>13</v>
      </c>
      <c r="AJ5" t="s">
        <v>9</v>
      </c>
      <c r="AK5" t="s">
        <v>47</v>
      </c>
      <c r="AL5">
        <v>16</v>
      </c>
      <c r="AM5">
        <v>500.41123397664899</v>
      </c>
      <c r="AN5">
        <v>77.711388880032402</v>
      </c>
      <c r="AO5">
        <v>455.29220973821998</v>
      </c>
      <c r="AP5">
        <v>151.448704918749</v>
      </c>
      <c r="AQ5">
        <v>1179.6244934066001</v>
      </c>
      <c r="AR5">
        <v>299.89605079798298</v>
      </c>
      <c r="AS5">
        <v>224.44758415419901</v>
      </c>
      <c r="AT5">
        <v>21.117720378027499</v>
      </c>
      <c r="AU5" t="s">
        <v>11</v>
      </c>
      <c r="AX5" s="3" t="str">
        <f>PENGUIN_NA12878!AF$16</f>
        <v>penguin</v>
      </c>
      <c r="AY5" s="3" t="str">
        <f>PENGUIN_NA12878!AG$16</f>
        <v>snap</v>
      </c>
      <c r="AZ5" s="3" t="str">
        <f>PENGUIN_NA12878!AH$16</f>
        <v>na12878</v>
      </c>
      <c r="BA5" s="3" t="str">
        <f>PENGUIN_NA12878!AI$16</f>
        <v>scalability</v>
      </c>
      <c r="BB5" s="3">
        <f>PENGUIN_NA12878!AJ$16</f>
        <v>64</v>
      </c>
      <c r="BC5" s="3">
        <f>PENGUIN_NA12878!AK$16</f>
        <v>209.9508582359</v>
      </c>
      <c r="BD5" s="3">
        <f>PENGUIN_NA12878!AL$16</f>
        <v>118.63763137376699</v>
      </c>
    </row>
    <row r="6" spans="1:63" x14ac:dyDescent="0.2">
      <c r="A6">
        <v>4</v>
      </c>
      <c r="B6" t="s">
        <v>17</v>
      </c>
      <c r="C6" t="s">
        <v>8</v>
      </c>
      <c r="D6" t="s">
        <v>9</v>
      </c>
      <c r="E6" t="s">
        <v>48</v>
      </c>
      <c r="F6">
        <v>8</v>
      </c>
      <c r="G6">
        <v>469.54103619218699</v>
      </c>
      <c r="H6">
        <v>70.0353099699757</v>
      </c>
      <c r="I6">
        <v>476.26287705583599</v>
      </c>
      <c r="J6">
        <v>131.79525854847299</v>
      </c>
      <c r="K6">
        <v>1274.4523541343999</v>
      </c>
      <c r="L6">
        <v>283.74520459676501</v>
      </c>
      <c r="M6">
        <v>191.57733867959999</v>
      </c>
      <c r="N6">
        <v>6.1958618218326498</v>
      </c>
      <c r="O6" t="s">
        <v>11</v>
      </c>
      <c r="R6" s="2" t="str">
        <f>PENGUIN_NA12878!L$11</f>
        <v>penguin</v>
      </c>
      <c r="S6" s="2" t="str">
        <f>PENGUIN_NA12878!M$11</f>
        <v>gem</v>
      </c>
      <c r="T6" s="2" t="str">
        <f>PENGUIN_NA12878!N$11</f>
        <v>na12878</v>
      </c>
      <c r="U6" s="2" t="str">
        <f>PENGUIN_NA12878!O$11</f>
        <v>localalloc</v>
      </c>
      <c r="V6" s="2">
        <f>PENGUIN_NA12878!P$11</f>
        <v>64</v>
      </c>
      <c r="W6" s="2">
        <f>PENGUIN_NA12878!Q$11</f>
        <v>325.360230049199</v>
      </c>
      <c r="X6" s="2">
        <f>PENGUIN_NA12878!R$11</f>
        <v>512.98151934529096</v>
      </c>
      <c r="AG6">
        <v>4</v>
      </c>
      <c r="AH6" t="s">
        <v>17</v>
      </c>
      <c r="AI6" t="s">
        <v>13</v>
      </c>
      <c r="AJ6" t="s">
        <v>9</v>
      </c>
      <c r="AK6" t="s">
        <v>48</v>
      </c>
      <c r="AL6">
        <v>8</v>
      </c>
      <c r="AM6">
        <v>240.58923401164901</v>
      </c>
      <c r="AN6">
        <v>7.8596234792965696</v>
      </c>
      <c r="AO6">
        <v>34.636048482987398</v>
      </c>
      <c r="AP6">
        <v>14.9614563990907</v>
      </c>
      <c r="AQ6">
        <v>291.91336632269901</v>
      </c>
      <c r="AR6">
        <v>29.426432715127799</v>
      </c>
      <c r="AS6">
        <v>210.5466647149</v>
      </c>
      <c r="AT6">
        <v>7.32127915975199</v>
      </c>
      <c r="AU6" t="s">
        <v>11</v>
      </c>
      <c r="AX6" s="3" t="str">
        <f>PENGUIN_NA12878!AF$11</f>
        <v>penguin</v>
      </c>
      <c r="AY6" s="3" t="str">
        <f>PENGUIN_NA12878!AG$11</f>
        <v>snap</v>
      </c>
      <c r="AZ6" s="3" t="str">
        <f>PENGUIN_NA12878!AH$11</f>
        <v>na12878</v>
      </c>
      <c r="BA6" s="3" t="str">
        <f>PENGUIN_NA12878!AI$11</f>
        <v>localalloc</v>
      </c>
      <c r="BB6" s="3">
        <f>PENGUIN_NA12878!AJ$11</f>
        <v>64</v>
      </c>
      <c r="BC6" s="3">
        <f>PENGUIN_NA12878!AK$11</f>
        <v>284.43166170170002</v>
      </c>
      <c r="BD6" s="3">
        <f>PENGUIN_NA12878!AL$11</f>
        <v>367.62664523358001</v>
      </c>
    </row>
    <row r="7" spans="1:63" x14ac:dyDescent="0.2">
      <c r="A7">
        <v>5</v>
      </c>
      <c r="B7" t="s">
        <v>17</v>
      </c>
      <c r="C7" t="s">
        <v>8</v>
      </c>
      <c r="D7" t="s">
        <v>9</v>
      </c>
      <c r="E7" t="s">
        <v>49</v>
      </c>
      <c r="F7">
        <v>16</v>
      </c>
      <c r="G7">
        <v>1446.31586416801</v>
      </c>
      <c r="H7">
        <v>983.98279238437794</v>
      </c>
      <c r="I7">
        <v>2515.6495196727501</v>
      </c>
      <c r="J7">
        <v>1874.43459276213</v>
      </c>
      <c r="K7">
        <v>5219.5214014069998</v>
      </c>
      <c r="L7">
        <v>3795.7353875972099</v>
      </c>
      <c r="M7">
        <v>168.9449753385</v>
      </c>
      <c r="N7">
        <v>43.703106095922102</v>
      </c>
      <c r="O7" t="s">
        <v>11</v>
      </c>
      <c r="R7" s="2" t="str">
        <f>PENGUIN_NA12878!L$6</f>
        <v>penguin</v>
      </c>
      <c r="S7" s="2" t="str">
        <f>PENGUIN_NA12878!M$6</f>
        <v>gem</v>
      </c>
      <c r="T7" s="2" t="str">
        <f>PENGUIN_NA12878!N$6</f>
        <v>na12878</v>
      </c>
      <c r="U7" s="2" t="str">
        <f>PENGUIN_NA12878!O$6</f>
        <v>interleave</v>
      </c>
      <c r="V7" s="2">
        <f>PENGUIN_NA12878!P$6</f>
        <v>64</v>
      </c>
      <c r="W7" s="2">
        <f>PENGUIN_NA12878!Q$6</f>
        <v>53.019326828799997</v>
      </c>
      <c r="X7" s="2">
        <f>PENGUIN_NA12878!R$6</f>
        <v>3.5290958098506802</v>
      </c>
      <c r="AG7">
        <v>5</v>
      </c>
      <c r="AH7" t="s">
        <v>17</v>
      </c>
      <c r="AI7" t="s">
        <v>13</v>
      </c>
      <c r="AJ7" t="s">
        <v>9</v>
      </c>
      <c r="AK7" t="s">
        <v>49</v>
      </c>
      <c r="AL7">
        <v>16</v>
      </c>
      <c r="AM7">
        <v>282.56661232015</v>
      </c>
      <c r="AN7">
        <v>16.6701815449176</v>
      </c>
      <c r="AO7">
        <v>127.55382874281401</v>
      </c>
      <c r="AP7">
        <v>39.713743239321403</v>
      </c>
      <c r="AQ7">
        <v>471.504956252</v>
      </c>
      <c r="AR7">
        <v>75.853373673680593</v>
      </c>
      <c r="AS7">
        <v>199.4019717701</v>
      </c>
      <c r="AT7">
        <v>10.218617995892201</v>
      </c>
      <c r="AU7" t="s">
        <v>11</v>
      </c>
      <c r="AX7" s="3" t="str">
        <f>PENGUIN_NA12878!AF$6</f>
        <v>penguin</v>
      </c>
      <c r="AY7" s="3" t="str">
        <f>PENGUIN_NA12878!AG$6</f>
        <v>snap</v>
      </c>
      <c r="AZ7" s="3" t="str">
        <f>PENGUIN_NA12878!AH$6</f>
        <v>na12878</v>
      </c>
      <c r="BA7" s="3" t="str">
        <f>PENGUIN_NA12878!AI$6</f>
        <v>interleave</v>
      </c>
      <c r="BB7" s="3">
        <f>PENGUIN_NA12878!AJ$6</f>
        <v>64</v>
      </c>
      <c r="BC7" s="3">
        <f>PENGUIN_NA12878!AK$6</f>
        <v>77.623455324299997</v>
      </c>
      <c r="BD7" s="3">
        <f>PENGUIN_NA12878!AL$6</f>
        <v>7.3693568862062504</v>
      </c>
    </row>
    <row r="8" spans="1:63" x14ac:dyDescent="0.2">
      <c r="B8" s="4" t="str">
        <f>PENGUIN_GCAT!B$16</f>
        <v>penguin</v>
      </c>
      <c r="C8" s="4" t="str">
        <f>PENGUIN_GCAT!C$16</f>
        <v>bowtie2</v>
      </c>
      <c r="D8" s="4" t="str">
        <f>PENGUIN_GCAT!D$16</f>
        <v>GCAT</v>
      </c>
      <c r="E8" s="4" t="str">
        <f>PENGUIN_GCAT!E$16</f>
        <v>scalability</v>
      </c>
      <c r="F8" s="4">
        <f>PENGUIN_GCAT!F$16</f>
        <v>64</v>
      </c>
      <c r="G8" s="4">
        <f>PENGUIN_GCAT!G$16</f>
        <v>292.11959232390001</v>
      </c>
      <c r="H8" s="4">
        <f>PENGUIN_GCAT!H$16</f>
        <v>2.5123545879615201</v>
      </c>
      <c r="AH8" s="5" t="str">
        <f>PENGUIN_GCAT!V$16</f>
        <v>penguin</v>
      </c>
      <c r="AI8" s="5" t="str">
        <f>PENGUIN_GCAT!W$16</f>
        <v>mem</v>
      </c>
      <c r="AJ8" s="5" t="str">
        <f>PENGUIN_GCAT!X$16</f>
        <v>GCAT</v>
      </c>
      <c r="AK8" s="5" t="str">
        <f>PENGUIN_GCAT!Y$16</f>
        <v>scalability</v>
      </c>
      <c r="AL8" s="5">
        <f>PENGUIN_GCAT!Z$16</f>
        <v>64</v>
      </c>
      <c r="AM8" s="5">
        <f>PENGUIN_GCAT!AA$16</f>
        <v>387.174891179599</v>
      </c>
      <c r="AN8" s="5">
        <f>PENGUIN_GCAT!AB$16</f>
        <v>6.1946076496046398</v>
      </c>
    </row>
    <row r="9" spans="1:63" x14ac:dyDescent="0.2">
      <c r="B9" s="4" t="str">
        <f>PENGUIN_GCAT!B$11</f>
        <v>penguin</v>
      </c>
      <c r="C9" s="4" t="str">
        <f>PENGUIN_GCAT!C$11</f>
        <v>bowtie2</v>
      </c>
      <c r="D9" s="4" t="str">
        <f>PENGUIN_GCAT!D$11</f>
        <v>GCAT</v>
      </c>
      <c r="E9" s="4" t="str">
        <f>PENGUIN_GCAT!E$11</f>
        <v>localalloc</v>
      </c>
      <c r="F9" s="4">
        <f>PENGUIN_GCAT!F$11</f>
        <v>64</v>
      </c>
      <c r="G9" s="4">
        <f>PENGUIN_GCAT!G$11</f>
        <v>282.02843691800001</v>
      </c>
      <c r="H9" s="4">
        <f>PENGUIN_GCAT!H$11</f>
        <v>3.1033949730457802</v>
      </c>
      <c r="AH9" s="5" t="str">
        <f>PENGUIN_GCAT!V$11</f>
        <v>penguin</v>
      </c>
      <c r="AI9" s="5" t="str">
        <f>PENGUIN_GCAT!W$11</f>
        <v>mem</v>
      </c>
      <c r="AJ9" s="5" t="str">
        <f>PENGUIN_GCAT!X$11</f>
        <v>GCAT</v>
      </c>
      <c r="AK9" s="5" t="str">
        <f>PENGUIN_GCAT!Y$11</f>
        <v>localalloc</v>
      </c>
      <c r="AL9" s="5">
        <f>PENGUIN_GCAT!Z$11</f>
        <v>64</v>
      </c>
      <c r="AM9" s="5">
        <f>PENGUIN_GCAT!AA$11</f>
        <v>384.505662929999</v>
      </c>
      <c r="AN9" s="5">
        <f>PENGUIN_GCAT!AB$11</f>
        <v>8.6458937429616096</v>
      </c>
    </row>
    <row r="10" spans="1:63" x14ac:dyDescent="0.2">
      <c r="B10" s="4" t="str">
        <f>PENGUIN_GCAT!B$6</f>
        <v>penguin</v>
      </c>
      <c r="C10" s="4" t="str">
        <f>PENGUIN_GCAT!C$6</f>
        <v>bowtie2</v>
      </c>
      <c r="D10" s="4" t="str">
        <f>PENGUIN_GCAT!D$6</f>
        <v>GCAT</v>
      </c>
      <c r="E10" s="4" t="str">
        <f>PENGUIN_GCAT!E$6</f>
        <v>interleave</v>
      </c>
      <c r="F10" s="4">
        <f>PENGUIN_GCAT!F$6</f>
        <v>64</v>
      </c>
      <c r="G10" s="4">
        <f>PENGUIN_GCAT!G$6</f>
        <v>292.53290538990001</v>
      </c>
      <c r="H10" s="4">
        <f>PENGUIN_GCAT!H$6</f>
        <v>1.5880276061898999</v>
      </c>
      <c r="AH10" s="5" t="str">
        <f>PENGUIN_GCAT!V$6</f>
        <v>penguin</v>
      </c>
      <c r="AI10" s="5" t="str">
        <f>PENGUIN_GCAT!W$6</f>
        <v>mem</v>
      </c>
      <c r="AJ10" s="5" t="str">
        <f>PENGUIN_GCAT!X$6</f>
        <v>GCAT</v>
      </c>
      <c r="AK10" s="5" t="str">
        <f>PENGUIN_GCAT!Y$6</f>
        <v>interleave</v>
      </c>
      <c r="AL10" s="5">
        <f>PENGUIN_GCAT!Z$6</f>
        <v>64</v>
      </c>
      <c r="AM10" s="5">
        <f>PENGUIN_GCAT!AA$6</f>
        <v>368.90689557069999</v>
      </c>
      <c r="AN10" s="5">
        <f>PENGUIN_GCAT!AB$6</f>
        <v>3.7794940027850998</v>
      </c>
    </row>
  </sheetData>
  <pageMargins left="0.7" right="0.7" top="0.75" bottom="0.75" header="0.3" footer="0.3"/>
  <pageSetup paperSize="9" orientation="portrait" horizontalDpi="0" verticalDpi="0"/>
  <drawing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PENGUIN_NA12878</vt:lpstr>
      <vt:lpstr>PART_PENGUIN_NA12878</vt:lpstr>
      <vt:lpstr>HYB_PENGUIN_NA12878</vt:lpstr>
      <vt:lpstr>HYB_PENGUIN_NA12878_RELOADED</vt:lpstr>
      <vt:lpstr>HYB_PENGUIN_NA12878_ENHANCED</vt:lpstr>
      <vt:lpstr>PENGUIN_GCAT</vt:lpstr>
      <vt:lpstr>PART_PENGUIN_GCAT</vt:lpstr>
      <vt:lpstr>HYB_PENGUIN_GCAT</vt:lpstr>
      <vt:lpstr>HYB_PENGUIN_GCAT_RELOADED</vt:lpstr>
      <vt:lpstr>HYB_PENGUIN_GCAT_ENHANCED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2016-10-03T18:11:08Z</dcterms:created>
  <dcterms:modified xsi:type="dcterms:W3CDTF">2016-11-18T16:44:43Z</dcterms:modified>
</cp:coreProperties>
</file>