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84f4f0770b82ffb/Documents/Hobbies/Joggling/"/>
    </mc:Choice>
  </mc:AlternateContent>
  <xr:revisionPtr revIDLastSave="6" documentId="8_{23FA22E4-CE20-494B-AF60-A61502B8F078}" xr6:coauthVersionLast="47" xr6:coauthVersionMax="47" xr10:uidLastSave="{5B74604A-A8C4-4A6C-A478-87EC61839318}"/>
  <bookViews>
    <workbookView xWindow="-110" yWindow="-110" windowWidth="19420" windowHeight="10300" tabRatio="913" activeTab="7" xr2:uid="{00000000-000D-0000-FFFF-FFFF00000000}"/>
  </bookViews>
  <sheets>
    <sheet name="Times" sheetId="1" r:id="rId1"/>
    <sheet name="Joggler_List" sheetId="7" r:id="rId2"/>
    <sheet name="Pivot" sheetId="3" r:id="rId3"/>
    <sheet name="All Time Lists" sheetId="2" r:id="rId4"/>
    <sheet name="Unevidenced" sheetId="4" r:id="rId5"/>
    <sheet name="Marathon Majors" sheetId="8" r:id="rId6"/>
    <sheet name="Notes to research" sheetId="5" r:id="rId7"/>
    <sheet name="Joggler Profiles" sheetId="9" r:id="rId8"/>
  </sheets>
  <definedNames>
    <definedName name="_xlnm._FilterDatabase" localSheetId="3" hidden="1">'All Time Lists'!$Q$2:$W$2</definedName>
    <definedName name="_xlnm._FilterDatabase" localSheetId="1" hidden="1">Joggler_List!$A$1:$K$199</definedName>
    <definedName name="_xlnm._FilterDatabase" localSheetId="5" hidden="1">'Marathon Majors'!$B$5:$I$17</definedName>
    <definedName name="_xlnm._FilterDatabase" localSheetId="0" hidden="1">Times!$A$1:$I$628</definedName>
    <definedName name="_xlnm._FilterDatabase" localSheetId="4" hidden="1">Unevidenced!$A$1:$G$1</definedName>
  </definedNames>
  <calcPr calcId="191028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9" l="1"/>
  <c r="I15" i="9"/>
  <c r="F15" i="9"/>
  <c r="C15" i="9"/>
  <c r="C21" i="9"/>
  <c r="C20" i="9"/>
  <c r="C19" i="9"/>
  <c r="W13" i="2"/>
  <c r="T13" i="2"/>
  <c r="S13" i="2"/>
  <c r="F389" i="1"/>
  <c r="E389" i="1"/>
  <c r="F551" i="1"/>
  <c r="E551" i="1"/>
  <c r="F529" i="1"/>
  <c r="E529" i="1"/>
  <c r="F498" i="1"/>
  <c r="E498" i="1"/>
  <c r="I4" i="3"/>
  <c r="J4" i="3"/>
  <c r="K4" i="3"/>
  <c r="L4" i="3"/>
  <c r="M4" i="3"/>
  <c r="C17" i="2"/>
  <c r="D17" i="2"/>
  <c r="G17" i="2"/>
  <c r="E17" i="2" s="1" a="1"/>
  <c r="E17" i="2" s="1"/>
  <c r="C7" i="2"/>
  <c r="D7" i="2"/>
  <c r="G7" i="2"/>
  <c r="F7" i="2" s="1" a="1"/>
  <c r="F7" i="2" s="1"/>
  <c r="C11" i="2"/>
  <c r="D11" i="2"/>
  <c r="G11" i="2"/>
  <c r="C34" i="2"/>
  <c r="D34" i="2"/>
  <c r="G34" i="2"/>
  <c r="C32" i="2"/>
  <c r="D32" i="2"/>
  <c r="G32" i="2"/>
  <c r="E32" i="2" s="1" a="1"/>
  <c r="E32" i="2" s="1"/>
  <c r="C16" i="2"/>
  <c r="D16" i="2"/>
  <c r="G16" i="2"/>
  <c r="F16" i="2" s="1" a="1"/>
  <c r="F16" i="2" s="1"/>
  <c r="C27" i="2"/>
  <c r="D27" i="2"/>
  <c r="G27" i="2"/>
  <c r="F27" i="2" s="1" a="1"/>
  <c r="F27" i="2" s="1"/>
  <c r="C36" i="2"/>
  <c r="D36" i="2"/>
  <c r="G36" i="2"/>
  <c r="F36" i="2" s="1" a="1"/>
  <c r="F36" i="2" s="1"/>
  <c r="C13" i="2"/>
  <c r="D13" i="2"/>
  <c r="G13" i="2"/>
  <c r="F13" i="2" s="1" a="1"/>
  <c r="F13" i="2" s="1"/>
  <c r="C35" i="2"/>
  <c r="D35" i="2"/>
  <c r="G35" i="2"/>
  <c r="F35" i="2" s="1" a="1"/>
  <c r="F35" i="2" s="1"/>
  <c r="C15" i="2"/>
  <c r="D15" i="2"/>
  <c r="G15" i="2"/>
  <c r="E15" i="2" s="1" a="1"/>
  <c r="E15" i="2" s="1"/>
  <c r="C23" i="2"/>
  <c r="D23" i="2"/>
  <c r="G23" i="2"/>
  <c r="E23" i="2" s="1" a="1"/>
  <c r="E23" i="2" s="1"/>
  <c r="C31" i="2"/>
  <c r="D31" i="2"/>
  <c r="G31" i="2"/>
  <c r="E31" i="2" s="1" a="1"/>
  <c r="E31" i="2" s="1"/>
  <c r="C29" i="2"/>
  <c r="D29" i="2"/>
  <c r="G29" i="2"/>
  <c r="E29" i="2" s="1" a="1"/>
  <c r="E29" i="2" s="1"/>
  <c r="C6" i="2"/>
  <c r="D6" i="2"/>
  <c r="G6" i="2"/>
  <c r="F6" i="2" s="1" a="1"/>
  <c r="F6" i="2" s="1"/>
  <c r="C3" i="2"/>
  <c r="D3" i="2"/>
  <c r="G3" i="2"/>
  <c r="F3" i="2" s="1" a="1"/>
  <c r="F3" i="2" s="1"/>
  <c r="C24" i="2"/>
  <c r="D24" i="2"/>
  <c r="G24" i="2"/>
  <c r="F24" i="2" s="1" a="1"/>
  <c r="F24" i="2" s="1"/>
  <c r="C14" i="2"/>
  <c r="D14" i="2"/>
  <c r="G14" i="2"/>
  <c r="E14" i="2" s="1" a="1"/>
  <c r="E14" i="2" s="1"/>
  <c r="C21" i="2"/>
  <c r="D21" i="2"/>
  <c r="G21" i="2"/>
  <c r="F21" i="2" s="1" a="1"/>
  <c r="F21" i="2" s="1"/>
  <c r="C8" i="2"/>
  <c r="D8" i="2"/>
  <c r="G8" i="2"/>
  <c r="C9" i="2"/>
  <c r="D9" i="2"/>
  <c r="G9" i="2"/>
  <c r="E9" i="2" s="1" a="1"/>
  <c r="E9" i="2" s="1"/>
  <c r="C30" i="2"/>
  <c r="D30" i="2"/>
  <c r="G30" i="2"/>
  <c r="E30" i="2" s="1" a="1"/>
  <c r="E30" i="2" s="1"/>
  <c r="C20" i="2"/>
  <c r="D20" i="2"/>
  <c r="G20" i="2"/>
  <c r="F20" i="2" s="1" a="1"/>
  <c r="F20" i="2" s="1"/>
  <c r="C22" i="2"/>
  <c r="D22" i="2"/>
  <c r="G22" i="2"/>
  <c r="F22" i="2" s="1" a="1"/>
  <c r="F22" i="2" s="1"/>
  <c r="C28" i="2"/>
  <c r="D28" i="2"/>
  <c r="G28" i="2"/>
  <c r="F28" i="2" s="1" a="1"/>
  <c r="F28" i="2" s="1"/>
  <c r="C25" i="2"/>
  <c r="D25" i="2"/>
  <c r="G25" i="2"/>
  <c r="F25" i="2" s="1" a="1"/>
  <c r="F25" i="2" s="1"/>
  <c r="C18" i="2"/>
  <c r="D18" i="2"/>
  <c r="G18" i="2"/>
  <c r="C19" i="2"/>
  <c r="D19" i="2"/>
  <c r="G19" i="2"/>
  <c r="E19" i="2" s="1" a="1"/>
  <c r="E19" i="2" s="1"/>
  <c r="C4" i="2"/>
  <c r="D4" i="2"/>
  <c r="G4" i="2"/>
  <c r="E4" i="2" s="1" a="1"/>
  <c r="E4" i="2" s="1"/>
  <c r="F626" i="1"/>
  <c r="E626" i="1"/>
  <c r="F604" i="1"/>
  <c r="E604" i="1"/>
  <c r="F539" i="1"/>
  <c r="E539" i="1"/>
  <c r="G5" i="2"/>
  <c r="D5" i="2"/>
  <c r="C5" i="2"/>
  <c r="D113" i="7"/>
  <c r="E113" i="7" s="1"/>
  <c r="F601" i="1"/>
  <c r="E601" i="1"/>
  <c r="F596" i="1"/>
  <c r="E596" i="1"/>
  <c r="AE33" i="2"/>
  <c r="AB33" i="2"/>
  <c r="AA33" i="2"/>
  <c r="F156" i="1"/>
  <c r="E156" i="1"/>
  <c r="AE28" i="2"/>
  <c r="AB28" i="2"/>
  <c r="AA28" i="2"/>
  <c r="D44" i="7"/>
  <c r="E44" i="7" s="1"/>
  <c r="D45" i="7"/>
  <c r="E45" i="7" s="1"/>
  <c r="F426" i="1"/>
  <c r="E426" i="1"/>
  <c r="F437" i="1"/>
  <c r="E437" i="1"/>
  <c r="F119" i="1"/>
  <c r="E119" i="1"/>
  <c r="F114" i="1"/>
  <c r="E114" i="1"/>
  <c r="F412" i="1"/>
  <c r="E412" i="1"/>
  <c r="F181" i="1"/>
  <c r="E181" i="1"/>
  <c r="F149" i="1"/>
  <c r="E149" i="1"/>
  <c r="F109" i="1"/>
  <c r="E109" i="1"/>
  <c r="F409" i="1"/>
  <c r="E409" i="1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D81" i="7"/>
  <c r="E81" i="7" s="1"/>
  <c r="F548" i="1"/>
  <c r="E548" i="1"/>
  <c r="D32" i="7"/>
  <c r="E32" i="7" s="1"/>
  <c r="F513" i="1"/>
  <c r="E513" i="1"/>
  <c r="AE70" i="2"/>
  <c r="AB70" i="2"/>
  <c r="AA70" i="2"/>
  <c r="F257" i="1"/>
  <c r="E257" i="1"/>
  <c r="F237" i="1"/>
  <c r="E237" i="1"/>
  <c r="D3" i="7"/>
  <c r="E3" i="7" s="1"/>
  <c r="F558" i="1"/>
  <c r="E558" i="1"/>
  <c r="F570" i="1"/>
  <c r="E570" i="1"/>
  <c r="F552" i="1"/>
  <c r="E552" i="1"/>
  <c r="F608" i="1"/>
  <c r="E608" i="1"/>
  <c r="F600" i="1"/>
  <c r="E600" i="1"/>
  <c r="F589" i="1"/>
  <c r="E589" i="1"/>
  <c r="D12" i="7"/>
  <c r="E12" i="7" s="1"/>
  <c r="AA12" i="2"/>
  <c r="AB12" i="2"/>
  <c r="AE12" i="2"/>
  <c r="AC12" i="2" s="1" a="1"/>
  <c r="AC12" i="2" s="1"/>
  <c r="AA71" i="2"/>
  <c r="AB71" i="2"/>
  <c r="AE71" i="2"/>
  <c r="AC71" i="2" s="1" a="1"/>
  <c r="AC71" i="2" s="1"/>
  <c r="AA88" i="2"/>
  <c r="AB88" i="2"/>
  <c r="AE88" i="2"/>
  <c r="AC88" i="2" s="1" a="1"/>
  <c r="AC88" i="2" s="1"/>
  <c r="AA118" i="2"/>
  <c r="AB118" i="2"/>
  <c r="AE118" i="2"/>
  <c r="AD118" i="2" s="1" a="1"/>
  <c r="AD118" i="2" s="1"/>
  <c r="AA116" i="2"/>
  <c r="AB116" i="2"/>
  <c r="AE116" i="2"/>
  <c r="AD116" i="2" s="1" a="1"/>
  <c r="AD116" i="2" s="1"/>
  <c r="AA128" i="2"/>
  <c r="AB128" i="2"/>
  <c r="AE128" i="2"/>
  <c r="AC128" i="2" s="1" a="1"/>
  <c r="AC128" i="2" s="1"/>
  <c r="AA43" i="2"/>
  <c r="AB43" i="2"/>
  <c r="AE43" i="2"/>
  <c r="AD43" i="2" s="1" a="1"/>
  <c r="AD43" i="2" s="1"/>
  <c r="AA64" i="2"/>
  <c r="AB64" i="2"/>
  <c r="AE64" i="2"/>
  <c r="AD64" i="2" s="1" a="1"/>
  <c r="AD64" i="2" s="1"/>
  <c r="AA49" i="2"/>
  <c r="AB49" i="2"/>
  <c r="AE49" i="2"/>
  <c r="AC49" i="2" s="1" a="1"/>
  <c r="AC49" i="2" s="1"/>
  <c r="AA40" i="2"/>
  <c r="AB40" i="2"/>
  <c r="AE40" i="2"/>
  <c r="AC40" i="2" s="1" a="1"/>
  <c r="AC40" i="2" s="1"/>
  <c r="AA30" i="2"/>
  <c r="AB30" i="2"/>
  <c r="AE30" i="2"/>
  <c r="AC30" i="2" s="1" a="1"/>
  <c r="AC30" i="2" s="1"/>
  <c r="AA104" i="2"/>
  <c r="AB104" i="2"/>
  <c r="AE104" i="2"/>
  <c r="AD104" i="2" s="1" a="1"/>
  <c r="AD104" i="2" s="1"/>
  <c r="AA131" i="2"/>
  <c r="AB131" i="2"/>
  <c r="AE131" i="2"/>
  <c r="AD131" i="2" s="1" a="1"/>
  <c r="AD131" i="2" s="1"/>
  <c r="AA96" i="2"/>
  <c r="AB96" i="2"/>
  <c r="AE96" i="2"/>
  <c r="AA82" i="2"/>
  <c r="AB82" i="2"/>
  <c r="AE82" i="2"/>
  <c r="AD82" i="2" s="1" a="1"/>
  <c r="AD82" i="2" s="1"/>
  <c r="AA17" i="2"/>
  <c r="AB17" i="2"/>
  <c r="AE17" i="2"/>
  <c r="AD17" i="2" s="1" a="1"/>
  <c r="AD17" i="2" s="1"/>
  <c r="AA34" i="2"/>
  <c r="AB34" i="2"/>
  <c r="AE34" i="2"/>
  <c r="AC34" i="2" s="1" a="1"/>
  <c r="AC34" i="2" s="1"/>
  <c r="AA14" i="2"/>
  <c r="AB14" i="2"/>
  <c r="AE14" i="2"/>
  <c r="AC14" i="2" s="1" a="1"/>
  <c r="AC14" i="2" s="1"/>
  <c r="AA126" i="2"/>
  <c r="AB126" i="2"/>
  <c r="AE126" i="2"/>
  <c r="AC126" i="2" s="1" a="1"/>
  <c r="AC126" i="2" s="1"/>
  <c r="AA74" i="2"/>
  <c r="AB74" i="2"/>
  <c r="AE74" i="2"/>
  <c r="AD74" i="2" s="1" a="1"/>
  <c r="AD74" i="2" s="1"/>
  <c r="AA41" i="2"/>
  <c r="AB41" i="2"/>
  <c r="AE41" i="2"/>
  <c r="AD41" i="2" s="1" a="1"/>
  <c r="AD41" i="2" s="1"/>
  <c r="AA134" i="2"/>
  <c r="AB134" i="2"/>
  <c r="AE134" i="2"/>
  <c r="AD134" i="2" s="1" a="1"/>
  <c r="AD134" i="2" s="1"/>
  <c r="AA109" i="2"/>
  <c r="AB109" i="2"/>
  <c r="AE109" i="2"/>
  <c r="AC109" i="2" s="1" a="1"/>
  <c r="AC109" i="2" s="1"/>
  <c r="AA25" i="2"/>
  <c r="AB25" i="2"/>
  <c r="AE25" i="2"/>
  <c r="AD25" i="2" s="1" a="1"/>
  <c r="AD25" i="2" s="1"/>
  <c r="AA135" i="2"/>
  <c r="AB135" i="2"/>
  <c r="AE135" i="2"/>
  <c r="AC135" i="2" s="1" a="1"/>
  <c r="AC135" i="2" s="1"/>
  <c r="AA21" i="2"/>
  <c r="AB21" i="2"/>
  <c r="AE21" i="2"/>
  <c r="AC21" i="2" s="1" a="1"/>
  <c r="AC21" i="2" s="1"/>
  <c r="AA78" i="2"/>
  <c r="AB78" i="2"/>
  <c r="AE78" i="2"/>
  <c r="AC78" i="2" s="1" a="1"/>
  <c r="AC78" i="2" s="1"/>
  <c r="AA26" i="2"/>
  <c r="AB26" i="2"/>
  <c r="AE26" i="2"/>
  <c r="AA8" i="2"/>
  <c r="AB8" i="2"/>
  <c r="AE8" i="2"/>
  <c r="AD8" i="2" s="1" a="1"/>
  <c r="AD8" i="2" s="1"/>
  <c r="AA27" i="2"/>
  <c r="AB27" i="2"/>
  <c r="AE27" i="2"/>
  <c r="AD27" i="2" s="1" a="1"/>
  <c r="AD27" i="2" s="1"/>
  <c r="AA44" i="2"/>
  <c r="AB44" i="2"/>
  <c r="AE44" i="2"/>
  <c r="AC44" i="2" s="1" a="1"/>
  <c r="AC44" i="2" s="1"/>
  <c r="AA80" i="2"/>
  <c r="AB80" i="2"/>
  <c r="AE80" i="2"/>
  <c r="AC80" i="2" s="1" a="1"/>
  <c r="AC80" i="2" s="1"/>
  <c r="AA55" i="2"/>
  <c r="AB55" i="2"/>
  <c r="AE55" i="2"/>
  <c r="AC55" i="2" s="1" a="1"/>
  <c r="AC55" i="2" s="1"/>
  <c r="AA120" i="2"/>
  <c r="AB120" i="2"/>
  <c r="AE120" i="2"/>
  <c r="AC120" i="2" s="1" a="1"/>
  <c r="AC120" i="2" s="1"/>
  <c r="AA48" i="2"/>
  <c r="AB48" i="2"/>
  <c r="AE48" i="2"/>
  <c r="AC48" i="2" s="1" a="1"/>
  <c r="AC48" i="2" s="1"/>
  <c r="AA100" i="2"/>
  <c r="AB100" i="2"/>
  <c r="AE100" i="2"/>
  <c r="AD100" i="2" s="1" a="1"/>
  <c r="AD100" i="2" s="1"/>
  <c r="AA133" i="2"/>
  <c r="AB133" i="2"/>
  <c r="AE133" i="2"/>
  <c r="AC133" i="2" s="1" a="1"/>
  <c r="AC133" i="2" s="1"/>
  <c r="AA115" i="2"/>
  <c r="AB115" i="2"/>
  <c r="AE115" i="2"/>
  <c r="AD115" i="2" s="1" a="1"/>
  <c r="AD115" i="2" s="1"/>
  <c r="AA90" i="2"/>
  <c r="AB90" i="2"/>
  <c r="AE90" i="2"/>
  <c r="AD90" i="2" s="1" a="1"/>
  <c r="AD90" i="2" s="1"/>
  <c r="AA37" i="2"/>
  <c r="AB37" i="2"/>
  <c r="AE37" i="2"/>
  <c r="AC37" i="2" s="1" a="1"/>
  <c r="AC37" i="2" s="1"/>
  <c r="AA9" i="2"/>
  <c r="AB9" i="2"/>
  <c r="AE9" i="2"/>
  <c r="AC9" i="2" s="1" a="1"/>
  <c r="AC9" i="2" s="1"/>
  <c r="AA57" i="2"/>
  <c r="AB57" i="2"/>
  <c r="AE57" i="2"/>
  <c r="AC57" i="2" s="1" a="1"/>
  <c r="AC57" i="2" s="1"/>
  <c r="AA35" i="2"/>
  <c r="AB35" i="2"/>
  <c r="AE35" i="2"/>
  <c r="AC35" i="2" s="1" a="1"/>
  <c r="AC35" i="2" s="1"/>
  <c r="AA11" i="2"/>
  <c r="AB11" i="2"/>
  <c r="AE11" i="2"/>
  <c r="AD11" i="2" s="1" a="1"/>
  <c r="AD11" i="2" s="1"/>
  <c r="AA3" i="2"/>
  <c r="AB3" i="2"/>
  <c r="AE3" i="2"/>
  <c r="AA67" i="2"/>
  <c r="AB67" i="2"/>
  <c r="AE67" i="2"/>
  <c r="AA117" i="2"/>
  <c r="AB117" i="2"/>
  <c r="AE117" i="2"/>
  <c r="AC117" i="2" s="1" a="1"/>
  <c r="AC117" i="2" s="1"/>
  <c r="AA63" i="2"/>
  <c r="AB63" i="2"/>
  <c r="AE63" i="2"/>
  <c r="AD63" i="2" s="1" a="1"/>
  <c r="AD63" i="2" s="1"/>
  <c r="AA99" i="2"/>
  <c r="AB99" i="2"/>
  <c r="AE99" i="2"/>
  <c r="AC99" i="2" s="1" a="1"/>
  <c r="AC99" i="2" s="1"/>
  <c r="AA7" i="2"/>
  <c r="AB7" i="2"/>
  <c r="AE7" i="2"/>
  <c r="AC7" i="2" s="1" a="1"/>
  <c r="AC7" i="2" s="1"/>
  <c r="AA50" i="2"/>
  <c r="AB50" i="2"/>
  <c r="AE50" i="2"/>
  <c r="AA38" i="2"/>
  <c r="AB38" i="2"/>
  <c r="AE38" i="2"/>
  <c r="AA127" i="2"/>
  <c r="AB127" i="2"/>
  <c r="AE127" i="2"/>
  <c r="AC127" i="2" s="1" a="1"/>
  <c r="AC127" i="2" s="1"/>
  <c r="AA94" i="2"/>
  <c r="AB94" i="2"/>
  <c r="AE94" i="2"/>
  <c r="AD94" i="2" s="1" a="1"/>
  <c r="AD94" i="2" s="1"/>
  <c r="AA59" i="2"/>
  <c r="AB59" i="2"/>
  <c r="AE59" i="2"/>
  <c r="AA123" i="2"/>
  <c r="AB123" i="2"/>
  <c r="AE123" i="2"/>
  <c r="AA22" i="2"/>
  <c r="AB22" i="2"/>
  <c r="AE22" i="2"/>
  <c r="AA136" i="2"/>
  <c r="AB136" i="2"/>
  <c r="AE136" i="2"/>
  <c r="AA23" i="2"/>
  <c r="AB23" i="2"/>
  <c r="AE23" i="2"/>
  <c r="AD23" i="2" s="1" a="1"/>
  <c r="AD23" i="2" s="1"/>
  <c r="AA130" i="2"/>
  <c r="AB130" i="2"/>
  <c r="AE130" i="2"/>
  <c r="AA6" i="2"/>
  <c r="AB6" i="2"/>
  <c r="AE6" i="2"/>
  <c r="AA65" i="2"/>
  <c r="AB65" i="2"/>
  <c r="AE65" i="2"/>
  <c r="AC65" i="2" s="1" a="1"/>
  <c r="AC65" i="2" s="1"/>
  <c r="AA10" i="2"/>
  <c r="AB10" i="2"/>
  <c r="AE10" i="2"/>
  <c r="AC10" i="2" s="1" a="1"/>
  <c r="AC10" i="2" s="1"/>
  <c r="AA113" i="2"/>
  <c r="AB113" i="2"/>
  <c r="AE113" i="2"/>
  <c r="AC113" i="2" s="1" a="1"/>
  <c r="AC113" i="2" s="1"/>
  <c r="AA39" i="2"/>
  <c r="AB39" i="2"/>
  <c r="AE39" i="2"/>
  <c r="AA73" i="2"/>
  <c r="AB73" i="2"/>
  <c r="AE73" i="2"/>
  <c r="AA89" i="2"/>
  <c r="AB89" i="2"/>
  <c r="AE89" i="2"/>
  <c r="AC89" i="2" s="1" a="1"/>
  <c r="AC89" i="2" s="1"/>
  <c r="AA119" i="2"/>
  <c r="AB119" i="2"/>
  <c r="AE119" i="2"/>
  <c r="AD119" i="2" s="1" a="1"/>
  <c r="AD119" i="2" s="1"/>
  <c r="AA105" i="2"/>
  <c r="AB105" i="2"/>
  <c r="AE105" i="2"/>
  <c r="AA103" i="2"/>
  <c r="AB103" i="2"/>
  <c r="AE103" i="2"/>
  <c r="AA31" i="2"/>
  <c r="AB31" i="2"/>
  <c r="AE31" i="2"/>
  <c r="AC31" i="2" s="1" a="1"/>
  <c r="AC31" i="2" s="1"/>
  <c r="AA47" i="2"/>
  <c r="AB47" i="2"/>
  <c r="AE47" i="2"/>
  <c r="AA75" i="2"/>
  <c r="AB75" i="2"/>
  <c r="AE75" i="2"/>
  <c r="AA4" i="2"/>
  <c r="AB4" i="2"/>
  <c r="AE4" i="2"/>
  <c r="AC4" i="2" s="1" a="1"/>
  <c r="AC4" i="2" s="1"/>
  <c r="AA125" i="2"/>
  <c r="AB125" i="2"/>
  <c r="AE125" i="2"/>
  <c r="AA108" i="2"/>
  <c r="AB108" i="2"/>
  <c r="AE108" i="2"/>
  <c r="AA56" i="2"/>
  <c r="AB56" i="2"/>
  <c r="AE56" i="2"/>
  <c r="AC56" i="2" s="1" a="1"/>
  <c r="AC56" i="2" s="1"/>
  <c r="AA72" i="2"/>
  <c r="AB72" i="2"/>
  <c r="AE72" i="2"/>
  <c r="AC72" i="2" s="1" a="1"/>
  <c r="AC72" i="2" s="1"/>
  <c r="W14" i="2"/>
  <c r="T14" i="2"/>
  <c r="S14" i="2"/>
  <c r="O17" i="2"/>
  <c r="N17" i="2" s="1" a="1"/>
  <c r="N17" i="2" s="1"/>
  <c r="L17" i="2"/>
  <c r="K17" i="2"/>
  <c r="D33" i="2"/>
  <c r="C33" i="2"/>
  <c r="D37" i="2"/>
  <c r="C37" i="2"/>
  <c r="D26" i="2"/>
  <c r="C26" i="2"/>
  <c r="D10" i="2"/>
  <c r="C10" i="2"/>
  <c r="D12" i="2"/>
  <c r="C12" i="2"/>
  <c r="K19" i="2"/>
  <c r="K18" i="2"/>
  <c r="K16" i="2"/>
  <c r="K15" i="2"/>
  <c r="K14" i="2"/>
  <c r="K13" i="2"/>
  <c r="K12" i="2"/>
  <c r="K11" i="2"/>
  <c r="K10" i="2"/>
  <c r="K9" i="2"/>
  <c r="K8" i="2"/>
  <c r="K7" i="2"/>
  <c r="K6" i="2"/>
  <c r="K4" i="2"/>
  <c r="K3" i="2"/>
  <c r="O13" i="2"/>
  <c r="M13" i="2" s="1" a="1"/>
  <c r="M13" i="2" s="1"/>
  <c r="L13" i="2"/>
  <c r="D11" i="7"/>
  <c r="E11" i="7" s="1"/>
  <c r="F427" i="1"/>
  <c r="E427" i="1"/>
  <c r="F390" i="1"/>
  <c r="E390" i="1"/>
  <c r="F307" i="1"/>
  <c r="E307" i="1"/>
  <c r="D5" i="7"/>
  <c r="E5" i="7" s="1"/>
  <c r="F117" i="1"/>
  <c r="E117" i="1"/>
  <c r="F405" i="1"/>
  <c r="E405" i="1"/>
  <c r="F404" i="1"/>
  <c r="E404" i="1"/>
  <c r="F365" i="1"/>
  <c r="E365" i="1"/>
  <c r="F453" i="1"/>
  <c r="E453" i="1"/>
  <c r="F400" i="1"/>
  <c r="E400" i="1"/>
  <c r="F363" i="1"/>
  <c r="E363" i="1"/>
  <c r="F398" i="1"/>
  <c r="E398" i="1"/>
  <c r="F436" i="1"/>
  <c r="E436" i="1"/>
  <c r="F578" i="1"/>
  <c r="E578" i="1"/>
  <c r="F597" i="1"/>
  <c r="E597" i="1"/>
  <c r="F581" i="1"/>
  <c r="E581" i="1"/>
  <c r="F562" i="1"/>
  <c r="E562" i="1"/>
  <c r="F563" i="1"/>
  <c r="E563" i="1"/>
  <c r="F567" i="1"/>
  <c r="E567" i="1"/>
  <c r="F278" i="1"/>
  <c r="E278" i="1"/>
  <c r="L9" i="2"/>
  <c r="O9" i="2"/>
  <c r="M9" i="2" s="1" a="1"/>
  <c r="M9" i="2" s="1"/>
  <c r="L10" i="2"/>
  <c r="O10" i="2"/>
  <c r="N10" i="2" s="1" a="1"/>
  <c r="N10" i="2" s="1"/>
  <c r="L12" i="2"/>
  <c r="O12" i="2"/>
  <c r="N12" i="2" s="1" a="1"/>
  <c r="N12" i="2" s="1"/>
  <c r="L6" i="2"/>
  <c r="O6" i="2"/>
  <c r="N6" i="2" s="1" a="1"/>
  <c r="N6" i="2" s="1"/>
  <c r="L16" i="2"/>
  <c r="O16" i="2"/>
  <c r="M16" i="2" s="1" a="1"/>
  <c r="M16" i="2" s="1"/>
  <c r="L4" i="2"/>
  <c r="O4" i="2"/>
  <c r="L7" i="2"/>
  <c r="O7" i="2"/>
  <c r="N7" i="2" s="1" a="1"/>
  <c r="N7" i="2" s="1"/>
  <c r="L15" i="2"/>
  <c r="O15" i="2"/>
  <c r="M15" i="2" s="1" a="1"/>
  <c r="M15" i="2" s="1"/>
  <c r="L18" i="2"/>
  <c r="O18" i="2"/>
  <c r="N18" i="2" s="1" a="1"/>
  <c r="N18" i="2" s="1"/>
  <c r="D8" i="7"/>
  <c r="E8" i="7" s="1"/>
  <c r="F430" i="1"/>
  <c r="E430" i="1"/>
  <c r="G12" i="2"/>
  <c r="E12" i="2" s="1" a="1"/>
  <c r="E12" i="2" s="1"/>
  <c r="G10" i="2"/>
  <c r="E10" i="2" s="1" a="1"/>
  <c r="E10" i="2" s="1"/>
  <c r="G26" i="2"/>
  <c r="F26" i="2" s="1" a="1"/>
  <c r="F26" i="2" s="1"/>
  <c r="G37" i="2"/>
  <c r="E37" i="2" s="1" a="1"/>
  <c r="E37" i="2" s="1"/>
  <c r="G33" i="2"/>
  <c r="F33" i="2" s="1" a="1"/>
  <c r="F33" i="2" s="1"/>
  <c r="E411" i="1"/>
  <c r="E435" i="1"/>
  <c r="F435" i="1"/>
  <c r="E339" i="1"/>
  <c r="F339" i="1"/>
  <c r="E429" i="1"/>
  <c r="F429" i="1"/>
  <c r="E432" i="1"/>
  <c r="F432" i="1"/>
  <c r="E418" i="1"/>
  <c r="F418" i="1"/>
  <c r="E419" i="1"/>
  <c r="F419" i="1"/>
  <c r="E428" i="1"/>
  <c r="F428" i="1"/>
  <c r="E561" i="1"/>
  <c r="F561" i="1"/>
  <c r="E434" i="1"/>
  <c r="F434" i="1"/>
  <c r="E433" i="1"/>
  <c r="F433" i="1"/>
  <c r="E431" i="1"/>
  <c r="F431" i="1"/>
  <c r="F411" i="1"/>
  <c r="D71" i="7"/>
  <c r="E71" i="7" s="1"/>
  <c r="W5" i="2"/>
  <c r="V5" i="2" s="1" a="1"/>
  <c r="V5" i="2" s="1"/>
  <c r="T5" i="2"/>
  <c r="S5" i="2"/>
  <c r="F133" i="1"/>
  <c r="E133" i="1"/>
  <c r="F367" i="1"/>
  <c r="E367" i="1"/>
  <c r="E229" i="1"/>
  <c r="F229" i="1"/>
  <c r="E224" i="1"/>
  <c r="F224" i="1"/>
  <c r="E300" i="1"/>
  <c r="F300" i="1"/>
  <c r="E211" i="1"/>
  <c r="F211" i="1"/>
  <c r="E227" i="1"/>
  <c r="F227" i="1"/>
  <c r="E232" i="1"/>
  <c r="F232" i="1"/>
  <c r="E217" i="1"/>
  <c r="F217" i="1"/>
  <c r="E210" i="1"/>
  <c r="F210" i="1"/>
  <c r="E231" i="1"/>
  <c r="F231" i="1"/>
  <c r="E194" i="1"/>
  <c r="F194" i="1"/>
  <c r="E192" i="1"/>
  <c r="F192" i="1"/>
  <c r="E340" i="1"/>
  <c r="F340" i="1"/>
  <c r="E209" i="1"/>
  <c r="F209" i="1"/>
  <c r="E240" i="1"/>
  <c r="F240" i="1"/>
  <c r="E198" i="1"/>
  <c r="F198" i="1"/>
  <c r="E272" i="1"/>
  <c r="F272" i="1"/>
  <c r="E206" i="1"/>
  <c r="F206" i="1"/>
  <c r="E348" i="1"/>
  <c r="F348" i="1"/>
  <c r="E289" i="1"/>
  <c r="F289" i="1"/>
  <c r="E226" i="1"/>
  <c r="F226" i="1"/>
  <c r="E144" i="1"/>
  <c r="F144" i="1"/>
  <c r="E241" i="1"/>
  <c r="F241" i="1"/>
  <c r="E212" i="1"/>
  <c r="F212" i="1"/>
  <c r="E352" i="1"/>
  <c r="F352" i="1"/>
  <c r="E304" i="1"/>
  <c r="F304" i="1"/>
  <c r="E285" i="1"/>
  <c r="F285" i="1"/>
  <c r="E243" i="1"/>
  <c r="F243" i="1"/>
  <c r="E248" i="1"/>
  <c r="F248" i="1"/>
  <c r="E213" i="1"/>
  <c r="F213" i="1"/>
  <c r="E208" i="1"/>
  <c r="F208" i="1"/>
  <c r="E258" i="1"/>
  <c r="F258" i="1"/>
  <c r="E228" i="1"/>
  <c r="F228" i="1"/>
  <c r="E203" i="1"/>
  <c r="F203" i="1"/>
  <c r="E254" i="1"/>
  <c r="F254" i="1"/>
  <c r="E247" i="1"/>
  <c r="F247" i="1"/>
  <c r="E188" i="1"/>
  <c r="F188" i="1"/>
  <c r="E238" i="1"/>
  <c r="F238" i="1"/>
  <c r="E182" i="1"/>
  <c r="F182" i="1"/>
  <c r="E274" i="1"/>
  <c r="F274" i="1"/>
  <c r="E225" i="1"/>
  <c r="F225" i="1"/>
  <c r="E297" i="1"/>
  <c r="F297" i="1"/>
  <c r="E165" i="1"/>
  <c r="F165" i="1"/>
  <c r="E322" i="1"/>
  <c r="F322" i="1"/>
  <c r="E168" i="1"/>
  <c r="F168" i="1"/>
  <c r="E186" i="1"/>
  <c r="F186" i="1"/>
  <c r="E173" i="1"/>
  <c r="F173" i="1"/>
  <c r="E187" i="1"/>
  <c r="F187" i="1"/>
  <c r="F282" i="1"/>
  <c r="E282" i="1"/>
  <c r="AE20" i="2"/>
  <c r="AC20" i="2" s="1" a="1"/>
  <c r="AC20" i="2" s="1"/>
  <c r="AB20" i="2"/>
  <c r="AA20" i="2"/>
  <c r="F316" i="1"/>
  <c r="E316" i="1"/>
  <c r="F354" i="1"/>
  <c r="E354" i="1"/>
  <c r="D18" i="7"/>
  <c r="E18" i="7" s="1"/>
  <c r="I17" i="8"/>
  <c r="I16" i="8"/>
  <c r="I15" i="8"/>
  <c r="I14" i="8"/>
  <c r="I13" i="8"/>
  <c r="I12" i="8"/>
  <c r="I11" i="8"/>
  <c r="I10" i="8"/>
  <c r="I9" i="8"/>
  <c r="I8" i="8"/>
  <c r="I6" i="8"/>
  <c r="I7" i="8"/>
  <c r="F515" i="1"/>
  <c r="E515" i="1"/>
  <c r="D9" i="7"/>
  <c r="E9" i="7" s="1"/>
  <c r="W20" i="2"/>
  <c r="T20" i="2"/>
  <c r="S20" i="2"/>
  <c r="O8" i="2"/>
  <c r="N8" i="2" s="1" a="1"/>
  <c r="N8" i="2" s="1"/>
  <c r="L8" i="2"/>
  <c r="F397" i="1"/>
  <c r="E397" i="1"/>
  <c r="F438" i="1"/>
  <c r="E438" i="1"/>
  <c r="F622" i="1"/>
  <c r="E622" i="1"/>
  <c r="F505" i="1"/>
  <c r="E505" i="1"/>
  <c r="F471" i="1"/>
  <c r="E471" i="1"/>
  <c r="F391" i="1"/>
  <c r="E391" i="1"/>
  <c r="F407" i="1"/>
  <c r="E407" i="1"/>
  <c r="F191" i="1"/>
  <c r="E191" i="1"/>
  <c r="D117" i="7"/>
  <c r="E117" i="7" s="1"/>
  <c r="F612" i="1"/>
  <c r="E612" i="1"/>
  <c r="F510" i="1"/>
  <c r="E510" i="1"/>
  <c r="F565" i="1"/>
  <c r="E565" i="1"/>
  <c r="F468" i="1"/>
  <c r="E468" i="1"/>
  <c r="D101" i="7"/>
  <c r="E101" i="7" s="1"/>
  <c r="F536" i="1"/>
  <c r="E536" i="1"/>
  <c r="D102" i="7"/>
  <c r="E102" i="7" s="1"/>
  <c r="F627" i="1"/>
  <c r="E627" i="1"/>
  <c r="F521" i="1"/>
  <c r="E521" i="1"/>
  <c r="F625" i="1"/>
  <c r="E625" i="1"/>
  <c r="AA36" i="2"/>
  <c r="AB36" i="2"/>
  <c r="AE36" i="2"/>
  <c r="AD36" i="2" s="1" a="1"/>
  <c r="AD36" i="2" s="1"/>
  <c r="AA91" i="2"/>
  <c r="AB91" i="2"/>
  <c r="AE91" i="2"/>
  <c r="AA62" i="2"/>
  <c r="AB62" i="2"/>
  <c r="AE62" i="2"/>
  <c r="AC62" i="2" s="1" a="1"/>
  <c r="AC62" i="2" s="1"/>
  <c r="AA114" i="2"/>
  <c r="AB114" i="2"/>
  <c r="AE114" i="2"/>
  <c r="AC114" i="2" s="1" a="1"/>
  <c r="AC114" i="2" s="1"/>
  <c r="AA124" i="2"/>
  <c r="AB124" i="2"/>
  <c r="AE124" i="2"/>
  <c r="AC124" i="2" s="1" a="1"/>
  <c r="AC124" i="2" s="1"/>
  <c r="AA79" i="2"/>
  <c r="AB79" i="2"/>
  <c r="AE79" i="2"/>
  <c r="AC79" i="2" s="1" a="1"/>
  <c r="AC79" i="2" s="1"/>
  <c r="AA86" i="2"/>
  <c r="AB86" i="2"/>
  <c r="AE86" i="2"/>
  <c r="AC86" i="2" s="1" a="1"/>
  <c r="AC86" i="2" s="1"/>
  <c r="AA129" i="2"/>
  <c r="AB129" i="2"/>
  <c r="AE129" i="2"/>
  <c r="AD129" i="2" s="1" a="1"/>
  <c r="AD129" i="2" s="1"/>
  <c r="AA106" i="2"/>
  <c r="AB106" i="2"/>
  <c r="AE106" i="2"/>
  <c r="AC106" i="2" s="1" a="1"/>
  <c r="AC106" i="2" s="1"/>
  <c r="AA45" i="2"/>
  <c r="AB45" i="2"/>
  <c r="AE45" i="2"/>
  <c r="AC45" i="2" s="1" a="1"/>
  <c r="AC45" i="2" s="1"/>
  <c r="AA102" i="2"/>
  <c r="AB102" i="2"/>
  <c r="AE102" i="2"/>
  <c r="AC102" i="2" s="1" a="1"/>
  <c r="AC102" i="2" s="1"/>
  <c r="AA93" i="2"/>
  <c r="AB93" i="2"/>
  <c r="AE93" i="2"/>
  <c r="AA13" i="2"/>
  <c r="AB13" i="2"/>
  <c r="AE13" i="2"/>
  <c r="AD13" i="2" s="1" a="1"/>
  <c r="AD13" i="2" s="1"/>
  <c r="AA16" i="2"/>
  <c r="AB16" i="2"/>
  <c r="AE16" i="2"/>
  <c r="AD16" i="2" s="1" a="1"/>
  <c r="AD16" i="2" s="1"/>
  <c r="AA97" i="2"/>
  <c r="AB97" i="2"/>
  <c r="AE97" i="2"/>
  <c r="AC97" i="2" s="1" a="1"/>
  <c r="AC97" i="2" s="1"/>
  <c r="AA121" i="2"/>
  <c r="AB121" i="2"/>
  <c r="AE121" i="2"/>
  <c r="AD121" i="2" s="1" a="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" s="1"/>
  <c r="AA112" i="2"/>
  <c r="AB112" i="2"/>
  <c r="AE112" i="2"/>
  <c r="AD112" i="2" s="1" a="1"/>
  <c r="AD112" i="2" s="1"/>
  <c r="AA32" i="2"/>
  <c r="AB32" i="2"/>
  <c r="AE32" i="2"/>
  <c r="AD32" i="2" s="1" a="1"/>
  <c r="AD32" i="2" s="1"/>
  <c r="AA29" i="2"/>
  <c r="AB29" i="2"/>
  <c r="AE29" i="2"/>
  <c r="AA81" i="2"/>
  <c r="AB81" i="2"/>
  <c r="AE81" i="2"/>
  <c r="AD81" i="2" s="1" a="1"/>
  <c r="AD81" i="2" s="1"/>
  <c r="AA66" i="2"/>
  <c r="AB66" i="2"/>
  <c r="AE66" i="2"/>
  <c r="AA98" i="2"/>
  <c r="AB98" i="2"/>
  <c r="AE98" i="2"/>
  <c r="AD98" i="2" s="1" a="1"/>
  <c r="AD98" i="2" s="1"/>
  <c r="AA58" i="2"/>
  <c r="AB58" i="2"/>
  <c r="AE58" i="2"/>
  <c r="AD58" i="2" s="1" a="1"/>
  <c r="AD58" i="2" s="1"/>
  <c r="AA101" i="2"/>
  <c r="AB101" i="2"/>
  <c r="AE101" i="2"/>
  <c r="AD101" i="2" s="1" a="1"/>
  <c r="AD101" i="2" s="1"/>
  <c r="AA53" i="2"/>
  <c r="AB53" i="2"/>
  <c r="AE53" i="2"/>
  <c r="AC53" i="2" s="1" a="1"/>
  <c r="AC53" i="2" s="1"/>
  <c r="AA60" i="2"/>
  <c r="AB60" i="2"/>
  <c r="AE60" i="2"/>
  <c r="AD60" i="2" s="1" a="1"/>
  <c r="AD60" i="2" s="1"/>
  <c r="AA92" i="2"/>
  <c r="AB92" i="2"/>
  <c r="AE92" i="2"/>
  <c r="AD92" i="2" s="1" a="1"/>
  <c r="AD92" i="2" s="1"/>
  <c r="AA107" i="2"/>
  <c r="AB107" i="2"/>
  <c r="AE107" i="2"/>
  <c r="AC107" i="2" s="1" a="1"/>
  <c r="AC107" i="2" s="1"/>
  <c r="AA87" i="2"/>
  <c r="AB87" i="2"/>
  <c r="AE87" i="2"/>
  <c r="AC87" i="2" s="1" a="1"/>
  <c r="AC87" i="2" s="1"/>
  <c r="AA122" i="2"/>
  <c r="AB122" i="2"/>
  <c r="AE122" i="2"/>
  <c r="AD122" i="2" s="1" a="1"/>
  <c r="AD122" i="2" s="1"/>
  <c r="D39" i="7"/>
  <c r="E39" i="7" s="1"/>
  <c r="F370" i="1"/>
  <c r="E370" i="1"/>
  <c r="F309" i="1"/>
  <c r="E309" i="1"/>
  <c r="F180" i="1"/>
  <c r="E180" i="1"/>
  <c r="D49" i="7"/>
  <c r="E49" i="7" s="1"/>
  <c r="D51" i="7"/>
  <c r="E51" i="7" s="1"/>
  <c r="F344" i="1"/>
  <c r="E344" i="1"/>
  <c r="F296" i="1"/>
  <c r="E296" i="1"/>
  <c r="F290" i="1"/>
  <c r="E290" i="1"/>
  <c r="F276" i="1"/>
  <c r="E276" i="1"/>
  <c r="F271" i="1"/>
  <c r="E271" i="1"/>
  <c r="F200" i="1"/>
  <c r="E200" i="1"/>
  <c r="F137" i="1"/>
  <c r="E137" i="1"/>
  <c r="F135" i="1"/>
  <c r="E135" i="1"/>
  <c r="D58" i="7"/>
  <c r="E58" i="7" s="1"/>
  <c r="D60" i="7"/>
  <c r="E60" i="7" s="1"/>
  <c r="F362" i="1"/>
  <c r="E362" i="1"/>
  <c r="F360" i="1"/>
  <c r="E360" i="1"/>
  <c r="F342" i="1"/>
  <c r="E342" i="1"/>
  <c r="F326" i="1"/>
  <c r="E326" i="1"/>
  <c r="F277" i="1"/>
  <c r="E277" i="1"/>
  <c r="F270" i="1"/>
  <c r="E270" i="1"/>
  <c r="F249" i="1"/>
  <c r="E249" i="1"/>
  <c r="F138" i="1"/>
  <c r="E138" i="1"/>
  <c r="D55" i="7"/>
  <c r="E55" i="7" s="1"/>
  <c r="D64" i="7"/>
  <c r="E64" i="7" s="1"/>
  <c r="F379" i="1"/>
  <c r="E379" i="1"/>
  <c r="F338" i="1"/>
  <c r="E338" i="1"/>
  <c r="F275" i="1"/>
  <c r="E275" i="1"/>
  <c r="F253" i="1"/>
  <c r="E253" i="1"/>
  <c r="F236" i="1"/>
  <c r="E236" i="1"/>
  <c r="F124" i="1"/>
  <c r="E124" i="1"/>
  <c r="D74" i="7"/>
  <c r="E74" i="7" s="1"/>
  <c r="D77" i="7"/>
  <c r="E77" i="7" s="1"/>
  <c r="D79" i="7"/>
  <c r="E79" i="7" s="1"/>
  <c r="D75" i="7"/>
  <c r="E75" i="7" s="1"/>
  <c r="D73" i="7"/>
  <c r="E73" i="7" s="1"/>
  <c r="D36" i="7"/>
  <c r="E36" i="7" s="1"/>
  <c r="F299" i="1"/>
  <c r="E299" i="1"/>
  <c r="F292" i="1"/>
  <c r="E292" i="1"/>
  <c r="F262" i="1"/>
  <c r="E262" i="1"/>
  <c r="F252" i="1"/>
  <c r="E252" i="1"/>
  <c r="F239" i="1"/>
  <c r="E239" i="1"/>
  <c r="F177" i="1"/>
  <c r="E177" i="1"/>
  <c r="F122" i="1"/>
  <c r="E122" i="1"/>
  <c r="F496" i="1"/>
  <c r="E496" i="1"/>
  <c r="O19" i="2"/>
  <c r="M19" i="2" s="1" a="1"/>
  <c r="M19" i="2" s="1"/>
  <c r="L19" i="2"/>
  <c r="F525" i="1"/>
  <c r="E525" i="1"/>
  <c r="F454" i="1"/>
  <c r="E454" i="1"/>
  <c r="F457" i="1"/>
  <c r="E457" i="1"/>
  <c r="F423" i="1"/>
  <c r="E423" i="1"/>
  <c r="F507" i="1"/>
  <c r="E507" i="1"/>
  <c r="F476" i="1"/>
  <c r="E476" i="1"/>
  <c r="F475" i="1"/>
  <c r="E475" i="1"/>
  <c r="F499" i="1"/>
  <c r="E499" i="1"/>
  <c r="F481" i="1"/>
  <c r="E481" i="1"/>
  <c r="F455" i="1"/>
  <c r="E455" i="1"/>
  <c r="F415" i="1"/>
  <c r="E415" i="1"/>
  <c r="AM31" i="2"/>
  <c r="AK31" i="2" s="1" a="1"/>
  <c r="AK31" i="2" s="1"/>
  <c r="AJ31" i="2"/>
  <c r="AI31" i="2"/>
  <c r="AE84" i="2"/>
  <c r="AC84" i="2" s="1" a="1"/>
  <c r="AC84" i="2" s="1"/>
  <c r="AB84" i="2"/>
  <c r="AA84" i="2"/>
  <c r="W9" i="2"/>
  <c r="V9" i="2" s="1" a="1"/>
  <c r="V9" i="2" s="1"/>
  <c r="T9" i="2"/>
  <c r="S9" i="2"/>
  <c r="F422" i="1"/>
  <c r="E422" i="1"/>
  <c r="F178" i="1"/>
  <c r="E178" i="1"/>
  <c r="F413" i="1"/>
  <c r="E413" i="1"/>
  <c r="F381" i="1"/>
  <c r="E381" i="1"/>
  <c r="F421" i="1"/>
  <c r="E421" i="1"/>
  <c r="F35" i="1"/>
  <c r="E35" i="1"/>
  <c r="F189" i="1"/>
  <c r="E189" i="1"/>
  <c r="F420" i="1"/>
  <c r="E420" i="1"/>
  <c r="F150" i="1"/>
  <c r="E150" i="1"/>
  <c r="F487" i="1"/>
  <c r="E487" i="1"/>
  <c r="F465" i="1"/>
  <c r="E465" i="1"/>
  <c r="F490" i="1"/>
  <c r="E490" i="1"/>
  <c r="F458" i="1"/>
  <c r="E458" i="1"/>
  <c r="F519" i="1"/>
  <c r="E519" i="1"/>
  <c r="F500" i="1"/>
  <c r="E500" i="1"/>
  <c r="F489" i="1"/>
  <c r="E489" i="1"/>
  <c r="F503" i="1"/>
  <c r="E503" i="1"/>
  <c r="F473" i="1"/>
  <c r="E473" i="1"/>
  <c r="F495" i="1"/>
  <c r="E495" i="1"/>
  <c r="F524" i="1"/>
  <c r="E524" i="1"/>
  <c r="F523" i="1"/>
  <c r="E523" i="1"/>
  <c r="F531" i="1"/>
  <c r="E531" i="1"/>
  <c r="F501" i="1"/>
  <c r="E501" i="1"/>
  <c r="F462" i="1"/>
  <c r="E462" i="1"/>
  <c r="F467" i="1"/>
  <c r="E467" i="1"/>
  <c r="F504" i="1"/>
  <c r="E504" i="1"/>
  <c r="F466" i="1"/>
  <c r="E466" i="1"/>
  <c r="F509" i="1"/>
  <c r="E509" i="1"/>
  <c r="F494" i="1"/>
  <c r="E494" i="1"/>
  <c r="F542" i="1"/>
  <c r="E542" i="1"/>
  <c r="E508" i="1"/>
  <c r="F508" i="1"/>
  <c r="F488" i="1"/>
  <c r="E488" i="1"/>
  <c r="F483" i="1"/>
  <c r="E483" i="1"/>
  <c r="F491" i="1"/>
  <c r="E491" i="1"/>
  <c r="F486" i="1"/>
  <c r="E486" i="1"/>
  <c r="F478" i="1"/>
  <c r="E478" i="1"/>
  <c r="F492" i="1"/>
  <c r="E492" i="1"/>
  <c r="F484" i="1"/>
  <c r="E484" i="1"/>
  <c r="F474" i="1"/>
  <c r="E474" i="1"/>
  <c r="F477" i="1"/>
  <c r="E477" i="1"/>
  <c r="F485" i="1"/>
  <c r="E485" i="1"/>
  <c r="F479" i="1"/>
  <c r="E479" i="1"/>
  <c r="F506" i="1"/>
  <c r="E506" i="1"/>
  <c r="F464" i="1"/>
  <c r="E464" i="1"/>
  <c r="F541" i="1"/>
  <c r="E541" i="1"/>
  <c r="F528" i="1"/>
  <c r="E528" i="1"/>
  <c r="F517" i="1"/>
  <c r="E517" i="1"/>
  <c r="F520" i="1"/>
  <c r="E520" i="1"/>
  <c r="F516" i="1"/>
  <c r="E516" i="1"/>
  <c r="F628" i="1"/>
  <c r="E628" i="1"/>
  <c r="F624" i="1"/>
  <c r="E624" i="1"/>
  <c r="F623" i="1"/>
  <c r="E623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1" i="1"/>
  <c r="E611" i="1"/>
  <c r="F610" i="1"/>
  <c r="E610" i="1"/>
  <c r="F609" i="1"/>
  <c r="E609" i="1"/>
  <c r="F607" i="1"/>
  <c r="E607" i="1"/>
  <c r="F606" i="1"/>
  <c r="E606" i="1"/>
  <c r="F605" i="1"/>
  <c r="E605" i="1"/>
  <c r="F603" i="1"/>
  <c r="E603" i="1"/>
  <c r="F602" i="1"/>
  <c r="E602" i="1"/>
  <c r="F599" i="1"/>
  <c r="E599" i="1"/>
  <c r="F598" i="1"/>
  <c r="E598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0" i="1"/>
  <c r="E580" i="1"/>
  <c r="F579" i="1"/>
  <c r="E579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69" i="1"/>
  <c r="E569" i="1"/>
  <c r="F568" i="1"/>
  <c r="E568" i="1"/>
  <c r="F566" i="1"/>
  <c r="E566" i="1"/>
  <c r="F564" i="1"/>
  <c r="E564" i="1"/>
  <c r="F560" i="1"/>
  <c r="E560" i="1"/>
  <c r="F559" i="1"/>
  <c r="E559" i="1"/>
  <c r="F557" i="1"/>
  <c r="E557" i="1"/>
  <c r="F556" i="1"/>
  <c r="E556" i="1"/>
  <c r="F555" i="1"/>
  <c r="E555" i="1"/>
  <c r="F554" i="1"/>
  <c r="E554" i="1"/>
  <c r="F553" i="1"/>
  <c r="E553" i="1"/>
  <c r="F550" i="1"/>
  <c r="E550" i="1"/>
  <c r="F549" i="1"/>
  <c r="E549" i="1"/>
  <c r="F547" i="1"/>
  <c r="E547" i="1"/>
  <c r="F546" i="1"/>
  <c r="E546" i="1"/>
  <c r="F545" i="1"/>
  <c r="E545" i="1"/>
  <c r="F544" i="1"/>
  <c r="E544" i="1"/>
  <c r="F543" i="1"/>
  <c r="E543" i="1"/>
  <c r="F540" i="1"/>
  <c r="E540" i="1"/>
  <c r="F538" i="1"/>
  <c r="E538" i="1"/>
  <c r="F537" i="1"/>
  <c r="E537" i="1"/>
  <c r="F535" i="1"/>
  <c r="E535" i="1"/>
  <c r="F534" i="1"/>
  <c r="E534" i="1"/>
  <c r="F533" i="1"/>
  <c r="E533" i="1"/>
  <c r="F532" i="1"/>
  <c r="E532" i="1"/>
  <c r="F530" i="1"/>
  <c r="E530" i="1"/>
  <c r="F527" i="1"/>
  <c r="E527" i="1"/>
  <c r="F526" i="1"/>
  <c r="E526" i="1"/>
  <c r="F522" i="1"/>
  <c r="E522" i="1"/>
  <c r="F518" i="1"/>
  <c r="E518" i="1"/>
  <c r="F514" i="1"/>
  <c r="E514" i="1"/>
  <c r="F512" i="1"/>
  <c r="E512" i="1"/>
  <c r="F511" i="1"/>
  <c r="E511" i="1"/>
  <c r="F502" i="1"/>
  <c r="E502" i="1"/>
  <c r="F497" i="1"/>
  <c r="E497" i="1"/>
  <c r="F493" i="1"/>
  <c r="E493" i="1"/>
  <c r="F482" i="1"/>
  <c r="E482" i="1"/>
  <c r="F480" i="1"/>
  <c r="E480" i="1"/>
  <c r="F472" i="1"/>
  <c r="E472" i="1"/>
  <c r="F470" i="1"/>
  <c r="E470" i="1"/>
  <c r="F469" i="1"/>
  <c r="E469" i="1"/>
  <c r="W11" i="2"/>
  <c r="U11" i="2" s="1" a="1"/>
  <c r="U11" i="2" s="1"/>
  <c r="T11" i="2"/>
  <c r="S11" i="2"/>
  <c r="F384" i="1"/>
  <c r="E384" i="1"/>
  <c r="F353" i="1"/>
  <c r="E353" i="1"/>
  <c r="D10" i="7"/>
  <c r="E10" i="7" s="1"/>
  <c r="W17" i="2"/>
  <c r="U17" i="2" s="1" a="1"/>
  <c r="U17" i="2" s="1"/>
  <c r="T17" i="2"/>
  <c r="S17" i="2"/>
  <c r="W16" i="2"/>
  <c r="V16" i="2" s="1" a="1"/>
  <c r="V16" i="2" s="1"/>
  <c r="T16" i="2"/>
  <c r="S16" i="2"/>
  <c r="F298" i="1"/>
  <c r="E298" i="1"/>
  <c r="F351" i="1"/>
  <c r="E351" i="1"/>
  <c r="D26" i="7"/>
  <c r="E26" i="7" s="1"/>
  <c r="D27" i="7"/>
  <c r="E27" i="7" s="1"/>
  <c r="F393" i="1"/>
  <c r="E393" i="1"/>
  <c r="F394" i="1"/>
  <c r="E394" i="1"/>
  <c r="D50" i="7"/>
  <c r="E50" i="7" s="1"/>
  <c r="AI4" i="2"/>
  <c r="AJ4" i="2"/>
  <c r="AI5" i="2"/>
  <c r="AJ5" i="2"/>
  <c r="AI6" i="2"/>
  <c r="AJ6" i="2"/>
  <c r="AI7" i="2"/>
  <c r="AJ7" i="2"/>
  <c r="AI8" i="2"/>
  <c r="AJ8" i="2"/>
  <c r="AI9" i="2"/>
  <c r="AJ9" i="2"/>
  <c r="AI10" i="2"/>
  <c r="AJ10" i="2"/>
  <c r="AI11" i="2"/>
  <c r="AJ11" i="2"/>
  <c r="AI12" i="2"/>
  <c r="AJ12" i="2"/>
  <c r="AI13" i="2"/>
  <c r="AJ13" i="2"/>
  <c r="AI14" i="2"/>
  <c r="AJ14" i="2"/>
  <c r="AI15" i="2"/>
  <c r="AJ15" i="2"/>
  <c r="AI16" i="2"/>
  <c r="AJ16" i="2"/>
  <c r="AI17" i="2"/>
  <c r="AJ17" i="2"/>
  <c r="AI18" i="2"/>
  <c r="AJ18" i="2"/>
  <c r="AI19" i="2"/>
  <c r="AJ19" i="2"/>
  <c r="AI20" i="2"/>
  <c r="AJ20" i="2"/>
  <c r="AI21" i="2"/>
  <c r="AJ21" i="2"/>
  <c r="AI22" i="2"/>
  <c r="AJ22" i="2"/>
  <c r="AI23" i="2"/>
  <c r="AJ23" i="2"/>
  <c r="AI24" i="2"/>
  <c r="AJ24" i="2"/>
  <c r="AI25" i="2"/>
  <c r="AJ25" i="2"/>
  <c r="AI26" i="2"/>
  <c r="AJ26" i="2"/>
  <c r="AI27" i="2"/>
  <c r="AJ27" i="2"/>
  <c r="AI28" i="2"/>
  <c r="AJ28" i="2"/>
  <c r="AI29" i="2"/>
  <c r="AJ29" i="2"/>
  <c r="AI30" i="2"/>
  <c r="AJ30" i="2"/>
  <c r="AI32" i="2"/>
  <c r="AJ32" i="2"/>
  <c r="AI33" i="2"/>
  <c r="AJ33" i="2"/>
  <c r="AI34" i="2"/>
  <c r="AJ34" i="2"/>
  <c r="AI35" i="2"/>
  <c r="AJ35" i="2"/>
  <c r="AI36" i="2"/>
  <c r="AJ36" i="2"/>
  <c r="AI37" i="2"/>
  <c r="AJ37" i="2"/>
  <c r="AI38" i="2"/>
  <c r="AJ38" i="2"/>
  <c r="AI39" i="2"/>
  <c r="AJ39" i="2"/>
  <c r="AI40" i="2"/>
  <c r="AJ40" i="2"/>
  <c r="AI41" i="2"/>
  <c r="AJ41" i="2"/>
  <c r="AI42" i="2"/>
  <c r="AJ42" i="2"/>
  <c r="AI43" i="2"/>
  <c r="AJ43" i="2"/>
  <c r="AI44" i="2"/>
  <c r="AJ44" i="2"/>
  <c r="AI45" i="2"/>
  <c r="AJ45" i="2"/>
  <c r="AI46" i="2"/>
  <c r="AJ46" i="2"/>
  <c r="AI47" i="2"/>
  <c r="AJ47" i="2"/>
  <c r="AI48" i="2"/>
  <c r="AJ48" i="2"/>
  <c r="AI49" i="2"/>
  <c r="AJ49" i="2"/>
  <c r="AI50" i="2"/>
  <c r="AJ50" i="2"/>
  <c r="AI51" i="2"/>
  <c r="AJ51" i="2"/>
  <c r="AI52" i="2"/>
  <c r="AJ52" i="2"/>
  <c r="AI53" i="2"/>
  <c r="AJ53" i="2"/>
  <c r="AI54" i="2"/>
  <c r="AJ54" i="2"/>
  <c r="AI55" i="2"/>
  <c r="AJ55" i="2"/>
  <c r="AI56" i="2"/>
  <c r="AJ56" i="2"/>
  <c r="AI57" i="2"/>
  <c r="AJ57" i="2"/>
  <c r="AI58" i="2"/>
  <c r="AJ58" i="2"/>
  <c r="AI59" i="2"/>
  <c r="AJ59" i="2"/>
  <c r="AI60" i="2"/>
  <c r="AJ60" i="2"/>
  <c r="AI61" i="2"/>
  <c r="AJ61" i="2"/>
  <c r="AI62" i="2"/>
  <c r="AJ62" i="2"/>
  <c r="AI63" i="2"/>
  <c r="AJ63" i="2"/>
  <c r="AI64" i="2"/>
  <c r="AJ64" i="2"/>
  <c r="AI65" i="2"/>
  <c r="AJ65" i="2"/>
  <c r="AI66" i="2"/>
  <c r="AJ66" i="2"/>
  <c r="AI67" i="2"/>
  <c r="AJ67" i="2"/>
  <c r="AI68" i="2"/>
  <c r="AJ68" i="2"/>
  <c r="AI69" i="2"/>
  <c r="AJ69" i="2"/>
  <c r="AI70" i="2"/>
  <c r="AJ70" i="2"/>
  <c r="AI71" i="2"/>
  <c r="AJ71" i="2"/>
  <c r="AI72" i="2"/>
  <c r="AJ72" i="2"/>
  <c r="AJ3" i="2"/>
  <c r="AI3" i="2"/>
  <c r="D7" i="7"/>
  <c r="E7" i="7" s="1"/>
  <c r="F218" i="1"/>
  <c r="E218" i="1"/>
  <c r="D48" i="7"/>
  <c r="E48" i="7" s="1"/>
  <c r="F107" i="1"/>
  <c r="E107" i="1"/>
  <c r="F380" i="1"/>
  <c r="E380" i="1"/>
  <c r="D28" i="7"/>
  <c r="E28" i="7" s="1"/>
  <c r="F364" i="1"/>
  <c r="E364" i="1"/>
  <c r="D41" i="7"/>
  <c r="E41" i="7" s="1"/>
  <c r="E3" i="1"/>
  <c r="F3" i="1"/>
  <c r="E5" i="1"/>
  <c r="F5" i="1"/>
  <c r="E4" i="1"/>
  <c r="F4" i="1"/>
  <c r="E6" i="1"/>
  <c r="F6" i="1"/>
  <c r="E7" i="1"/>
  <c r="F7" i="1"/>
  <c r="E9" i="1"/>
  <c r="F9" i="1"/>
  <c r="E8" i="1"/>
  <c r="F8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21" i="1"/>
  <c r="F21" i="1"/>
  <c r="E20" i="1"/>
  <c r="F20" i="1"/>
  <c r="E19" i="1"/>
  <c r="F19" i="1"/>
  <c r="E22" i="1"/>
  <c r="F22" i="1"/>
  <c r="E23" i="1"/>
  <c r="F23" i="1"/>
  <c r="E24" i="1"/>
  <c r="F24" i="1"/>
  <c r="E25" i="1"/>
  <c r="F25" i="1"/>
  <c r="E27" i="1"/>
  <c r="F27" i="1"/>
  <c r="E26" i="1"/>
  <c r="F26" i="1"/>
  <c r="E29" i="1"/>
  <c r="F29" i="1"/>
  <c r="E28" i="1"/>
  <c r="F28" i="1"/>
  <c r="E30" i="1"/>
  <c r="F30" i="1"/>
  <c r="E31" i="1"/>
  <c r="F31" i="1"/>
  <c r="E32" i="1"/>
  <c r="F32" i="1"/>
  <c r="E34" i="1"/>
  <c r="F34" i="1"/>
  <c r="E33" i="1"/>
  <c r="F33" i="1"/>
  <c r="E37" i="1"/>
  <c r="F37" i="1"/>
  <c r="E36" i="1"/>
  <c r="F36" i="1"/>
  <c r="E40" i="1"/>
  <c r="F40" i="1"/>
  <c r="E39" i="1"/>
  <c r="F39" i="1"/>
  <c r="E38" i="1"/>
  <c r="F38" i="1"/>
  <c r="E42" i="1"/>
  <c r="F42" i="1"/>
  <c r="E41" i="1"/>
  <c r="F41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3" i="1"/>
  <c r="F53" i="1"/>
  <c r="E52" i="1"/>
  <c r="F52" i="1"/>
  <c r="E54" i="1"/>
  <c r="F54" i="1"/>
  <c r="E56" i="1"/>
  <c r="F56" i="1"/>
  <c r="E55" i="1"/>
  <c r="F55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3" i="1"/>
  <c r="F73" i="1"/>
  <c r="E72" i="1"/>
  <c r="F72" i="1"/>
  <c r="E71" i="1"/>
  <c r="F71" i="1"/>
  <c r="E75" i="1"/>
  <c r="F75" i="1"/>
  <c r="E74" i="1"/>
  <c r="F74" i="1"/>
  <c r="E76" i="1"/>
  <c r="F76" i="1"/>
  <c r="E78" i="1"/>
  <c r="F78" i="1"/>
  <c r="E77" i="1"/>
  <c r="F77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9" i="1"/>
  <c r="F89" i="1"/>
  <c r="E88" i="1"/>
  <c r="F88" i="1"/>
  <c r="E87" i="1"/>
  <c r="F87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8" i="1"/>
  <c r="F108" i="1"/>
  <c r="E110" i="1"/>
  <c r="F110" i="1"/>
  <c r="E112" i="1"/>
  <c r="F112" i="1"/>
  <c r="E111" i="1"/>
  <c r="F111" i="1"/>
  <c r="E113" i="1"/>
  <c r="F113" i="1"/>
  <c r="E115" i="1"/>
  <c r="F115" i="1"/>
  <c r="E116" i="1"/>
  <c r="F116" i="1"/>
  <c r="E118" i="1"/>
  <c r="F118" i="1"/>
  <c r="E120" i="1"/>
  <c r="F120" i="1"/>
  <c r="E121" i="1"/>
  <c r="F121" i="1"/>
  <c r="E123" i="1"/>
  <c r="F123" i="1"/>
  <c r="E125" i="1"/>
  <c r="F125" i="1"/>
  <c r="E126" i="1"/>
  <c r="F126" i="1"/>
  <c r="E127" i="1"/>
  <c r="F127" i="1"/>
  <c r="E129" i="1"/>
  <c r="F129" i="1"/>
  <c r="E128" i="1"/>
  <c r="F128" i="1"/>
  <c r="E130" i="1"/>
  <c r="F130" i="1"/>
  <c r="E131" i="1"/>
  <c r="F131" i="1"/>
  <c r="E132" i="1"/>
  <c r="F132" i="1"/>
  <c r="E134" i="1"/>
  <c r="F134" i="1"/>
  <c r="E136" i="1"/>
  <c r="F136" i="1"/>
  <c r="E139" i="1"/>
  <c r="F139" i="1"/>
  <c r="E140" i="1"/>
  <c r="F140" i="1"/>
  <c r="E141" i="1"/>
  <c r="F141" i="1"/>
  <c r="E142" i="1"/>
  <c r="F142" i="1"/>
  <c r="E143" i="1"/>
  <c r="F143" i="1"/>
  <c r="E145" i="1"/>
  <c r="F145" i="1"/>
  <c r="E146" i="1"/>
  <c r="F146" i="1"/>
  <c r="E147" i="1"/>
  <c r="F147" i="1"/>
  <c r="E148" i="1"/>
  <c r="F148" i="1"/>
  <c r="E151" i="1"/>
  <c r="F151" i="1"/>
  <c r="E152" i="1"/>
  <c r="F152" i="1"/>
  <c r="E154" i="1"/>
  <c r="F154" i="1"/>
  <c r="E153" i="1"/>
  <c r="F153" i="1"/>
  <c r="E155" i="1"/>
  <c r="F155" i="1"/>
  <c r="E157" i="1"/>
  <c r="F157" i="1"/>
  <c r="E159" i="1"/>
  <c r="F159" i="1"/>
  <c r="E158" i="1"/>
  <c r="F158" i="1"/>
  <c r="E160" i="1"/>
  <c r="F160" i="1"/>
  <c r="E161" i="1"/>
  <c r="F161" i="1"/>
  <c r="E162" i="1"/>
  <c r="F162" i="1"/>
  <c r="E163" i="1"/>
  <c r="F163" i="1"/>
  <c r="E164" i="1"/>
  <c r="F164" i="1"/>
  <c r="E166" i="1"/>
  <c r="F166" i="1"/>
  <c r="E167" i="1"/>
  <c r="F167" i="1"/>
  <c r="E169" i="1"/>
  <c r="F169" i="1"/>
  <c r="E170" i="1"/>
  <c r="F170" i="1"/>
  <c r="E171" i="1"/>
  <c r="F171" i="1"/>
  <c r="E172" i="1"/>
  <c r="F172" i="1"/>
  <c r="E174" i="1"/>
  <c r="F174" i="1"/>
  <c r="E175" i="1"/>
  <c r="F175" i="1"/>
  <c r="E176" i="1"/>
  <c r="F176" i="1"/>
  <c r="E179" i="1"/>
  <c r="F179" i="1"/>
  <c r="E185" i="1"/>
  <c r="F185" i="1"/>
  <c r="E184" i="1"/>
  <c r="F184" i="1"/>
  <c r="E183" i="1"/>
  <c r="F183" i="1"/>
  <c r="E190" i="1"/>
  <c r="F190" i="1"/>
  <c r="E193" i="1"/>
  <c r="F193" i="1"/>
  <c r="E195" i="1"/>
  <c r="F195" i="1"/>
  <c r="E196" i="1"/>
  <c r="F196" i="1"/>
  <c r="E197" i="1"/>
  <c r="F197" i="1"/>
  <c r="E199" i="1"/>
  <c r="F199" i="1"/>
  <c r="E201" i="1"/>
  <c r="F201" i="1"/>
  <c r="E202" i="1"/>
  <c r="F202" i="1"/>
  <c r="E204" i="1"/>
  <c r="F204" i="1"/>
  <c r="E205" i="1"/>
  <c r="F205" i="1"/>
  <c r="E207" i="1"/>
  <c r="F207" i="1"/>
  <c r="E214" i="1"/>
  <c r="F214" i="1"/>
  <c r="E215" i="1"/>
  <c r="F215" i="1"/>
  <c r="E216" i="1"/>
  <c r="F216" i="1"/>
  <c r="E219" i="1"/>
  <c r="F219" i="1"/>
  <c r="E220" i="1"/>
  <c r="F220" i="1"/>
  <c r="E221" i="1"/>
  <c r="F221" i="1"/>
  <c r="E223" i="1"/>
  <c r="F223" i="1"/>
  <c r="E222" i="1"/>
  <c r="F222" i="1"/>
  <c r="E230" i="1"/>
  <c r="F230" i="1"/>
  <c r="E233" i="1"/>
  <c r="F233" i="1"/>
  <c r="E235" i="1"/>
  <c r="F235" i="1"/>
  <c r="E234" i="1"/>
  <c r="F234" i="1"/>
  <c r="E242" i="1"/>
  <c r="F242" i="1"/>
  <c r="E245" i="1"/>
  <c r="F245" i="1"/>
  <c r="E244" i="1"/>
  <c r="F244" i="1"/>
  <c r="E246" i="1"/>
  <c r="F246" i="1"/>
  <c r="E250" i="1"/>
  <c r="F250" i="1"/>
  <c r="E251" i="1"/>
  <c r="F251" i="1"/>
  <c r="E255" i="1"/>
  <c r="F255" i="1"/>
  <c r="E256" i="1"/>
  <c r="F256" i="1"/>
  <c r="E259" i="1"/>
  <c r="F259" i="1"/>
  <c r="E260" i="1"/>
  <c r="F260" i="1"/>
  <c r="E261" i="1"/>
  <c r="F261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3" i="1"/>
  <c r="F273" i="1"/>
  <c r="E279" i="1"/>
  <c r="F279" i="1"/>
  <c r="E280" i="1"/>
  <c r="F280" i="1"/>
  <c r="E281" i="1"/>
  <c r="F281" i="1"/>
  <c r="E283" i="1"/>
  <c r="F283" i="1"/>
  <c r="E284" i="1"/>
  <c r="F284" i="1"/>
  <c r="E286" i="1"/>
  <c r="F286" i="1"/>
  <c r="E287" i="1"/>
  <c r="F287" i="1"/>
  <c r="E288" i="1"/>
  <c r="F288" i="1"/>
  <c r="E291" i="1"/>
  <c r="F291" i="1"/>
  <c r="E293" i="1"/>
  <c r="F293" i="1"/>
  <c r="E294" i="1"/>
  <c r="F294" i="1"/>
  <c r="E295" i="1"/>
  <c r="F295" i="1"/>
  <c r="E301" i="1"/>
  <c r="F301" i="1"/>
  <c r="E303" i="1"/>
  <c r="F303" i="1"/>
  <c r="E302" i="1"/>
  <c r="F302" i="1"/>
  <c r="E305" i="1"/>
  <c r="F305" i="1"/>
  <c r="E306" i="1"/>
  <c r="F306" i="1"/>
  <c r="E308" i="1"/>
  <c r="F308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7" i="1"/>
  <c r="F317" i="1"/>
  <c r="E318" i="1"/>
  <c r="F318" i="1"/>
  <c r="E319" i="1"/>
  <c r="F319" i="1"/>
  <c r="E320" i="1"/>
  <c r="F320" i="1"/>
  <c r="E321" i="1"/>
  <c r="F321" i="1"/>
  <c r="E323" i="1"/>
  <c r="F323" i="1"/>
  <c r="E324" i="1"/>
  <c r="F324" i="1"/>
  <c r="E325" i="1"/>
  <c r="F325" i="1"/>
  <c r="E327" i="1"/>
  <c r="F327" i="1"/>
  <c r="E328" i="1"/>
  <c r="F328" i="1"/>
  <c r="E329" i="1"/>
  <c r="F329" i="1"/>
  <c r="E330" i="1"/>
  <c r="F330" i="1"/>
  <c r="E331" i="1"/>
  <c r="F331" i="1"/>
  <c r="E333" i="1"/>
  <c r="F333" i="1"/>
  <c r="E332" i="1"/>
  <c r="F332" i="1"/>
  <c r="E334" i="1"/>
  <c r="F334" i="1"/>
  <c r="E335" i="1"/>
  <c r="F335" i="1"/>
  <c r="E336" i="1"/>
  <c r="F336" i="1"/>
  <c r="E337" i="1"/>
  <c r="F337" i="1"/>
  <c r="E341" i="1"/>
  <c r="F341" i="1"/>
  <c r="E343" i="1"/>
  <c r="F343" i="1"/>
  <c r="E345" i="1"/>
  <c r="F345" i="1"/>
  <c r="E347" i="1"/>
  <c r="F347" i="1"/>
  <c r="E346" i="1"/>
  <c r="F346" i="1"/>
  <c r="E349" i="1"/>
  <c r="F349" i="1"/>
  <c r="E350" i="1"/>
  <c r="F350" i="1"/>
  <c r="E355" i="1"/>
  <c r="F355" i="1"/>
  <c r="E356" i="1"/>
  <c r="F356" i="1"/>
  <c r="E357" i="1"/>
  <c r="F357" i="1"/>
  <c r="E358" i="1"/>
  <c r="F358" i="1"/>
  <c r="E359" i="1"/>
  <c r="F359" i="1"/>
  <c r="E361" i="1"/>
  <c r="F361" i="1"/>
  <c r="E366" i="1"/>
  <c r="F366" i="1"/>
  <c r="E368" i="1"/>
  <c r="F368" i="1"/>
  <c r="E369" i="1"/>
  <c r="F369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82" i="1"/>
  <c r="F382" i="1"/>
  <c r="E383" i="1"/>
  <c r="F383" i="1"/>
  <c r="E385" i="1"/>
  <c r="F385" i="1"/>
  <c r="E386" i="1"/>
  <c r="F386" i="1"/>
  <c r="E387" i="1"/>
  <c r="F387" i="1"/>
  <c r="E388" i="1"/>
  <c r="F388" i="1"/>
  <c r="E392" i="1"/>
  <c r="F392" i="1"/>
  <c r="E395" i="1"/>
  <c r="F395" i="1"/>
  <c r="E396" i="1"/>
  <c r="F396" i="1"/>
  <c r="E399" i="1"/>
  <c r="F399" i="1"/>
  <c r="E401" i="1"/>
  <c r="F401" i="1"/>
  <c r="E402" i="1"/>
  <c r="F402" i="1"/>
  <c r="E403" i="1"/>
  <c r="F403" i="1"/>
  <c r="E406" i="1"/>
  <c r="F406" i="1"/>
  <c r="E408" i="1"/>
  <c r="F408" i="1"/>
  <c r="E410" i="1"/>
  <c r="F410" i="1"/>
  <c r="E414" i="1"/>
  <c r="F414" i="1"/>
  <c r="E416" i="1"/>
  <c r="F416" i="1"/>
  <c r="E417" i="1"/>
  <c r="F417" i="1"/>
  <c r="E424" i="1"/>
  <c r="F424" i="1"/>
  <c r="E425" i="1"/>
  <c r="F425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6" i="1"/>
  <c r="F456" i="1"/>
  <c r="E459" i="1"/>
  <c r="F459" i="1"/>
  <c r="E460" i="1"/>
  <c r="F460" i="1"/>
  <c r="E461" i="1"/>
  <c r="F461" i="1"/>
  <c r="E463" i="1"/>
  <c r="F463" i="1"/>
  <c r="AE19" i="2"/>
  <c r="AD19" i="2" s="1" a="1"/>
  <c r="AD19" i="2" s="1"/>
  <c r="AB19" i="2"/>
  <c r="AA19" i="2"/>
  <c r="D22" i="7"/>
  <c r="E22" i="7" s="1"/>
  <c r="D16" i="7"/>
  <c r="E16" i="7" s="1"/>
  <c r="W10" i="2"/>
  <c r="V10" i="2" s="1" a="1"/>
  <c r="V10" i="2" s="1"/>
  <c r="T10" i="2"/>
  <c r="S10" i="2"/>
  <c r="D46" i="7"/>
  <c r="E46" i="7" s="1"/>
  <c r="D43" i="7"/>
  <c r="E43" i="7" s="1"/>
  <c r="D156" i="7"/>
  <c r="E156" i="7" s="1"/>
  <c r="D189" i="7"/>
  <c r="E189" i="7" s="1"/>
  <c r="D171" i="7"/>
  <c r="E171" i="7" s="1"/>
  <c r="D195" i="7"/>
  <c r="E195" i="7" s="1"/>
  <c r="D95" i="7"/>
  <c r="E95" i="7" s="1"/>
  <c r="D110" i="7"/>
  <c r="E110" i="7" s="1"/>
  <c r="D98" i="7"/>
  <c r="E98" i="7" s="1"/>
  <c r="D99" i="7"/>
  <c r="E99" i="7" s="1"/>
  <c r="D157" i="7"/>
  <c r="E157" i="7" s="1"/>
  <c r="D182" i="7"/>
  <c r="E182" i="7" s="1"/>
  <c r="D196" i="7"/>
  <c r="E196" i="7" s="1"/>
  <c r="D2" i="7"/>
  <c r="E2" i="7" s="1"/>
  <c r="D72" i="7"/>
  <c r="E72" i="7" s="1"/>
  <c r="D139" i="7"/>
  <c r="E139" i="7" s="1"/>
  <c r="D158" i="7"/>
  <c r="E158" i="7" s="1"/>
  <c r="D174" i="7"/>
  <c r="E174" i="7" s="1"/>
  <c r="D179" i="7"/>
  <c r="E179" i="7" s="1"/>
  <c r="D183" i="7"/>
  <c r="E183" i="7" s="1"/>
  <c r="D87" i="7"/>
  <c r="E87" i="7" s="1"/>
  <c r="D84" i="7"/>
  <c r="E84" i="7" s="1"/>
  <c r="D161" i="7"/>
  <c r="E161" i="7" s="1"/>
  <c r="D165" i="7"/>
  <c r="E165" i="7" s="1"/>
  <c r="D56" i="7"/>
  <c r="E56" i="7" s="1"/>
  <c r="D88" i="7"/>
  <c r="E88" i="7" s="1"/>
  <c r="D140" i="7"/>
  <c r="E140" i="7" s="1"/>
  <c r="D4" i="7"/>
  <c r="E4" i="7" s="1"/>
  <c r="D96" i="7"/>
  <c r="E96" i="7" s="1"/>
  <c r="D89" i="7"/>
  <c r="E89" i="7" s="1"/>
  <c r="D176" i="7"/>
  <c r="E176" i="7" s="1"/>
  <c r="D111" i="7"/>
  <c r="E111" i="7" s="1"/>
  <c r="D100" i="7"/>
  <c r="E100" i="7" s="1"/>
  <c r="D162" i="7"/>
  <c r="E162" i="7" s="1"/>
  <c r="D190" i="7"/>
  <c r="E190" i="7" s="1"/>
  <c r="D30" i="7"/>
  <c r="E30" i="7" s="1"/>
  <c r="D57" i="7"/>
  <c r="E57" i="7" s="1"/>
  <c r="D141" i="7"/>
  <c r="E141" i="7" s="1"/>
  <c r="D203" i="7"/>
  <c r="E203" i="7" s="1"/>
  <c r="D80" i="7"/>
  <c r="E80" i="7" s="1"/>
  <c r="D106" i="7"/>
  <c r="E106" i="7" s="1"/>
  <c r="D142" i="7"/>
  <c r="E142" i="7" s="1"/>
  <c r="D163" i="7"/>
  <c r="E163" i="7" s="1"/>
  <c r="D143" i="7"/>
  <c r="E143" i="7" s="1"/>
  <c r="D200" i="7"/>
  <c r="E200" i="7" s="1"/>
  <c r="D47" i="7"/>
  <c r="E47" i="7" s="1"/>
  <c r="D90" i="7"/>
  <c r="E90" i="7" s="1"/>
  <c r="D31" i="7"/>
  <c r="E31" i="7" s="1"/>
  <c r="D116" i="7"/>
  <c r="E116" i="7" s="1"/>
  <c r="D184" i="7"/>
  <c r="E184" i="7" s="1"/>
  <c r="D59" i="7"/>
  <c r="E59" i="7" s="1"/>
  <c r="D76" i="7"/>
  <c r="E76" i="7" s="1"/>
  <c r="D144" i="7"/>
  <c r="E144" i="7" s="1"/>
  <c r="D123" i="7"/>
  <c r="E123" i="7" s="1"/>
  <c r="D128" i="7"/>
  <c r="E128" i="7" s="1"/>
  <c r="D97" i="7"/>
  <c r="E97" i="7" s="1"/>
  <c r="D112" i="7"/>
  <c r="E112" i="7" s="1"/>
  <c r="D107" i="7"/>
  <c r="E107" i="7" s="1"/>
  <c r="D145" i="7"/>
  <c r="E145" i="7" s="1"/>
  <c r="D124" i="7"/>
  <c r="E124" i="7" s="1"/>
  <c r="D14" i="7"/>
  <c r="E14" i="7" s="1"/>
  <c r="D6" i="7"/>
  <c r="E6" i="7" s="1"/>
  <c r="D61" i="7"/>
  <c r="E61" i="7" s="1"/>
  <c r="D125" i="7"/>
  <c r="E125" i="7" s="1"/>
  <c r="D121" i="7"/>
  <c r="E121" i="7" s="1"/>
  <c r="D62" i="7"/>
  <c r="E62" i="7" s="1"/>
  <c r="D37" i="7"/>
  <c r="E37" i="7" s="1"/>
  <c r="D63" i="7"/>
  <c r="E63" i="7" s="1"/>
  <c r="D166" i="7"/>
  <c r="E166" i="7" s="1"/>
  <c r="D146" i="7"/>
  <c r="E146" i="7" s="1"/>
  <c r="D91" i="7"/>
  <c r="E91" i="7" s="1"/>
  <c r="D197" i="7"/>
  <c r="E197" i="7" s="1"/>
  <c r="D167" i="7"/>
  <c r="E167" i="7" s="1"/>
  <c r="D15" i="7"/>
  <c r="E15" i="7" s="1"/>
  <c r="D164" i="7"/>
  <c r="E164" i="7" s="1"/>
  <c r="D83" i="7"/>
  <c r="E83" i="7" s="1"/>
  <c r="D103" i="7"/>
  <c r="E103" i="7" s="1"/>
  <c r="D185" i="7"/>
  <c r="E185" i="7" s="1"/>
  <c r="D38" i="7"/>
  <c r="E38" i="7" s="1"/>
  <c r="D92" i="7"/>
  <c r="E92" i="7" s="1"/>
  <c r="D17" i="7"/>
  <c r="E17" i="7" s="1"/>
  <c r="D132" i="7"/>
  <c r="E132" i="7" s="1"/>
  <c r="D168" i="7"/>
  <c r="E168" i="7" s="1"/>
  <c r="D65" i="7"/>
  <c r="E65" i="7" s="1"/>
  <c r="D147" i="7"/>
  <c r="E147" i="7" s="1"/>
  <c r="D159" i="7"/>
  <c r="E159" i="7" s="1"/>
  <c r="D192" i="7"/>
  <c r="E192" i="7" s="1"/>
  <c r="D33" i="7"/>
  <c r="E33" i="7" s="1"/>
  <c r="D104" i="7"/>
  <c r="E104" i="7" s="1"/>
  <c r="D118" i="7"/>
  <c r="E118" i="7" s="1"/>
  <c r="D133" i="7"/>
  <c r="E133" i="7" s="1"/>
  <c r="D204" i="7"/>
  <c r="E204" i="7" s="1"/>
  <c r="D148" i="7"/>
  <c r="E148" i="7" s="1"/>
  <c r="D149" i="7"/>
  <c r="E149" i="7" s="1"/>
  <c r="D150" i="7"/>
  <c r="E150" i="7" s="1"/>
  <c r="D177" i="7"/>
  <c r="E177" i="7" s="1"/>
  <c r="D169" i="7"/>
  <c r="E169" i="7" s="1"/>
  <c r="D151" i="7"/>
  <c r="E151" i="7" s="1"/>
  <c r="D34" i="7"/>
  <c r="E34" i="7" s="1"/>
  <c r="D193" i="7"/>
  <c r="E193" i="7" s="1"/>
  <c r="D66" i="7"/>
  <c r="E66" i="7" s="1"/>
  <c r="D85" i="7"/>
  <c r="D19" i="7"/>
  <c r="E19" i="7" s="1"/>
  <c r="D40" i="7"/>
  <c r="E40" i="7" s="1"/>
  <c r="D205" i="7"/>
  <c r="E205" i="7" s="1"/>
  <c r="D152" i="7"/>
  <c r="E152" i="7" s="1"/>
  <c r="D129" i="7"/>
  <c r="E129" i="7" s="1"/>
  <c r="D126" i="7"/>
  <c r="E126" i="7" s="1"/>
  <c r="D78" i="7"/>
  <c r="E78" i="7" s="1"/>
  <c r="D180" i="7"/>
  <c r="E180" i="7" s="1"/>
  <c r="D153" i="7"/>
  <c r="E153" i="7" s="1"/>
  <c r="D93" i="7"/>
  <c r="E93" i="7" s="1"/>
  <c r="D194" i="7"/>
  <c r="E194" i="7" s="1"/>
  <c r="D67" i="7"/>
  <c r="E67" i="7" s="1"/>
  <c r="D181" i="7"/>
  <c r="E181" i="7" s="1"/>
  <c r="D198" i="7"/>
  <c r="E198" i="7" s="1"/>
  <c r="D201" i="7"/>
  <c r="E201" i="7" s="1"/>
  <c r="D134" i="7"/>
  <c r="E134" i="7" s="1"/>
  <c r="D20" i="7"/>
  <c r="E20" i="7" s="1"/>
  <c r="D42" i="7"/>
  <c r="E42" i="7" s="1"/>
  <c r="D105" i="7"/>
  <c r="E105" i="7" s="1"/>
  <c r="D21" i="7"/>
  <c r="E21" i="7" s="1"/>
  <c r="D154" i="7"/>
  <c r="E154" i="7" s="1"/>
  <c r="D178" i="7"/>
  <c r="E178" i="7" s="1"/>
  <c r="D172" i="7"/>
  <c r="E172" i="7" s="1"/>
  <c r="D173" i="7"/>
  <c r="E173" i="7" s="1"/>
  <c r="D135" i="7"/>
  <c r="E135" i="7" s="1"/>
  <c r="D136" i="7"/>
  <c r="E136" i="7" s="1"/>
  <c r="D160" i="7"/>
  <c r="E160" i="7" s="1"/>
  <c r="D186" i="7"/>
  <c r="E186" i="7" s="1"/>
  <c r="D68" i="7"/>
  <c r="E68" i="7" s="1"/>
  <c r="D155" i="7"/>
  <c r="E155" i="7" s="1"/>
  <c r="D69" i="7"/>
  <c r="E69" i="7" s="1"/>
  <c r="D202" i="7"/>
  <c r="E202" i="7" s="1"/>
  <c r="D82" i="7"/>
  <c r="E82" i="7" s="1"/>
  <c r="D199" i="7"/>
  <c r="E199" i="7" s="1"/>
  <c r="D137" i="7"/>
  <c r="E137" i="7" s="1"/>
  <c r="D108" i="7"/>
  <c r="E108" i="7" s="1"/>
  <c r="D35" i="7"/>
  <c r="E35" i="7" s="1"/>
  <c r="D130" i="7"/>
  <c r="E130" i="7" s="1"/>
  <c r="D175" i="7"/>
  <c r="E175" i="7" s="1"/>
  <c r="D187" i="7"/>
  <c r="E187" i="7" s="1"/>
  <c r="D52" i="7"/>
  <c r="E52" i="7" s="1"/>
  <c r="D138" i="7"/>
  <c r="E138" i="7" s="1"/>
  <c r="D13" i="7"/>
  <c r="E13" i="7" s="1"/>
  <c r="D127" i="7"/>
  <c r="E127" i="7" s="1"/>
  <c r="D23" i="7"/>
  <c r="E23" i="7" s="1"/>
  <c r="D188" i="7"/>
  <c r="E188" i="7" s="1"/>
  <c r="D191" i="7"/>
  <c r="E191" i="7" s="1"/>
  <c r="D120" i="7"/>
  <c r="E120" i="7" s="1"/>
  <c r="D86" i="7"/>
  <c r="E86" i="7" s="1"/>
  <c r="D109" i="7"/>
  <c r="E109" i="7" s="1"/>
  <c r="D70" i="7"/>
  <c r="E70" i="7" s="1"/>
  <c r="D119" i="7"/>
  <c r="E119" i="7" s="1"/>
  <c r="D114" i="7"/>
  <c r="E114" i="7" s="1"/>
  <c r="D24" i="7"/>
  <c r="E24" i="7" s="1"/>
  <c r="D94" i="7"/>
  <c r="E94" i="7" s="1"/>
  <c r="D170" i="7"/>
  <c r="E170" i="7" s="1"/>
  <c r="D53" i="7"/>
  <c r="E53" i="7" s="1"/>
  <c r="D131" i="7"/>
  <c r="E131" i="7" s="1"/>
  <c r="D122" i="7"/>
  <c r="E122" i="7" s="1"/>
  <c r="D54" i="7"/>
  <c r="E54" i="7" s="1"/>
  <c r="D115" i="7"/>
  <c r="E115" i="7" s="1"/>
  <c r="D25" i="7"/>
  <c r="E25" i="7" s="1"/>
  <c r="D29" i="7"/>
  <c r="E29" i="7" s="1"/>
  <c r="AM46" i="2"/>
  <c r="AK46" i="2" s="1" a="1"/>
  <c r="AK46" i="2" s="1"/>
  <c r="AM60" i="2"/>
  <c r="AK60" i="2" s="1" a="1"/>
  <c r="AK60" i="2" s="1"/>
  <c r="AM49" i="2"/>
  <c r="AK49" i="2" s="1" a="1"/>
  <c r="AK49" i="2" s="1"/>
  <c r="AM54" i="2"/>
  <c r="AK54" i="2" s="1" a="1"/>
  <c r="AK54" i="2" s="1"/>
  <c r="E2" i="1"/>
  <c r="AM3" i="2"/>
  <c r="AL3" i="2" s="1" a="1"/>
  <c r="AL3" i="2" s="1"/>
  <c r="AM35" i="2"/>
  <c r="AK35" i="2" s="1" a="1"/>
  <c r="AK35" i="2" s="1"/>
  <c r="AM8" i="2"/>
  <c r="AM44" i="2"/>
  <c r="AK44" i="2" s="1" a="1"/>
  <c r="AK44" i="2" s="1"/>
  <c r="AM42" i="2"/>
  <c r="AK42" i="2" s="1" a="1"/>
  <c r="AK42" i="2" s="1"/>
  <c r="AM13" i="2"/>
  <c r="AK13" i="2" s="1" a="1"/>
  <c r="AK13" i="2" s="1"/>
  <c r="AM47" i="2"/>
  <c r="AL47" i="2" s="1" a="1"/>
  <c r="AL47" i="2" s="1"/>
  <c r="AM43" i="2"/>
  <c r="AK43" i="2" s="1" a="1"/>
  <c r="AK43" i="2" s="1"/>
  <c r="AM63" i="2"/>
  <c r="AL63" i="2" s="1" a="1"/>
  <c r="AL63" i="2" s="1"/>
  <c r="AM37" i="2"/>
  <c r="AL37" i="2" s="1" a="1"/>
  <c r="AL37" i="2" s="1"/>
  <c r="AM5" i="2"/>
  <c r="AM50" i="2"/>
  <c r="AK50" i="2" s="1" a="1"/>
  <c r="AK50" i="2" s="1"/>
  <c r="AM66" i="2"/>
  <c r="AL66" i="2" s="1" a="1"/>
  <c r="AL66" i="2" s="1"/>
  <c r="AM67" i="2"/>
  <c r="AL67" i="2" s="1" a="1"/>
  <c r="AL67" i="2" s="1"/>
  <c r="AM59" i="2"/>
  <c r="AK59" i="2" s="1" a="1"/>
  <c r="AK59" i="2" s="1"/>
  <c r="AM24" i="2"/>
  <c r="AK24" i="2" s="1" a="1"/>
  <c r="AK24" i="2" s="1"/>
  <c r="AM30" i="2"/>
  <c r="AM32" i="2"/>
  <c r="AL32" i="2" s="1" a="1"/>
  <c r="AL32" i="2" s="1"/>
  <c r="AM70" i="2"/>
  <c r="AL70" i="2" s="1" a="1"/>
  <c r="AL70" i="2" s="1"/>
  <c r="AM29" i="2"/>
  <c r="AM14" i="2"/>
  <c r="AL14" i="2" s="1" a="1"/>
  <c r="AL14" i="2" s="1"/>
  <c r="AM33" i="2"/>
  <c r="AK33" i="2" s="1" a="1"/>
  <c r="AK33" i="2" s="1"/>
  <c r="AM40" i="2"/>
  <c r="AK40" i="2" s="1" a="1"/>
  <c r="AK40" i="2" s="1"/>
  <c r="AM11" i="2"/>
  <c r="AL11" i="2" s="1" a="1"/>
  <c r="AL11" i="2" s="1"/>
  <c r="AM34" i="2"/>
  <c r="AL34" i="2" s="1" a="1"/>
  <c r="AL34" i="2" s="1"/>
  <c r="AM26" i="2"/>
  <c r="AL26" i="2" s="1" a="1"/>
  <c r="AL26" i="2" s="1"/>
  <c r="AM25" i="2"/>
  <c r="AM19" i="2"/>
  <c r="AK19" i="2" s="1" a="1"/>
  <c r="AK19" i="2" s="1"/>
  <c r="AM9" i="2"/>
  <c r="AK9" i="2" s="1" a="1"/>
  <c r="AK9" i="2" s="1"/>
  <c r="AM36" i="2"/>
  <c r="AK36" i="2" s="1" a="1"/>
  <c r="AK36" i="2" s="1"/>
  <c r="AM38" i="2"/>
  <c r="AL38" i="2" s="1" a="1"/>
  <c r="AL38" i="2" s="1"/>
  <c r="AM69" i="2"/>
  <c r="AK69" i="2" s="1" a="1"/>
  <c r="AK69" i="2" s="1"/>
  <c r="AM10" i="2"/>
  <c r="AL10" i="2" s="1" a="1"/>
  <c r="AL10" i="2" s="1"/>
  <c r="AM52" i="2"/>
  <c r="AK52" i="2" s="1" a="1"/>
  <c r="AK52" i="2" s="1"/>
  <c r="AM20" i="2"/>
  <c r="AK20" i="2" s="1" a="1"/>
  <c r="AK20" i="2" s="1"/>
  <c r="AM56" i="2"/>
  <c r="AK56" i="2" s="1" a="1"/>
  <c r="AK56" i="2" s="1"/>
  <c r="AM28" i="2"/>
  <c r="AK28" i="2" s="1" a="1"/>
  <c r="AK28" i="2" s="1"/>
  <c r="AM27" i="2"/>
  <c r="AK27" i="2" s="1" a="1"/>
  <c r="AK27" i="2" s="1"/>
  <c r="AM55" i="2"/>
  <c r="AL55" i="2" s="1" a="1"/>
  <c r="AL55" i="2" s="1"/>
  <c r="AM68" i="2"/>
  <c r="AL68" i="2" s="1" a="1"/>
  <c r="AL68" i="2" s="1"/>
  <c r="AM15" i="2"/>
  <c r="AL15" i="2" s="1" a="1"/>
  <c r="AL15" i="2" s="1"/>
  <c r="AM21" i="2"/>
  <c r="AK21" i="2" s="1" a="1"/>
  <c r="AK21" i="2" s="1"/>
  <c r="AM57" i="2"/>
  <c r="AK57" i="2" s="1" a="1"/>
  <c r="AK57" i="2" s="1"/>
  <c r="AM4" i="2"/>
  <c r="AK4" i="2" s="1" a="1"/>
  <c r="AK4" i="2" s="1"/>
  <c r="AM6" i="2"/>
  <c r="AK6" i="2" s="1" a="1"/>
  <c r="AK6" i="2" s="1"/>
  <c r="AA52" i="2"/>
  <c r="AB52" i="2"/>
  <c r="AE52" i="2"/>
  <c r="AC52" i="2" s="1" a="1"/>
  <c r="AC52" i="2" s="1"/>
  <c r="AA132" i="2"/>
  <c r="AB132" i="2"/>
  <c r="AE132" i="2"/>
  <c r="AA85" i="2"/>
  <c r="AB85" i="2"/>
  <c r="AE85" i="2"/>
  <c r="AC85" i="2" s="1" a="1"/>
  <c r="AC85" i="2" s="1"/>
  <c r="AA110" i="2"/>
  <c r="AB110" i="2"/>
  <c r="AE110" i="2"/>
  <c r="AC110" i="2" s="1" a="1"/>
  <c r="AC110" i="2" s="1"/>
  <c r="AA95" i="2"/>
  <c r="AB95" i="2"/>
  <c r="AE95" i="2"/>
  <c r="AD95" i="2" s="1" a="1"/>
  <c r="AD95" i="2" s="1"/>
  <c r="AA42" i="2"/>
  <c r="AB42" i="2"/>
  <c r="AE42" i="2"/>
  <c r="AD42" i="2" s="1" a="1"/>
  <c r="AD42" i="2" s="1"/>
  <c r="AA76" i="2"/>
  <c r="AB76" i="2"/>
  <c r="AE76" i="2"/>
  <c r="AC76" i="2" s="1" a="1"/>
  <c r="AC76" i="2" s="1"/>
  <c r="AA111" i="2"/>
  <c r="AB111" i="2"/>
  <c r="AE111" i="2"/>
  <c r="AA61" i="2"/>
  <c r="AB61" i="2"/>
  <c r="AE61" i="2"/>
  <c r="AC61" i="2" s="1" a="1"/>
  <c r="AC61" i="2" s="1"/>
  <c r="AA77" i="2"/>
  <c r="AB77" i="2"/>
  <c r="AE77" i="2"/>
  <c r="AC77" i="2" s="1" a="1"/>
  <c r="AC77" i="2" s="1"/>
  <c r="AA83" i="2"/>
  <c r="AB83" i="2"/>
  <c r="AE83" i="2"/>
  <c r="AC83" i="2" s="1" a="1"/>
  <c r="AC83" i="2" s="1"/>
  <c r="AM71" i="2"/>
  <c r="AM12" i="2"/>
  <c r="AL12" i="2" s="1" a="1"/>
  <c r="AL12" i="2" s="1"/>
  <c r="AM41" i="2"/>
  <c r="AK41" i="2" s="1" a="1"/>
  <c r="AK41" i="2" s="1"/>
  <c r="AM16" i="2"/>
  <c r="AL16" i="2" s="1" a="1"/>
  <c r="AL16" i="2" s="1"/>
  <c r="AM18" i="2"/>
  <c r="AM45" i="2"/>
  <c r="AL45" i="2" s="1" a="1"/>
  <c r="AL45" i="2" s="1"/>
  <c r="AM7" i="2"/>
  <c r="AL7" i="2" s="1" a="1"/>
  <c r="AL7" i="2" s="1"/>
  <c r="AM64" i="2"/>
  <c r="AL64" i="2" s="1" a="1"/>
  <c r="AL64" i="2" s="1"/>
  <c r="AM23" i="2"/>
  <c r="AK23" i="2" s="1" a="1"/>
  <c r="AK23" i="2" s="1"/>
  <c r="AM17" i="2"/>
  <c r="AL17" i="2" s="1" a="1"/>
  <c r="AL17" i="2" s="1"/>
  <c r="AM62" i="2"/>
  <c r="AL62" i="2" s="1" a="1"/>
  <c r="AL62" i="2" s="1"/>
  <c r="AM72" i="2"/>
  <c r="AL72" i="2" s="1" a="1"/>
  <c r="AL72" i="2" s="1"/>
  <c r="AM61" i="2"/>
  <c r="AL61" i="2" s="1" a="1"/>
  <c r="AL61" i="2" s="1"/>
  <c r="AM53" i="2"/>
  <c r="AL53" i="2" s="1" a="1"/>
  <c r="AL53" i="2" s="1"/>
  <c r="AM48" i="2"/>
  <c r="AL48" i="2" s="1" a="1"/>
  <c r="AL48" i="2" s="1"/>
  <c r="AM65" i="2"/>
  <c r="AL65" i="2" s="1" a="1"/>
  <c r="AL65" i="2" s="1"/>
  <c r="AM22" i="2"/>
  <c r="AK22" i="2" s="1" a="1"/>
  <c r="AK22" i="2" s="1"/>
  <c r="AM51" i="2"/>
  <c r="AL51" i="2" s="1" a="1"/>
  <c r="AL51" i="2" s="1"/>
  <c r="AM39" i="2"/>
  <c r="AK39" i="2" s="1" a="1"/>
  <c r="AK39" i="2" s="1"/>
  <c r="AM58" i="2"/>
  <c r="AL58" i="2" s="1" a="1"/>
  <c r="AL58" i="2" s="1"/>
  <c r="S4" i="2"/>
  <c r="T4" i="2"/>
  <c r="S6" i="2"/>
  <c r="T6" i="2"/>
  <c r="S7" i="2"/>
  <c r="T7" i="2"/>
  <c r="S8" i="2"/>
  <c r="T8" i="2"/>
  <c r="S12" i="2"/>
  <c r="T12" i="2"/>
  <c r="S15" i="2"/>
  <c r="T15" i="2"/>
  <c r="S18" i="2"/>
  <c r="T18" i="2"/>
  <c r="S19" i="2"/>
  <c r="T19" i="2"/>
  <c r="S3" i="2"/>
  <c r="T3" i="2"/>
  <c r="L11" i="2"/>
  <c r="L14" i="2"/>
  <c r="L3" i="2"/>
  <c r="K5" i="2"/>
  <c r="L5" i="2"/>
  <c r="AA69" i="2"/>
  <c r="AB69" i="2"/>
  <c r="AA15" i="2"/>
  <c r="AB15" i="2"/>
  <c r="AA51" i="2"/>
  <c r="AB51" i="2"/>
  <c r="AA18" i="2"/>
  <c r="AB18" i="2"/>
  <c r="AA54" i="2"/>
  <c r="AB54" i="2"/>
  <c r="AA5" i="2"/>
  <c r="AB5" i="2"/>
  <c r="AA24" i="2"/>
  <c r="AB24" i="2"/>
  <c r="AE5" i="2"/>
  <c r="AD5" i="2" s="1" a="1"/>
  <c r="AD5" i="2" s="1"/>
  <c r="AE69" i="2"/>
  <c r="AD69" i="2" s="1" a="1"/>
  <c r="AD69" i="2" s="1"/>
  <c r="AE15" i="2"/>
  <c r="AC15" i="2" s="1" a="1"/>
  <c r="AC15" i="2" s="1"/>
  <c r="AE51" i="2"/>
  <c r="AC51" i="2" s="1" a="1"/>
  <c r="AC51" i="2" s="1"/>
  <c r="AE18" i="2"/>
  <c r="AD18" i="2" s="1" a="1"/>
  <c r="AD18" i="2" s="1"/>
  <c r="AE54" i="2"/>
  <c r="AC54" i="2" s="1" a="1"/>
  <c r="AC54" i="2" s="1"/>
  <c r="AE24" i="2"/>
  <c r="AC24" i="2" s="1" a="1"/>
  <c r="AC24" i="2" s="1"/>
  <c r="F2" i="1"/>
  <c r="C4" i="3"/>
  <c r="D4" i="3"/>
  <c r="E4" i="3"/>
  <c r="F4" i="3"/>
  <c r="G4" i="3"/>
  <c r="H4" i="3"/>
  <c r="B4" i="3"/>
  <c r="W15" i="2"/>
  <c r="W4" i="2"/>
  <c r="U4" i="2" s="1" a="1"/>
  <c r="U4" i="2" s="1"/>
  <c r="W6" i="2"/>
  <c r="U6" i="2" s="1" a="1"/>
  <c r="U6" i="2" s="1"/>
  <c r="W12" i="2"/>
  <c r="U12" i="2" s="1" a="1"/>
  <c r="U12" i="2" s="1"/>
  <c r="W3" i="2"/>
  <c r="U3" i="2" s="1" a="1"/>
  <c r="U3" i="2" s="1"/>
  <c r="W7" i="2"/>
  <c r="V7" i="2" s="1" a="1"/>
  <c r="V7" i="2" s="1"/>
  <c r="W18" i="2"/>
  <c r="V18" i="2" s="1" a="1"/>
  <c r="V18" i="2" s="1"/>
  <c r="W19" i="2"/>
  <c r="W8" i="2"/>
  <c r="V8" i="2" s="1" a="1"/>
  <c r="V8" i="2" s="1"/>
  <c r="O5" i="2"/>
  <c r="O11" i="2"/>
  <c r="N11" i="2" s="1" a="1"/>
  <c r="N11" i="2" s="1"/>
  <c r="O14" i="2"/>
  <c r="M14" i="2" s="1" a="1"/>
  <c r="M14" i="2" s="1"/>
  <c r="O3" i="2"/>
  <c r="N3" i="2" s="1" a="1"/>
  <c r="N3" i="2" s="1"/>
  <c r="AK66" i="2" a="1"/>
  <c r="AK66" i="2" s="1"/>
  <c r="AK34" i="2" a="1"/>
  <c r="AK34" i="2" s="1"/>
  <c r="AL19" i="2" a="1"/>
  <c r="AL19" i="2" s="1"/>
  <c r="AK25" i="2" a="1"/>
  <c r="AK25" i="2" s="1"/>
  <c r="AL25" i="2" a="1"/>
  <c r="AL25" i="2" s="1"/>
  <c r="AL33" i="2" a="1"/>
  <c r="AL33" i="2" s="1"/>
  <c r="AK37" i="2" a="1"/>
  <c r="AK37" i="2" s="1"/>
  <c r="AL13" i="2" a="1"/>
  <c r="AL13" i="2" s="1"/>
  <c r="AL35" i="2" a="1"/>
  <c r="AL35" i="2" s="1"/>
  <c r="U16" i="2" a="1"/>
  <c r="U16" i="2" s="1"/>
  <c r="AL31" i="2" a="1"/>
  <c r="AL31" i="2" s="1"/>
  <c r="AD111" i="2" a="1"/>
  <c r="AD111" i="2" s="1"/>
  <c r="AL46" i="2" a="1"/>
  <c r="AL46" i="2" s="1"/>
  <c r="AL54" i="2" a="1"/>
  <c r="AL54" i="2" s="1"/>
  <c r="F10" i="2" a="1"/>
  <c r="F10" i="2" s="1"/>
  <c r="AL8" i="2" a="1"/>
  <c r="AL8" i="2" s="1"/>
  <c r="V11" i="2" a="1"/>
  <c r="V11" i="2" s="1"/>
  <c r="AC81" i="2" a="1"/>
  <c r="AC81" i="2" s="1"/>
  <c r="AD114" i="2" a="1"/>
  <c r="AD114" i="2" s="1"/>
  <c r="AD107" i="2" a="1"/>
  <c r="AD107" i="2" s="1"/>
  <c r="AD106" i="2" a="1"/>
  <c r="AD106" i="2" s="1"/>
  <c r="AD124" i="2" a="1"/>
  <c r="AD124" i="2" s="1"/>
  <c r="AD45" i="2" a="1"/>
  <c r="AD45" i="2" s="1"/>
  <c r="AC32" i="2" a="1"/>
  <c r="AC32" i="2" s="1"/>
  <c r="AC16" i="2" a="1"/>
  <c r="AC16" i="2" s="1"/>
  <c r="AD79" i="2" a="1"/>
  <c r="AD79" i="2" s="1"/>
  <c r="AC66" i="2" a="1"/>
  <c r="AC66" i="2" s="1"/>
  <c r="AD66" i="2" a="1"/>
  <c r="AD66" i="2" s="1"/>
  <c r="AC112" i="2" a="1"/>
  <c r="AC112" i="2" s="1"/>
  <c r="AC13" i="2" a="1"/>
  <c r="AC13" i="2" s="1"/>
  <c r="AD62" i="2" a="1"/>
  <c r="AD62" i="2" s="1"/>
  <c r="AC91" i="2" a="1"/>
  <c r="AC91" i="2" s="1"/>
  <c r="AD91" i="2" a="1"/>
  <c r="AD91" i="2" s="1"/>
  <c r="AC36" i="2" a="1"/>
  <c r="AC36" i="2" s="1"/>
  <c r="AL41" i="2" a="1"/>
  <c r="AL41" i="2" s="1"/>
  <c r="AK10" i="2" a="1"/>
  <c r="AK10" i="2" s="1"/>
  <c r="AL18" i="2" a="1"/>
  <c r="AL18" i="2" s="1"/>
  <c r="AK32" i="2" a="1"/>
  <c r="AK32" i="2" s="1"/>
  <c r="AL20" i="2" a="1"/>
  <c r="AL20" i="2" s="1"/>
  <c r="AK70" i="2" a="1"/>
  <c r="AK70" i="2" s="1"/>
  <c r="AL23" i="2" a="1"/>
  <c r="AL23" i="2" s="1"/>
  <c r="AD83" i="2" a="1"/>
  <c r="AD83" i="2" s="1"/>
  <c r="AK61" i="2" a="1"/>
  <c r="AK61" i="2" s="1"/>
  <c r="AK64" i="2" a="1"/>
  <c r="AK64" i="2" s="1"/>
  <c r="AL6" i="2" a="1"/>
  <c r="AL6" i="2" s="1"/>
  <c r="AK8" i="2" a="1"/>
  <c r="AK8" i="2" s="1"/>
  <c r="AD20" i="2" a="1"/>
  <c r="AD20" i="2" s="1"/>
  <c r="F37" i="2" a="1"/>
  <c r="F37" i="2" s="1"/>
  <c r="AK26" i="2" a="1"/>
  <c r="AK26" i="2" s="1"/>
  <c r="AK45" i="2" a="1"/>
  <c r="AK45" i="2" s="1"/>
  <c r="AK16" i="2" a="1"/>
  <c r="AK16" i="2" s="1"/>
  <c r="AC95" i="2" a="1"/>
  <c r="AC95" i="2" s="1"/>
  <c r="AC60" i="2" a="1"/>
  <c r="AC60" i="2" s="1"/>
  <c r="U20" i="2" a="1"/>
  <c r="U20" i="2" s="1"/>
  <c r="V20" i="2" a="1"/>
  <c r="V20" i="2" s="1"/>
  <c r="AK7" i="2" a="1"/>
  <c r="AK7" i="2" s="1"/>
  <c r="AL28" i="2" a="1"/>
  <c r="AL28" i="2" s="1"/>
  <c r="AL57" i="2" a="1"/>
  <c r="AL57" i="2" s="1"/>
  <c r="U9" i="2" a="1"/>
  <c r="U9" i="2" s="1"/>
  <c r="V4" i="2" a="1"/>
  <c r="V4" i="2" s="1"/>
  <c r="U7" i="2" a="1"/>
  <c r="U7" i="2" s="1"/>
  <c r="U5" i="2" a="1"/>
  <c r="U5" i="2" s="1"/>
  <c r="AK11" i="2" a="1"/>
  <c r="AK11" i="2" s="1"/>
  <c r="V15" i="2" a="1"/>
  <c r="V15" i="2" s="1"/>
  <c r="M5" i="2" a="1"/>
  <c r="M5" i="2" s="1"/>
  <c r="U15" i="2" a="1"/>
  <c r="U15" i="2" s="1"/>
  <c r="AL22" i="2" a="1"/>
  <c r="AL22" i="2" s="1"/>
  <c r="AK29" i="2" a="1"/>
  <c r="AK29" i="2" s="1"/>
  <c r="AL29" i="2" a="1"/>
  <c r="AL29" i="2" s="1"/>
  <c r="AK5" i="2" a="1"/>
  <c r="AK5" i="2" s="1"/>
  <c r="AL5" i="2" a="1"/>
  <c r="AL5" i="2" s="1"/>
  <c r="N16" i="2" a="1"/>
  <c r="N16" i="2" s="1"/>
  <c r="M10" i="2" a="1"/>
  <c r="M10" i="2" s="1"/>
  <c r="N9" i="2" a="1"/>
  <c r="N9" i="2" s="1"/>
  <c r="M8" i="2" a="1"/>
  <c r="M8" i="2" s="1"/>
  <c r="M18" i="2" a="1"/>
  <c r="M18" i="2" s="1"/>
  <c r="M6" i="2" a="1"/>
  <c r="M6" i="2" s="1"/>
  <c r="M12" i="2" a="1"/>
  <c r="M12" i="2" s="1"/>
  <c r="AK62" i="2" a="1"/>
  <c r="AK62" i="2" s="1"/>
  <c r="AK55" i="2" a="1"/>
  <c r="AK55" i="2" s="1"/>
  <c r="AC132" i="2" a="1"/>
  <c r="AC132" i="2" s="1"/>
  <c r="AD132" i="2" a="1"/>
  <c r="AD132" i="2" s="1"/>
  <c r="AC19" i="2" a="1"/>
  <c r="AC19" i="2" s="1"/>
  <c r="AC69" i="2" a="1"/>
  <c r="AC69" i="2" s="1"/>
  <c r="AD86" i="2" a="1"/>
  <c r="AD86" i="2" s="1"/>
  <c r="AC11" i="2" a="1"/>
  <c r="AC11" i="2" s="1"/>
  <c r="AC100" i="2" a="1"/>
  <c r="AC100" i="2" s="1"/>
  <c r="AC26" i="2" a="1"/>
  <c r="AC26" i="2" s="1"/>
  <c r="AC74" i="2" a="1"/>
  <c r="AC74" i="2" s="1"/>
  <c r="AC104" i="2" a="1"/>
  <c r="AC104" i="2" s="1"/>
  <c r="AD128" i="2" a="1"/>
  <c r="AD128" i="2" s="1"/>
  <c r="AC118" i="2" a="1"/>
  <c r="AC118" i="2" s="1"/>
  <c r="AD56" i="2" a="1"/>
  <c r="AD56" i="2" s="1"/>
  <c r="AD10" i="2" a="1"/>
  <c r="AD10" i="2" s="1"/>
  <c r="AD9" i="2" a="1"/>
  <c r="AD9" i="2" s="1"/>
  <c r="AD55" i="2" a="1"/>
  <c r="AD55" i="2" s="1"/>
  <c r="AD135" i="2" a="1"/>
  <c r="AD135" i="2" s="1"/>
  <c r="AD34" i="2" a="1"/>
  <c r="AD34" i="2" s="1"/>
  <c r="AD49" i="2" a="1"/>
  <c r="AD49" i="2" s="1"/>
  <c r="AD12" i="2" a="1"/>
  <c r="AD12" i="2" s="1"/>
  <c r="AD57" i="2" a="1"/>
  <c r="AD57" i="2" s="1"/>
  <c r="AD120" i="2" a="1"/>
  <c r="AD120" i="2" s="1"/>
  <c r="AD21" i="2" a="1"/>
  <c r="AD21" i="2" s="1"/>
  <c r="AD14" i="2" a="1"/>
  <c r="AD14" i="2" s="1"/>
  <c r="AD40" i="2" a="1"/>
  <c r="AD40" i="2" s="1"/>
  <c r="AD71" i="2" a="1"/>
  <c r="AD71" i="2" s="1"/>
  <c r="AD7" i="2" a="1"/>
  <c r="AD7" i="2" s="1"/>
  <c r="AD35" i="2" a="1"/>
  <c r="AD35" i="2" s="1"/>
  <c r="AD48" i="2" a="1"/>
  <c r="AD48" i="2" s="1"/>
  <c r="AD78" i="2" a="1"/>
  <c r="AD78" i="2" s="1"/>
  <c r="AD126" i="2" a="1"/>
  <c r="AD126" i="2" s="1"/>
  <c r="AD30" i="2" a="1"/>
  <c r="AD30" i="2" s="1"/>
  <c r="AD88" i="2" a="1"/>
  <c r="AD88" i="2" s="1"/>
  <c r="AK47" i="2" a="1"/>
  <c r="AK47" i="2" s="1"/>
  <c r="AD26" i="2" a="1"/>
  <c r="AD26" i="2" s="1"/>
  <c r="AD108" i="2" a="1"/>
  <c r="AD108" i="2" s="1"/>
  <c r="AD73" i="2" a="1"/>
  <c r="AD73" i="2" s="1"/>
  <c r="AD113" i="2" a="1"/>
  <c r="AD113" i="2" s="1"/>
  <c r="AC108" i="2" a="1"/>
  <c r="AC108" i="2" s="1"/>
  <c r="AC73" i="2" a="1"/>
  <c r="AC73" i="2" s="1"/>
  <c r="AC94" i="2" a="1"/>
  <c r="AC94" i="2" s="1"/>
  <c r="AC63" i="2" a="1"/>
  <c r="AC63" i="2" s="1"/>
  <c r="AD77" i="2" a="1"/>
  <c r="AD77" i="2" s="1"/>
  <c r="AC98" i="2" a="1"/>
  <c r="AC98" i="2" s="1"/>
  <c r="AC46" i="2" a="1"/>
  <c r="AC46" i="2" s="1"/>
  <c r="AD15" i="2" a="1"/>
  <c r="AD15" i="2" s="1"/>
  <c r="AD4" i="2" a="1"/>
  <c r="AD4" i="2" s="1"/>
  <c r="AD89" i="2" a="1"/>
  <c r="AD89" i="2" s="1"/>
  <c r="AC23" i="2" a="1"/>
  <c r="AC23" i="2" s="1"/>
  <c r="AD99" i="2" a="1"/>
  <c r="AD99" i="2" s="1"/>
  <c r="AD3" i="2" a="1"/>
  <c r="AD3" i="2" s="1"/>
  <c r="AD31" i="2" a="1"/>
  <c r="AD31" i="2" s="1"/>
  <c r="AD105" i="2" a="1"/>
  <c r="AD105" i="2" s="1"/>
  <c r="AD123" i="2" a="1"/>
  <c r="AD123" i="2" s="1"/>
  <c r="AD50" i="2" a="1"/>
  <c r="AD50" i="2" s="1"/>
  <c r="AD110" i="2" a="1"/>
  <c r="AD110" i="2" s="1"/>
  <c r="AD47" i="2" a="1"/>
  <c r="AD47" i="2" s="1"/>
  <c r="AD130" i="2" a="1"/>
  <c r="AD130" i="2" s="1"/>
  <c r="AD22" i="2" a="1"/>
  <c r="AD22" i="2" s="1"/>
  <c r="AD84" i="2" a="1"/>
  <c r="AD84" i="2" s="1"/>
  <c r="AC42" i="2" a="1"/>
  <c r="AC42" i="2" s="1"/>
  <c r="AD97" i="2" a="1"/>
  <c r="AD97" i="2" s="1"/>
  <c r="AD102" i="2" a="1"/>
  <c r="AD102" i="2" s="1"/>
  <c r="AD54" i="2" a="1"/>
  <c r="AD54" i="2" s="1"/>
  <c r="AD125" i="2" a="1"/>
  <c r="AD125" i="2" s="1"/>
  <c r="AD75" i="2" a="1"/>
  <c r="AD75" i="2" s="1"/>
  <c r="AD103" i="2" a="1"/>
  <c r="AD103" i="2" s="1"/>
  <c r="AC105" i="2" a="1"/>
  <c r="AC105" i="2" s="1"/>
  <c r="AD39" i="2" a="1"/>
  <c r="AD39" i="2" s="1"/>
  <c r="AD6" i="2" a="1"/>
  <c r="AD6" i="2" s="1"/>
  <c r="AD136" i="2" a="1"/>
  <c r="AD136" i="2" s="1"/>
  <c r="AC123" i="2" a="1"/>
  <c r="AC123" i="2" s="1"/>
  <c r="AD38" i="2" a="1"/>
  <c r="AD38" i="2" s="1"/>
  <c r="AC50" i="2" a="1"/>
  <c r="AC50" i="2" s="1"/>
  <c r="AD67" i="2" a="1"/>
  <c r="AD67" i="2" s="1"/>
  <c r="AC3" i="2" a="1"/>
  <c r="AC3" i="2" s="1"/>
  <c r="AC47" i="2" a="1"/>
  <c r="AC47" i="2" s="1"/>
  <c r="AD65" i="2" a="1"/>
  <c r="AD65" i="2" s="1"/>
  <c r="AC130" i="2" a="1"/>
  <c r="AC130" i="2" s="1"/>
  <c r="AC22" i="2" a="1"/>
  <c r="AC22" i="2" s="1"/>
  <c r="AD127" i="2" a="1"/>
  <c r="AD127" i="2" s="1"/>
  <c r="AD117" i="2" a="1"/>
  <c r="AD117" i="2" s="1"/>
  <c r="AD53" i="2" a="1"/>
  <c r="AD53" i="2" s="1"/>
  <c r="AC125" i="2" a="1"/>
  <c r="AC125" i="2" s="1"/>
  <c r="AC75" i="2" a="1"/>
  <c r="AC75" i="2" s="1"/>
  <c r="AC103" i="2" a="1"/>
  <c r="AC103" i="2" s="1"/>
  <c r="AC39" i="2" a="1"/>
  <c r="AC39" i="2" s="1"/>
  <c r="AC6" i="2" a="1"/>
  <c r="AC6" i="2" s="1"/>
  <c r="AC136" i="2" a="1"/>
  <c r="AC136" i="2" s="1"/>
  <c r="AC38" i="2" a="1"/>
  <c r="AC38" i="2" s="1"/>
  <c r="AC67" i="2" a="1"/>
  <c r="AC67" i="2" s="1"/>
  <c r="U18" i="2" a="1"/>
  <c r="U18" i="2" s="1"/>
  <c r="Q16" i="2"/>
  <c r="Q18" i="2"/>
  <c r="U14" i="2" a="1"/>
  <c r="U14" i="2" s="1"/>
  <c r="Q11" i="2"/>
  <c r="Q5" i="2"/>
  <c r="V14" i="2" a="1"/>
  <c r="V14" i="2" s="1"/>
  <c r="I17" i="2"/>
  <c r="M17" i="2" a="1"/>
  <c r="M17" i="2" s="1"/>
  <c r="AG31" i="2"/>
  <c r="AG38" i="2"/>
  <c r="AG55" i="2"/>
  <c r="AG61" i="2"/>
  <c r="AG44" i="2"/>
  <c r="AG30" i="2"/>
  <c r="AG50" i="2"/>
  <c r="AK14" i="2" a="1"/>
  <c r="AK14" i="2" s="1"/>
  <c r="AG67" i="2"/>
  <c r="AG15" i="2"/>
  <c r="AG14" i="2"/>
  <c r="AG13" i="2"/>
  <c r="AG24" i="2"/>
  <c r="AG60" i="2"/>
  <c r="AG45" i="2"/>
  <c r="AG36" i="2"/>
  <c r="AG64" i="2"/>
  <c r="AG37" i="2"/>
  <c r="AG47" i="2"/>
  <c r="AG18" i="2"/>
  <c r="AG32" i="2"/>
  <c r="AG28" i="2"/>
  <c r="AG71" i="2"/>
  <c r="AG49" i="2"/>
  <c r="AG17" i="2"/>
  <c r="AG51" i="2"/>
  <c r="AG48" i="2"/>
  <c r="AG52" i="2"/>
  <c r="AG34" i="2"/>
  <c r="AG25" i="2"/>
  <c r="AG23" i="2"/>
  <c r="AG3" i="2"/>
  <c r="AG53" i="2"/>
  <c r="AG41" i="2"/>
  <c r="AG12" i="2"/>
  <c r="AG65" i="2"/>
  <c r="AG63" i="2"/>
  <c r="AG42" i="2"/>
  <c r="AG27" i="2"/>
  <c r="AG33" i="2"/>
  <c r="AG11" i="2"/>
  <c r="AG7" i="2"/>
  <c r="AG16" i="2"/>
  <c r="AG56" i="2"/>
  <c r="AG40" i="2"/>
  <c r="AG22" i="2"/>
  <c r="AG20" i="2"/>
  <c r="AG58" i="2"/>
  <c r="AG46" i="2"/>
  <c r="AG5" i="2"/>
  <c r="AG43" i="2"/>
  <c r="AG39" i="2"/>
  <c r="AG26" i="2"/>
  <c r="AG6" i="2"/>
  <c r="AG72" i="2"/>
  <c r="AG66" i="2"/>
  <c r="AG57" i="2"/>
  <c r="AG68" i="2"/>
  <c r="AG4" i="2"/>
  <c r="AG8" i="2"/>
  <c r="AG9" i="2"/>
  <c r="AG10" i="2"/>
  <c r="AG69" i="2"/>
  <c r="AG70" i="2"/>
  <c r="AG62" i="2"/>
  <c r="AG19" i="2"/>
  <c r="Y46" i="2"/>
  <c r="AD93" i="2" a="1"/>
  <c r="AD93" i="2" s="1"/>
  <c r="Y97" i="2"/>
  <c r="Y129" i="2"/>
  <c r="AC93" i="2" a="1"/>
  <c r="AC93" i="2" s="1"/>
  <c r="M3" i="2" a="1"/>
  <c r="M3" i="2" s="1"/>
  <c r="U8" i="2" a="1"/>
  <c r="U8" i="2" s="1"/>
  <c r="N14" i="2" a="1"/>
  <c r="N14" i="2" s="1"/>
  <c r="I14" i="2"/>
  <c r="N15" i="2" a="1"/>
  <c r="N15" i="2" s="1"/>
  <c r="I13" i="2"/>
  <c r="I15" i="2"/>
  <c r="I12" i="2"/>
  <c r="I6" i="2"/>
  <c r="N13" i="2" a="1"/>
  <c r="N13" i="2" s="1"/>
  <c r="AK18" i="2" a="1"/>
  <c r="AK18" i="2" s="1"/>
  <c r="AG54" i="2"/>
  <c r="AG35" i="2"/>
  <c r="AG21" i="2"/>
  <c r="AG59" i="2"/>
  <c r="AK71" i="2" a="1"/>
  <c r="AK71" i="2" s="1"/>
  <c r="AL71" i="2" a="1"/>
  <c r="AL71" i="2" s="1"/>
  <c r="AL39" i="2" a="1"/>
  <c r="AL39" i="2" s="1"/>
  <c r="AG29" i="2"/>
  <c r="I5" i="2"/>
  <c r="AL27" i="2" a="1"/>
  <c r="AL27" i="2" s="1"/>
  <c r="U10" i="2" a="1"/>
  <c r="U10" i="2" s="1"/>
  <c r="AK30" i="2" a="1"/>
  <c r="AK30" i="2" s="1"/>
  <c r="AL30" i="2" a="1"/>
  <c r="AL30" i="2" s="1"/>
  <c r="AL36" i="2" a="1"/>
  <c r="AL36" i="2" s="1"/>
  <c r="N19" i="2" a="1"/>
  <c r="N19" i="2" s="1"/>
  <c r="I19" i="2"/>
  <c r="I18" i="2"/>
  <c r="I9" i="2"/>
  <c r="M7" i="2" a="1"/>
  <c r="M7" i="2" s="1"/>
  <c r="N4" i="2" a="1"/>
  <c r="N4" i="2" s="1"/>
  <c r="I4" i="2"/>
  <c r="I10" i="2"/>
  <c r="I11" i="2"/>
  <c r="M11" i="2" a="1"/>
  <c r="M11" i="2" s="1"/>
  <c r="M4" i="2" a="1"/>
  <c r="M4" i="2" s="1"/>
  <c r="I16" i="2"/>
  <c r="N5" i="2" a="1"/>
  <c r="N5" i="2" s="1"/>
  <c r="I7" i="2"/>
  <c r="I8" i="2"/>
  <c r="I3" i="2"/>
  <c r="AL69" i="2" a="1"/>
  <c r="AL69" i="2" s="1"/>
  <c r="AD61" i="2" a="1"/>
  <c r="AD61" i="2" s="1"/>
  <c r="Y70" i="2"/>
  <c r="Y65" i="2"/>
  <c r="Y5" i="2"/>
  <c r="Y135" i="2"/>
  <c r="Y57" i="2"/>
  <c r="Y24" i="2"/>
  <c r="Y31" i="2"/>
  <c r="Y67" i="2"/>
  <c r="Y84" i="2"/>
  <c r="Y126" i="2"/>
  <c r="AC70" i="2" a="1"/>
  <c r="AC70" i="2" s="1"/>
  <c r="Y121" i="2"/>
  <c r="Y16" i="2"/>
  <c r="Y63" i="2"/>
  <c r="Y89" i="2"/>
  <c r="Y91" i="2"/>
  <c r="Y9" i="2"/>
  <c r="Y108" i="2"/>
  <c r="Y95" i="2"/>
  <c r="Y48" i="2"/>
  <c r="AD70" i="2" a="1"/>
  <c r="AD70" i="2" s="1"/>
  <c r="Y72" i="2"/>
  <c r="Y50" i="2"/>
  <c r="Y93" i="2"/>
  <c r="Y27" i="2"/>
  <c r="AC43" i="2" a="1"/>
  <c r="AC43" i="2" s="1"/>
  <c r="AC131" i="2" a="1"/>
  <c r="AC131" i="2" s="1"/>
  <c r="AC116" i="2" a="1"/>
  <c r="AC116" i="2" s="1"/>
  <c r="AD37" i="2" a="1"/>
  <c r="AD37" i="2" s="1"/>
  <c r="AC115" i="2" a="1"/>
  <c r="AC115" i="2" s="1"/>
  <c r="AD72" i="2" a="1"/>
  <c r="AD72" i="2" s="1"/>
  <c r="AD80" i="2" a="1"/>
  <c r="AD80" i="2" s="1"/>
  <c r="AD44" i="2" a="1"/>
  <c r="AD44" i="2" s="1"/>
  <c r="AD24" i="2" a="1"/>
  <c r="AD24" i="2" s="1"/>
  <c r="AL24" i="2" a="1"/>
  <c r="AL24" i="2" s="1"/>
  <c r="AK63" i="2" a="1"/>
  <c r="AK63" i="2" s="1"/>
  <c r="AK12" i="2" a="1"/>
  <c r="AK12" i="2" s="1"/>
  <c r="AL52" i="2" a="1"/>
  <c r="AL52" i="2" s="1"/>
  <c r="AK3" i="2" a="1"/>
  <c r="AK3" i="2" s="1"/>
  <c r="AC119" i="2" a="1"/>
  <c r="AC119" i="2" s="1"/>
  <c r="V6" i="2" a="1"/>
  <c r="V6" i="2" s="1"/>
  <c r="AK65" i="2" a="1"/>
  <c r="AK65" i="2" s="1"/>
  <c r="AC101" i="2" a="1"/>
  <c r="AC101" i="2" s="1"/>
  <c r="AL40" i="2" a="1"/>
  <c r="AL40" i="2" s="1"/>
  <c r="AL42" i="2" a="1"/>
  <c r="AL42" i="2" s="1"/>
  <c r="AL43" i="2" a="1"/>
  <c r="AL43" i="2" s="1"/>
  <c r="AL4" i="2" a="1"/>
  <c r="AL4" i="2" s="1"/>
  <c r="AK67" i="2" a="1"/>
  <c r="AK67" i="2" s="1"/>
  <c r="AD133" i="2" a="1"/>
  <c r="AD133" i="2" s="1"/>
  <c r="U19" i="2" a="1"/>
  <c r="U19" i="2" s="1"/>
  <c r="V19" i="2" a="1"/>
  <c r="V19" i="2" s="1"/>
  <c r="AK58" i="2" a="1"/>
  <c r="AK58" i="2" s="1"/>
  <c r="AL59" i="2" a="1"/>
  <c r="AL59" i="2" s="1"/>
  <c r="AC59" i="2" a="1"/>
  <c r="AC59" i="2" s="1"/>
  <c r="AD59" i="2" a="1"/>
  <c r="AD59" i="2" s="1"/>
  <c r="AC8" i="2" a="1"/>
  <c r="AC8" i="2" s="1"/>
  <c r="AC90" i="2" a="1"/>
  <c r="AC90" i="2" s="1"/>
  <c r="AC41" i="2" a="1"/>
  <c r="AC41" i="2" s="1"/>
  <c r="AC27" i="2" a="1"/>
  <c r="AC27" i="2" s="1"/>
  <c r="AC25" i="2" a="1"/>
  <c r="AC25" i="2" s="1"/>
  <c r="AC17" i="2" a="1"/>
  <c r="AC17" i="2" s="1"/>
  <c r="AC64" i="2" a="1"/>
  <c r="AC64" i="2" s="1"/>
  <c r="S32" i="3"/>
  <c r="V17" i="2" l="1" a="1"/>
  <c r="V17" i="2" s="1"/>
  <c r="Q7" i="2"/>
  <c r="Q13" i="2"/>
  <c r="Q9" i="2"/>
  <c r="Q10" i="2"/>
  <c r="Q14" i="2"/>
  <c r="Q15" i="2"/>
  <c r="Q8" i="2"/>
  <c r="Q20" i="2"/>
  <c r="Q4" i="2"/>
  <c r="Q6" i="2"/>
  <c r="U13" i="2" a="1"/>
  <c r="U13" i="2" s="1"/>
  <c r="Q17" i="2"/>
  <c r="Q3" i="2"/>
  <c r="V13" i="2" a="1"/>
  <c r="V13" i="2" s="1"/>
  <c r="Q12" i="2"/>
  <c r="E13" i="2" a="1"/>
  <c r="E13" i="2" s="1"/>
  <c r="AK51" i="2" a="1"/>
  <c r="AK51" i="2" s="1"/>
  <c r="E24" i="2" a="1"/>
  <c r="E24" i="2" s="1"/>
  <c r="AK53" i="2" a="1"/>
  <c r="AK53" i="2" s="1"/>
  <c r="F32" i="2" a="1"/>
  <c r="F32" i="2" s="1"/>
  <c r="E26" i="2" a="1"/>
  <c r="E26" i="2" s="1"/>
  <c r="A35" i="2"/>
  <c r="E27" i="2" a="1"/>
  <c r="E27" i="2" s="1"/>
  <c r="E33" i="2" a="1"/>
  <c r="E33" i="2" s="1"/>
  <c r="A18" i="2"/>
  <c r="A36" i="2"/>
  <c r="A8" i="2"/>
  <c r="E18" i="2" a="1"/>
  <c r="E18" i="2" s="1"/>
  <c r="E28" i="2" a="1"/>
  <c r="E28" i="2" s="1"/>
  <c r="E35" i="2" a="1"/>
  <c r="E35" i="2" s="1"/>
  <c r="A34" i="2"/>
  <c r="A26" i="2"/>
  <c r="E36" i="2" a="1"/>
  <c r="E36" i="2" s="1"/>
  <c r="E25" i="2" a="1"/>
  <c r="E25" i="2" s="1"/>
  <c r="A32" i="2"/>
  <c r="A11" i="2"/>
  <c r="F12" i="2" a="1"/>
  <c r="F12" i="2" s="1"/>
  <c r="A4" i="2"/>
  <c r="A30" i="2"/>
  <c r="A29" i="2"/>
  <c r="A23" i="2"/>
  <c r="F18" i="2" a="1"/>
  <c r="F18" i="2" s="1"/>
  <c r="F14" i="2" a="1"/>
  <c r="F14" i="2" s="1"/>
  <c r="A14" i="2"/>
  <c r="A31" i="2"/>
  <c r="A25" i="2"/>
  <c r="A21" i="2"/>
  <c r="F8" i="2" a="1"/>
  <c r="F8" i="2" s="1"/>
  <c r="A9" i="2"/>
  <c r="A15" i="2"/>
  <c r="A13" i="2"/>
  <c r="A27" i="2"/>
  <c r="F19" i="2" a="1"/>
  <c r="F19" i="2" s="1"/>
  <c r="E8" i="2" a="1"/>
  <c r="E8" i="2" s="1"/>
  <c r="E21" i="2" a="1"/>
  <c r="E21" i="2" s="1"/>
  <c r="E7" i="2" a="1"/>
  <c r="E7" i="2" s="1"/>
  <c r="A24" i="2"/>
  <c r="A7" i="2"/>
  <c r="F15" i="2" a="1"/>
  <c r="F15" i="2" s="1"/>
  <c r="A22" i="2"/>
  <c r="A20" i="2"/>
  <c r="A3" i="2"/>
  <c r="F9" i="2" a="1"/>
  <c r="F9" i="2" s="1"/>
  <c r="A28" i="2"/>
  <c r="A6" i="2"/>
  <c r="A16" i="2"/>
  <c r="E6" i="2" a="1"/>
  <c r="E6" i="2" s="1"/>
  <c r="F31" i="2" a="1"/>
  <c r="F31" i="2" s="1"/>
  <c r="A19" i="2"/>
  <c r="A17" i="2"/>
  <c r="E16" i="2" a="1"/>
  <c r="E16" i="2" s="1"/>
  <c r="F4" i="2" a="1"/>
  <c r="F4" i="2" s="1"/>
  <c r="F30" i="2" a="1"/>
  <c r="F30" i="2" s="1"/>
  <c r="F29" i="2" a="1"/>
  <c r="F29" i="2" s="1"/>
  <c r="F23" i="2" a="1"/>
  <c r="F23" i="2" s="1"/>
  <c r="E22" i="2" a="1"/>
  <c r="E22" i="2" s="1"/>
  <c r="E20" i="2" a="1"/>
  <c r="E20" i="2" s="1"/>
  <c r="E3" i="2" a="1"/>
  <c r="E3" i="2" s="1"/>
  <c r="E11" i="2" a="1"/>
  <c r="E11" i="2" s="1"/>
  <c r="F11" i="2" a="1"/>
  <c r="F11" i="2" s="1"/>
  <c r="E34" i="2" a="1"/>
  <c r="E34" i="2" s="1"/>
  <c r="F34" i="2" a="1"/>
  <c r="F34" i="2" s="1"/>
  <c r="F17" i="2" a="1"/>
  <c r="F17" i="2" s="1"/>
  <c r="AL50" i="2" a="1"/>
  <c r="AL50" i="2" s="1"/>
  <c r="AK68" i="2" a="1"/>
  <c r="AK68" i="2" s="1"/>
  <c r="AC5" i="2" a="1"/>
  <c r="AC5" i="2" s="1"/>
  <c r="AL9" i="2" a="1"/>
  <c r="AL9" i="2" s="1"/>
  <c r="A5" i="2"/>
  <c r="A37" i="2"/>
  <c r="E5" i="2" a="1"/>
  <c r="E5" i="2" s="1"/>
  <c r="A10" i="2"/>
  <c r="F5" i="2" a="1"/>
  <c r="F5" i="2" s="1"/>
  <c r="A33" i="2"/>
  <c r="A12" i="2"/>
  <c r="AK48" i="2" a="1"/>
  <c r="AK48" i="2" s="1"/>
  <c r="AC122" i="2" a="1"/>
  <c r="AC122" i="2" s="1"/>
  <c r="Y62" i="2"/>
  <c r="AC18" i="2" a="1"/>
  <c r="AC18" i="2" s="1"/>
  <c r="AD87" i="2" a="1"/>
  <c r="AD87" i="2" s="1"/>
  <c r="Y127" i="2"/>
  <c r="AC92" i="2" a="1"/>
  <c r="AC92" i="2" s="1"/>
  <c r="Y33" i="2"/>
  <c r="Y123" i="2"/>
  <c r="Y26" i="2"/>
  <c r="Y78" i="2"/>
  <c r="Y85" i="2"/>
  <c r="Y59" i="2"/>
  <c r="Y40" i="2"/>
  <c r="Y99" i="2"/>
  <c r="Y71" i="2"/>
  <c r="Y94" i="2"/>
  <c r="Y14" i="2"/>
  <c r="Y20" i="2"/>
  <c r="Y25" i="2"/>
  <c r="Y110" i="2"/>
  <c r="AC33" i="2" a="1"/>
  <c r="AC33" i="2" s="1"/>
  <c r="Y29" i="2"/>
  <c r="Y49" i="2"/>
  <c r="Y112" i="2"/>
  <c r="Y109" i="2"/>
  <c r="Y64" i="2"/>
  <c r="Y87" i="2"/>
  <c r="Y55" i="2"/>
  <c r="Y7" i="2"/>
  <c r="Y39" i="2"/>
  <c r="Y77" i="2"/>
  <c r="Y61" i="2"/>
  <c r="Y8" i="2"/>
  <c r="Y60" i="2"/>
  <c r="Y12" i="2"/>
  <c r="Y54" i="2"/>
  <c r="Y92" i="2"/>
  <c r="Y83" i="2"/>
  <c r="Y23" i="2"/>
  <c r="AD33" i="2" a="1"/>
  <c r="AD33" i="2" s="1"/>
  <c r="Y100" i="2"/>
  <c r="Y134" i="2"/>
  <c r="Y118" i="2"/>
  <c r="Y45" i="2"/>
  <c r="Y133" i="2"/>
  <c r="Y38" i="2"/>
  <c r="Y19" i="2"/>
  <c r="Y128" i="2"/>
  <c r="Y69" i="2"/>
  <c r="Q19" i="2"/>
  <c r="AC134" i="2" a="1"/>
  <c r="AC134" i="2" s="1"/>
  <c r="AL60" i="2" a="1"/>
  <c r="AL60" i="2" s="1"/>
  <c r="AL44" i="2" a="1"/>
  <c r="AL44" i="2" s="1"/>
  <c r="AL21" i="2" a="1"/>
  <c r="AL21" i="2" s="1"/>
  <c r="Y111" i="2"/>
  <c r="V12" i="2" a="1"/>
  <c r="V12" i="2" s="1"/>
  <c r="AK72" i="2" a="1"/>
  <c r="AK72" i="2" s="1"/>
  <c r="AK17" i="2" a="1"/>
  <c r="AK17" i="2" s="1"/>
  <c r="AL56" i="2" a="1"/>
  <c r="AL56" i="2" s="1"/>
  <c r="AK15" i="2" a="1"/>
  <c r="AK15" i="2" s="1"/>
  <c r="V3" i="2" a="1"/>
  <c r="V3" i="2" s="1"/>
  <c r="AK38" i="2" a="1"/>
  <c r="AK38" i="2" s="1"/>
  <c r="Y4" i="2"/>
  <c r="AD68" i="2" a="1"/>
  <c r="AD68" i="2" s="1"/>
  <c r="AD109" i="2" a="1"/>
  <c r="AD109" i="2" s="1"/>
  <c r="AD85" i="2" a="1"/>
  <c r="AD85" i="2" s="1"/>
  <c r="Y6" i="2"/>
  <c r="AC121" i="2" a="1"/>
  <c r="AC121" i="2" s="1"/>
  <c r="AC58" i="2" a="1"/>
  <c r="AC58" i="2" s="1"/>
  <c r="AC29" i="2" a="1"/>
  <c r="AC29" i="2" s="1"/>
  <c r="AC111" i="2" a="1"/>
  <c r="AC111" i="2" s="1"/>
  <c r="AD29" i="2" a="1"/>
  <c r="AD29" i="2" s="1"/>
  <c r="Y66" i="2"/>
  <c r="Y116" i="2"/>
  <c r="Y102" i="2"/>
  <c r="Y88" i="2"/>
  <c r="Y21" i="2"/>
  <c r="Y125" i="2"/>
  <c r="Y79" i="2"/>
  <c r="Y41" i="2"/>
  <c r="Y36" i="2"/>
  <c r="AD52" i="2" a="1"/>
  <c r="AD52" i="2" s="1"/>
  <c r="Y119" i="2"/>
  <c r="AC129" i="2" a="1"/>
  <c r="AC129" i="2" s="1"/>
  <c r="AD76" i="2" a="1"/>
  <c r="AD76" i="2" s="1"/>
  <c r="Y28" i="2"/>
  <c r="Y53" i="2"/>
  <c r="Y120" i="2"/>
  <c r="Y73" i="2"/>
  <c r="Y37" i="2"/>
  <c r="Y3" i="2"/>
  <c r="Y42" i="2"/>
  <c r="Y15" i="2"/>
  <c r="Y80" i="2"/>
  <c r="Y130" i="2"/>
  <c r="Y51" i="2"/>
  <c r="Y13" i="2"/>
  <c r="Y44" i="2"/>
  <c r="Y114" i="2"/>
  <c r="Y132" i="2"/>
  <c r="AC28" i="2" a="1"/>
  <c r="AC28" i="2" s="1"/>
  <c r="Y90" i="2"/>
  <c r="Y136" i="2"/>
  <c r="Y52" i="2"/>
  <c r="Y58" i="2"/>
  <c r="Y131" i="2"/>
  <c r="Y124" i="2"/>
  <c r="Y98" i="2"/>
  <c r="Y10" i="2"/>
  <c r="Y105" i="2"/>
  <c r="Y34" i="2"/>
  <c r="Y56" i="2"/>
  <c r="Y82" i="2"/>
  <c r="Y22" i="2"/>
  <c r="Y76" i="2"/>
  <c r="Y11" i="2"/>
  <c r="Y43" i="2"/>
  <c r="Y101" i="2"/>
  <c r="Y81" i="2"/>
  <c r="Y35" i="2"/>
  <c r="Y103" i="2"/>
  <c r="Y107" i="2"/>
  <c r="Y106" i="2"/>
  <c r="Y117" i="2"/>
  <c r="AD28" i="2" a="1"/>
  <c r="AD28" i="2" s="1"/>
  <c r="Y17" i="2"/>
  <c r="Y74" i="2"/>
  <c r="Y96" i="2"/>
  <c r="Y113" i="2"/>
  <c r="Y86" i="2"/>
  <c r="Y104" i="2"/>
  <c r="Y115" i="2"/>
  <c r="Y47" i="2"/>
  <c r="Y18" i="2"/>
  <c r="Y30" i="2"/>
  <c r="Y75" i="2"/>
  <c r="Y32" i="2"/>
  <c r="Y122" i="2"/>
  <c r="Y68" i="2"/>
  <c r="AD51" i="2" a="1"/>
  <c r="AD51" i="2" s="1"/>
  <c r="AL49" i="2" a="1"/>
  <c r="AL49" i="2" s="1"/>
  <c r="AC96" i="2" a="1"/>
  <c r="AC96" i="2" s="1"/>
  <c r="AD96" i="2" a="1"/>
  <c r="AD96" i="2" s="1"/>
  <c r="AC82" i="2" a="1"/>
  <c r="AC8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Jenkins</author>
  </authors>
  <commentList>
    <comment ref="D1" authorId="0" shapeId="0" xr:uid="{0CB67A60-F369-4931-B542-AE38BECBF1B1}">
      <text>
        <r>
          <rPr>
            <b/>
            <sz val="9"/>
            <color indexed="81"/>
            <rFont val="Tahoma"/>
            <family val="2"/>
          </rPr>
          <t>Scott Jenkins:</t>
        </r>
        <r>
          <rPr>
            <sz val="9"/>
            <color indexed="81"/>
            <rFont val="Tahoma"/>
            <family val="2"/>
          </rPr>
          <t xml:space="preserve">
The most recent year we have a record of them joggling</t>
        </r>
      </text>
    </comment>
    <comment ref="E1" authorId="0" shapeId="0" xr:uid="{0B3F30EA-84FB-4EED-A913-4B2526D2BA89}">
      <text>
        <r>
          <rPr>
            <b/>
            <sz val="9"/>
            <color indexed="81"/>
            <rFont val="Tahoma"/>
            <charset val="1"/>
          </rPr>
          <t>Scott Jenkins:</t>
        </r>
        <r>
          <rPr>
            <sz val="9"/>
            <color indexed="81"/>
            <rFont val="Tahoma"/>
            <charset val="1"/>
          </rPr>
          <t xml:space="preserve">
If have some record of their joggling in last 10 years, then assume active.</t>
        </r>
      </text>
    </comment>
    <comment ref="F1" authorId="0" shapeId="0" xr:uid="{D1087BBB-9D06-4FD7-A278-40610B48EB1E}">
      <text>
        <r>
          <rPr>
            <b/>
            <sz val="9"/>
            <color indexed="81"/>
            <rFont val="Tahoma"/>
            <family val="2"/>
          </rPr>
          <t>Scott Jenkins:</t>
        </r>
        <r>
          <rPr>
            <sz val="9"/>
            <color indexed="81"/>
            <rFont val="Tahoma"/>
            <family val="2"/>
          </rPr>
          <t xml:space="preserve">
To make it easier to keep up to date with their joggling results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<sst xmlns="http://schemas.openxmlformats.org/spreadsheetml/2006/main" count="4477" uniqueCount="908">
  <si>
    <t>Date</t>
  </si>
  <si>
    <t>Distance</t>
  </si>
  <si>
    <t>Event / Venue</t>
  </si>
  <si>
    <t>Joggler</t>
  </si>
  <si>
    <t>Gender</t>
  </si>
  <si>
    <t>Nationality</t>
  </si>
  <si>
    <t>Finish Time</t>
  </si>
  <si>
    <t>Drops</t>
  </si>
  <si>
    <t>Notes / Result Links</t>
  </si>
  <si>
    <t>3b Mile</t>
  </si>
  <si>
    <t>Time Trial</t>
  </si>
  <si>
    <t>Henry Wellenstein</t>
  </si>
  <si>
    <t>Atlanta, Georgia</t>
  </si>
  <si>
    <t>Will Howard</t>
  </si>
  <si>
    <t>?</t>
  </si>
  <si>
    <t>http://www.atlantajugglers.org/aja-media/articles-by-our-members/86-joggling-world-record</t>
  </si>
  <si>
    <t>Zach Prescott</t>
  </si>
  <si>
    <t>https://www.runnersworld.com/runners-stories/a20732918/joggler-sets-a-world-record-in-the-mile/</t>
  </si>
  <si>
    <t>IJA, San Jose</t>
  </si>
  <si>
    <t>Kirk Swenson</t>
  </si>
  <si>
    <t>http://www.juggling.org/orgs/ija/champs.txt http://www.juggling.org/jw/86/3/joggling.html</t>
  </si>
  <si>
    <t>IJA, Atlanta</t>
  </si>
  <si>
    <t>http://www.juggling.org/orgs/ija/champs.txt</t>
  </si>
  <si>
    <t>IJA, Las Vegas</t>
  </si>
  <si>
    <t>Banks Helfrich</t>
  </si>
  <si>
    <t>Jim Piaskowy</t>
  </si>
  <si>
    <t>IJA, Pittsburgh</t>
  </si>
  <si>
    <t>Reese Edwards</t>
  </si>
  <si>
    <t>https://dev.juggle.org/history/champs/champs1997.php</t>
  </si>
  <si>
    <t>IJA, Santa Barbara</t>
  </si>
  <si>
    <t>Sean McLoughlin</t>
  </si>
  <si>
    <t>IJA, LA</t>
  </si>
  <si>
    <t>Mike Hebebrand</t>
  </si>
  <si>
    <t>Aaron Scott</t>
  </si>
  <si>
    <t>https://www.youtube.com/watch?v=OM97KJQIVAM</t>
  </si>
  <si>
    <t>John Ellwanger</t>
  </si>
  <si>
    <t>IJA, Purchase, NY</t>
  </si>
  <si>
    <t>IJA, Akron</t>
  </si>
  <si>
    <t>Todd McLeish</t>
  </si>
  <si>
    <t>IJA, Rapid City</t>
  </si>
  <si>
    <t>Albert Lucas</t>
  </si>
  <si>
    <t>Billy Gillen</t>
  </si>
  <si>
    <t>IJA, Virtual</t>
  </si>
  <si>
    <t>Sterling Franklin</t>
  </si>
  <si>
    <t>https://www.juggle.org/festival-details/online-joggling-championships/</t>
  </si>
  <si>
    <t>Andrew Head</t>
  </si>
  <si>
    <t>Paul Williams</t>
  </si>
  <si>
    <t>IJA, Quebec</t>
  </si>
  <si>
    <t>Troy Fitzgerald</t>
  </si>
  <si>
    <t>Clarke McFarlane</t>
  </si>
  <si>
    <t>IJA, Denver</t>
  </si>
  <si>
    <t>Bill Giduz</t>
  </si>
  <si>
    <t>Mark Branner</t>
  </si>
  <si>
    <t>Paul Bernardo</t>
  </si>
  <si>
    <t>Paul Arneberg</t>
  </si>
  <si>
    <t>Steve Wilson</t>
  </si>
  <si>
    <t>IJA, Baltimore</t>
  </si>
  <si>
    <t>Steve Otteson</t>
  </si>
  <si>
    <t>https://dev.juggle.org/history/champs/champs1995.php</t>
  </si>
  <si>
    <t>Marty Gardella</t>
  </si>
  <si>
    <t>IJA, Fargo</t>
  </si>
  <si>
    <t>Mark Kolbus</t>
  </si>
  <si>
    <t>Harrisburg Mile Race, PA</t>
  </si>
  <si>
    <t>Tim Ebersole</t>
  </si>
  <si>
    <t>https://falconracetiming.com/racetimes/Harrisburg%20Mile%20Overall%202021.htm</t>
  </si>
  <si>
    <t>Mark Kolbusz</t>
  </si>
  <si>
    <t>IJA, Vermont</t>
  </si>
  <si>
    <t>https://dev.juggle.org/history/champs/champs1994.php</t>
  </si>
  <si>
    <t>Mickey Campaniello</t>
  </si>
  <si>
    <t>Mike Thomasen</t>
  </si>
  <si>
    <t>IJA, Wisconsin</t>
  </si>
  <si>
    <t>Jamie Whoolery</t>
  </si>
  <si>
    <t>https://dev.juggle.org/history/champs/champs2001.php</t>
  </si>
  <si>
    <t>Robin Chestnut</t>
  </si>
  <si>
    <t>Keith Baker</t>
  </si>
  <si>
    <t>IJA, Montreal</t>
  </si>
  <si>
    <t>https://dev.juggle.org/history/champs/champs2000.php</t>
  </si>
  <si>
    <t>Sam Hartford</t>
  </si>
  <si>
    <t>Curt Hoffman</t>
  </si>
  <si>
    <t>Mike Draney</t>
  </si>
  <si>
    <t>Adam Griffin</t>
  </si>
  <si>
    <t>Joe Lyons</t>
  </si>
  <si>
    <t>Kathy Glynn</t>
  </si>
  <si>
    <t>Jim Shellard</t>
  </si>
  <si>
    <t>Andrew Swan</t>
  </si>
  <si>
    <t xml:space="preserve">5b Mile </t>
  </si>
  <si>
    <t>Matthew Feldman</t>
  </si>
  <si>
    <t>Gil Pontius</t>
  </si>
  <si>
    <t>Joshua Edleman</t>
  </si>
  <si>
    <t>Christa Rypins</t>
  </si>
  <si>
    <t>Heather Hackett Brinegar</t>
  </si>
  <si>
    <t>Lana Bolin</t>
  </si>
  <si>
    <t>Craig Muhlenkamp</t>
  </si>
  <si>
    <t>Simon George</t>
  </si>
  <si>
    <t>Charles Williams</t>
  </si>
  <si>
    <t>Heather Marriott</t>
  </si>
  <si>
    <t>Tim Baird</t>
  </si>
  <si>
    <t>Steve Caruso</t>
  </si>
  <si>
    <t>Vytas Vaitkus</t>
  </si>
  <si>
    <t>David Groth</t>
  </si>
  <si>
    <t>Marion Caldwell</t>
  </si>
  <si>
    <t>https://www.dev.juggle.org/history/archives/jugmags/45-2/45-2,p11.htm</t>
  </si>
  <si>
    <t>Glenn Ritter</t>
  </si>
  <si>
    <t>Charles Schweitzer</t>
  </si>
  <si>
    <t>Bob Neuman</t>
  </si>
  <si>
    <t>Kay Caskey</t>
  </si>
  <si>
    <t>Becky Provance</t>
  </si>
  <si>
    <t>Laura Provance</t>
  </si>
  <si>
    <t>Chuck Worrell</t>
  </si>
  <si>
    <t>Laurie Young</t>
  </si>
  <si>
    <t>Tina Fraser</t>
  </si>
  <si>
    <t>Sarah Breckenridge</t>
  </si>
  <si>
    <t>Ben Schoenberg</t>
  </si>
  <si>
    <t>Barry Goldmeier</t>
  </si>
  <si>
    <t>Marla Edgecomb</t>
  </si>
  <si>
    <t>Andrea Goranson</t>
  </si>
  <si>
    <t>Carol Mills</t>
  </si>
  <si>
    <t>3b 5km</t>
  </si>
  <si>
    <t>Super Kids Sunday 5k, Long Beach, California</t>
  </si>
  <si>
    <t>Bob Evans</t>
  </si>
  <si>
    <t>https://thejoggler.blogspot.com/2012/03/bob-evans-lowers-5k-joggling-record-to.html</t>
  </si>
  <si>
    <t>Michael-Lucien Bergeron</t>
  </si>
  <si>
    <t>Race for the Cure in Nashville, Tennessee</t>
  </si>
  <si>
    <t>https://www.prweb.com/releases/catchitearly/joggling-world-record/prweb8929941.htm</t>
  </si>
  <si>
    <t>John Baker</t>
  </si>
  <si>
    <t>https://www.instagram.com/p/CgiOHBcBGU6/</t>
  </si>
  <si>
    <t>Frédéric Back parkrun</t>
  </si>
  <si>
    <t>Graydon Snider</t>
  </si>
  <si>
    <t>https://www.parkrun.ca/fredericback/news/2018/09/15/highlights-from-the-last-few-weeks/  https://www.parkrun.ca/fredericback/results/58/</t>
  </si>
  <si>
    <t>http://www.juggling.org/orgs/ija/champs.txt  http://www.juggling.org/jw/86/3/joggling.html</t>
  </si>
  <si>
    <t>Canadian Joggle Off</t>
  </si>
  <si>
    <t>Simon Hodge</t>
  </si>
  <si>
    <t>https://thejoggler.blogspot.com/2008/08/canadian-running-magazine-5k-joggle-off.html</t>
  </si>
  <si>
    <t>Michal Kapral</t>
  </si>
  <si>
    <t>Limestone 5K, Kingston, Ontario</t>
  </si>
  <si>
    <t>Travis Saunders</t>
  </si>
  <si>
    <t>https://thejoggler.blogspot.com/2007/05/saunders-just-misses-5k-joggling-record.html</t>
  </si>
  <si>
    <t>Tyler Wishau</t>
  </si>
  <si>
    <t>https://thejoggler.blogspot.com/2007/12/best-joggles-of-2007.html</t>
  </si>
  <si>
    <t>Blue Nose 5km</t>
  </si>
  <si>
    <t>https://www.sportstats.ca/display-results.xhtml?raceid=29483</t>
  </si>
  <si>
    <t>https://www.youtube.com/watch?v=NYNBRc9AKHE</t>
  </si>
  <si>
    <t>Robert Slick</t>
  </si>
  <si>
    <t>IJA, Rochester</t>
  </si>
  <si>
    <t>https://dev.juggle.org/history/champs/champs2011.php</t>
  </si>
  <si>
    <t>Guelph 5km</t>
  </si>
  <si>
    <t>Gabrielle Foran</t>
  </si>
  <si>
    <t>https://sites.google.com/site/guelph5kjoggling/results</t>
  </si>
  <si>
    <t>Darin Marriott</t>
  </si>
  <si>
    <t>IJA, Winston-Salem</t>
  </si>
  <si>
    <t>https://dev.juggle.org/history/champs/champs2009.php</t>
  </si>
  <si>
    <t>Gloucester City Parkrun</t>
  </si>
  <si>
    <t>Jordan Evans</t>
  </si>
  <si>
    <t>John Kilgust</t>
  </si>
  <si>
    <t>IJA, Lisbon, IA</t>
  </si>
  <si>
    <t>Jacob Heimer</t>
  </si>
  <si>
    <t>https://www.juggle.org/enewsletter/2017-07</t>
  </si>
  <si>
    <t>Marine Parade Parkrun</t>
  </si>
  <si>
    <t>Scott Jenkins</t>
  </si>
  <si>
    <t>Shidan Habib</t>
  </si>
  <si>
    <t>IJA, Nevada</t>
  </si>
  <si>
    <t>https://dev.juggle.org/history/champs/champs2010.php</t>
  </si>
  <si>
    <t>Berlin</t>
  </si>
  <si>
    <t>Perry Romanowski</t>
  </si>
  <si>
    <t>David Marcias</t>
  </si>
  <si>
    <t>IJA, Reading, Pennsylvania</t>
  </si>
  <si>
    <t>https://dev.juggle.org/history/champs/champs2002.php</t>
  </si>
  <si>
    <t>St. Peter's Fiesta 5km, Gloucester, MA</t>
  </si>
  <si>
    <t>Richard Ross</t>
  </si>
  <si>
    <t>https://www.instagram.com/p/BzQTDEWhe-X/  https://newenglandruns.com/race-results/st-peters-fiesta-5k/?date=2019-06-27&amp;result=43122&amp;bib=ross&amp;gender=&amp;division=&amp;order_by=finish_time&amp;order=ASC</t>
  </si>
  <si>
    <t>Billy Watson</t>
  </si>
  <si>
    <t>IJA, Portland, Oregon</t>
  </si>
  <si>
    <t>Tosch Roy</t>
  </si>
  <si>
    <t>https://dev.juggle.org/history/champs/champs2006.php</t>
  </si>
  <si>
    <t>IJA, Cleveland, Ohio</t>
  </si>
  <si>
    <t>https://dev.juggle.org/history/champs/champs1981.php</t>
  </si>
  <si>
    <t>Sam Wildofsky</t>
  </si>
  <si>
    <t>Erik Rain</t>
  </si>
  <si>
    <t>Owen Morse</t>
  </si>
  <si>
    <t>CoDependency 5k, Cooper River Park</t>
  </si>
  <si>
    <t>Dana Giuglielmo</t>
  </si>
  <si>
    <t>https://tomahawktiming.com/road-races/2014-season/46-codependency-5k-cooper-river/  https://medium.com/the-moorestown-sun/dana-guglielmo-breaks-guinness-world-record-for-joggling-8f1a107d5774</t>
  </si>
  <si>
    <t>Ben Sayles</t>
  </si>
  <si>
    <t>New Cumberland Turkey Trot 5k, PA</t>
  </si>
  <si>
    <t>https://falconracetiming.com/racetimes/SMT%20Turkey%20Trot%20AG%202019.htm#%201%20M</t>
  </si>
  <si>
    <t>IJA, St. Louis</t>
  </si>
  <si>
    <t>IJA, Vermont, Billy Gillen Memorial 5km</t>
  </si>
  <si>
    <t>Paul Ballard</t>
  </si>
  <si>
    <t>Harrisburg Turkey Trot 5k, PA</t>
  </si>
  <si>
    <t>https://falconracetiming.com/racetimes/SMT%20Turkey%20Trot%20AG%202021.htm</t>
  </si>
  <si>
    <t>Trick or Trot 5km</t>
  </si>
  <si>
    <t>https://www.facebook.com/profile/100064067107732/search/?q=joggling</t>
  </si>
  <si>
    <t>Larry Kluger</t>
  </si>
  <si>
    <t>Kyle Barrett</t>
  </si>
  <si>
    <t>Dan Berg</t>
  </si>
  <si>
    <t>Sydney McDonald</t>
  </si>
  <si>
    <t>Chris Merra</t>
  </si>
  <si>
    <t>Trish Evans</t>
  </si>
  <si>
    <t>IJA, Kentucky</t>
  </si>
  <si>
    <t>https://dev.juggle.org/history/champs/champs2008.php</t>
  </si>
  <si>
    <t>Christoph Mitasch</t>
  </si>
  <si>
    <t>https://dev.juggle.org/history/champs/champs2007.php</t>
  </si>
  <si>
    <t>Jerry Kurtz</t>
  </si>
  <si>
    <t>Darren Samson</t>
  </si>
  <si>
    <t>Nobles Parkrun</t>
  </si>
  <si>
    <t>Jake Lodge</t>
  </si>
  <si>
    <t>https://www.parkrun.org.uk/nobles/results/224/  https://www.parkrun.org.uk/nobles/news/2023/03/21/nobles-parkrun-event-224/   https://www.instagram.com/p/Cp7aQ-iDjkc/</t>
  </si>
  <si>
    <t xml:space="preserve">Jay Pittman </t>
  </si>
  <si>
    <t>Chuck Hawley</t>
  </si>
  <si>
    <t>George Faust</t>
  </si>
  <si>
    <t>Andy Swan</t>
  </si>
  <si>
    <t>Eric Promislow</t>
  </si>
  <si>
    <t>Julian Tam</t>
  </si>
  <si>
    <t>Mike Moore</t>
  </si>
  <si>
    <t>John Clayton</t>
  </si>
  <si>
    <t>Chris Garcia</t>
  </si>
  <si>
    <t>Ely Doan</t>
  </si>
  <si>
    <t>Shahar Cohen</t>
  </si>
  <si>
    <t>Koutaro Kawano</t>
  </si>
  <si>
    <t>Dinton Pastures Parkrun</t>
  </si>
  <si>
    <t>Stuart Humphries</t>
  </si>
  <si>
    <t>https://www.parkrun.org.uk/dintonpastures/results/18/   https://www.parkrun.org.uk/dintonpastures/news/2018/11/12/dinton-pastures-parkrun-18/</t>
  </si>
  <si>
    <t>Jesse Joyner</t>
  </si>
  <si>
    <t>Randy Papple</t>
  </si>
  <si>
    <t>Gus Tate</t>
  </si>
  <si>
    <t>Greg Warrington</t>
  </si>
  <si>
    <t>Bill Coad</t>
  </si>
  <si>
    <t>Katie Burgess</t>
  </si>
  <si>
    <t>Tony Malikowski</t>
  </si>
  <si>
    <t>Boris Georgiev</t>
  </si>
  <si>
    <t>Morgan Anderson</t>
  </si>
  <si>
    <t>Craig Wise</t>
  </si>
  <si>
    <t>Greg Philips</t>
  </si>
  <si>
    <t>Danny Tomaro</t>
  </si>
  <si>
    <t>Jake Immerman</t>
  </si>
  <si>
    <t>Highbury Fields Parkrun</t>
  </si>
  <si>
    <t>Ralph Kidner</t>
  </si>
  <si>
    <t>https://www.parkrun.org.uk/highburyfields/results/15/</t>
  </si>
  <si>
    <t>Prospet Parkrun</t>
  </si>
  <si>
    <t>https://www.facebook.com/watch/?v=1163098037643456   https://www.parkrun.org.uk/prospect/results/154/</t>
  </si>
  <si>
    <t>Andrew Perrin</t>
  </si>
  <si>
    <t>Kurt Siefken</t>
  </si>
  <si>
    <t>Timmy Boas</t>
  </si>
  <si>
    <t>Jason Noye</t>
  </si>
  <si>
    <t>IJA, Buffalo</t>
  </si>
  <si>
    <t>https://dev.juggle.org/history/champs/champs2004.php</t>
  </si>
  <si>
    <t>Dalby Forest Parkrun</t>
  </si>
  <si>
    <t>Pete Barnard</t>
  </si>
  <si>
    <t>https://www.parkrun.org.uk/dalbyforest/results/127/  https://www.parkrun.org.uk/dalbyforest/news/2018/09/23/event-127-return-of-the-joggler/</t>
  </si>
  <si>
    <t>Cameron Edmunds</t>
  </si>
  <si>
    <t>IJA, Davenport, Iowa</t>
  </si>
  <si>
    <t>https://dev.juggle.org/history/champs/champs2005.php</t>
  </si>
  <si>
    <t>5b 5km</t>
  </si>
  <si>
    <t>Scott Anthony</t>
  </si>
  <si>
    <t>Jack Hirschowitz</t>
  </si>
  <si>
    <t>Dean Bennett</t>
  </si>
  <si>
    <t>Jared Ashton</t>
  </si>
  <si>
    <t>Tom McClintock</t>
  </si>
  <si>
    <t>Nathan Wakefield</t>
  </si>
  <si>
    <t>Natalie McIntyre</t>
  </si>
  <si>
    <t>Andrew Hodge</t>
  </si>
  <si>
    <t>Terry Odom</t>
  </si>
  <si>
    <t>Gavin Hossack</t>
  </si>
  <si>
    <t>David Pavlove Cunsolo</t>
  </si>
  <si>
    <t>Carter Randall</t>
  </si>
  <si>
    <t>Hull Parkrun</t>
  </si>
  <si>
    <t>https://www.parkrun.org.uk/hull/news/2017/11/13/event-404-11th-november-2017-by-claire-hughes/</t>
  </si>
  <si>
    <t>Southampton 5km</t>
  </si>
  <si>
    <t>Kevin Sawers</t>
  </si>
  <si>
    <t>https://www.strava.com/activities/8817698457   https://dbmaxresults.co.uk/results.aspx?CId=16421&amp;RId=405&amp;EId=6&amp;dt=0&amp;PageNo=2&amp;adv=0</t>
  </si>
  <si>
    <t>Andrew Ruiz</t>
  </si>
  <si>
    <t>Roni Lynn</t>
  </si>
  <si>
    <t>Eric Malikowski</t>
  </si>
  <si>
    <t>3b 10km</t>
  </si>
  <si>
    <t>Eastville Parkrun</t>
  </si>
  <si>
    <t>https://www.parkrun.org.uk/eastville/news/2021/08/14/course-record-falls-and-joggling-comes-to-eastville-park/   https://www.parkrun.org.uk/eastville/results/121/</t>
  </si>
  <si>
    <t>Mandarin Run</t>
  </si>
  <si>
    <t>http://1stplacesports.com/man11gradedres.htm</t>
  </si>
  <si>
    <t>Dorothy Finnigan</t>
  </si>
  <si>
    <t>Chris Edwin</t>
  </si>
  <si>
    <t>Mark Jolin</t>
  </si>
  <si>
    <t>Toronto Island Run</t>
  </si>
  <si>
    <t>Quentin Dombro</t>
  </si>
  <si>
    <t>Gordon Cornell</t>
  </si>
  <si>
    <t>Todd Warner</t>
  </si>
  <si>
    <t>Nottingham Holme Run</t>
  </si>
  <si>
    <t>Ashton Court Parkrun</t>
  </si>
  <si>
    <t>https://www.parkrun.org.uk/ashtoncourt/results/454/  https://www.parkrun.org.uk/ashtoncourt/news/2021/08/29/just-do-it-your-way-ashton-court-parkrun-454/</t>
  </si>
  <si>
    <t>Newport Turkey Trot 10k, PA</t>
  </si>
  <si>
    <t>https://resultscui.active.com/events/2020NewportTurkeyTrot</t>
  </si>
  <si>
    <t>VI Run Grand Prix Warsaw</t>
  </si>
  <si>
    <t>Jarek Widomski</t>
  </si>
  <si>
    <t>Sarah Williams</t>
  </si>
  <si>
    <t>Lincoln 10km</t>
  </si>
  <si>
    <t>Tim Butler</t>
  </si>
  <si>
    <t>Bungay 10km</t>
  </si>
  <si>
    <t>John Jervis</t>
  </si>
  <si>
    <t>https://www.runbritainrankings.com/results/results.aspx?meetingid=297940&amp;event=10KMT&amp;venue=Bungay&amp;date=17-Jul-19</t>
  </si>
  <si>
    <t>Scott Randall</t>
  </si>
  <si>
    <t>Olsztyn Independence Run</t>
  </si>
  <si>
    <t>Cross Flats Parkrun</t>
  </si>
  <si>
    <t>Dominic Lodge</t>
  </si>
  <si>
    <t xml:space="preserve">https://www.facebook.com/profile/100064422740314/search?q=juggle https://www.parkrun.org.uk/crossflatts/results/352/
</t>
  </si>
  <si>
    <t>4b 10km</t>
  </si>
  <si>
    <t>Runinaddu, Maldives </t>
  </si>
  <si>
    <t>https://runningmagazine.ca/the-scene/michal-kapral-sets-worlds-first-4-ball-joggling-10k-record-in-paradise/</t>
  </si>
  <si>
    <t>Sarasota 10km</t>
  </si>
  <si>
    <t>Barak Hirschowitz</t>
  </si>
  <si>
    <t>Aintree 10km</t>
  </si>
  <si>
    <t>EJ Coldham</t>
  </si>
  <si>
    <t>https://results.runthrough.co.uk/results.aspx?CId=16487&amp;RId=4574&amp;EId=2&amp;dt=0&amp;PageNo=4&amp;adv=0</t>
  </si>
  <si>
    <t>JL Coldham</t>
  </si>
  <si>
    <t>Leeds Abbey Dash</t>
  </si>
  <si>
    <t>https://results.sporthive.com/events/6460069711597044224/races/446670</t>
  </si>
  <si>
    <t>Ukrops Monument Avenue 10k (Richmond, VA)</t>
  </si>
  <si>
    <t>https://www.trackshackresults.com/richmond/results/2008/10k_results.php?Link=46&amp;Type=3&amp;LName=Joyner&amp;FName=Jesse&amp;City=&amp;State=&amp;Country=</t>
  </si>
  <si>
    <t>Leeds 10km</t>
  </si>
  <si>
    <t>https://www.justgiving.com/fundraising/ralphybabe</t>
  </si>
  <si>
    <t>3b Half Marathon</t>
  </si>
  <si>
    <t>Toronto Waterfront Marathon</t>
  </si>
  <si>
    <t>https://runningmagazine.ca/sections/runs-races/bergeron-breaks-half-marathon-joggling-record/</t>
  </si>
  <si>
    <t>Leeds Half Marathon</t>
  </si>
  <si>
    <t>Wigan Half Marathon</t>
  </si>
  <si>
    <t>Montreal Half-Marathon</t>
  </si>
  <si>
    <t>http://thejoggler.blogspot.com/2009/04/half-marathon-joggling-record.html</t>
  </si>
  <si>
    <t>IMT Des Moines Half Marathon</t>
  </si>
  <si>
    <t>https://www.onlineraceresults.com/race/view_race.php?race_id=48212&amp;re_NO=e.g.%2C+1946&amp;re_FN=tyler&amp;re_LN=e.g.%2C+Desch&amp;re_CITY=&amp;re_STATE=&amp;re_DIVISION=&amp;submit_action=select_result&amp;race_id=48212#results</t>
  </si>
  <si>
    <t>Cheltenham Half Marathon</t>
  </si>
  <si>
    <t>Harrisburg Half Marathon, PA</t>
  </si>
  <si>
    <t>https://falconracetiming.com/racetimes/Harrisburg%20Half%20Overall%202020.htm</t>
  </si>
  <si>
    <t>Mary Geeves</t>
  </si>
  <si>
    <t>Auffahrtslauf St. Gallen Half Marathon, Switzerland</t>
  </si>
  <si>
    <t>Daniel Raum</t>
  </si>
  <si>
    <t>https://my.raceresult.com/163389/</t>
  </si>
  <si>
    <t>Harrisburg Half Marathon</t>
  </si>
  <si>
    <t>https://falconracetiming.com/racetimes/Harrisburg%20Half%20Marathon%20Overall%202019.htm</t>
  </si>
  <si>
    <t>Aintree Half Marathon</t>
  </si>
  <si>
    <t>http://results.runthrough.co.uk/results.aspx?CId=16487&amp;RId=4574&amp;EId=5&amp;dt=0&amp;PageNo=1&amp;adv=0</t>
  </si>
  <si>
    <t>https://runsignup.com/Race/Results/15430#resultSetId-336858;perpage:100</t>
  </si>
  <si>
    <t>Dumb Dutchman Half Marathon, Reading, PA</t>
  </si>
  <si>
    <t>https://www.pretzelcitysports.com/wp-content/uploads/2021/06/21-dd-half-results.pdf</t>
  </si>
  <si>
    <t>https://www.pretzelcitysports.com/wp-content/uploads/2019/06/19-reading-dumb-half-res.pdf</t>
  </si>
  <si>
    <t>https://my.raceresult.com/85080/#1_C8F593</t>
  </si>
  <si>
    <t>Ilkely Half Marathon</t>
  </si>
  <si>
    <t>Aleksandrow Zodzki Half Marathon</t>
  </si>
  <si>
    <t>McDonalds Half Marathon (Richmond, VA)</t>
  </si>
  <si>
    <t>https://www.trackshackresults.com/richmond/results/2008/hm_results.php?Link=22&amp;Type=3&amp;LName=Joyner&amp;FName=Jesse&amp;City=&amp;State=&amp;Country=</t>
  </si>
  <si>
    <t>3b Marathon</t>
  </si>
  <si>
    <t>Philadelphia Marathon</t>
  </si>
  <si>
    <t>Zach Warren</t>
  </si>
  <si>
    <t>Salt Lake City Marathon</t>
  </si>
  <si>
    <t>Chicago Marathon</t>
  </si>
  <si>
    <t>https://chicago-history.r.mikatiming.com/2021/?pid=search</t>
  </si>
  <si>
    <t>Boston Marathon</t>
  </si>
  <si>
    <t>St. Lukes's Half Marathon</t>
  </si>
  <si>
    <t>JoAnn Ireland</t>
  </si>
  <si>
    <t>https://runsignup.com/Race/Results/11383?customResultsPageId=55324</t>
  </si>
  <si>
    <t>Trapline Marathon, Labrador, Newfoundland</t>
  </si>
  <si>
    <t>https://www.nlaa.ca/results/rr/2012/20121007traplinemarathon.php</t>
  </si>
  <si>
    <t>https://www.thecrimson.com/article/2005/11/30/marathon-man-grad-student-keeps-balls/</t>
  </si>
  <si>
    <t>Manchester Marathon</t>
  </si>
  <si>
    <t>Victoria BC Marathon</t>
  </si>
  <si>
    <t>Linz Marathon, Austria</t>
  </si>
  <si>
    <t>https://linzmarathon.r.mikatiming.de/2019/?pid=search</t>
  </si>
  <si>
    <t>Zurich Marathon, Switzerland</t>
  </si>
  <si>
    <t>https://services.datasport.com/2017/lauf/zuerich/alfar.htm</t>
  </si>
  <si>
    <t>Karlsruhe, Germany</t>
  </si>
  <si>
    <t>Paul-Erik Lillholm</t>
  </si>
  <si>
    <t>3-Länder-Marathon, Lindau, Germany</t>
  </si>
  <si>
    <t>https://bregenz.r.mikatiming.de/2019/?pid=search</t>
  </si>
  <si>
    <t>Sunburst Marathon, South Bend</t>
  </si>
  <si>
    <t>Salmon River Idaho</t>
  </si>
  <si>
    <t>Ashrita Furman</t>
  </si>
  <si>
    <t>Winterthur Marathon</t>
  </si>
  <si>
    <t>https://services.datasport.com/2019/lauf/winterthur/rang010.htm</t>
  </si>
  <si>
    <t>Tampa Bay Marathon</t>
  </si>
  <si>
    <t>https://marathonview.net/result/60673065</t>
  </si>
  <si>
    <t>Rock 'n' Roll Arizona</t>
  </si>
  <si>
    <t>https://marathonview.net/result/61221540</t>
  </si>
  <si>
    <t>https://marathonview.net/result/53088739</t>
  </si>
  <si>
    <t>Akron Marathon</t>
  </si>
  <si>
    <t>David Livingston</t>
  </si>
  <si>
    <t>https://eu.beaconjournal.com/story/news/local/2015/09/24/wooster-runner-hopes-to-set/10301568007/  https://marathonview.net/search?query=david%20livingston</t>
  </si>
  <si>
    <t>??</t>
  </si>
  <si>
    <t>Joe Salter</t>
  </si>
  <si>
    <t>Los Angeles Marathon</t>
  </si>
  <si>
    <t>https://www.latimes.com/archives/la-xpm-1989-04-24-me-1750-story.html</t>
  </si>
  <si>
    <t>Brighton Marathon</t>
  </si>
  <si>
    <t>London Marathon</t>
  </si>
  <si>
    <t>https://marathonview.net/result/45354889</t>
  </si>
  <si>
    <t>Seenlandmarathon, Pleinfeld, Germany</t>
  </si>
  <si>
    <t>https://www.nordbayern.de/region/wei%C3%9Fenburg/den-kompletten-marathon-jongliert-1.6643622?isAmp=true</t>
  </si>
  <si>
    <t>https://services.datasport.com/2016/lauf/zuerich/alfar.htm</t>
  </si>
  <si>
    <t>Warsaw Marathon</t>
  </si>
  <si>
    <t>https://seenlandmarathon2015.racepedia.de/ergebnisse/591</t>
  </si>
  <si>
    <t>Yonkers Marathon, New York</t>
  </si>
  <si>
    <t>Chris Pert</t>
  </si>
  <si>
    <t>Naperville Marathon</t>
  </si>
  <si>
    <t>Flying Pig Marathon, Cincinnati</t>
  </si>
  <si>
    <t>https://marathonview.net/result/42981151</t>
  </si>
  <si>
    <t>Nashville Country Music Marathon</t>
  </si>
  <si>
    <t>https://marathonview.net/result/61212976</t>
  </si>
  <si>
    <t>Twin Cities Marathon, Minnesota</t>
  </si>
  <si>
    <t>https://acrotrekker.wordpress.com/tag/christopher-pert-joggler/</t>
  </si>
  <si>
    <t>Tom Gounley</t>
  </si>
  <si>
    <t>http://registration.baa.org/2012/cf/public/iframe_ResultsSearch.cfm?mode=results  https://www.youtube.com/watch?v=LYoont-ebxA</t>
  </si>
  <si>
    <t>https://seenlandmarathon2016.racepedia.de/ergebnisse/1136</t>
  </si>
  <si>
    <t>Ventura Marathon</t>
  </si>
  <si>
    <t>https://marathonview.net/result/51051873</t>
  </si>
  <si>
    <t>Madison Marathon</t>
  </si>
  <si>
    <t>Heartland Marathon</t>
  </si>
  <si>
    <t>Trevor McQuay</t>
  </si>
  <si>
    <t>https://omaharun.org/wp-content/uploads/2022/10/ORCNewsletter_Fall-2022.pdf</t>
  </si>
  <si>
    <t>Paris Marathon</t>
  </si>
  <si>
    <t>https://marathonview.net/result/43416935</t>
  </si>
  <si>
    <t>New York City Marathon</t>
  </si>
  <si>
    <t>https://marathonview.net/result/31146807</t>
  </si>
  <si>
    <t>New York Marathon</t>
  </si>
  <si>
    <t>https://services.datasport.com/2018/lauf/zuerich/alfar.htm</t>
  </si>
  <si>
    <t>San Diego Rock 'n' Roll</t>
  </si>
  <si>
    <t>https://marathonview.net/result/60090344</t>
  </si>
  <si>
    <t>https://marathonview.net/result/66848234</t>
  </si>
  <si>
    <t>Vancouver Marathon</t>
  </si>
  <si>
    <t>Nigel Wakita</t>
  </si>
  <si>
    <t>https://www.instagram.com/p/BxGYO6IgjoJ/?hl=en</t>
  </si>
  <si>
    <t>Sarah Szefi</t>
  </si>
  <si>
    <t>Boston Marathon, Lincolnshire</t>
  </si>
  <si>
    <t>https://www.joggling.co.uk/Marathon-List</t>
  </si>
  <si>
    <t>Rock 'n' Roll Las Vegas</t>
  </si>
  <si>
    <t>Tokyo Marathon</t>
  </si>
  <si>
    <t>https://www.marathon.tokyo/2023/result/detail.php</t>
  </si>
  <si>
    <t>Milwaukee Marathon</t>
  </si>
  <si>
    <t>Cleveland Marathon</t>
  </si>
  <si>
    <t>Winterthur Marathon, Switzerland</t>
  </si>
  <si>
    <t>https://services.datasport.com/2018/lauf/winterthur/alfar.htm</t>
  </si>
  <si>
    <t>Bedford Aerodrone Marathon</t>
  </si>
  <si>
    <t>https://results.tcslondonmarathon.com/2022/?pid=search</t>
  </si>
  <si>
    <t>Rutland Water Marathon</t>
  </si>
  <si>
    <t>Maramile</t>
  </si>
  <si>
    <t>York Interstellar Marathon</t>
  </si>
  <si>
    <t>Hornsea Marathon</t>
  </si>
  <si>
    <t>Disney Marathon, Orlando, FL</t>
  </si>
  <si>
    <t>Jeff Civillico</t>
  </si>
  <si>
    <t>https://jeffcivillico.com/joggling-disney-marathon/</t>
  </si>
  <si>
    <t>Yorkshire Marathon</t>
  </si>
  <si>
    <t>Peterborough Marathon</t>
  </si>
  <si>
    <t>Berlin Marathon</t>
  </si>
  <si>
    <t>https://www.bmw-berlin-marathon.com/en/impressions/statistics-and-history/results-archive/?</t>
  </si>
  <si>
    <t>https://marathonview.net/result/60881124</t>
  </si>
  <si>
    <t>Horseshoe Challenge</t>
  </si>
  <si>
    <t>Maravan</t>
  </si>
  <si>
    <t>Bungay Marathon</t>
  </si>
  <si>
    <t>Leicester Marathon</t>
  </si>
  <si>
    <t>Tissington Trail</t>
  </si>
  <si>
    <t>Rother Valley Park Marathon</t>
  </si>
  <si>
    <t>Christmas Marathon</t>
  </si>
  <si>
    <t>Spires and Steeples</t>
  </si>
  <si>
    <t>Edinburgh Marathon</t>
  </si>
  <si>
    <t>https://www.edinburghmarathon.com/results?name=ralph+kidner&amp;running_number=&amp;event=28&amp;gender=&amp;age_category=</t>
  </si>
  <si>
    <t>Kirkstall Abbey Marathon</t>
  </si>
  <si>
    <t>https://results.chicagomarathon.com/2022/?pid=search&amp;pidp=start</t>
  </si>
  <si>
    <t>California International Marathon</t>
  </si>
  <si>
    <t>https://www.justyouraveragejoggler.com/bill-coad-entertainer-business-owner-and-joggler/  https://marathonview.net/search?query=william%20coad</t>
  </si>
  <si>
    <t>Nottingham Marathon</t>
  </si>
  <si>
    <t>Bridlington</t>
  </si>
  <si>
    <t>Mablethorpe Marathon</t>
  </si>
  <si>
    <t>Bingley</t>
  </si>
  <si>
    <t>Knaresmire Edge Rewind</t>
  </si>
  <si>
    <t>Northampton Chocathon</t>
  </si>
  <si>
    <t>Halifax Marathon</t>
  </si>
  <si>
    <t>https://results.nyrr.org/event/M2022/finishers#search=Barak%2520Hirschowitz</t>
  </si>
  <si>
    <t>Brandon Park, Suffolk</t>
  </si>
  <si>
    <t>Leeds Canel Canter</t>
  </si>
  <si>
    <t>Rocky Horror Tribute Marathon</t>
  </si>
  <si>
    <t>Temple Newsam Marathon</t>
  </si>
  <si>
    <t>Ruddy Rothwell Cakeathon</t>
  </si>
  <si>
    <t>Cambridge Boundary Run</t>
  </si>
  <si>
    <t>WTF Marathon</t>
  </si>
  <si>
    <t>https://www.nyrr.org/tcsnycmarathon/getinspired/photos-and-stories/2020/jack-hirschowitz</t>
  </si>
  <si>
    <t>York Turbin Challenge</t>
  </si>
  <si>
    <t>Salcey Forest Marathon</t>
  </si>
  <si>
    <t>Barrow Xmas Tipple</t>
  </si>
  <si>
    <t>GBC Barrow Day 4</t>
  </si>
  <si>
    <t>Dusk Till Dawn</t>
  </si>
  <si>
    <t>https://results.nyrr.org/event/M2019/finishers#search=Hirschowitz&amp;page=1</t>
  </si>
  <si>
    <t>Yorkshire Cakeathon</t>
  </si>
  <si>
    <t>Elsecar Marathon</t>
  </si>
  <si>
    <t>Huddersfield Marathon</t>
  </si>
  <si>
    <t>Iceni Marathon (Thetford)</t>
  </si>
  <si>
    <t>Newark Showground Day 2</t>
  </si>
  <si>
    <t>Colliery Canter</t>
  </si>
  <si>
    <t>https://results.nyrr.org/event/M2022/finishers#page=1&amp;search=Jack%2520Hirschowitz</t>
  </si>
  <si>
    <t>Jonas Eberlein</t>
  </si>
  <si>
    <t>https://marathonview.net/search?query=Jonas%20Eberlein  https://www.justyouraveragejoggler.com/jonas-eberlein-world-traveling-adventure-joggler/</t>
  </si>
  <si>
    <t>Maravan 1</t>
  </si>
  <si>
    <t>Badger Challenge</t>
  </si>
  <si>
    <t>Langsett Marathon</t>
  </si>
  <si>
    <t>Bahtat Marathon</t>
  </si>
  <si>
    <t>Newark Showground Day 1</t>
  </si>
  <si>
    <t>Roche Abbey Marathon</t>
  </si>
  <si>
    <t>SunTrust Richmond (Virginia) Marathon</t>
  </si>
  <si>
    <t>https://www.trackshackresults.com/richmond/results/2011/mar_results.php?Link=5&amp;Type=3&amp;LName=Joyner&amp;FName=Jesse&amp;City=&amp;State=&amp;Country=</t>
  </si>
  <si>
    <t>Quad Cities Marathon</t>
  </si>
  <si>
    <t>Backwards. https://www.guinnessworldrecords.com/world-records/100547-fastest-marathon-joggling-backwards</t>
  </si>
  <si>
    <t>https://www.runbritainrankings.com/results/results.aspx?meetingid=427704&amp;event=Mar&amp;venue=London&amp;date=3-Oct-21</t>
  </si>
  <si>
    <t>5b Marathon</t>
  </si>
  <si>
    <t>http://www.marathonguide.com/results/browse.cfm?MIDD=67101010&amp;Gen=B&amp;Begin=31706&amp;End=31805&amp;Max=36159</t>
  </si>
  <si>
    <t>http://www.marathonguide.com/results/browse.cfm?MIDD=481150111&amp;Gen=B&amp;Begin=13321&amp;End=13420&amp;Max=19959</t>
  </si>
  <si>
    <t>https://results.nyrr.org/event/881106/finishers/1329691#search=William%2520Gillen     https://www.dev.juggle.org/history/archives/jugmags/41-3/41-3,p6.htm</t>
  </si>
  <si>
    <t>Latest Joggle</t>
  </si>
  <si>
    <t>Assumed Active?</t>
  </si>
  <si>
    <t>Instagram</t>
  </si>
  <si>
    <t>Twitter</t>
  </si>
  <si>
    <t>Strava</t>
  </si>
  <si>
    <t>Youtube</t>
  </si>
  <si>
    <t>Facebook</t>
  </si>
  <si>
    <t>Other Notes</t>
  </si>
  <si>
    <t>M</t>
  </si>
  <si>
    <t>GBR</t>
  </si>
  <si>
    <t>https://www.strava.com/athletes/44858145</t>
  </si>
  <si>
    <t>https://www.strava.com/athletes/7902206</t>
  </si>
  <si>
    <t>https://www.strava.com/athletes/24464333</t>
  </si>
  <si>
    <t>USA</t>
  </si>
  <si>
    <t>https://www.strava.com/athletes/35175362</t>
  </si>
  <si>
    <t>F</t>
  </si>
  <si>
    <t>https://www.strava.com/athletes/46602525</t>
  </si>
  <si>
    <t>https://www.strava.com/athletes/20210563</t>
  </si>
  <si>
    <t>https://www.strava.com/athletes/7698084</t>
  </si>
  <si>
    <t>CAN</t>
  </si>
  <si>
    <t>https://www.strava.com/athletes/3670979</t>
  </si>
  <si>
    <t>https://www.strava.com/athletes/100205127</t>
  </si>
  <si>
    <t>Started Joggling in 2018</t>
  </si>
  <si>
    <t>https://www.strava.com/athletes/5251880</t>
  </si>
  <si>
    <t>https://www.instagram.com/_johnbaker/</t>
  </si>
  <si>
    <t>Started Joggling in 2020 Lockdown</t>
  </si>
  <si>
    <t>https://twitter.com/thejoggler</t>
  </si>
  <si>
    <t>https://www.strava.com/athletes/10278768</t>
  </si>
  <si>
    <t>https://www.instagram.com/nati.hoops/</t>
  </si>
  <si>
    <t>https://www.strava.com/athletes/48659670</t>
  </si>
  <si>
    <t>https://www.instagram.com/ej_coldham/</t>
  </si>
  <si>
    <t>https://www.strava.com/athletes/31224310</t>
  </si>
  <si>
    <t>AUT</t>
  </si>
  <si>
    <t>https://www.strava.com/athletes/18008712</t>
  </si>
  <si>
    <t>https://www.instagram.com/crazycraigjuggler/</t>
  </si>
  <si>
    <t>JPN</t>
  </si>
  <si>
    <t>https://www.strava.com/athletes/74120164</t>
  </si>
  <si>
    <t>https://www.strava.com/athletes/43580203</t>
  </si>
  <si>
    <t>https://www.youtube.com/@djsterf</t>
  </si>
  <si>
    <t>POL</t>
  </si>
  <si>
    <t>https://www.instagram.com/theurbanjoggler/</t>
  </si>
  <si>
    <t>https://www.instagram.com/nigelwakita/</t>
  </si>
  <si>
    <t>https://www.instagram.com/marathonjoggler/</t>
  </si>
  <si>
    <t>https://www.strava.com/athletes/3344907</t>
  </si>
  <si>
    <t>https://www.strava.com/athletes/3142383</t>
  </si>
  <si>
    <t>https://www.strava.com/athletes/7056157</t>
  </si>
  <si>
    <t>https://www.instagram.com/dana_juggles_unicycles/</t>
  </si>
  <si>
    <t> @jessejoyner</t>
  </si>
  <si>
    <t>@jessejoynerjuggling</t>
  </si>
  <si>
    <t>https://www.facebook.com/jessethejuggler</t>
  </si>
  <si>
    <t>NOR</t>
  </si>
  <si>
    <t>https://www.instagram.com/sportjuggler/</t>
  </si>
  <si>
    <t>Dean Radcliffe</t>
  </si>
  <si>
    <t>https://getupandcode1.libsyn.com/get-up-and-code-064-joggling-and-meteor-with-dean-radcliffe</t>
  </si>
  <si>
    <t>Jonathan Austin</t>
  </si>
  <si>
    <t>Fastest Joggling Times by Athlete by Event</t>
  </si>
  <si>
    <t>Joggler Stats!</t>
  </si>
  <si>
    <t>(Right click on the table to refresh)</t>
  </si>
  <si>
    <t>Active defined as joggled in last 10 years</t>
  </si>
  <si>
    <t>Number of People</t>
  </si>
  <si>
    <t>Country</t>
  </si>
  <si>
    <t>Total Recorded Runs</t>
  </si>
  <si>
    <t>Min of Finish Time</t>
  </si>
  <si>
    <t>Column Labels</t>
  </si>
  <si>
    <t>Row Labels</t>
  </si>
  <si>
    <t>Count of Joggler</t>
  </si>
  <si>
    <t>Count of Finish Time</t>
  </si>
  <si>
    <t>(blank)</t>
  </si>
  <si>
    <t>Grand Total</t>
  </si>
  <si>
    <t>No</t>
  </si>
  <si>
    <t>Yes</t>
  </si>
  <si>
    <t>Active Joggler Female %</t>
  </si>
  <si>
    <t>3b Marathon All-Time List</t>
  </si>
  <si>
    <t>3b Half Marathon All-Time List</t>
  </si>
  <si>
    <t>3b 10km All-Time List</t>
  </si>
  <si>
    <t>3b 5km All-Time List</t>
  </si>
  <si>
    <t>3b Mile All-Time List</t>
  </si>
  <si>
    <t>Updated 19th April 2023</t>
  </si>
  <si>
    <t>Rank</t>
  </si>
  <si>
    <t>Event</t>
  </si>
  <si>
    <t xml:space="preserve">Date </t>
  </si>
  <si>
    <t>Time</t>
  </si>
  <si>
    <t>5km Personal Best (Mins)</t>
  </si>
  <si>
    <t>Jogglers</t>
  </si>
  <si>
    <t>Over 30</t>
  </si>
  <si>
    <t>Notes</t>
  </si>
  <si>
    <t>Strava manual entry only, no gps</t>
  </si>
  <si>
    <t>5b Mile</t>
  </si>
  <si>
    <t>http://thejoggler.blogspot.com/2007/07/presenting-billy-gillen-another-5-ball.html</t>
  </si>
  <si>
    <t>https://www.huffpost.com/entry/the-invention-of-joggling_b_6512928</t>
  </si>
  <si>
    <t>https://www.runnersworld.com/runners-stories/a20795634/juggling-runners/</t>
  </si>
  <si>
    <t>Email Address:</t>
  </si>
  <si>
    <t>jogglingresults@gmail.com</t>
  </si>
  <si>
    <t>Contacted</t>
  </si>
  <si>
    <t>Jaroslaw Widomski aka jarek</t>
  </si>
  <si>
    <t>son kajetan juggled 10k in june 22 london but not done any races yet</t>
  </si>
  <si>
    <t>Levent Denizci</t>
  </si>
  <si>
    <t>gabrielle foran</t>
  </si>
  <si>
    <t>5km world record. Other distances? http://www.recordholders.org/en/list/joggling.html</t>
  </si>
  <si>
    <t>Roy van Rijn</t>
  </si>
  <si>
    <t>Stephan Cipra</t>
  </si>
  <si>
    <t>https://www.runnersworld.com/runners-stories/a20865270/the-joggler/</t>
  </si>
  <si>
    <t>https://marathonview.net/search?query=Barry%20Goldmeier</t>
  </si>
  <si>
    <t>features in podcast 064 of "get up an code"discussing his joggling in 2014, did a 1 drop 52 min 10k race in circa 2012 but cant find it yet</t>
  </si>
  <si>
    <t>https://www.laufende-nase.net/</t>
  </si>
  <si>
    <t>IJA</t>
  </si>
  <si>
    <t>Jonas eberlein</t>
  </si>
  <si>
    <t>Dakota Quint</t>
  </si>
  <si>
    <t>very active, joggling 30 miles a week aiming for 5 ball mile, no races yet</t>
  </si>
  <si>
    <t>Dana lee ling</t>
  </si>
  <si>
    <t>Riley mclincha</t>
  </si>
  <si>
    <t>Drubbler, couldn't find evidence of joggled events. Very cool though!</t>
  </si>
  <si>
    <t>Former 5km world record?</t>
  </si>
  <si>
    <t>david rush</t>
  </si>
  <si>
    <t>multiple guiness records</t>
  </si>
  <si>
    <t>Christian Lopez Rodriguez</t>
  </si>
  <si>
    <t>Christian López Rodríguez (ESP) climbed 2,082 stairs while juggling three objects on 7 June 2019 in Toldeo, Spain. Find Source.</t>
  </si>
  <si>
    <t>owen morse</t>
  </si>
  <si>
    <t>tony malikowski</t>
  </si>
  <si>
    <t>martin dalsgard</t>
  </si>
  <si>
    <t>shahar cohen</t>
  </si>
  <si>
    <t>created speevers</t>
  </si>
  <si>
    <t>John Dombach</t>
  </si>
  <si>
    <t>Karly Swaim</t>
  </si>
  <si>
    <t>Dillon Hutyra</t>
  </si>
  <si>
    <t>https://www.instagram.com/greyskysymphony/</t>
  </si>
  <si>
    <t>Peter Rupprecht</t>
  </si>
  <si>
    <t>Maybe has done a race?: https://www.instagram.com/perujo.de/</t>
  </si>
  <si>
    <t>did a self measured marathon run in 2021 for charity in 5 hr 22 with video evidence https://perujo.de/joggling-marathon-geschafft-in-5-stunden-und-22-minuten</t>
  </si>
  <si>
    <t>Who is this?</t>
  </si>
  <si>
    <t>https://www.instagram.com/p/CTIOEoApM3P/</t>
  </si>
  <si>
    <t>Kaylin tik tok</t>
  </si>
  <si>
    <t>1 mile 3 ball attempt</t>
  </si>
  <si>
    <t>christian gonzales</t>
  </si>
  <si>
    <t>american race footage on tik tok</t>
  </si>
  <si>
    <t>https://www.instagram.com/p/COxtOiQCtVX/ She's actually a professional skiier, joggling as part of her training!</t>
  </si>
  <si>
    <t>diegositestecher</t>
  </si>
  <si>
    <t>Runs a 1:50 800m, and had a go for fun. 50m before dropping. My German isn't great, but I could make out it was a fun WR attempt. https://www.instagram.com/p/B-j1FFnj3zP/</t>
  </si>
  <si>
    <t>krzysztofriewold</t>
  </si>
  <si>
    <t>https://www.instagram.com/krzysztofriewold/ https://www.instagram.com/p/BNArP16B7A_/  10km in 55min</t>
  </si>
  <si>
    <t>Jeremy Fischer</t>
  </si>
  <si>
    <t>https://youtu.be/f-vBpBqeheg</t>
  </si>
  <si>
    <t xml:space="preserve">Linz marathon relay 2014 </t>
  </si>
  <si>
    <t>4 jogglers  completed in 3:33</t>
  </si>
  <si>
    <t>Yes, saw this. Christoph Mitasch in the team, could be in a relay category with endure24!</t>
  </si>
  <si>
    <t>Israeli Joggling</t>
  </si>
  <si>
    <t>https://www.instagram.com/p/B49-kiqHp6P/</t>
  </si>
  <si>
    <t>Necmi Can Öztoprak</t>
  </si>
  <si>
    <t>46min 10km: https://www.instagram.com/p/B3mGtkLAt7M/</t>
  </si>
  <si>
    <t>Sven Brandelik</t>
  </si>
  <si>
    <t>https://www.instagram.com/sven_brandelik/</t>
  </si>
  <si>
    <t>malachy kelly</t>
  </si>
  <si>
    <t>David Harrison</t>
  </si>
  <si>
    <t>clubs</t>
  </si>
  <si>
    <t>Joggling in the DRC</t>
  </si>
  <si>
    <t>https://www.instagram.com/p/Bl2PoeIAXw8/</t>
  </si>
  <si>
    <t>10km: https://twitter.com/thejoggler/status/1151481905059180546</t>
  </si>
  <si>
    <t>Peter Meyer</t>
  </si>
  <si>
    <t>https://www.justyouraveragejoggler.com/joggler-interview-scott-anthony/</t>
  </si>
  <si>
    <t>https://www.youtube.com/@gustate/videos  https://www.justyouraveragejoggler.com/joggler-interview-gus-tate-joggling-to-stay-fit/</t>
  </si>
  <si>
    <t>Others outside of IJA: https://www.justyouraveragejoggler.com/joggling-interview-danny-tomaro-bored-runner-turned-joggler/</t>
  </si>
  <si>
    <t>Timothy Perram</t>
  </si>
  <si>
    <t>https://www.justyouraveragejoggler.com/timothy-perram-joggler-interview-practicing-physics-and-joggling-in-california/</t>
  </si>
  <si>
    <t>Alex Tijerina</t>
  </si>
  <si>
    <t>Couldn't find any results  https://www.justyouraveragejoggler.com/alex-tijerina-juggler-turned-joggler/</t>
  </si>
  <si>
    <t>Brad Alsop</t>
  </si>
  <si>
    <t>https://www.justyouraveragejoggler.com/brad-alsop-marathoning-machine-and-occasional-joggler/</t>
  </si>
  <si>
    <t>Anders Keirulf</t>
  </si>
  <si>
    <t>https://twitter.com/smartgo</t>
  </si>
  <si>
    <t>Montreal International Marathon</t>
  </si>
  <si>
    <t>His second joggling marathon. http://www.juggling.org/jw/87/4/notes.html</t>
  </si>
  <si>
    <t>https://memorials.normansmortuary.com/Minnock-Sean-Thomas/4498278/obituary.php</t>
  </si>
  <si>
    <t>Sean Thomas Minnock</t>
  </si>
  <si>
    <t>Hawaii</t>
  </si>
  <si>
    <t>Jugglers_World_Autumn_1987 Report</t>
  </si>
  <si>
    <t>Colin Francome</t>
  </si>
  <si>
    <t>London</t>
  </si>
  <si>
    <t>Mid 1980's</t>
  </si>
  <si>
    <t>Whilst juggling clubs: Jugglers_World_Autumn_1987_Report</t>
  </si>
  <si>
    <t>Paul Harvey</t>
  </si>
  <si>
    <t>Tom Kapp</t>
  </si>
  <si>
    <t>Helaman Pratt Ferguson</t>
  </si>
  <si>
    <t>Jugglers_World_Jan_1986 Report (No Race results found)</t>
  </si>
  <si>
    <t>Albert's first joggling marathon. https://www.instagram.com/p/B9awUjCHeG-/ Also documented in Jugglers World Spring 1987 Newsletter</t>
  </si>
  <si>
    <t>1st</t>
  </si>
  <si>
    <t>Montreal (1981)</t>
  </si>
  <si>
    <t>2nd</t>
  </si>
  <si>
    <t>3rd</t>
  </si>
  <si>
    <t>The very first marathon joggled http://www.dev.juggle.org/history/archives/jugmags/33-5/33-5,p28.htm  https://michellauziere.com/en/biography?fbclid=IwAR2anhLNF-oEFjURGW7YdlZSqmlNxilYRQdh3MeirIdGkLK9dzQRfV8nOwM</t>
  </si>
  <si>
    <t>I've emailed Michel L to ask if he can remember</t>
  </si>
  <si>
    <t>Michel Lauzier had completed 3 joggling marathons by the time Albert Lucas joggled one in 1987.</t>
  </si>
  <si>
    <t>Updated: 24th April 2023</t>
  </si>
  <si>
    <t>Tokyo</t>
  </si>
  <si>
    <t>Boston</t>
  </si>
  <si>
    <t>Chicago</t>
  </si>
  <si>
    <t>New York</t>
  </si>
  <si>
    <t>Year First Completed</t>
  </si>
  <si>
    <t>Complete/6</t>
  </si>
  <si>
    <t>jogglerbarak</t>
  </si>
  <si>
    <t>Middletown, New Jersey</t>
  </si>
  <si>
    <t>https://runsignup.com/Race/Results/38943/#resultSetId-182064;page:2;perpage:100</t>
  </si>
  <si>
    <t>Tutu Trot, Middletown, New Jersey</t>
  </si>
  <si>
    <t>were all of these joggling?! think so</t>
  </si>
  <si>
    <t>Evanston Race Against Hate, IL</t>
  </si>
  <si>
    <t>https://results.raceroster.com/v2/en-US/results/urrk4wsy39e9crfs/results?subEvent=25982&amp;page=1&amp;search=Dean+radcliffe</t>
  </si>
  <si>
    <t>http://www.marathonguide.com/results/search.cfm</t>
  </si>
  <si>
    <t>https://results.nyrr.org/event/40/finishers#search=Jack%2520Hirschowitz</t>
  </si>
  <si>
    <t>https://results.nyrr.org/event/M2014/finishers#search=Jack%2520Hirschowitz</t>
  </si>
  <si>
    <t>https://results.nyrr.org/event/M2016/finishers#search=Jack%2520Hirschowitz</t>
  </si>
  <si>
    <t>https://results.nyrr.org/event/M2017/finishers#search=Jack%2520Hirschowitz</t>
  </si>
  <si>
    <t>https://results.nyrr.org/event/M2018/finishers#search=Jack%2520Hirschowitz</t>
  </si>
  <si>
    <t>From Email exchange with Mike (April 2023)</t>
  </si>
  <si>
    <t>EJC</t>
  </si>
  <si>
    <t>Leicester Victoria Parkrun</t>
  </si>
  <si>
    <t>Burnham and Highbridge Parkrun</t>
  </si>
  <si>
    <t>Dishley, Loughborough Parkrun</t>
  </si>
  <si>
    <t>York Parkrun</t>
  </si>
  <si>
    <t>Watermead Country Park Parkrun</t>
  </si>
  <si>
    <t>Didcot Parkrun</t>
  </si>
  <si>
    <t>Rushcliffe Parkrun</t>
  </si>
  <si>
    <t>Portobello Parkrun</t>
  </si>
  <si>
    <t>Rushmere Parkrun</t>
  </si>
  <si>
    <t>Abingdon Parkrun</t>
  </si>
  <si>
    <t>Newent Parkrun</t>
  </si>
  <si>
    <t>Irchester Country Parkrun</t>
  </si>
  <si>
    <t>Edinburgh Parkrun</t>
  </si>
  <si>
    <t>Vogrie Parkrun</t>
  </si>
  <si>
    <t>Oriam Parkrun</t>
  </si>
  <si>
    <t>Livingston Parkrun</t>
  </si>
  <si>
    <t>University of Stirling Parkrun</t>
  </si>
  <si>
    <t>Kirkcaldy Parkrun</t>
  </si>
  <si>
    <t>Holyrood Parkrun</t>
  </si>
  <si>
    <t>Lochend Woods Parkrun</t>
  </si>
  <si>
    <t>Falkirk Parkrun</t>
  </si>
  <si>
    <t>Hay Lodge Parkrun</t>
  </si>
  <si>
    <t>Queen's, Glasgow Parkrun</t>
  </si>
  <si>
    <t>Torvean Parkrun</t>
  </si>
  <si>
    <t>Meadowmill Parkrun</t>
  </si>
  <si>
    <t>Tollcross Parkrun</t>
  </si>
  <si>
    <t>irish, lots of parkruns inc. denmark</t>
  </si>
  <si>
    <t>Nati Tuppen</t>
  </si>
  <si>
    <t>He thinks he did a 10km - he's going to look it up</t>
  </si>
  <si>
    <t>Kevin Williams</t>
  </si>
  <si>
    <t>Tonbridge Half Marathon</t>
  </si>
  <si>
    <t>https://www.jogglathon.co.uk/</t>
  </si>
  <si>
    <t>Royal Parks Foundation Half Marathon</t>
  </si>
  <si>
    <t>https://www.jogglathon.co.uk/     https://chiptiming.co.uk/events/royal-parks-foundation-half-marathon-2016/4943/</t>
  </si>
  <si>
    <t>Great Birmingham Run</t>
  </si>
  <si>
    <t>https://www.jogglathon.co.uk/   https://www.greatrun.org/results/585/18760/</t>
  </si>
  <si>
    <t>Great South Run</t>
  </si>
  <si>
    <t>3b 10 Mile</t>
  </si>
  <si>
    <t>https://www.jogglathon.co.uk/  https://www.greatrun.org/results/584/8507/</t>
  </si>
  <si>
    <t>https://www.jogglathon.co.uk/   https://www.sportsystems.co.uk/ss/results/athlete/?entId=WILLI-DHEIM-KEVNN</t>
  </si>
  <si>
    <t>River Thames Half Marathon</t>
  </si>
  <si>
    <t>https://racebest.com/results/6vvh3?</t>
  </si>
  <si>
    <t>Hollybank Eccup 10, Leeds</t>
  </si>
  <si>
    <t>Around The Bay 30k, Hamilton, Canada</t>
  </si>
  <si>
    <t>https://thejoggler.blogspot.com/2007/03/joggling-around-bay.html      https://www.sportstats.ca/display-results.xhtml?raceid=8080&amp;bib=15</t>
  </si>
  <si>
    <t>Bridlington Half Marathon</t>
  </si>
  <si>
    <t>https://www.sportstimingsolutions.co.uk/rcd_mobile.php?id=355&amp;bib=114</t>
  </si>
  <si>
    <t>Cardiff Parkrun</t>
  </si>
  <si>
    <t>https://www.parkrun.org.uk/cardiff/results/594/     https://twitter.com/speirce/status/1122092919303868416</t>
  </si>
  <si>
    <t>Wrightsville Beach Half Marathon, North Carolina</t>
  </si>
  <si>
    <t>Scott Boehret</t>
  </si>
  <si>
    <t>https://www.facebook.com/jogglathon/</t>
  </si>
  <si>
    <t>https://www.theargus.co.uk/news/11010177.brighton-man-to-run-half-marathon-while-juggling-after-recovering-from-brain-injury/?fbclid=IwAR1USEy4inlcpMOKmdBCvst5ie4hlTLXAmXm0OyXbXI8X3sHv9V34gs7V68  https://marathonview.net/search?query=kevin%20williams</t>
  </si>
  <si>
    <t>3b 30km</t>
  </si>
  <si>
    <t>Doncaster 10k</t>
  </si>
  <si>
    <t>https://racetimingsolutions.racetecresults.com/Search.aspx?CId=16269&amp;RId=808&amp;S=Barnard     https://www.facebook.com/765064822/posts/pfbid0omvHhgfAT2zPhZ9nX4PYSe1Sp2qJLBtZzjTyiKnuPzjy4Li2Dg3VHdMgTxGW6f4Bl/?app=fbl</t>
  </si>
  <si>
    <t>clubs http://roguerunners.org/WBhalfmarathon18.htm    https://www.wect.com/story/37755742/nc-man-completes-wrightsville-beach-half-marathon-while-juggling/</t>
  </si>
  <si>
    <t>Rock n Roll Nashville</t>
  </si>
  <si>
    <t>https://www.runrocknroll.com/nashville-results   https://www.instagram.com/p/CrUOvmqpPuF/</t>
  </si>
  <si>
    <t>Navy 10k Race, Halifax, Nova Scotia</t>
  </si>
  <si>
    <t>https://athleticsillustrated.com/michael-lucien-bergerons-ballsy-joggling-nets-him-a-world-10k-record/    https://runningmagazine.ca/the-scene/canadian-runs-5000m-joggling-world-record-of-1650/</t>
  </si>
  <si>
    <t>Fredericton Half Marathon</t>
  </si>
  <si>
    <t>https://www.saltwire.com/nova-scotia/sports/video-bergeron-combines-running-and-juggling-243982/   https://results.raceroster.com/en-CA/results/detail/chxvfrgp4wa9fz63</t>
  </si>
  <si>
    <t>Prince Edward Island Half Marathon</t>
  </si>
  <si>
    <t>https://runningmagazine.ca/sections/runs-races/michael-bergeron-2017-pei-half-marathon/     https://peiroadrunners.ca/results/2017/pei-marathon/13.1mi/</t>
  </si>
  <si>
    <t>Toronto Waterfront Half Marathon</t>
  </si>
  <si>
    <t>Blue Nose 5k, Halifax, Nova Scotia</t>
  </si>
  <si>
    <t>https://www.sportstats.ca/display-results.xhtml?raceid=29483&amp;status=leader</t>
  </si>
  <si>
    <t>SoJo Gold Rush Race 5k, Utah</t>
  </si>
  <si>
    <t>David Tate</t>
  </si>
  <si>
    <t>https://results.raceroster.com/en-US/results/detail/q2ujswhv74k37m4v     https://twitter.com/dren_braves/status/1638301785600425985?t=6CoSh0lgpz_2gcWnjjedGQ&amp;s=19</t>
  </si>
  <si>
    <t>SoJo Earth Day 10k, Utah</t>
  </si>
  <si>
    <t>https://results.raceroster.com/en-US/results/detail/fk5f3msqrvvbd33n    https://twitter.com/dren_braves/status/1649826780231110656?t=gCRH4mIKsuIswg-kz8Wp1A&amp;s=19</t>
  </si>
  <si>
    <t>dren_braves</t>
  </si>
  <si>
    <t>St. Luke's Half Marathon</t>
  </si>
  <si>
    <t>https://runsignup.com/Race/Results/11383/?customResultsPageId=61903&amp;segmentId=406332&amp;row=261</t>
  </si>
  <si>
    <t>Michel Lauzière</t>
  </si>
  <si>
    <t>2011?</t>
  </si>
  <si>
    <t>Celebration Orlando Marathon</t>
  </si>
  <si>
    <t>Santa Rosa Marathon</t>
  </si>
  <si>
    <t>https://marathonview.net/search?query=barak%20hirschowitz</t>
  </si>
  <si>
    <t>Space Coast Marathon</t>
  </si>
  <si>
    <t>New York Virtual Marathon</t>
  </si>
  <si>
    <t>https://results.nyrr.org/event/20VMara/finishers#search=Barak%2520Hirschowitz</t>
  </si>
  <si>
    <t>https://www.instagram.com/jogglingjohnny/</t>
  </si>
  <si>
    <t>Brian Linehan</t>
  </si>
  <si>
    <t>IRE</t>
  </si>
  <si>
    <t>Pobalscoil Na Trionoide Parkrun</t>
  </si>
  <si>
    <t>https://www.parkrun.ie/pobalscoilnatrionoide/results/44/   https://www.facebook.com/profile/100067922504955/search/?q=juggling</t>
  </si>
  <si>
    <t>https://www.parkrun.ie/glenriver/results/119/    https://www.instagram.com/p/Che91wjjOL1/</t>
  </si>
  <si>
    <t>Glen River Parkrun</t>
  </si>
  <si>
    <t>https://www.instagram.com/p/B9n74FxlkSX/  http://results2.xacte.com/#/e/2353/searchable</t>
  </si>
  <si>
    <t>Justin Delong</t>
  </si>
  <si>
    <t>https://www.instagram.com/ironjoggler/</t>
  </si>
  <si>
    <t>Nathaniel Tower</t>
  </si>
  <si>
    <t>https://nathanieltower.com/about/</t>
  </si>
  <si>
    <t>Istanbul Marathon</t>
  </si>
  <si>
    <t>TUR</t>
  </si>
  <si>
    <t>https://www.instagram.com/dleenviezncti/</t>
  </si>
  <si>
    <t>Gaziantep Half Marathon</t>
  </si>
  <si>
    <t>2019?</t>
  </si>
  <si>
    <t>https://www.instagram.com/p/B6c3eIfgfky/</t>
  </si>
  <si>
    <t>https://www.instagram.com/p/B51pDD2gmz9/</t>
  </si>
  <si>
    <t>Istanbul 10km</t>
  </si>
  <si>
    <t>https://www.instagram.com/p/B4bfdt5AvsX/</t>
  </si>
  <si>
    <t>Q: Who are the other 2 jogglers with Levent in this vid?</t>
  </si>
  <si>
    <t>Eskisehir Half Marathon</t>
  </si>
  <si>
    <t>https://www.instagram.com/p/B4Rcq5YgFN8/</t>
  </si>
  <si>
    <t>Maybank Bali Marathon</t>
  </si>
  <si>
    <t>https://www.instagram.com/p/B2qhaW0g48r/  https://www.instagram.com/p/B2Llfk0AXco/</t>
  </si>
  <si>
    <t>Ford Otosan Eskişehir Liberation Half Marathon</t>
  </si>
  <si>
    <t>https://www.instagram.com/p/B13srCEgzRD/</t>
  </si>
  <si>
    <t>Berlin Half Marathon</t>
  </si>
  <si>
    <t>https://www.generali-berliner-halbmarathon.de/en/your-race/results-archive/  https://www.instagram.com/p/Bxyq8-FgTc5/</t>
  </si>
  <si>
    <t>https://www.instagram.com/p/BxmoEpphnga/</t>
  </si>
  <si>
    <t>Bozcaada 10km</t>
  </si>
  <si>
    <t>https://www.instagram.com/p/BxOw4PKAQsr/</t>
  </si>
  <si>
    <t>Istanbul Half Marathon</t>
  </si>
  <si>
    <t>Istanbul Half Marathon (14th)</t>
  </si>
  <si>
    <t>https://www.instagram.com/p/Bv_MrLyAI1M/</t>
  </si>
  <si>
    <t>https://www.instagram.com/p/Bvid_yxgDhu/</t>
  </si>
  <si>
    <t>Giresun</t>
  </si>
  <si>
    <t>1:56:??</t>
  </si>
  <si>
    <t>https://www.instagram.com/p/BivgX8NB8Nq/</t>
  </si>
  <si>
    <t>https://www.instagram.com/p/BhUCJQ3jc_u/</t>
  </si>
  <si>
    <t>Paris Half Marathon</t>
  </si>
  <si>
    <t>https://www.instagram.com/p/Bf5tx4UjS9B/</t>
  </si>
  <si>
    <t>https://www.instagram.com/p/BgVHirAgPhN/  https://www.instagram.com/p/BLc4Hh3jnwm/</t>
  </si>
  <si>
    <t>Milan 10km</t>
  </si>
  <si>
    <t>https://www.instagram.com/p/B8fnCXJAdqf/?hl=en  https://marathonview.net/search?query=levent%20denizci  https://www.instagram.com/p/BI34IF9jS2e/</t>
  </si>
  <si>
    <t>Runatolia</t>
  </si>
  <si>
    <t>https://www.instagram.com/p/BItmGofD3se/</t>
  </si>
  <si>
    <t>https://www.instagram.com/p/BIl1YIKDEa0/</t>
  </si>
  <si>
    <t>Runtalya</t>
  </si>
  <si>
    <t>https://www.instagram.com/p/BIjUzCajyuf/</t>
  </si>
  <si>
    <t>https://www.instagram.com/p/BIg06QODG3d/</t>
  </si>
  <si>
    <t>Need to check these with Levent… already recorded his 4:28 marathon in 2014.</t>
  </si>
  <si>
    <t xml:space="preserve">Great find! </t>
  </si>
  <si>
    <t>Des Moines Half Marathon, Iowa</t>
  </si>
  <si>
    <t>https://www.onlineraceresults.com/race/view_race.php?race_id=21745&amp;re_NO=e.g.%2C+1946&amp;re_FN=e.g.%2C+Joe&amp;re_LN=Wishau&amp;re_CITY=&amp;re_STATE=&amp;re_DIVISION=&amp;submit_action=select_result&amp;race_id=21745#results      https://www.dmu.edu/blog/2012/03/joggler-juggles-more-than-medical-school/</t>
  </si>
  <si>
    <t>https://www.sportstats.ca/display-results.xhtml?raceid=93319     https://www.facebook.com/664250217053533/posts/pfbid0219Yu1yTQzrGpqUzeYuti47oUfMr1RHohS3bhUrdxFH89RQh6iLr4qMkCR7Wacb9Rl/?app=fbl</t>
  </si>
  <si>
    <t>Bradley Fiander</t>
  </si>
  <si>
    <t>https://www.sportstats.ca/display-results.xhtml?raceid=93319&amp;status=results&amp;bib=9207     https://www.facebook.com/664250217053533/posts/pfbid026Q8wfDQrDtNwPhxy9kixvJSxzPoa62mcs3kfx9te2VsD5PViKr5DnzvxC4JRf17Xl/?app=fbl</t>
  </si>
  <si>
    <t>Windsor 5k Fun Run, Nova Scotia</t>
  </si>
  <si>
    <t>https://results.raceroster.com/v2/en-CA/results/rvd77z5qbtrc4q3c/results?subEvent=&amp;search=Fiander&amp;page=1    https://www.facebook.com/513379212/posts/10155174605369213/?substory_index=652552003056853&amp;app=fbl</t>
  </si>
  <si>
    <t>Blue Nose Half Marathon, Halifax, Nova Scotia</t>
  </si>
  <si>
    <t>https://www.sportstats.ca/display-results.xhtml?raceid=25949&amp;status=results&amp;lastname=Bergeron    https://www.facebook.com/664250217053533/posts/pfbid02AgUtA5gMLKM8xnTKednYBmKC4xshKLLrVbZs8PcD2xoLobwPAifzwaotF4kj43N2l/?app=fbl</t>
  </si>
  <si>
    <t>https://www.sportstats.ca/display-results.xhtml?raceid=100727&amp;status=results&amp;lastname=Bergeron    https://www.facebook.com/664250217053533/posts/pfbid02AgUtA5gMLKM8xnTKednYBmKC4xshKLLrVbZs8PcD2xoLobwPAifzwaotF4kj43N2l/?app=fbl</t>
  </si>
  <si>
    <t>https://www.sportstats.ca/display-results.xhtml?raceid=42181&amp;status=results&amp;lastname=Bergeron     https://www.facebook.com/664250217053533/posts/pfbid02AgUtA5gMLKM8xnTKednYBmKC4xshKLLrVbZs8PcD2xoLobwPAifzwaotF4kj43N2l/?app=fbl</t>
  </si>
  <si>
    <t>VanRace 30k, Vancouver</t>
  </si>
  <si>
    <t>https://www.facebook.com/thejogglersbusker/videos/724507097694511/?app=fbl</t>
  </si>
  <si>
    <t>3b 15km</t>
  </si>
  <si>
    <t>Bruggenloop, Rotterdam</t>
  </si>
  <si>
    <t>NED</t>
  </si>
  <si>
    <t>https://marathonphotos.live/Event/Sports%2FNFNL%2F2019%2FBruggenloop%20Rotterdam/9626#free   https://twitter.com/royvanrijn/status/1203735661641175040?t=gGl1n9Ktl6OiiY0rAWW56w&amp;s=19</t>
  </si>
  <si>
    <t>GER</t>
  </si>
  <si>
    <t>https://www.juggle.org/enewsletter/2022-08</t>
  </si>
  <si>
    <t>Ingbert Bittel</t>
  </si>
  <si>
    <t>Fuerth Marathon</t>
  </si>
  <si>
    <t>https://www.trackmyrace.com/en/running/event-zone/event/jahrtausend-marathon-fuerth/results/marathon/   https://www.teambittel.de/team/veranstaltungen_2007/20070617_fuerth.htm</t>
  </si>
  <si>
    <t>https://www.teambittel.de/team/veranstaltungen_2007/20070617_fuerth.htm  https://marathonview.net/search?query=Ingbert%20Bittel</t>
  </si>
  <si>
    <t>Heilbronner Trollinger Marathon</t>
  </si>
  <si>
    <t>Tel Aviv Marathon</t>
  </si>
  <si>
    <t>https://marathonview.net/search?query=Shahar%20Cohen  https://www.israel21c.org/israeli-juggler-sets-new-record-at-the-sea-of-galilee/</t>
  </si>
  <si>
    <t>ISR</t>
  </si>
  <si>
    <t>Rome Marathon</t>
  </si>
  <si>
    <t>https://www.facebook.com/photo/?fbid=2026070107465749&amp;set=gm.882770911894760  https://marathonview.net/search?query=jack%20hirschowitz</t>
  </si>
  <si>
    <t>https://marathonview.net/search?query=Barry%20Goldmeier  https://www.facebook.com/photo/?fbid=1770227386337053&amp;set=gm.717510868420766</t>
  </si>
  <si>
    <t>No reply yet from Daniel Raum</t>
  </si>
  <si>
    <t>Brooklyn Marathon</t>
  </si>
  <si>
    <t>https://marathonview.net/search?query=christopher%20pert</t>
  </si>
  <si>
    <t>Richmond, VA</t>
  </si>
  <si>
    <t>Email exchange</t>
  </si>
  <si>
    <t>German: http://home.mnet-online.de/joggling/aboutme_d.htm  https://www.teambittel.de/content/homepage.asp?News_ID=532</t>
  </si>
  <si>
    <t>To Investigate! (Remove once found some results)</t>
  </si>
  <si>
    <t>Selected Personal Bests</t>
  </si>
  <si>
    <t>Name</t>
  </si>
  <si>
    <t>Bio…</t>
  </si>
  <si>
    <t>Nationality:</t>
  </si>
  <si>
    <t>Started Joggling:</t>
  </si>
  <si>
    <t>3b 5km:</t>
  </si>
  <si>
    <t>3b 10km:</t>
  </si>
  <si>
    <t>3b Half Marathon:</t>
  </si>
  <si>
    <t>3b Marathon:</t>
  </si>
  <si>
    <t>A keen runner growing up, Scott learnt to juggle (and later joggle) at university. A regular parkrunner, he enjoys the surprised reactions from other runners. Scott hopes to joggle his first marathon later in 2023.</t>
  </si>
  <si>
    <t>2005?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</si>
</sst>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/m/yy;@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2" borderId="0" xfId="0" applyFill="1"/>
    <xf numFmtId="0" fontId="3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1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21" fontId="1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1" applyFill="1" applyBorder="1"/>
    <xf numFmtId="21" fontId="1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2" applyFont="1"/>
    <xf numFmtId="14" fontId="1" fillId="0" borderId="0" xfId="0" applyNumberFormat="1" applyFont="1"/>
    <xf numFmtId="0" fontId="3" fillId="0" borderId="0" xfId="1" applyAlignment="1"/>
    <xf numFmtId="0" fontId="0" fillId="3" borderId="0" xfId="0" applyFill="1"/>
    <xf numFmtId="14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0" xfId="0" applyFont="1" applyFill="1"/>
    <xf numFmtId="14" fontId="0" fillId="0" borderId="0" xfId="3" applyNumberFormat="1" applyFont="1" applyAlignment="1">
      <alignment horizontal="center"/>
    </xf>
    <xf numFmtId="0" fontId="0" fillId="0" borderId="13" xfId="0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4" borderId="13" xfId="0" applyFill="1" applyBorder="1" applyAlignment="1">
      <alignment horizontal="center"/>
    </xf>
    <xf numFmtId="0" fontId="10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21"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C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CFF"/>
        </patternFill>
      </fill>
    </dxf>
    <dxf>
      <numFmt numFmtId="26" formatCode="hh:mm:ss"/>
    </dxf>
    <dxf>
      <fill>
        <patternFill patternType="solid">
          <bgColor rgb="FFFFFF00"/>
        </patternFill>
      </fill>
    </dxf>
    <dxf>
      <font>
        <b/>
      </font>
    </dxf>
    <dxf>
      <fill>
        <patternFill patternType="solid">
          <bgColor rgb="FFFFFF00"/>
        </patternFill>
      </fill>
    </dxf>
    <dxf>
      <font>
        <b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5km Personal Best Joggling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Time Lists'!$AQ$2</c:f>
              <c:strCache>
                <c:ptCount val="1"/>
                <c:pt idx="0">
                  <c:v>Jogglers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Time Lists'!$AP$3:$AP$17</c:f>
              <c:strCach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Over 30</c:v>
                </c:pt>
              </c:strCache>
            </c:strRef>
          </c:cat>
          <c:val>
            <c:numRef>
              <c:f>'All Time Lists'!$AQ$3:$AQ$17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4</c:v>
                </c:pt>
                <c:pt idx="3">
                  <c:v>11</c:v>
                </c:pt>
                <c:pt idx="4">
                  <c:v>14</c:v>
                </c:pt>
                <c:pt idx="5">
                  <c:v>7</c:v>
                </c:pt>
                <c:pt idx="6">
                  <c:v>6</c:v>
                </c:pt>
                <c:pt idx="7">
                  <c:v>9</c:v>
                </c:pt>
                <c:pt idx="8">
                  <c:v>10</c:v>
                </c:pt>
                <c:pt idx="9">
                  <c:v>7</c:v>
                </c:pt>
                <c:pt idx="10">
                  <c:v>5</c:v>
                </c:pt>
                <c:pt idx="11">
                  <c:v>8</c:v>
                </c:pt>
                <c:pt idx="12">
                  <c:v>2</c:v>
                </c:pt>
                <c:pt idx="13">
                  <c:v>2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4-4A43-8B6C-18F60F036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5307992"/>
        <c:axId val="1356480488"/>
      </c:barChart>
      <c:catAx>
        <c:axId val="2045307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Minutes (Rounded Down)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480488"/>
        <c:crosses val="autoZero"/>
        <c:auto val="1"/>
        <c:lblAlgn val="ctr"/>
        <c:lblOffset val="100"/>
        <c:noMultiLvlLbl val="0"/>
      </c:catAx>
      <c:valAx>
        <c:axId val="135648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Jogglers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307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466725</xdr:colOff>
      <xdr:row>3</xdr:row>
      <xdr:rowOff>104775</xdr:rowOff>
    </xdr:from>
    <xdr:to>
      <xdr:col>51</xdr:col>
      <xdr:colOff>161925</xdr:colOff>
      <xdr:row>17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0662D-AE65-80BB-C4D5-0F6E78423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399144</xdr:colOff>
      <xdr:row>3</xdr:row>
      <xdr:rowOff>27214</xdr:rowOff>
    </xdr:from>
    <xdr:to>
      <xdr:col>2</xdr:col>
      <xdr:colOff>791841</xdr:colOff>
      <xdr:row>13</xdr:row>
      <xdr:rowOff>145255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661020-86AE-C6BE-316A-1C0A936E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930" y="589643"/>
          <a:ext cx="2034625" cy="193232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Jenkins (MSc)" refreshedDate="45046.690206134263" createdVersion="8" refreshedVersion="8" minRefreshableVersion="3" recordCount="631" xr:uid="{57C92ECE-3EDA-443C-AFE8-583E2C061AE3}">
  <cacheSource type="worksheet">
    <worksheetSource ref="A1:I1048576" sheet="Times"/>
  </cacheSource>
  <cacheFields count="9">
    <cacheField name="Date" numFmtId="0">
      <sharedItems containsDate="1" containsString="0" containsBlank="1" containsMixedTypes="1" minDate="1981-09-12T00:00:00" maxDate="2023-04-23T00:00:00"/>
    </cacheField>
    <cacheField name="Distance" numFmtId="0">
      <sharedItems containsBlank="1" containsMixedTypes="1" containsNumber="1" containsInteger="1" minValue="2006" maxValue="2018" count="15">
        <s v="3b Mile"/>
        <s v="5b Mile "/>
        <s v="3b 5km"/>
        <s v="5b 5km"/>
        <s v="3b 10km"/>
        <s v="4b 10km"/>
        <s v="3b Half Marathon"/>
        <s v="3b 10 Mile"/>
        <s v="3b 15km"/>
        <s v="3b 30km"/>
        <s v="3b Marathon"/>
        <s v="5b Marathon"/>
        <m/>
        <n v="2006" u="1"/>
        <n v="2018" u="1"/>
      </sharedItems>
    </cacheField>
    <cacheField name="Event / Venue" numFmtId="0">
      <sharedItems containsBlank="1"/>
    </cacheField>
    <cacheField name="Joggler" numFmtId="0">
      <sharedItems containsBlank="1" count="211">
        <s v="Henry Wellenstein"/>
        <s v="Will Howard"/>
        <s v="Zach Prescott"/>
        <s v="Kirk Swenson"/>
        <s v="Banks Helfrich"/>
        <s v="Jim Piaskowy"/>
        <s v="Reese Edwards"/>
        <s v="Sean McLoughlin"/>
        <s v="Mike Hebebrand"/>
        <s v="Aaron Scott"/>
        <s v="John Ellwanger"/>
        <s v="Michel Lauzière"/>
        <s v="Todd McLeish"/>
        <s v="Albert Lucas"/>
        <s v="Billy Gillen"/>
        <s v="Sterling Franklin"/>
        <s v="Andrew Head"/>
        <s v="Paul Williams"/>
        <s v="Troy Fitzgerald"/>
        <s v="Clarke McFarlane"/>
        <s v="Bill Giduz"/>
        <s v="Mark Branner"/>
        <s v="Paul Bernardo"/>
        <s v="Paul Arneberg"/>
        <s v="Steve Wilson"/>
        <s v="Steve Otteson"/>
        <s v="Marty Gardella"/>
        <s v="Mark Kolbus"/>
        <s v="Tim Ebersole"/>
        <s v="Mark Kolbusz"/>
        <s v="Mickey Campaniello"/>
        <s v="Mike Thomasen"/>
        <s v="Jamie Whoolery"/>
        <s v="Robin Chestnut"/>
        <s v="Keith Baker"/>
        <s v="Sam Hartford"/>
        <s v="Curt Hoffman"/>
        <s v="Mike Draney"/>
        <s v="Adam Griffin"/>
        <s v="Joe Lyons"/>
        <s v="Kathy Glynn"/>
        <s v="Jim Shellard"/>
        <s v="Andrew Swan"/>
        <s v="Matthew Feldman"/>
        <s v="Gil Pontius"/>
        <s v="Joshua Edleman"/>
        <s v="Christa Rypins"/>
        <s v="Heather Hackett Brinegar"/>
        <s v="Lana Bolin"/>
        <s v="Craig Muhlenkamp"/>
        <s v="Simon George"/>
        <s v="Charles Williams"/>
        <s v="Heather Marriott"/>
        <s v="Tim Baird"/>
        <s v="Steve Caruso"/>
        <s v="Vytas Vaitkus"/>
        <s v="David Groth"/>
        <s v="Marion Caldwell"/>
        <s v="Glenn Ritter"/>
        <s v="Charles Schweitzer"/>
        <s v="Bob Neuman"/>
        <s v="Kay Caskey"/>
        <s v="Becky Provance"/>
        <s v="Laura Provance"/>
        <s v="Chuck Worrell"/>
        <s v="Laurie Young"/>
        <s v="Tina Fraser"/>
        <s v="Sarah Breckenridge"/>
        <s v="Ben Schoenberg"/>
        <s v="Barry Goldmeier"/>
        <s v="Marla Edgecomb"/>
        <s v="Andrea Goranson"/>
        <s v="Carol Mills"/>
        <s v="Bob Evans"/>
        <s v="Michael-Lucien Bergeron"/>
        <s v="John Baker"/>
        <s v="Graydon Snider"/>
        <s v="Simon Hodge"/>
        <s v="Michal Kapral"/>
        <s v="Travis Saunders"/>
        <s v="Tyler Wishau"/>
        <s v="Robert Slick"/>
        <s v="Gabrielle Foran"/>
        <s v="Darin Marriott"/>
        <s v="Jordan Evans"/>
        <s v="John Kilgust"/>
        <s v="Jacob Heimer"/>
        <s v="Scott Jenkins"/>
        <s v="Shidan Habib"/>
        <s v="Bradley Fiander"/>
        <s v="Perry Romanowski"/>
        <s v="David Marcias"/>
        <s v="Daniel Raum"/>
        <s v="Richard Ross"/>
        <s v="Billy Watson"/>
        <s v="Tosch Roy"/>
        <s v="Sam Wildofsky"/>
        <s v="Erik Rain"/>
        <s v="Owen Morse"/>
        <s v="Dana Giuglielmo"/>
        <s v="Ben Sayles"/>
        <s v="Paul Ballard"/>
        <s v="Larry Kluger"/>
        <s v="Kyle Barrett"/>
        <s v="Dan Berg"/>
        <s v="Sydney McDonald"/>
        <s v="Chris Merra"/>
        <s v="Trish Evans"/>
        <s v="Christoph Mitasch"/>
        <s v="Jerry Kurtz"/>
        <s v="Darren Samson"/>
        <s v="Jake Lodge"/>
        <s v="Jay Pittman "/>
        <s v="Chuck Hawley"/>
        <s v="George Faust"/>
        <s v="Andy Swan"/>
        <s v="Eric Promislow"/>
        <s v="Julian Tam"/>
        <s v="Brian Linehan"/>
        <s v="Mike Moore"/>
        <s v="John Clayton"/>
        <s v="Chris Garcia"/>
        <s v="Ely Doan"/>
        <s v="Shahar Cohen"/>
        <s v="Koutaro Kawano"/>
        <s v="Stuart Humphries"/>
        <s v="Jesse Joyner"/>
        <s v="Randy Papple"/>
        <s v="Gus Tate"/>
        <s v="Greg Warrington"/>
        <s v="Bill Coad"/>
        <s v="Katie Burgess"/>
        <s v="Tony Malikowski"/>
        <s v="Boris Georgiev"/>
        <s v="Morgan Anderson"/>
        <s v="Craig Wise"/>
        <s v="Greg Philips"/>
        <s v="Dean Radcliffe"/>
        <s v="Danny Tomaro"/>
        <s v="Jake Immerman"/>
        <s v="Ralph Kidner"/>
        <s v="Andrew Perrin"/>
        <s v="Kurt Siefken"/>
        <s v="Timmy Boas"/>
        <s v="Jason Noye"/>
        <s v="Pete Barnard"/>
        <s v="Cameron Edmunds"/>
        <s v="David Tate"/>
        <s v="Scott Anthony"/>
        <s v="Jack Hirschowitz"/>
        <s v="Dean Bennett"/>
        <s v="Karly Swaim"/>
        <s v="Jared Ashton"/>
        <s v="Tom McClintock"/>
        <s v="Nathan Wakefield"/>
        <s v="Natalie McIntyre"/>
        <s v="Andrew Hodge"/>
        <s v="Terry Odom"/>
        <s v="Gavin Hossack"/>
        <s v="David Pavlove Cunsolo"/>
        <s v="Carter Randall"/>
        <s v="Kevin Sawers"/>
        <s v="Andrew Ruiz"/>
        <s v="Roni Lynn"/>
        <s v="Eric Malikowski"/>
        <s v="Nati Tuppen"/>
        <s v="Dorothy Finnigan"/>
        <s v="Chris Edwin"/>
        <s v="Mark Jolin"/>
        <s v="Quentin Dombro"/>
        <s v="Gordon Cornell"/>
        <s v="Todd Warner"/>
        <s v="Jarek Widomski"/>
        <s v="Sarah Williams"/>
        <s v="Tim Butler"/>
        <s v="John Jervis"/>
        <s v="Scott Randall"/>
        <s v="Dominic Lodge"/>
        <s v="Barak Hirschowitz"/>
        <s v="EJ Coldham"/>
        <s v="JL Coldham"/>
        <s v="Kevin Williams"/>
        <s v="Mary Geeves"/>
        <s v="Roy van Rijn"/>
        <s v="Scott Boehret"/>
        <s v="John Dombach"/>
        <s v="Zach Warren"/>
        <s v="JoAnn Ireland"/>
        <s v="Paul-Erik Lillholm"/>
        <s v="Ashrita Furman"/>
        <s v="David Livingston"/>
        <s v="Joe Salter"/>
        <s v="Chris Pert"/>
        <s v="Tom Gounley"/>
        <s v="Trevor McQuay"/>
        <s v="Nigel Wakita"/>
        <s v="Sarah Szefi"/>
        <s v="Justin Delong"/>
        <s v="Jeff Civillico"/>
        <s v="Levent Denizci"/>
        <s v="Ingbert Bittel"/>
        <s v="Jonas Eberlein"/>
        <s v="Jonathan Austin"/>
        <m/>
        <s v="Timothy Ebersole" u="1"/>
        <s v="Lauziere" u="1"/>
        <s v="Grant Snider" u="1"/>
        <s v="Kjim Piaskowy" u="1"/>
        <s v="Jannik Weiss" u="1"/>
        <s v="Natalie Tuppen" u="1"/>
        <s v="Michel Lauziere" u="1"/>
      </sharedItems>
    </cacheField>
    <cacheField name="Gender" numFmtId="0">
      <sharedItems containsBlank="1"/>
    </cacheField>
    <cacheField name="Nationality" numFmtId="0">
      <sharedItems containsBlank="1" containsMixedTypes="1" containsNumber="1" containsInteger="1" minValue="0" maxValue="0" count="14">
        <s v="USA"/>
        <n v="0"/>
        <s v="CAN"/>
        <s v="GBR"/>
        <s v="AUT"/>
        <s v="IRE"/>
        <s v="ISR"/>
        <s v="JPN"/>
        <s v="POL"/>
        <s v="NED"/>
        <s v="NOR"/>
        <s v="TUR"/>
        <s v="GER"/>
        <m/>
      </sharedItems>
    </cacheField>
    <cacheField name="Finish Time" numFmtId="0">
      <sharedItems containsNonDate="0" containsDate="1" containsString="0" containsBlank="1" minDate="1899-12-30T00:04:39" maxDate="1899-12-30T07:07:16"/>
    </cacheField>
    <cacheField name="Drops" numFmtId="0">
      <sharedItems containsBlank="1" containsMixedTypes="1" containsNumber="1" containsInteger="1" minValue="0" maxValue="48"/>
    </cacheField>
    <cacheField name="Notes / Result Link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Jenkins (MSc)" refreshedDate="45046.690206481479" createdVersion="8" refreshedVersion="8" minRefreshableVersion="3" recordCount="205" xr:uid="{2856B7D7-505C-4063-9640-48F775FA7B71}">
  <cacheSource type="worksheet">
    <worksheetSource ref="A1:E1048576" sheet="Joggler_List"/>
  </cacheSource>
  <cacheFields count="5">
    <cacheField name="Joggler" numFmtId="0">
      <sharedItems containsBlank="1"/>
    </cacheField>
    <cacheField name="Gender" numFmtId="0">
      <sharedItems containsBlank="1" count="4">
        <s v="M"/>
        <s v="F"/>
        <m/>
        <s v="W" u="1"/>
      </sharedItems>
    </cacheField>
    <cacheField name="Nationality" numFmtId="0">
      <sharedItems containsBlank="1" count="14">
        <s v="GBR"/>
        <s v="USA"/>
        <s v="IRE"/>
        <s v="CAN"/>
        <s v="AUT"/>
        <s v="JPN"/>
        <s v="POL"/>
        <m/>
        <s v="NED"/>
        <s v="ISR"/>
        <s v="TUR"/>
        <s v="GER"/>
        <s v="NOR"/>
        <s v="DE" u="1"/>
      </sharedItems>
    </cacheField>
    <cacheField name="Latest Joggle" numFmtId="0">
      <sharedItems containsString="0" containsBlank="1" containsNumber="1" containsInteger="1" minValue="1900" maxValue="2023" count="43">
        <n v="2023"/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7"/>
        <n v="1996"/>
        <n v="1995"/>
        <n v="1994"/>
        <n v="1993"/>
        <n v="1992"/>
        <n v="1991"/>
        <n v="1990"/>
        <n v="1989"/>
        <n v="1988"/>
        <n v="1987"/>
        <n v="1986"/>
        <n v="1985"/>
        <n v="1984"/>
        <n v="1983"/>
        <n v="1982"/>
        <n v="1981"/>
        <m/>
        <n v="1900" u="1"/>
      </sharedItems>
    </cacheField>
    <cacheField name="Assumed Active?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1">
  <r>
    <d v="2022-05-23T00:00:00"/>
    <x v="0"/>
    <s v="Time Trial"/>
    <x v="0"/>
    <s v="M"/>
    <x v="0"/>
    <d v="1899-12-30T00:04:39"/>
    <n v="0"/>
    <m/>
  </r>
  <r>
    <d v="2003-02-01T00:00:00"/>
    <x v="0"/>
    <s v="Atlanta, Georgia"/>
    <x v="1"/>
    <s v="M"/>
    <x v="0"/>
    <d v="1899-12-30T00:04:42"/>
    <s v="?"/>
    <s v="http://www.atlantajugglers.org/aja-media/articles-by-our-members/86-joggling-world-record"/>
  </r>
  <r>
    <d v="2018-05-08T00:00:00"/>
    <x v="0"/>
    <s v="Time Trial"/>
    <x v="2"/>
    <s v="M"/>
    <x v="0"/>
    <d v="1899-12-30T00:04:43"/>
    <s v="?"/>
    <s v="https://www.runnersworld.com/runners-stories/a20732918/joggler-sets-a-world-record-in-the-mile/"/>
  </r>
  <r>
    <n v="1986"/>
    <x v="0"/>
    <s v="IJA, San Jose"/>
    <x v="3"/>
    <s v="M"/>
    <x v="0"/>
    <d v="1899-12-30T00:04:43"/>
    <n v="1"/>
    <s v="http://www.juggling.org/orgs/ija/champs.txt http://www.juggling.org/jw/86/3/joggling.html"/>
  </r>
  <r>
    <n v="1985"/>
    <x v="0"/>
    <s v="IJA, Atlanta"/>
    <x v="3"/>
    <s v="M"/>
    <x v="0"/>
    <d v="1899-12-30T00:04:47"/>
    <s v="?"/>
    <s v="http://www.juggling.org/orgs/ija/champs.txt"/>
  </r>
  <r>
    <n v="1984"/>
    <x v="0"/>
    <s v="IJA, Las Vegas"/>
    <x v="3"/>
    <s v="M"/>
    <x v="0"/>
    <d v="1899-12-30T00:04:56"/>
    <s v="?"/>
    <s v="http://www.juggling.org/orgs/ija/champs.txt"/>
  </r>
  <r>
    <n v="1985"/>
    <x v="0"/>
    <s v="IJA, Atlanta"/>
    <x v="4"/>
    <s v="M"/>
    <x v="1"/>
    <d v="1899-12-30T00:05:06"/>
    <s v="?"/>
    <s v="http://www.juggling.org/orgs/ija/champs.txt"/>
  </r>
  <r>
    <n v="1984"/>
    <x v="0"/>
    <s v="IJA, Las Vegas"/>
    <x v="5"/>
    <s v="M"/>
    <x v="1"/>
    <d v="1899-12-30T00:05:06"/>
    <s v="?"/>
    <s v="http://www.juggling.org/orgs/ija/champs.txt"/>
  </r>
  <r>
    <n v="1997"/>
    <x v="0"/>
    <s v="IJA, Pittsburgh"/>
    <x v="6"/>
    <s v="M"/>
    <x v="1"/>
    <d v="1899-12-30T00:05:13"/>
    <s v="?"/>
    <s v="https://dev.juggle.org/history/champs/champs1997.php"/>
  </r>
  <r>
    <n v="1982"/>
    <x v="0"/>
    <s v="IJA, Santa Barbara"/>
    <x v="7"/>
    <s v="M"/>
    <x v="1"/>
    <d v="1899-12-30T00:05:15"/>
    <s v="?"/>
    <s v="http://www.juggling.org/orgs/ija/champs.txt"/>
  </r>
  <r>
    <n v="1990"/>
    <x v="0"/>
    <s v="IJA, LA"/>
    <x v="8"/>
    <s v="M"/>
    <x v="0"/>
    <d v="1899-12-30T00:05:16"/>
    <s v="?"/>
    <s v="http://www.juggling.org/orgs/ija/champs.txt"/>
  </r>
  <r>
    <d v="2020-07-14T00:00:00"/>
    <x v="0"/>
    <s v="Time Trial"/>
    <x v="9"/>
    <s v="M"/>
    <x v="0"/>
    <d v="1899-12-30T00:05:21"/>
    <n v="1"/>
    <s v="https://www.youtube.com/watch?v=OM97KJQIVAM"/>
  </r>
  <r>
    <n v="1984"/>
    <x v="0"/>
    <s v="IJA, Las Vegas"/>
    <x v="10"/>
    <s v="M"/>
    <x v="1"/>
    <d v="1899-12-30T00:05:23"/>
    <s v="?"/>
    <s v="http://www.juggling.org/orgs/ija/champs.txt"/>
  </r>
  <r>
    <n v="1983"/>
    <x v="0"/>
    <s v="IJA, Purchase, NY"/>
    <x v="11"/>
    <s v="M"/>
    <x v="2"/>
    <d v="1899-12-30T00:05:25"/>
    <s v="?"/>
    <s v="http://www.juggling.org/orgs/ija/champs.txt"/>
  </r>
  <r>
    <n v="1987"/>
    <x v="0"/>
    <s v="IJA, Akron"/>
    <x v="12"/>
    <s v="M"/>
    <x v="1"/>
    <d v="1899-12-30T00:05:26"/>
    <s v="?"/>
    <s v="http://www.juggling.org/orgs/ija/champs.txt"/>
  </r>
  <r>
    <n v="1996"/>
    <x v="0"/>
    <s v="IJA, Rapid City"/>
    <x v="13"/>
    <s v="M"/>
    <x v="0"/>
    <d v="1899-12-30T00:05:27"/>
    <s v="?"/>
    <s v="http://www.juggling.org/orgs/ija/champs.txt"/>
  </r>
  <r>
    <n v="1987"/>
    <x v="0"/>
    <s v="IJA, Akron"/>
    <x v="14"/>
    <s v="M"/>
    <x v="0"/>
    <d v="1899-12-30T00:05:28"/>
    <s v="?"/>
    <s v="http://www.juggling.org/orgs/ija/champs.txt"/>
  </r>
  <r>
    <n v="2020"/>
    <x v="0"/>
    <s v="IJA, Virtual"/>
    <x v="15"/>
    <s v="M"/>
    <x v="0"/>
    <d v="1899-12-30T00:05:29"/>
    <s v="?"/>
    <s v="https://www.juggle.org/festival-details/online-joggling-championships/"/>
  </r>
  <r>
    <n v="1983"/>
    <x v="0"/>
    <s v="IJA, Purchase, NY"/>
    <x v="16"/>
    <s v="M"/>
    <x v="1"/>
    <d v="1899-12-30T00:05:29"/>
    <s v="?"/>
    <s v="http://www.juggling.org/orgs/ija/champs.txt"/>
  </r>
  <r>
    <n v="1982"/>
    <x v="0"/>
    <s v="IJA, Santa Barbara"/>
    <x v="17"/>
    <s v="M"/>
    <x v="1"/>
    <d v="1899-12-30T00:05:29"/>
    <s v="?"/>
    <s v="http://www.juggling.org/orgs/ija/champs.txt"/>
  </r>
  <r>
    <n v="1992"/>
    <x v="0"/>
    <s v="IJA, Quebec"/>
    <x v="18"/>
    <s v="M"/>
    <x v="1"/>
    <d v="1899-12-30T00:05:30"/>
    <s v="?"/>
    <s v="http://www.juggling.org/orgs/ija/champs.txt"/>
  </r>
  <r>
    <n v="1987"/>
    <x v="0"/>
    <s v="IJA, Akron"/>
    <x v="19"/>
    <s v="M"/>
    <x v="1"/>
    <d v="1899-12-30T00:05:34"/>
    <s v="?"/>
    <s v="http://www.juggling.org/orgs/ija/champs.txt"/>
  </r>
  <r>
    <n v="1988"/>
    <x v="0"/>
    <s v="IJA, Denver"/>
    <x v="13"/>
    <s v="M"/>
    <x v="0"/>
    <d v="1899-12-30T00:05:35"/>
    <s v="?"/>
    <s v="http://www.juggling.org/orgs/ija/champs.txt"/>
  </r>
  <r>
    <n v="1982"/>
    <x v="0"/>
    <s v="IJA, Santa Barbara"/>
    <x v="20"/>
    <s v="M"/>
    <x v="0"/>
    <d v="1899-12-30T00:05:36"/>
    <s v="?"/>
    <s v="http://www.juggling.org/orgs/ija/champs.txt"/>
  </r>
  <r>
    <n v="1990"/>
    <x v="0"/>
    <s v="IJA, LA"/>
    <x v="21"/>
    <s v="M"/>
    <x v="1"/>
    <d v="1899-12-30T00:05:38"/>
    <s v="?"/>
    <s v="http://www.juggling.org/orgs/ija/champs.txt"/>
  </r>
  <r>
    <n v="1983"/>
    <x v="0"/>
    <s v="IJA, Purchase, NY"/>
    <x v="22"/>
    <s v="M"/>
    <x v="1"/>
    <d v="1899-12-30T00:05:38"/>
    <s v="?"/>
    <s v="http://www.juggling.org/orgs/ija/champs.txt"/>
  </r>
  <r>
    <n v="1996"/>
    <x v="0"/>
    <s v="IJA, Rapid City"/>
    <x v="23"/>
    <s v="M"/>
    <x v="1"/>
    <d v="1899-12-30T00:05:39"/>
    <s v="?"/>
    <s v="http://www.juggling.org/orgs/ija/champs.txt"/>
  </r>
  <r>
    <n v="1988"/>
    <x v="0"/>
    <s v="IJA, Denver"/>
    <x v="24"/>
    <s v="M"/>
    <x v="1"/>
    <d v="1899-12-30T00:05:39"/>
    <s v="?"/>
    <s v="http://www.juggling.org/orgs/ija/champs.txt"/>
  </r>
  <r>
    <n v="1989"/>
    <x v="0"/>
    <s v="IJA, Baltimore"/>
    <x v="25"/>
    <s v="M"/>
    <x v="1"/>
    <d v="1899-12-30T00:05:41"/>
    <s v="?"/>
    <s v="http://www.juggling.org/orgs/ija/champs.txt"/>
  </r>
  <r>
    <n v="1995"/>
    <x v="0"/>
    <s v="IJA, Las Vegas"/>
    <x v="8"/>
    <s v="M"/>
    <x v="0"/>
    <d v="1899-12-30T00:05:42"/>
    <s v="?"/>
    <s v="https://dev.juggle.org/history/champs/champs1995.php"/>
  </r>
  <r>
    <n v="1986"/>
    <x v="0"/>
    <s v="IJA, San Jose"/>
    <x v="26"/>
    <s v="M"/>
    <x v="1"/>
    <d v="1899-12-30T00:05:44"/>
    <s v="?"/>
    <s v="http://www.juggling.org/orgs/ija/champs.txt"/>
  </r>
  <r>
    <n v="1996"/>
    <x v="0"/>
    <s v="IJA, Rapid City"/>
    <x v="6"/>
    <s v="M"/>
    <x v="1"/>
    <d v="1899-12-30T00:05:46"/>
    <s v="?"/>
    <s v="http://www.juggling.org/orgs/ija/champs.txt"/>
  </r>
  <r>
    <n v="1993"/>
    <x v="0"/>
    <s v="IJA, Fargo"/>
    <x v="27"/>
    <s v="M"/>
    <x v="1"/>
    <d v="1899-12-30T00:05:46"/>
    <s v="?"/>
    <s v="http://www.juggling.org/orgs/ija/champs.txt"/>
  </r>
  <r>
    <d v="2021-07-21T00:00:00"/>
    <x v="0"/>
    <s v="Harrisburg Mile Race, PA"/>
    <x v="28"/>
    <s v="M"/>
    <x v="0"/>
    <d v="1899-12-30T00:05:47"/>
    <s v="?"/>
    <s v="https://falconracetiming.com/racetimes/Harrisburg%20Mile%20Overall%202021.htm"/>
  </r>
  <r>
    <n v="1989"/>
    <x v="0"/>
    <s v="IJA, Baltimore"/>
    <x v="20"/>
    <s v="M"/>
    <x v="0"/>
    <d v="1899-12-30T00:05:47"/>
    <s v="?"/>
    <s v="http://www.juggling.org/orgs/ija/champs.txt"/>
  </r>
  <r>
    <n v="1985"/>
    <x v="0"/>
    <s v="IJA, Atlanta"/>
    <x v="16"/>
    <s v="M"/>
    <x v="1"/>
    <d v="1899-12-30T00:05:47"/>
    <s v="?"/>
    <s v="http://www.juggling.org/orgs/ija/champs.txt"/>
  </r>
  <r>
    <n v="1997"/>
    <x v="0"/>
    <s v="IJA, Pittsburgh"/>
    <x v="29"/>
    <s v="M"/>
    <x v="1"/>
    <d v="1899-12-30T00:05:48"/>
    <s v="?"/>
    <s v="https://dev.juggle.org/history/champs/champs1997.php"/>
  </r>
  <r>
    <n v="1994"/>
    <x v="0"/>
    <s v="IJA, Vermont"/>
    <x v="13"/>
    <s v="M"/>
    <x v="0"/>
    <d v="1899-12-30T00:05:48"/>
    <s v="?"/>
    <s v="https://dev.juggle.org/history/champs/champs1994.php"/>
  </r>
  <r>
    <n v="1986"/>
    <x v="0"/>
    <s v="IJA, San Jose"/>
    <x v="30"/>
    <s v="M"/>
    <x v="1"/>
    <d v="1899-12-30T00:05:48"/>
    <s v="?"/>
    <s v="http://www.juggling.org/orgs/ija/champs.txt"/>
  </r>
  <r>
    <n v="1989"/>
    <x v="0"/>
    <s v="IJA, Baltimore"/>
    <x v="31"/>
    <s v="M"/>
    <x v="1"/>
    <d v="1899-12-30T00:05:51"/>
    <s v="?"/>
    <s v="http://www.juggling.org/orgs/ija/champs.txt"/>
  </r>
  <r>
    <n v="1988"/>
    <x v="0"/>
    <s v="IJA, Denver"/>
    <x v="10"/>
    <s v="M"/>
    <x v="1"/>
    <d v="1899-12-30T00:05:51"/>
    <s v="?"/>
    <s v="http://www.juggling.org/orgs/ija/champs.txt"/>
  </r>
  <r>
    <d v="2001-07-28T00:00:00"/>
    <x v="0"/>
    <s v="IJA, Wisconsin"/>
    <x v="32"/>
    <s v="M"/>
    <x v="1"/>
    <d v="1899-12-30T00:05:53"/>
    <s v="?"/>
    <s v="https://dev.juggle.org/history/champs/champs2001.php"/>
  </r>
  <r>
    <n v="1992"/>
    <x v="0"/>
    <s v="IJA, Quebec"/>
    <x v="33"/>
    <s v="M"/>
    <x v="1"/>
    <d v="1899-12-30T00:05:54"/>
    <s v="?"/>
    <s v="http://www.juggling.org/orgs/ija/champs.txt"/>
  </r>
  <r>
    <n v="1994"/>
    <x v="0"/>
    <s v="IJA, Vermont"/>
    <x v="34"/>
    <s v="M"/>
    <x v="1"/>
    <d v="1899-12-30T00:05:56"/>
    <s v="?"/>
    <s v="https://dev.juggle.org/history/champs/champs1994.php"/>
  </r>
  <r>
    <d v="2000-08-05T00:00:00"/>
    <x v="0"/>
    <s v="IJA, Montreal"/>
    <x v="32"/>
    <s v="M"/>
    <x v="1"/>
    <d v="1899-12-30T00:05:58"/>
    <s v="?"/>
    <s v="https://dev.juggle.org/history/champs/champs2000.php"/>
  </r>
  <r>
    <n v="1995"/>
    <x v="0"/>
    <s v="IJA, Las Vegas"/>
    <x v="34"/>
    <s v="M"/>
    <x v="1"/>
    <d v="1899-12-30T00:06:01"/>
    <s v="?"/>
    <s v="https://dev.juggle.org/history/champs/champs1995.php"/>
  </r>
  <r>
    <d v="2000-08-05T00:00:00"/>
    <x v="0"/>
    <s v="IJA, Montreal"/>
    <x v="35"/>
    <s v="M"/>
    <x v="1"/>
    <d v="1899-12-30T00:06:02"/>
    <s v="?"/>
    <s v="https://dev.juggle.org/history/champs/champs2000.php"/>
  </r>
  <r>
    <n v="1997"/>
    <x v="0"/>
    <s v="IJA, Pittsburgh"/>
    <x v="36"/>
    <s v="M"/>
    <x v="1"/>
    <d v="1899-12-30T00:06:03"/>
    <s v="?"/>
    <s v="https://dev.juggle.org/history/champs/champs1997.php"/>
  </r>
  <r>
    <n v="1996"/>
    <x v="0"/>
    <s v="IJA, Rapid City"/>
    <x v="34"/>
    <s v="M"/>
    <x v="1"/>
    <d v="1899-12-30T00:06:05"/>
    <s v="?"/>
    <s v="http://www.juggling.org/orgs/ija/champs.txt"/>
  </r>
  <r>
    <d v="2001-07-28T00:00:00"/>
    <x v="0"/>
    <s v="IJA, Wisconsin"/>
    <x v="37"/>
    <s v="M"/>
    <x v="1"/>
    <d v="1899-12-30T00:06:06"/>
    <s v="?"/>
    <s v="https://dev.juggle.org/history/champs/champs2001.php"/>
  </r>
  <r>
    <n v="1996"/>
    <x v="0"/>
    <s v="IJA, Rapid City"/>
    <x v="38"/>
    <s v="M"/>
    <x v="1"/>
    <d v="1899-12-30T00:06:07"/>
    <s v="?"/>
    <s v="http://www.juggling.org/orgs/ija/champs.txt"/>
  </r>
  <r>
    <n v="1993"/>
    <x v="0"/>
    <s v="IJA, Fargo"/>
    <x v="18"/>
    <s v="M"/>
    <x v="1"/>
    <d v="1899-12-30T00:06:07"/>
    <s v="?"/>
    <s v="http://www.juggling.org/orgs/ija/champs.txt"/>
  </r>
  <r>
    <n v="1995"/>
    <x v="0"/>
    <s v="IJA, Las Vegas"/>
    <x v="6"/>
    <s v="M"/>
    <x v="1"/>
    <d v="1899-12-30T00:06:11"/>
    <s v="?"/>
    <s v="https://dev.juggle.org/history/champs/champs1995.php"/>
  </r>
  <r>
    <n v="1997"/>
    <x v="0"/>
    <s v="IJA, Pittsburgh"/>
    <x v="30"/>
    <s v="M"/>
    <x v="1"/>
    <d v="1899-12-30T00:06:13"/>
    <s v="?"/>
    <s v="https://dev.juggle.org/history/champs/champs1997.php"/>
  </r>
  <r>
    <n v="1992"/>
    <x v="0"/>
    <s v="IJA, Quebec"/>
    <x v="39"/>
    <s v="M"/>
    <x v="1"/>
    <d v="1899-12-30T00:06:13"/>
    <s v="?"/>
    <s v="http://www.juggling.org/orgs/ija/champs.txt"/>
  </r>
  <r>
    <n v="1989"/>
    <x v="0"/>
    <s v="IJA, Baltimore"/>
    <x v="40"/>
    <s v="F"/>
    <x v="1"/>
    <d v="1899-12-30T00:06:17"/>
    <s v="?"/>
    <s v="http://www.juggling.org/orgs/ija/champs.txt"/>
  </r>
  <r>
    <n v="1993"/>
    <x v="0"/>
    <s v="IJA, Fargo"/>
    <x v="41"/>
    <s v="M"/>
    <x v="1"/>
    <d v="1899-12-30T00:06:25"/>
    <s v="?"/>
    <s v="http://www.juggling.org/orgs/ija/champs.txt"/>
  </r>
  <r>
    <d v="2001-07-28T00:00:00"/>
    <x v="0"/>
    <s v="IJA, Wisconsin"/>
    <x v="42"/>
    <s v="M"/>
    <x v="1"/>
    <d v="1899-12-30T00:06:27"/>
    <s v="?"/>
    <s v="https://dev.juggle.org/history/champs/champs2001.php"/>
  </r>
  <r>
    <d v="2012-07-27T00:00:00"/>
    <x v="1"/>
    <s v="Time Trial"/>
    <x v="43"/>
    <s v="M"/>
    <x v="0"/>
    <d v="1899-12-30T00:06:33"/>
    <s v="?"/>
    <m/>
  </r>
  <r>
    <d v="2000-08-05T00:00:00"/>
    <x v="0"/>
    <s v="IJA, Montreal"/>
    <x v="44"/>
    <s v="M"/>
    <x v="1"/>
    <d v="1899-12-30T00:06:35"/>
    <s v="?"/>
    <s v="https://dev.juggle.org/history/champs/champs2000.php"/>
  </r>
  <r>
    <d v="2000-08-05T00:00:00"/>
    <x v="0"/>
    <s v="IJA, Montreal"/>
    <x v="45"/>
    <s v="M"/>
    <x v="1"/>
    <d v="1899-12-30T00:06:39"/>
    <s v="?"/>
    <s v="https://dev.juggle.org/history/champs/champs2000.php"/>
  </r>
  <r>
    <n v="1990"/>
    <x v="0"/>
    <s v="IJA, LA"/>
    <x v="46"/>
    <s v="F"/>
    <x v="1"/>
    <d v="1899-12-30T00:06:43"/>
    <s v="?"/>
    <s v="http://www.juggling.org/orgs/ija/champs.txt"/>
  </r>
  <r>
    <n v="1997"/>
    <x v="0"/>
    <s v="IJA, Pittsburgh"/>
    <x v="47"/>
    <s v="F"/>
    <x v="1"/>
    <d v="1899-12-30T00:06:47"/>
    <s v="?"/>
    <s v="https://dev.juggle.org/history/champs/champs1997.php"/>
  </r>
  <r>
    <d v="2000-08-05T00:00:00"/>
    <x v="0"/>
    <s v="IJA, Montreal"/>
    <x v="48"/>
    <s v="F"/>
    <x v="1"/>
    <d v="1899-12-30T00:06:49"/>
    <s v="?"/>
    <s v="https://dev.juggle.org/history/champs/champs2000.php"/>
  </r>
  <r>
    <n v="2020"/>
    <x v="0"/>
    <s v="IJA, Virtual"/>
    <x v="49"/>
    <s v="M"/>
    <x v="0"/>
    <d v="1899-12-30T00:06:54"/>
    <s v="?"/>
    <s v="https://www.juggle.org/festival-details/online-joggling-championships/"/>
  </r>
  <r>
    <n v="1994"/>
    <x v="0"/>
    <s v="IJA, Vermont"/>
    <x v="39"/>
    <s v="M"/>
    <x v="1"/>
    <d v="1899-12-30T00:06:57"/>
    <s v="?"/>
    <s v="https://dev.juggle.org/history/champs/champs1994.php"/>
  </r>
  <r>
    <d v="2000-08-05T00:00:00"/>
    <x v="0"/>
    <s v="IJA, Montreal"/>
    <x v="42"/>
    <s v="M"/>
    <x v="1"/>
    <d v="1899-12-30T00:06:58"/>
    <s v="?"/>
    <s v="https://dev.juggle.org/history/champs/champs2000.php"/>
  </r>
  <r>
    <d v="2000-08-05T00:00:00"/>
    <x v="0"/>
    <s v="IJA, Montreal"/>
    <x v="50"/>
    <s v="M"/>
    <x v="1"/>
    <d v="1899-12-30T00:07:00"/>
    <s v="?"/>
    <s v="https://dev.juggle.org/history/champs/champs2000.php"/>
  </r>
  <r>
    <n v="1997"/>
    <x v="0"/>
    <s v="IJA, Pittsburgh"/>
    <x v="51"/>
    <s v="M"/>
    <x v="1"/>
    <d v="1899-12-30T00:07:10"/>
    <s v="?"/>
    <s v="https://dev.juggle.org/history/champs/champs1997.php"/>
  </r>
  <r>
    <d v="2001-07-28T00:00:00"/>
    <x v="0"/>
    <s v="IJA, Wisconsin"/>
    <x v="52"/>
    <s v="F"/>
    <x v="1"/>
    <d v="1899-12-30T00:07:15"/>
    <s v="?"/>
    <s v="https://dev.juggle.org/history/champs/champs2001.php"/>
  </r>
  <r>
    <d v="2000-08-05T00:00:00"/>
    <x v="0"/>
    <s v="IJA, Montreal"/>
    <x v="53"/>
    <s v="M"/>
    <x v="1"/>
    <d v="1899-12-30T00:07:15"/>
    <s v="?"/>
    <s v="https://dev.juggle.org/history/champs/champs2000.php"/>
  </r>
  <r>
    <n v="1997"/>
    <x v="0"/>
    <s v="IJA, Pittsburgh"/>
    <x v="53"/>
    <s v="M"/>
    <x v="1"/>
    <d v="1899-12-30T00:07:15"/>
    <s v="?"/>
    <s v="https://dev.juggle.org/history/champs/champs1997.php"/>
  </r>
  <r>
    <d v="2001-07-28T00:00:00"/>
    <x v="0"/>
    <s v="IJA, Wisconsin"/>
    <x v="54"/>
    <s v="M"/>
    <x v="1"/>
    <d v="1899-12-30T00:07:25"/>
    <s v="?"/>
    <s v="https://dev.juggle.org/history/champs/champs2001.php"/>
  </r>
  <r>
    <d v="2001-07-28T00:00:00"/>
    <x v="0"/>
    <s v="IJA, Wisconsin"/>
    <x v="55"/>
    <s v="M"/>
    <x v="1"/>
    <d v="1899-12-30T00:07:25"/>
    <s v="?"/>
    <s v="https://dev.juggle.org/history/champs/champs2001.php"/>
  </r>
  <r>
    <n v="1990"/>
    <x v="0"/>
    <s v="IJA, LA"/>
    <x v="40"/>
    <s v="F"/>
    <x v="1"/>
    <d v="1899-12-30T00:07:34"/>
    <s v="?"/>
    <s v="http://www.juggling.org/orgs/ija/champs.txt"/>
  </r>
  <r>
    <n v="1997"/>
    <x v="0"/>
    <s v="IJA, Pittsburgh"/>
    <x v="56"/>
    <s v="M"/>
    <x v="1"/>
    <d v="1899-12-30T00:07:35"/>
    <s v="?"/>
    <s v="https://dev.juggle.org/history/champs/champs1997.php"/>
  </r>
  <r>
    <n v="1997"/>
    <x v="0"/>
    <s v="IJA, Pittsburgh"/>
    <x v="57"/>
    <s v="F"/>
    <x v="1"/>
    <d v="1899-12-30T00:07:35"/>
    <s v="?"/>
    <s v="https://dev.juggle.org/history/champs/champs1997.php"/>
  </r>
  <r>
    <n v="1989"/>
    <x v="1"/>
    <s v="Time Trial"/>
    <x v="14"/>
    <s v="M"/>
    <x v="0"/>
    <d v="1899-12-30T00:07:41"/>
    <s v="?"/>
    <s v="https://www.dev.juggle.org/history/archives/jugmags/45-2/45-2,p11.htm"/>
  </r>
  <r>
    <d v="2001-07-28T00:00:00"/>
    <x v="0"/>
    <s v="IJA, Wisconsin"/>
    <x v="58"/>
    <s v="M"/>
    <x v="1"/>
    <d v="1899-12-30T00:07:50"/>
    <s v="?"/>
    <s v="https://dev.juggle.org/history/champs/champs2001.php"/>
  </r>
  <r>
    <n v="1993"/>
    <x v="0"/>
    <s v="IJA, Fargo"/>
    <x v="40"/>
    <s v="F"/>
    <x v="1"/>
    <d v="1899-12-30T00:07:57"/>
    <s v="?"/>
    <s v="http://www.juggling.org/orgs/ija/champs.txt"/>
  </r>
  <r>
    <d v="2001-07-28T00:00:00"/>
    <x v="0"/>
    <s v="IJA, Wisconsin"/>
    <x v="59"/>
    <s v="M"/>
    <x v="0"/>
    <d v="1899-12-30T00:08:18"/>
    <s v="?"/>
    <s v="https://dev.juggle.org/history/champs/champs2001.php"/>
  </r>
  <r>
    <n v="1994"/>
    <x v="0"/>
    <s v="IJA, Vermont"/>
    <x v="60"/>
    <s v="M"/>
    <x v="1"/>
    <d v="1899-12-30T00:08:27"/>
    <s v="?"/>
    <s v="https://dev.juggle.org/history/champs/champs1994.php"/>
  </r>
  <r>
    <n v="1990"/>
    <x v="0"/>
    <s v="IJA, LA"/>
    <x v="61"/>
    <s v="F"/>
    <x v="1"/>
    <d v="1899-12-30T00:08:44"/>
    <s v="?"/>
    <s v="http://www.juggling.org/orgs/ija/champs.txt"/>
  </r>
  <r>
    <n v="1992"/>
    <x v="0"/>
    <s v="IJA, Quebec"/>
    <x v="61"/>
    <s v="F"/>
    <x v="1"/>
    <d v="1899-12-30T00:08:45"/>
    <s v="?"/>
    <s v="http://www.juggling.org/orgs/ija/champs.txt"/>
  </r>
  <r>
    <n v="1995"/>
    <x v="0"/>
    <s v="IJA, Las Vegas"/>
    <x v="62"/>
    <s v="F"/>
    <x v="1"/>
    <d v="1899-12-30T00:08:57"/>
    <s v="?"/>
    <s v="https://dev.juggle.org/history/champs/champs1995.php"/>
  </r>
  <r>
    <n v="1997"/>
    <x v="0"/>
    <s v="IJA, Pittsburgh"/>
    <x v="62"/>
    <s v="F"/>
    <x v="1"/>
    <d v="1899-12-30T00:09:10"/>
    <s v="?"/>
    <s v="https://dev.juggle.org/history/champs/champs1997.php"/>
  </r>
  <r>
    <n v="1997"/>
    <x v="0"/>
    <s v="IJA, Pittsburgh"/>
    <x v="63"/>
    <s v="F"/>
    <x v="1"/>
    <d v="1899-12-30T00:09:10"/>
    <s v="?"/>
    <s v="https://dev.juggle.org/history/champs/champs1997.php"/>
  </r>
  <r>
    <n v="1994"/>
    <x v="0"/>
    <s v="IJA, Vermont"/>
    <x v="64"/>
    <s v="M"/>
    <x v="1"/>
    <d v="1899-12-30T00:09:10"/>
    <s v="?"/>
    <s v="https://dev.juggle.org/history/champs/champs1994.php"/>
  </r>
  <r>
    <n v="1995"/>
    <x v="0"/>
    <s v="IJA, Las Vegas"/>
    <x v="65"/>
    <s v="F"/>
    <x v="1"/>
    <d v="1899-12-30T00:09:22"/>
    <s v="?"/>
    <s v="https://dev.juggle.org/history/champs/champs1995.php"/>
  </r>
  <r>
    <n v="1997"/>
    <x v="0"/>
    <s v="IJA, Pittsburgh"/>
    <x v="65"/>
    <s v="F"/>
    <x v="1"/>
    <d v="1899-12-30T00:09:31"/>
    <s v="?"/>
    <s v="https://dev.juggle.org/history/champs/champs1997.php"/>
  </r>
  <r>
    <n v="1993"/>
    <x v="0"/>
    <s v="IJA, Fargo"/>
    <x v="65"/>
    <s v="F"/>
    <x v="1"/>
    <d v="1899-12-30T00:09:33"/>
    <s v="?"/>
    <s v="http://www.juggling.org/orgs/ija/champs.txt"/>
  </r>
  <r>
    <n v="1988"/>
    <x v="0"/>
    <s v="IJA, Denver"/>
    <x v="66"/>
    <s v="F"/>
    <x v="1"/>
    <d v="1899-12-30T00:09:40"/>
    <s v="?"/>
    <s v="http://www.juggling.org/orgs/ija/champs.txt"/>
  </r>
  <r>
    <n v="1988"/>
    <x v="0"/>
    <s v="IJA, Denver"/>
    <x v="67"/>
    <s v="F"/>
    <x v="1"/>
    <d v="1899-12-30T00:10:03"/>
    <s v="?"/>
    <s v="http://www.juggling.org/orgs/ija/champs.txt"/>
  </r>
  <r>
    <n v="1996"/>
    <x v="0"/>
    <s v="IJA, Rapid City"/>
    <x v="57"/>
    <s v="F"/>
    <x v="1"/>
    <d v="1899-12-30T00:10:07"/>
    <s v="?"/>
    <s v="http://www.juggling.org/orgs/ija/champs.txt"/>
  </r>
  <r>
    <n v="1996"/>
    <x v="0"/>
    <s v="IJA, Rapid City"/>
    <x v="61"/>
    <s v="F"/>
    <x v="1"/>
    <d v="1899-12-30T00:10:12"/>
    <s v="?"/>
    <s v="http://www.juggling.org/orgs/ija/champs.txt"/>
  </r>
  <r>
    <n v="1996"/>
    <x v="1"/>
    <s v="IJA, Rapid City"/>
    <x v="68"/>
    <s v="M"/>
    <x v="1"/>
    <d v="1899-12-30T00:10:36"/>
    <s v="?"/>
    <s v="http://www.juggling.org/orgs/ija/champs.txt"/>
  </r>
  <r>
    <n v="1996"/>
    <x v="1"/>
    <s v="IJA, Rapid City"/>
    <x v="69"/>
    <s v="M"/>
    <x v="0"/>
    <d v="1899-12-30T00:10:37"/>
    <s v="?"/>
    <s v="http://www.juggling.org/orgs/ija/champs.txt"/>
  </r>
  <r>
    <n v="1988"/>
    <x v="0"/>
    <s v="IJA, Denver"/>
    <x v="61"/>
    <s v="F"/>
    <x v="1"/>
    <d v="1899-12-30T00:10:40"/>
    <s v="?"/>
    <s v="http://www.juggling.org/orgs/ija/champs.txt"/>
  </r>
  <r>
    <n v="2020"/>
    <x v="0"/>
    <s v="IJA, Virtual"/>
    <x v="70"/>
    <s v="F"/>
    <x v="0"/>
    <d v="1899-12-30T00:10:45"/>
    <s v="?"/>
    <s v="https://www.juggle.org/festival-details/online-joggling-championships/"/>
  </r>
  <r>
    <n v="1992"/>
    <x v="0"/>
    <s v="IJA, Quebec"/>
    <x v="71"/>
    <s v="F"/>
    <x v="1"/>
    <d v="1899-12-30T00:10:56"/>
    <s v="?"/>
    <s v="http://www.juggling.org/orgs/ija/champs.txt"/>
  </r>
  <r>
    <n v="1993"/>
    <x v="0"/>
    <s v="IJA, Fargo"/>
    <x v="72"/>
    <s v="F"/>
    <x v="1"/>
    <d v="1899-12-30T00:11:15"/>
    <s v="?"/>
    <s v="http://www.juggling.org/orgs/ija/champs.txt"/>
  </r>
  <r>
    <d v="2012-03-04T00:00:00"/>
    <x v="2"/>
    <s v="Super Kids Sunday 5k, Long Beach, California"/>
    <x v="73"/>
    <s v="M"/>
    <x v="0"/>
    <d v="1899-12-30T00:16:42"/>
    <s v="?"/>
    <s v="https://thejoggler.blogspot.com/2012/03/bob-evans-lowers-5k-joggling-record-to.html"/>
  </r>
  <r>
    <n v="2020"/>
    <x v="2"/>
    <s v="IJA, Virtual"/>
    <x v="74"/>
    <s v="M"/>
    <x v="2"/>
    <d v="1899-12-30T00:16:49"/>
    <n v="0"/>
    <s v="https://www.juggle.org/festival-details/online-joggling-championships/"/>
  </r>
  <r>
    <d v="2011-10-29T00:00:00"/>
    <x v="2"/>
    <s v="Race for the Cure in Nashville, Tennessee"/>
    <x v="73"/>
    <s v="M"/>
    <x v="0"/>
    <d v="1899-12-30T00:16:51"/>
    <s v="?"/>
    <s v="https://www.prweb.com/releases/catchitearly/joggling-world-record/prweb8929941.htm"/>
  </r>
  <r>
    <d v="2022-07-28T00:00:00"/>
    <x v="2"/>
    <s v="Time Trial"/>
    <x v="75"/>
    <s v="M"/>
    <x v="0"/>
    <d v="1899-12-30T00:16:56"/>
    <s v="?"/>
    <s v="https://www.instagram.com/p/CgiOHBcBGU6/"/>
  </r>
  <r>
    <d v="2018-08-18T00:00:00"/>
    <x v="2"/>
    <s v="Frédéric Back parkrun"/>
    <x v="76"/>
    <s v="M"/>
    <x v="2"/>
    <d v="1899-12-30T00:16:57"/>
    <n v="0"/>
    <s v="https://www.parkrun.ca/fredericback/news/2018/09/15/highlights-from-the-last-few-weeks/  https://www.parkrun.ca/fredericback/results/58/"/>
  </r>
  <r>
    <n v="1986"/>
    <x v="2"/>
    <s v="IJA, San Jose"/>
    <x v="3"/>
    <s v="M"/>
    <x v="0"/>
    <d v="1899-12-30T00:16:58"/>
    <n v="1"/>
    <s v="http://www.juggling.org/orgs/ija/champs.txt  http://www.juggling.org/jw/86/3/joggling.html"/>
  </r>
  <r>
    <d v="2018-05-19T00:00:00"/>
    <x v="2"/>
    <s v="Blue Nose 5k, Halifax, Nova Scotia"/>
    <x v="74"/>
    <s v="M"/>
    <x v="2"/>
    <d v="1899-12-30T00:17:01"/>
    <s v="?"/>
    <s v="https://www.sportstats.ca/display-results.xhtml?raceid=93319     https://www.facebook.com/664250217053533/posts/pfbid0219Yu1yTQzrGpqUzeYuti47oUfMr1RHohS3bhUrdxFH89RQh6iLr4qMkCR7Wacb9Rl/?app=fbl"/>
  </r>
  <r>
    <d v="2008-08-29T00:00:00"/>
    <x v="2"/>
    <s v="Canadian Joggle Off"/>
    <x v="77"/>
    <s v="M"/>
    <x v="2"/>
    <d v="1899-12-30T00:17:04"/>
    <n v="5"/>
    <s v="https://thejoggler.blogspot.com/2008/08/canadian-running-magazine-5k-joggle-off.html"/>
  </r>
  <r>
    <d v="2008-08-29T00:00:00"/>
    <x v="2"/>
    <s v="Canadian Joggle Off"/>
    <x v="78"/>
    <s v="M"/>
    <x v="2"/>
    <d v="1899-12-30T00:17:05"/>
    <n v="0"/>
    <s v="https://thejoggler.blogspot.com/2008/08/canadian-running-magazine-5k-joggle-off.html"/>
  </r>
  <r>
    <d v="2007-04-29T00:00:00"/>
    <x v="2"/>
    <s v="Limestone 5K, Kingston, Ontario"/>
    <x v="79"/>
    <s v="M"/>
    <x v="2"/>
    <d v="1899-12-30T00:17:05"/>
    <s v="?"/>
    <s v="https://thejoggler.blogspot.com/2007/05/saunders-just-misses-5k-joggling-record.html"/>
  </r>
  <r>
    <n v="2007"/>
    <x v="2"/>
    <s v="Time Trial"/>
    <x v="80"/>
    <s v="M"/>
    <x v="0"/>
    <d v="1899-12-30T00:17:08"/>
    <n v="0"/>
    <s v="https://thejoggler.blogspot.com/2007/12/best-joggles-of-2007.html"/>
  </r>
  <r>
    <d v="2019-06-08T00:00:00"/>
    <x v="2"/>
    <s v="Blue Nose 5k, Halifax, Nova Scotia"/>
    <x v="74"/>
    <s v="M"/>
    <x v="2"/>
    <d v="1899-12-30T00:17:16"/>
    <s v="?"/>
    <s v="https://www.sportstats.ca/display-results.xhtml?raceid=100727&amp;status=results&amp;lastname=Bergeron    https://www.facebook.com/664250217053533/posts/pfbid02AgUtA5gMLKM8xnTKednYBmKC4xshKLLrVbZs8PcD2xoLobwPAifzwaotF4kj43N2l/?app=fbl"/>
  </r>
  <r>
    <n v="1990"/>
    <x v="2"/>
    <s v="IJA, LA"/>
    <x v="8"/>
    <s v="M"/>
    <x v="0"/>
    <d v="1899-12-30T00:17:37"/>
    <s v="?"/>
    <s v="http://www.juggling.org/orgs/ija/champs.txt"/>
  </r>
  <r>
    <d v="2016-05-21T00:00:00"/>
    <x v="2"/>
    <s v="Blue Nose 5km"/>
    <x v="76"/>
    <s v="M"/>
    <x v="2"/>
    <d v="1899-12-30T00:17:42"/>
    <s v="?"/>
    <s v="https://www.sportstats.ca/display-results.xhtml?raceid=29483"/>
  </r>
  <r>
    <d v="2016-05-21T00:00:00"/>
    <x v="2"/>
    <s v="Blue Nose 5k, Halifax, Nova Scotia"/>
    <x v="76"/>
    <s v="M"/>
    <x v="2"/>
    <d v="1899-12-30T00:17:42"/>
    <s v="?"/>
    <s v="https://www.sportstats.ca/display-results.xhtml?raceid=29483&amp;status=leader"/>
  </r>
  <r>
    <d v="2020-04-03T00:00:00"/>
    <x v="2"/>
    <s v="Time Trial"/>
    <x v="9"/>
    <s v="M"/>
    <x v="0"/>
    <d v="1899-12-30T00:17:47"/>
    <n v="1"/>
    <s v="https://www.youtube.com/watch?v=NYNBRc9AKHE"/>
  </r>
  <r>
    <d v="2017-05-20T00:00:00"/>
    <x v="2"/>
    <s v="Blue Nose 5k, Halifax, Nova Scotia"/>
    <x v="74"/>
    <s v="M"/>
    <x v="2"/>
    <d v="1899-12-30T00:17:47"/>
    <s v="?"/>
    <s v="https://www.sportstats.ca/display-results.xhtml?raceid=42181&amp;status=results&amp;lastname=Bergeron     https://www.facebook.com/664250217053533/posts/pfbid02AgUtA5gMLKM8xnTKednYBmKC4xshKLLrVbZs8PcD2xoLobwPAifzwaotF4kj43N2l/?app=fbl"/>
  </r>
  <r>
    <n v="1990"/>
    <x v="2"/>
    <s v="IJA, LA"/>
    <x v="81"/>
    <s v="M"/>
    <x v="1"/>
    <d v="1899-12-30T00:17:55"/>
    <s v="?"/>
    <s v="http://www.juggling.org/orgs/ija/champs.txt"/>
  </r>
  <r>
    <d v="2011-07-20T00:00:00"/>
    <x v="2"/>
    <s v="IJA, Rochester"/>
    <x v="59"/>
    <s v="M"/>
    <x v="0"/>
    <d v="1899-12-30T00:17:57"/>
    <s v="?"/>
    <s v="https://dev.juggle.org/history/champs/champs2011.php"/>
  </r>
  <r>
    <d v="2015-07-05T00:00:00"/>
    <x v="2"/>
    <s v="Guelph 5km"/>
    <x v="82"/>
    <s v="F"/>
    <x v="0"/>
    <d v="1899-12-30T00:18:12"/>
    <s v="?"/>
    <s v="https://sites.google.com/site/guelph5kjoggling/results"/>
  </r>
  <r>
    <n v="1997"/>
    <x v="2"/>
    <s v="IJA, Pittsburgh"/>
    <x v="6"/>
    <s v="M"/>
    <x v="1"/>
    <d v="1899-12-30T00:18:21"/>
    <s v="?"/>
    <s v="https://dev.juggle.org/history/champs/champs1997.php"/>
  </r>
  <r>
    <n v="2016"/>
    <x v="2"/>
    <s v="Guelph 5km"/>
    <x v="82"/>
    <s v="F"/>
    <x v="0"/>
    <d v="1899-12-30T00:18:26"/>
    <s v="?"/>
    <s v="https://sites.google.com/site/guelph5kjoggling/results"/>
  </r>
  <r>
    <n v="1993"/>
    <x v="2"/>
    <s v="IJA, Fargo"/>
    <x v="8"/>
    <s v="M"/>
    <x v="0"/>
    <d v="1899-12-30T00:18:35"/>
    <s v="?"/>
    <s v="http://www.juggling.org/orgs/ija/champs.txt"/>
  </r>
  <r>
    <d v="2011-07-20T00:00:00"/>
    <x v="2"/>
    <s v="IJA, Rochester"/>
    <x v="80"/>
    <s v="M"/>
    <x v="0"/>
    <d v="1899-12-30T00:18:38"/>
    <s v="?"/>
    <s v="https://dev.juggle.org/history/champs/champs2011.php"/>
  </r>
  <r>
    <n v="1997"/>
    <x v="2"/>
    <s v="IJA, Pittsburgh"/>
    <x v="83"/>
    <s v="M"/>
    <x v="0"/>
    <d v="1899-12-30T00:18:43"/>
    <s v="?"/>
    <s v="https://dev.juggle.org/history/champs/champs1997.php"/>
  </r>
  <r>
    <d v="2009-07-14T00:00:00"/>
    <x v="2"/>
    <s v="IJA, Winston-Salem"/>
    <x v="80"/>
    <s v="M"/>
    <x v="0"/>
    <d v="1899-12-30T00:18:47"/>
    <s v="?"/>
    <s v="https://dev.juggle.org/history/champs/champs2009.php"/>
  </r>
  <r>
    <n v="1982"/>
    <x v="2"/>
    <s v="IJA, Santa Barbara"/>
    <x v="26"/>
    <s v="M"/>
    <x v="1"/>
    <d v="1899-12-30T00:18:47"/>
    <s v="?"/>
    <s v="http://www.juggling.org/orgs/ija/champs.txt"/>
  </r>
  <r>
    <d v="2016-05-21T00:00:00"/>
    <x v="2"/>
    <s v="Blue Nose 5km"/>
    <x v="74"/>
    <s v="M"/>
    <x v="2"/>
    <d v="1899-12-30T00:18:55"/>
    <s v="?"/>
    <s v="https://www.sportstats.ca/display-results.xhtml?raceid=29483"/>
  </r>
  <r>
    <d v="2022-01-01T00:00:00"/>
    <x v="2"/>
    <s v="Gloucester City Parkrun"/>
    <x v="84"/>
    <s v="M"/>
    <x v="3"/>
    <d v="1899-12-30T00:18:57"/>
    <n v="2"/>
    <m/>
  </r>
  <r>
    <n v="1982"/>
    <x v="2"/>
    <s v="IJA, Santa Barbara"/>
    <x v="7"/>
    <s v="M"/>
    <x v="1"/>
    <d v="1899-12-30T00:19:00"/>
    <s v="?"/>
    <s v="http://www.juggling.org/orgs/ija/champs.txt"/>
  </r>
  <r>
    <n v="1997"/>
    <x v="2"/>
    <s v="EJC"/>
    <x v="8"/>
    <s v="M"/>
    <x v="0"/>
    <d v="1899-12-30T00:19:00"/>
    <s v="?"/>
    <s v="From Email exchange with Mike (April 2023)"/>
  </r>
  <r>
    <d v="2011-07-20T00:00:00"/>
    <x v="2"/>
    <s v="IJA, Rochester"/>
    <x v="73"/>
    <s v="M"/>
    <x v="0"/>
    <d v="1899-12-30T00:19:01"/>
    <s v="?"/>
    <s v="https://dev.juggle.org/history/champs/champs2011.php"/>
  </r>
  <r>
    <n v="2018"/>
    <x v="2"/>
    <s v="Guelph 5km"/>
    <x v="78"/>
    <s v="M"/>
    <x v="2"/>
    <d v="1899-12-30T00:19:05"/>
    <s v="?"/>
    <s v="https://sites.google.com/site/guelph5kjoggling/results"/>
  </r>
  <r>
    <n v="1989"/>
    <x v="2"/>
    <s v="IJA, Baltimore"/>
    <x v="85"/>
    <s v="M"/>
    <x v="1"/>
    <d v="1899-12-30T00:19:06"/>
    <s v="?"/>
    <s v="http://www.juggling.org/orgs/ija/champs.txt"/>
  </r>
  <r>
    <n v="2018"/>
    <x v="2"/>
    <s v="Guelph 5km"/>
    <x v="82"/>
    <s v="F"/>
    <x v="0"/>
    <d v="1899-12-30T00:19:09"/>
    <s v="?"/>
    <s v="https://sites.google.com/site/guelph5kjoggling/results"/>
  </r>
  <r>
    <n v="2017"/>
    <x v="2"/>
    <s v="Guelph 5km"/>
    <x v="82"/>
    <s v="F"/>
    <x v="0"/>
    <d v="1899-12-30T00:19:12"/>
    <s v="?"/>
    <s v="https://sites.google.com/site/guelph5kjoggling/results"/>
  </r>
  <r>
    <n v="2017"/>
    <x v="2"/>
    <s v="IJA, Lisbon, IA"/>
    <x v="86"/>
    <s v="M"/>
    <x v="1"/>
    <d v="1899-12-30T00:19:16"/>
    <s v="?"/>
    <s v="https://www.juggle.org/enewsletter/2017-07"/>
  </r>
  <r>
    <n v="1986"/>
    <x v="2"/>
    <s v="IJA, San Jose"/>
    <x v="30"/>
    <s v="M"/>
    <x v="1"/>
    <d v="1899-12-30T00:19:20"/>
    <s v="?"/>
    <s v="http://www.juggling.org/orgs/ija/champs.txt"/>
  </r>
  <r>
    <n v="2017"/>
    <x v="2"/>
    <s v="IJA, Lisbon, IA"/>
    <x v="82"/>
    <s v="F"/>
    <x v="0"/>
    <d v="1899-12-30T00:19:29"/>
    <s v="?"/>
    <s v="https://www.juggle.org/enewsletter/2017-07"/>
  </r>
  <r>
    <d v="2022-03-26T00:00:00"/>
    <x v="2"/>
    <s v="Marine Parade Parkrun"/>
    <x v="87"/>
    <s v="M"/>
    <x v="3"/>
    <d v="1899-12-30T00:19:31"/>
    <n v="0"/>
    <m/>
  </r>
  <r>
    <n v="1988"/>
    <x v="2"/>
    <s v="IJA, Denver"/>
    <x v="85"/>
    <s v="M"/>
    <x v="1"/>
    <d v="1899-12-30T00:19:34"/>
    <s v="?"/>
    <s v="http://www.juggling.org/orgs/ija/champs.txt"/>
  </r>
  <r>
    <d v="2022-02-26T00:00:00"/>
    <x v="2"/>
    <s v="Portobello Parkrun"/>
    <x v="87"/>
    <s v="M"/>
    <x v="3"/>
    <d v="1899-12-30T00:19:34"/>
    <m/>
    <m/>
  </r>
  <r>
    <n v="1983"/>
    <x v="2"/>
    <s v="IJA, Purchase, NY"/>
    <x v="88"/>
    <s v="M"/>
    <x v="1"/>
    <d v="1899-12-30T00:19:35"/>
    <s v="?"/>
    <s v="http://www.juggling.org/orgs/ija/champs.txt"/>
  </r>
  <r>
    <n v="2017"/>
    <x v="2"/>
    <s v="IJA, Lisbon, IA"/>
    <x v="73"/>
    <s v="M"/>
    <x v="0"/>
    <d v="1899-12-30T00:19:36"/>
    <s v="?"/>
    <s v="https://www.juggle.org/enewsletter/2017-07"/>
  </r>
  <r>
    <n v="2010"/>
    <x v="2"/>
    <s v="IJA, Nevada"/>
    <x v="80"/>
    <s v="M"/>
    <x v="0"/>
    <d v="1899-12-30T00:19:41"/>
    <s v="?"/>
    <s v="https://dev.juggle.org/history/champs/champs2010.php"/>
  </r>
  <r>
    <n v="2020"/>
    <x v="2"/>
    <s v="IJA, Virtual"/>
    <x v="15"/>
    <s v="M"/>
    <x v="0"/>
    <d v="1899-12-30T00:19:43"/>
    <s v="?"/>
    <s v="https://www.juggle.org/festival-details/online-joggling-championships/"/>
  </r>
  <r>
    <d v="2018-05-19T00:00:00"/>
    <x v="2"/>
    <s v="Blue Nose 5k, Halifax, Nova Scotia"/>
    <x v="89"/>
    <s v="M"/>
    <x v="2"/>
    <d v="1899-12-30T00:19:44"/>
    <s v="?"/>
    <s v="https://www.sportstats.ca/display-results.xhtml?raceid=93319&amp;status=results&amp;bib=9207     https://www.facebook.com/664250217053533/posts/pfbid026Q8wfDQrDtNwPhxy9kixvJSxzPoa62mcs3kfx9te2VsD5PViKr5DnzvxC4JRf17Xl/?app=fbl"/>
  </r>
  <r>
    <n v="2005"/>
    <x v="2"/>
    <s v="Berlin"/>
    <x v="90"/>
    <s v="M"/>
    <x v="0"/>
    <d v="1899-12-30T00:19:48"/>
    <s v="?"/>
    <m/>
  </r>
  <r>
    <n v="1992"/>
    <x v="2"/>
    <s v="IJA, Quebec"/>
    <x v="68"/>
    <s v="M"/>
    <x v="1"/>
    <d v="1899-12-30T00:19:48"/>
    <s v="?"/>
    <s v="http://www.juggling.org/orgs/ija/champs.txt"/>
  </r>
  <r>
    <n v="1982"/>
    <x v="2"/>
    <s v="IJA, Santa Barbara"/>
    <x v="91"/>
    <s v="M"/>
    <x v="1"/>
    <d v="1899-12-30T00:19:51"/>
    <s v="?"/>
    <s v="http://www.juggling.org/orgs/ija/champs.txt"/>
  </r>
  <r>
    <d v="2002-07-17T00:00:00"/>
    <x v="2"/>
    <s v="IJA, Reading, Pennsylvania"/>
    <x v="8"/>
    <s v="M"/>
    <x v="0"/>
    <d v="1899-12-30T00:19:52"/>
    <s v="?"/>
    <s v="https://dev.juggle.org/history/champs/champs2002.php"/>
  </r>
  <r>
    <n v="1987"/>
    <x v="2"/>
    <s v="IJA, Akron"/>
    <x v="14"/>
    <s v="M"/>
    <x v="0"/>
    <d v="1899-12-30T00:19:52"/>
    <s v="?"/>
    <s v="http://www.juggling.org/orgs/ija/champs.txt"/>
  </r>
  <r>
    <n v="1995"/>
    <x v="2"/>
    <s v="IJA, Las Vegas"/>
    <x v="8"/>
    <s v="M"/>
    <x v="0"/>
    <d v="1899-12-30T00:19:54"/>
    <s v="?"/>
    <s v="https://dev.juggle.org/history/champs/champs1995.php"/>
  </r>
  <r>
    <n v="2022"/>
    <x v="2"/>
    <s v="IJA, Virtual"/>
    <x v="92"/>
    <s v="M"/>
    <x v="4"/>
    <d v="1899-12-30T00:19:58"/>
    <s v="?"/>
    <s v="https://www.juggle.org/enewsletter/2022-08"/>
  </r>
  <r>
    <d v="2019-06-27T00:00:00"/>
    <x v="2"/>
    <s v="St. Peter's Fiesta 5km, Gloucester, MA"/>
    <x v="93"/>
    <s v="M"/>
    <x v="0"/>
    <d v="1899-12-30T00:19:59"/>
    <s v="?"/>
    <s v="https://www.instagram.com/p/BzQTDEWhe-X/  https://newenglandruns.com/race-results/st-peters-fiesta-5k/?date=2019-06-27&amp;result=43122&amp;bib=ross&amp;gender=&amp;division=&amp;order_by=finish_time&amp;order=ASC"/>
  </r>
  <r>
    <d v="2011-07-20T00:00:00"/>
    <x v="2"/>
    <s v="IJA, Rochester"/>
    <x v="94"/>
    <s v="M"/>
    <x v="1"/>
    <d v="1899-12-30T00:20:00"/>
    <s v="?"/>
    <s v="https://dev.juggle.org/history/champs/champs2011.php"/>
  </r>
  <r>
    <n v="1992"/>
    <x v="2"/>
    <s v="IJA, Quebec"/>
    <x v="18"/>
    <s v="M"/>
    <x v="1"/>
    <d v="1899-12-30T00:20:00"/>
    <s v="?"/>
    <s v="http://www.juggling.org/orgs/ija/champs.txt"/>
  </r>
  <r>
    <d v="2006-07-18T00:00:00"/>
    <x v="2"/>
    <s v="IJA, Portland, Oregon"/>
    <x v="95"/>
    <s v="M"/>
    <x v="1"/>
    <d v="1899-12-30T00:20:01"/>
    <s v="?"/>
    <s v="https://dev.juggle.org/history/champs/champs2006.php"/>
  </r>
  <r>
    <n v="1987"/>
    <x v="2"/>
    <s v="IJA, Akron"/>
    <x v="19"/>
    <s v="M"/>
    <x v="1"/>
    <d v="1899-12-30T00:20:06"/>
    <s v="?"/>
    <s v="http://www.juggling.org/orgs/ija/champs.txt"/>
  </r>
  <r>
    <n v="1983"/>
    <x v="2"/>
    <s v="IJA, Purchase, NY"/>
    <x v="14"/>
    <s v="M"/>
    <x v="0"/>
    <d v="1899-12-30T00:20:07"/>
    <s v="?"/>
    <s v="http://www.juggling.org/orgs/ija/champs.txt"/>
  </r>
  <r>
    <n v="1990"/>
    <x v="2"/>
    <s v="IJA, LA"/>
    <x v="85"/>
    <s v="M"/>
    <x v="1"/>
    <d v="1899-12-30T00:20:08"/>
    <s v="?"/>
    <s v="http://www.juggling.org/orgs/ija/champs.txt"/>
  </r>
  <r>
    <n v="1983"/>
    <x v="2"/>
    <s v="IJA, Purchase, NY"/>
    <x v="11"/>
    <s v="M"/>
    <x v="2"/>
    <d v="1899-12-30T00:20:09"/>
    <s v="?"/>
    <s v="http://www.juggling.org/orgs/ija/champs.txt"/>
  </r>
  <r>
    <d v="2023-03-18T00:00:00"/>
    <x v="2"/>
    <s v="Oriam Parkrun"/>
    <x v="87"/>
    <s v="M"/>
    <x v="3"/>
    <d v="1899-12-30T00:20:10"/>
    <n v="0"/>
    <m/>
  </r>
  <r>
    <n v="1981"/>
    <x v="2"/>
    <s v="IJA, Cleveland, Ohio"/>
    <x v="17"/>
    <s v="M"/>
    <x v="1"/>
    <d v="1899-12-30T00:20:11"/>
    <s v="?"/>
    <s v="https://dev.juggle.org/history/champs/champs1981.php"/>
  </r>
  <r>
    <n v="1996"/>
    <x v="2"/>
    <s v="IJA, Rapid City"/>
    <x v="6"/>
    <s v="M"/>
    <x v="1"/>
    <d v="1899-12-30T00:20:17"/>
    <s v="?"/>
    <m/>
  </r>
  <r>
    <d v="2023-04-01T00:00:00"/>
    <x v="2"/>
    <s v="Meadowmill Parkrun"/>
    <x v="87"/>
    <s v="M"/>
    <x v="3"/>
    <d v="1899-12-30T00:20:18"/>
    <n v="0"/>
    <m/>
  </r>
  <r>
    <n v="1992"/>
    <x v="2"/>
    <s v="IJA, Quebec"/>
    <x v="96"/>
    <s v="M"/>
    <x v="1"/>
    <d v="1899-12-30T00:20:25"/>
    <s v="?"/>
    <s v="http://www.juggling.org/orgs/ija/champs.txt"/>
  </r>
  <r>
    <n v="2017"/>
    <x v="2"/>
    <s v="IJA, Lisbon, IA"/>
    <x v="97"/>
    <s v="M"/>
    <x v="1"/>
    <d v="1899-12-30T00:20:26"/>
    <s v="?"/>
    <s v="https://www.juggle.org/enewsletter/2017-07"/>
  </r>
  <r>
    <n v="1986"/>
    <x v="2"/>
    <s v="IJA, San Jose"/>
    <x v="98"/>
    <s v="M"/>
    <x v="0"/>
    <d v="1899-12-30T00:20:27"/>
    <s v="?"/>
    <s v="http://www.juggling.org/orgs/ija/champs.txt"/>
  </r>
  <r>
    <n v="1989"/>
    <x v="2"/>
    <s v="IJA, Baltimore"/>
    <x v="25"/>
    <s v="M"/>
    <x v="1"/>
    <d v="1899-12-30T00:20:33"/>
    <s v="?"/>
    <s v="http://www.juggling.org/orgs/ija/champs.txt"/>
  </r>
  <r>
    <d v="2023-04-15T00:00:00"/>
    <x v="2"/>
    <s v="Vogrie Parkrun"/>
    <x v="87"/>
    <s v="M"/>
    <x v="3"/>
    <d v="1899-12-30T00:20:33"/>
    <n v="0"/>
    <m/>
  </r>
  <r>
    <n v="1995"/>
    <x v="2"/>
    <s v="IJA, Las Vegas"/>
    <x v="96"/>
    <s v="M"/>
    <x v="1"/>
    <d v="1899-12-30T00:20:37"/>
    <s v="?"/>
    <s v="https://dev.juggle.org/history/champs/champs1995.php"/>
  </r>
  <r>
    <n v="1988"/>
    <x v="2"/>
    <s v="IJA, Denver"/>
    <x v="13"/>
    <s v="M"/>
    <x v="0"/>
    <d v="1899-12-30T00:20:39"/>
    <s v="?"/>
    <s v="http://www.juggling.org/orgs/ija/champs.txt"/>
  </r>
  <r>
    <d v="2014-04-06T00:00:00"/>
    <x v="2"/>
    <s v="CoDependency 5k, Cooper River Park"/>
    <x v="99"/>
    <s v="F"/>
    <x v="0"/>
    <d v="1899-12-30T00:20:40"/>
    <n v="3"/>
    <s v="https://tomahawktiming.com/road-races/2014-season/46-codependency-5k-cooper-river/  https://medium.com/the-moorestown-sun/dana-guglielmo-breaks-guinness-world-record-for-joggling-8f1a107d5774"/>
  </r>
  <r>
    <d v="2015-07-05T00:00:00"/>
    <x v="2"/>
    <s v="Guelph 5km"/>
    <x v="100"/>
    <s v="M"/>
    <x v="1"/>
    <d v="1899-12-30T00:20:40"/>
    <s v="?"/>
    <s v="https://sites.google.com/site/guelph5kjoggling/results"/>
  </r>
  <r>
    <d v="2019-11-28T00:00:00"/>
    <x v="2"/>
    <s v="New Cumberland Turkey Trot 5k, PA"/>
    <x v="28"/>
    <s v="M"/>
    <x v="0"/>
    <d v="1899-12-30T00:20:41"/>
    <s v="?"/>
    <s v="https://falconracetiming.com/racetimes/SMT%20Turkey%20Trot%20AG%202019.htm#%201%20M"/>
  </r>
  <r>
    <n v="1991"/>
    <x v="2"/>
    <s v="IJA, St. Louis"/>
    <x v="85"/>
    <s v="M"/>
    <x v="1"/>
    <d v="1899-12-30T00:20:41"/>
    <s v="?"/>
    <s v="http://www.juggling.org/orgs/ija/champs.txt"/>
  </r>
  <r>
    <n v="2019"/>
    <x v="2"/>
    <s v="Guelph 5km"/>
    <x v="82"/>
    <s v="F"/>
    <x v="0"/>
    <d v="1899-12-30T00:20:42"/>
    <s v="?"/>
    <s v="https://sites.google.com/site/guelph5kjoggling/results"/>
  </r>
  <r>
    <d v="2017-07-29T00:00:00"/>
    <x v="2"/>
    <s v="Windsor 5k Fun Run, Nova Scotia"/>
    <x v="89"/>
    <s v="M"/>
    <x v="2"/>
    <d v="1899-12-30T00:20:45"/>
    <s v="?"/>
    <s v="https://results.raceroster.com/v2/en-CA/results/rvd77z5qbtrc4q3c/results?subEvent=&amp;search=Fiander&amp;page=1    https://www.facebook.com/513379212/posts/10155174605369213/?substory_index=652552003056853&amp;app=fbl"/>
  </r>
  <r>
    <d v="2023-02-04T00:00:00"/>
    <x v="2"/>
    <s v="Hay Lodge Parkrun"/>
    <x v="87"/>
    <s v="M"/>
    <x v="3"/>
    <d v="1899-12-30T00:20:47"/>
    <n v="0"/>
    <m/>
  </r>
  <r>
    <n v="1997"/>
    <x v="2"/>
    <s v="IJA, Pittsburgh"/>
    <x v="29"/>
    <s v="M"/>
    <x v="1"/>
    <d v="1899-12-30T00:20:50"/>
    <s v="?"/>
    <s v="https://dev.juggle.org/history/champs/champs1997.php"/>
  </r>
  <r>
    <n v="1994"/>
    <x v="2"/>
    <s v="IJA, Vermont, Billy Gillen Memorial 5km"/>
    <x v="13"/>
    <s v="M"/>
    <x v="0"/>
    <d v="1899-12-30T00:20:50"/>
    <s v="?"/>
    <s v="https://dev.juggle.org/history/champs/champs1994.php"/>
  </r>
  <r>
    <n v="1989"/>
    <x v="2"/>
    <s v="IJA, Baltimore"/>
    <x v="101"/>
    <s v="M"/>
    <x v="1"/>
    <d v="1899-12-30T00:20:50"/>
    <s v="?"/>
    <s v="http://www.juggling.org/orgs/ija/champs.txt"/>
  </r>
  <r>
    <d v="2023-04-08T00:00:00"/>
    <x v="2"/>
    <s v="Edinburgh Parkrun"/>
    <x v="87"/>
    <s v="M"/>
    <x v="3"/>
    <d v="1899-12-30T00:20:52"/>
    <n v="1"/>
    <m/>
  </r>
  <r>
    <d v="2023-04-22T00:00:00"/>
    <x v="2"/>
    <s v="Tollcross Parkrun"/>
    <x v="87"/>
    <s v="M"/>
    <x v="3"/>
    <d v="1899-12-30T00:20:57"/>
    <n v="0"/>
    <m/>
  </r>
  <r>
    <d v="2023-01-21T00:00:00"/>
    <x v="2"/>
    <s v="Lochend Woods Parkrun"/>
    <x v="87"/>
    <s v="M"/>
    <x v="3"/>
    <d v="1899-12-30T00:20:58"/>
    <m/>
    <m/>
  </r>
  <r>
    <d v="2021-11-25T00:00:00"/>
    <x v="2"/>
    <s v="Harrisburg Turkey Trot 5k, PA"/>
    <x v="28"/>
    <s v="M"/>
    <x v="0"/>
    <d v="1899-12-30T00:21:02"/>
    <s v="?"/>
    <s v="https://falconracetiming.com/racetimes/SMT%20Turkey%20Trot%20AG%202021.htm"/>
  </r>
  <r>
    <n v="1994"/>
    <x v="2"/>
    <s v="IJA, Vermont, Billy Gillen Memorial 5km"/>
    <x v="34"/>
    <s v="M"/>
    <x v="1"/>
    <d v="1899-12-30T00:21:03"/>
    <s v="?"/>
    <s v="https://dev.juggle.org/history/champs/champs1994.php"/>
  </r>
  <r>
    <d v="2018-10-20T00:00:00"/>
    <x v="2"/>
    <s v="Trick or Trot 5km"/>
    <x v="80"/>
    <s v="M"/>
    <x v="0"/>
    <d v="1899-12-30T00:21:04"/>
    <n v="0"/>
    <s v="https://www.facebook.com/profile/100064067107732/search/?q=joggling"/>
  </r>
  <r>
    <d v="2021-12-04T00:00:00"/>
    <x v="2"/>
    <s v="Watermead Country Park Parkrun"/>
    <x v="87"/>
    <s v="M"/>
    <x v="3"/>
    <d v="1899-12-30T00:21:04"/>
    <m/>
    <m/>
  </r>
  <r>
    <n v="1981"/>
    <x v="2"/>
    <s v="IJA, Cleveland, Ohio"/>
    <x v="102"/>
    <s v="M"/>
    <x v="1"/>
    <d v="1899-12-30T00:21:09"/>
    <s v="?"/>
    <s v="https://dev.juggle.org/history/champs/champs1981.php"/>
  </r>
  <r>
    <d v="2021-11-20T00:00:00"/>
    <x v="2"/>
    <s v="Dishley, Loughborough Parkrun"/>
    <x v="87"/>
    <s v="M"/>
    <x v="3"/>
    <d v="1899-12-30T00:21:23"/>
    <m/>
    <m/>
  </r>
  <r>
    <d v="2006-07-18T00:00:00"/>
    <x v="2"/>
    <s v="IJA, Portland, Oregon"/>
    <x v="103"/>
    <s v="M"/>
    <x v="1"/>
    <d v="1899-12-30T00:21:25"/>
    <s v="?"/>
    <s v="https://dev.juggle.org/history/champs/champs2006.php"/>
  </r>
  <r>
    <n v="1981"/>
    <x v="2"/>
    <s v="IJA, Cleveland, Ohio"/>
    <x v="104"/>
    <s v="M"/>
    <x v="1"/>
    <d v="1899-12-30T00:21:34"/>
    <s v="?"/>
    <s v="https://dev.juggle.org/history/champs/champs1981.php"/>
  </r>
  <r>
    <n v="1997"/>
    <x v="2"/>
    <s v="IJA, Pittsburgh"/>
    <x v="30"/>
    <s v="M"/>
    <x v="1"/>
    <d v="1899-12-30T00:21:37"/>
    <s v="?"/>
    <s v="https://dev.juggle.org/history/champs/champs1997.php"/>
  </r>
  <r>
    <d v="2022-01-15T00:00:00"/>
    <x v="2"/>
    <s v="Rushcliffe Parkrun"/>
    <x v="87"/>
    <s v="M"/>
    <x v="3"/>
    <d v="1899-12-30T00:21:37"/>
    <m/>
    <m/>
  </r>
  <r>
    <n v="1996"/>
    <x v="2"/>
    <s v="IJA, Rapid City"/>
    <x v="34"/>
    <s v="M"/>
    <x v="1"/>
    <d v="1899-12-30T00:21:38"/>
    <s v="?"/>
    <m/>
  </r>
  <r>
    <n v="2018"/>
    <x v="2"/>
    <s v="Guelph 5km"/>
    <x v="105"/>
    <s v="M"/>
    <x v="1"/>
    <d v="1899-12-30T00:21:39"/>
    <s v="?"/>
    <s v="https://sites.google.com/site/guelph5kjoggling/results"/>
  </r>
  <r>
    <d v="2011-07-20T00:00:00"/>
    <x v="2"/>
    <s v="IJA, Rochester"/>
    <x v="106"/>
    <s v="M"/>
    <x v="1"/>
    <d v="1899-12-30T00:21:41"/>
    <s v="?"/>
    <s v="https://dev.juggle.org/history/champs/champs2011.php"/>
  </r>
  <r>
    <d v="2011-07-20T00:00:00"/>
    <x v="2"/>
    <s v="IJA, Rochester"/>
    <x v="107"/>
    <s v="F"/>
    <x v="0"/>
    <d v="1899-12-30T00:21:46"/>
    <s v="?"/>
    <s v="https://dev.juggle.org/history/champs/champs2011.php"/>
  </r>
  <r>
    <d v="2022-11-19T00:00:00"/>
    <x v="2"/>
    <s v="Kirkcaldy Parkrun"/>
    <x v="87"/>
    <s v="M"/>
    <x v="3"/>
    <d v="1899-12-30T00:21:47"/>
    <m/>
    <m/>
  </r>
  <r>
    <n v="1991"/>
    <x v="2"/>
    <s v="IJA, St. Louis"/>
    <x v="14"/>
    <s v="M"/>
    <x v="0"/>
    <d v="1899-12-30T00:21:49"/>
    <s v="?"/>
    <s v="http://www.juggling.org/orgs/ija/champs.txt"/>
  </r>
  <r>
    <d v="2008-07-15T00:00:00"/>
    <x v="2"/>
    <s v="IJA, Kentucky"/>
    <x v="90"/>
    <s v="M"/>
    <x v="0"/>
    <d v="1899-12-30T00:21:50"/>
    <s v="?"/>
    <s v="https://dev.juggle.org/history/champs/champs2008.php"/>
  </r>
  <r>
    <d v="2022-01-29T00:00:00"/>
    <x v="2"/>
    <s v="Dishley, Loughborough Parkrun"/>
    <x v="87"/>
    <s v="M"/>
    <x v="3"/>
    <d v="1899-12-30T00:22:08"/>
    <m/>
    <m/>
  </r>
  <r>
    <n v="1991"/>
    <x v="2"/>
    <s v="IJA, St. Louis"/>
    <x v="39"/>
    <s v="M"/>
    <x v="1"/>
    <d v="1899-12-30T00:22:09"/>
    <s v="?"/>
    <s v="http://www.juggling.org/orgs/ija/champs.txt"/>
  </r>
  <r>
    <d v="2022-10-01T00:00:00"/>
    <x v="2"/>
    <s v="Oriam Parkrun"/>
    <x v="87"/>
    <s v="M"/>
    <x v="3"/>
    <d v="1899-12-30T00:22:13"/>
    <m/>
    <m/>
  </r>
  <r>
    <d v="2021-12-25T00:00:00"/>
    <x v="2"/>
    <s v="Didcot Parkrun"/>
    <x v="87"/>
    <s v="M"/>
    <x v="3"/>
    <d v="1899-12-30T00:22:14"/>
    <m/>
    <m/>
  </r>
  <r>
    <d v="2021-10-02T00:00:00"/>
    <x v="2"/>
    <s v="Dishley, Loughborough Parkrun"/>
    <x v="87"/>
    <s v="M"/>
    <x v="3"/>
    <d v="1899-12-30T00:22:15"/>
    <m/>
    <m/>
  </r>
  <r>
    <d v="2021-09-04T00:00:00"/>
    <x v="2"/>
    <s v="Dishley, Loughborough Parkrun"/>
    <x v="87"/>
    <s v="M"/>
    <x v="3"/>
    <d v="1899-12-30T00:22:16"/>
    <m/>
    <m/>
  </r>
  <r>
    <d v="2022-03-12T00:00:00"/>
    <x v="2"/>
    <s v="Watermead Country Park Parkrun"/>
    <x v="87"/>
    <s v="M"/>
    <x v="3"/>
    <d v="1899-12-30T00:22:22"/>
    <m/>
    <m/>
  </r>
  <r>
    <d v="2022-09-24T00:00:00"/>
    <x v="2"/>
    <s v="Vogrie Parkrun"/>
    <x v="87"/>
    <s v="M"/>
    <x v="3"/>
    <d v="1899-12-30T00:22:22"/>
    <m/>
    <m/>
  </r>
  <r>
    <d v="2007-07-17T00:00:00"/>
    <x v="2"/>
    <s v="IJA, Winston-Salem"/>
    <x v="108"/>
    <s v="M"/>
    <x v="1"/>
    <d v="1899-12-30T00:22:27"/>
    <s v="?"/>
    <s v="https://dev.juggle.org/history/champs/champs2007.php"/>
  </r>
  <r>
    <n v="1997"/>
    <x v="2"/>
    <s v="IJA, Pittsburgh"/>
    <x v="109"/>
    <s v="M"/>
    <x v="1"/>
    <d v="1899-12-30T00:22:29"/>
    <s v="?"/>
    <s v="https://dev.juggle.org/history/champs/champs1997.php"/>
  </r>
  <r>
    <n v="1994"/>
    <x v="2"/>
    <s v="IJA, Vermont, Billy Gillen Memorial 5km"/>
    <x v="110"/>
    <s v="M"/>
    <x v="1"/>
    <d v="1899-12-30T00:22:30"/>
    <s v="?"/>
    <s v="https://dev.juggle.org/history/champs/champs1994.php"/>
  </r>
  <r>
    <d v="2021-09-25T00:00:00"/>
    <x v="2"/>
    <s v="Dishley, Loughborough Parkrun"/>
    <x v="87"/>
    <s v="M"/>
    <x v="3"/>
    <d v="1899-12-30T00:22:32"/>
    <m/>
    <m/>
  </r>
  <r>
    <d v="2023-03-18T00:00:00"/>
    <x v="2"/>
    <s v="Nobles Parkrun"/>
    <x v="111"/>
    <s v="M"/>
    <x v="3"/>
    <d v="1899-12-30T00:22:34"/>
    <s v="?"/>
    <s v="https://www.parkrun.org.uk/nobles/results/224/  https://www.parkrun.org.uk/nobles/news/2023/03/21/nobles-parkrun-event-224/   https://www.instagram.com/p/Cp7aQ-iDjkc/"/>
  </r>
  <r>
    <n v="1993"/>
    <x v="2"/>
    <s v="IJA, Fargo"/>
    <x v="112"/>
    <s v="M"/>
    <x v="1"/>
    <d v="1899-12-30T00:22:34"/>
    <s v="?"/>
    <s v="http://www.juggling.org/orgs/ija/champs.txt"/>
  </r>
  <r>
    <n v="1993"/>
    <x v="2"/>
    <s v="IJA, Fargo"/>
    <x v="68"/>
    <s v="M"/>
    <x v="1"/>
    <d v="1899-12-30T00:22:35"/>
    <s v="?"/>
    <s v="http://www.juggling.org/orgs/ija/champs.txt"/>
  </r>
  <r>
    <n v="1991"/>
    <x v="2"/>
    <s v="IJA, St. Louis"/>
    <x v="25"/>
    <s v="M"/>
    <x v="1"/>
    <d v="1899-12-30T00:22:36"/>
    <s v="?"/>
    <s v="http://www.juggling.org/orgs/ija/champs.txt"/>
  </r>
  <r>
    <n v="2017"/>
    <x v="2"/>
    <s v="IJA, Lisbon, IA"/>
    <x v="23"/>
    <s v="M"/>
    <x v="1"/>
    <d v="1899-12-30T00:22:37"/>
    <s v="?"/>
    <s v="https://www.juggle.org/enewsletter/2017-07"/>
  </r>
  <r>
    <n v="1995"/>
    <x v="2"/>
    <s v="IJA, Las Vegas"/>
    <x v="6"/>
    <s v="M"/>
    <x v="1"/>
    <d v="1899-12-30T00:22:37"/>
    <s v="?"/>
    <s v="https://dev.juggle.org/history/champs/champs1995.php"/>
  </r>
  <r>
    <d v="2021-08-14T00:00:00"/>
    <x v="2"/>
    <s v="Dishley, Loughborough Parkrun"/>
    <x v="87"/>
    <s v="M"/>
    <x v="3"/>
    <d v="1899-12-30T00:22:37"/>
    <m/>
    <m/>
  </r>
  <r>
    <d v="2023-03-04T00:00:00"/>
    <x v="2"/>
    <s v="Queen's, Glasgow Parkrun"/>
    <x v="87"/>
    <s v="M"/>
    <x v="3"/>
    <d v="1899-12-30T00:22:41"/>
    <n v="0"/>
    <m/>
  </r>
  <r>
    <d v="2022-02-19T00:00:00"/>
    <x v="2"/>
    <s v="Rushcliffe Parkrun"/>
    <x v="87"/>
    <s v="M"/>
    <x v="3"/>
    <d v="1899-12-30T00:22:49"/>
    <m/>
    <m/>
  </r>
  <r>
    <d v="2021-09-11T00:00:00"/>
    <x v="2"/>
    <s v="Dishley, Loughborough Parkrun"/>
    <x v="87"/>
    <s v="M"/>
    <x v="3"/>
    <d v="1899-12-30T00:22:50"/>
    <m/>
    <m/>
  </r>
  <r>
    <d v="2022-11-05T00:00:00"/>
    <x v="2"/>
    <s v="University of Stirling Parkrun"/>
    <x v="87"/>
    <s v="M"/>
    <x v="3"/>
    <d v="1899-12-30T00:22:54"/>
    <m/>
    <m/>
  </r>
  <r>
    <d v="2019-12-21T00:00:00"/>
    <x v="2"/>
    <s v="Burnham and Highbridge Parkrun"/>
    <x v="87"/>
    <s v="M"/>
    <x v="3"/>
    <d v="1899-12-30T00:23:01"/>
    <m/>
    <m/>
  </r>
  <r>
    <d v="2009-07-14T00:00:00"/>
    <x v="2"/>
    <s v="IJA, Winston-Salem"/>
    <x v="113"/>
    <s v="M"/>
    <x v="1"/>
    <d v="1899-12-30T00:23:04"/>
    <s v="?"/>
    <s v="https://dev.juggle.org/history/champs/champs2009.php"/>
  </r>
  <r>
    <d v="2021-11-06T00:00:00"/>
    <x v="2"/>
    <s v="Dishley, Loughborough Parkrun"/>
    <x v="87"/>
    <s v="M"/>
    <x v="3"/>
    <d v="1899-12-30T00:23:04"/>
    <m/>
    <m/>
  </r>
  <r>
    <d v="2021-09-18T00:00:00"/>
    <x v="2"/>
    <s v="York Parkrun"/>
    <x v="87"/>
    <s v="M"/>
    <x v="3"/>
    <d v="1899-12-30T00:23:13"/>
    <m/>
    <m/>
  </r>
  <r>
    <n v="1997"/>
    <x v="2"/>
    <s v="IJA, Pittsburgh"/>
    <x v="114"/>
    <s v="M"/>
    <x v="1"/>
    <d v="1899-12-30T00:23:14"/>
    <s v="?"/>
    <s v="https://dev.juggle.org/history/champs/champs1997.php"/>
  </r>
  <r>
    <n v="1996"/>
    <x v="2"/>
    <s v="IJA, Rapid City"/>
    <x v="115"/>
    <s v="M"/>
    <x v="1"/>
    <d v="1899-12-30T00:23:21"/>
    <s v="?"/>
    <m/>
  </r>
  <r>
    <n v="1988"/>
    <x v="2"/>
    <s v="IJA, Denver"/>
    <x v="116"/>
    <s v="M"/>
    <x v="1"/>
    <d v="1899-12-30T00:23:21"/>
    <s v="?"/>
    <s v="http://www.juggling.org/orgs/ija/champs.txt"/>
  </r>
  <r>
    <n v="2016"/>
    <x v="2"/>
    <s v="Guelph 5km"/>
    <x v="117"/>
    <s v="M"/>
    <x v="1"/>
    <d v="1899-12-30T00:23:22"/>
    <s v="?"/>
    <s v="https://sites.google.com/site/guelph5kjoggling/results"/>
  </r>
  <r>
    <d v="2023-01-07T00:00:00"/>
    <x v="2"/>
    <s v="Pobalscoil Na Trionoide Parkrun"/>
    <x v="118"/>
    <s v="M"/>
    <x v="5"/>
    <d v="1899-12-30T00:23:25"/>
    <s v="?"/>
    <s v="https://www.parkrun.ie/pobalscoilnatrionoide/results/44/   https://www.facebook.com/profile/100067922504955/search/?q=juggling"/>
  </r>
  <r>
    <d v="2023-01-28T00:00:00"/>
    <x v="2"/>
    <s v="Falkirk Parkrun"/>
    <x v="87"/>
    <s v="M"/>
    <x v="3"/>
    <d v="1899-12-30T00:23:29"/>
    <m/>
    <m/>
  </r>
  <r>
    <d v="2015-07-05T00:00:00"/>
    <x v="2"/>
    <s v="Guelph 5km"/>
    <x v="119"/>
    <s v="M"/>
    <x v="0"/>
    <d v="1899-12-30T00:23:30"/>
    <s v="?"/>
    <s v="https://sites.google.com/site/guelph5kjoggling/results"/>
  </r>
  <r>
    <d v="2022-01-01T00:00:00"/>
    <x v="2"/>
    <s v="Burnham and Highbridge Parkrun"/>
    <x v="87"/>
    <s v="M"/>
    <x v="3"/>
    <d v="1899-12-30T00:23:32"/>
    <m/>
    <m/>
  </r>
  <r>
    <d v="2022-03-05T00:00:00"/>
    <x v="2"/>
    <s v="Rushmere Parkrun"/>
    <x v="87"/>
    <s v="M"/>
    <x v="3"/>
    <d v="1899-12-30T00:23:33"/>
    <m/>
    <m/>
  </r>
  <r>
    <n v="2020"/>
    <x v="2"/>
    <s v="IJA, Virtual"/>
    <x v="108"/>
    <s v="M"/>
    <x v="1"/>
    <d v="1899-12-30T00:23:34"/>
    <s v="?"/>
    <s v="https://www.juggle.org/festival-details/online-joggling-championships/"/>
  </r>
  <r>
    <d v="2022-07-30T00:00:00"/>
    <x v="2"/>
    <s v="Irchester Country Parkrun"/>
    <x v="87"/>
    <s v="M"/>
    <x v="3"/>
    <d v="1899-12-30T00:23:43"/>
    <m/>
    <m/>
  </r>
  <r>
    <d v="2000-08-05T00:00:00"/>
    <x v="2"/>
    <s v="IJA, Montreal"/>
    <x v="42"/>
    <s v="M"/>
    <x v="1"/>
    <d v="1899-12-30T00:23:45"/>
    <s v="?"/>
    <s v="https://dev.juggle.org/history/champs/champs2000.php"/>
  </r>
  <r>
    <n v="1997"/>
    <x v="2"/>
    <s v="IJA, Pittsburgh"/>
    <x v="47"/>
    <s v="F"/>
    <x v="1"/>
    <d v="1899-12-30T00:23:45"/>
    <s v="?"/>
    <s v="https://dev.juggle.org/history/champs/champs1997.php"/>
  </r>
  <r>
    <d v="2000-08-05T00:00:00"/>
    <x v="2"/>
    <s v="IJA, Montreal"/>
    <x v="35"/>
    <s v="M"/>
    <x v="1"/>
    <d v="1899-12-30T00:23:46"/>
    <s v="?"/>
    <s v="https://dev.juggle.org/history/champs/champs2000.php"/>
  </r>
  <r>
    <d v="2022-12-24T00:00:00"/>
    <x v="2"/>
    <s v="Burnham and Highbridge Parkrun"/>
    <x v="87"/>
    <s v="M"/>
    <x v="3"/>
    <d v="1899-12-30T00:23:47"/>
    <m/>
    <m/>
  </r>
  <r>
    <d v="2022-09-10T00:00:00"/>
    <x v="2"/>
    <s v="Edinburgh Parkrun"/>
    <x v="87"/>
    <s v="M"/>
    <x v="3"/>
    <d v="1899-12-30T00:23:48"/>
    <m/>
    <m/>
  </r>
  <r>
    <n v="2017"/>
    <x v="2"/>
    <s v="Guelph 5km"/>
    <x v="117"/>
    <s v="M"/>
    <x v="1"/>
    <d v="1899-12-30T00:23:49"/>
    <s v="?"/>
    <s v="https://sites.google.com/site/guelph5kjoggling/results"/>
  </r>
  <r>
    <d v="2009-07-14T00:00:00"/>
    <x v="2"/>
    <s v="IJA, Winston-Salem"/>
    <x v="120"/>
    <s v="M"/>
    <x v="1"/>
    <d v="1899-12-30T00:23:50"/>
    <s v="?"/>
    <s v="https://dev.juggle.org/history/champs/champs2009.php"/>
  </r>
  <r>
    <n v="2010"/>
    <x v="2"/>
    <s v="IJA, Nevada"/>
    <x v="121"/>
    <s v="M"/>
    <x v="1"/>
    <d v="1899-12-30T00:23:52"/>
    <s v="?"/>
    <s v="https://dev.juggle.org/history/champs/champs2010.php"/>
  </r>
  <r>
    <d v="2015-07-05T00:00:00"/>
    <x v="2"/>
    <s v="Guelph 5km"/>
    <x v="122"/>
    <s v="M"/>
    <x v="1"/>
    <d v="1899-12-30T00:23:52"/>
    <s v="?"/>
    <s v="https://sites.google.com/site/guelph5kjoggling/results"/>
  </r>
  <r>
    <n v="2016"/>
    <x v="2"/>
    <s v="Guelph 5km"/>
    <x v="119"/>
    <s v="M"/>
    <x v="0"/>
    <d v="1899-12-30T00:23:56"/>
    <s v="?"/>
    <s v="https://sites.google.com/site/guelph5kjoggling/results"/>
  </r>
  <r>
    <d v="2022-11-26T00:00:00"/>
    <x v="2"/>
    <s v="Holyrood Parkrun"/>
    <x v="87"/>
    <s v="M"/>
    <x v="3"/>
    <d v="1899-12-30T00:23:56"/>
    <m/>
    <m/>
  </r>
  <r>
    <n v="2017"/>
    <x v="2"/>
    <s v="IJA, Lisbon, IA"/>
    <x v="123"/>
    <s v="M"/>
    <x v="6"/>
    <d v="1899-12-30T00:24:00"/>
    <s v="?"/>
    <s v="https://www.juggle.org/enewsletter/2017-07"/>
  </r>
  <r>
    <n v="2020"/>
    <x v="2"/>
    <s v="IJA, Virtual"/>
    <x v="124"/>
    <s v="M"/>
    <x v="7"/>
    <d v="1899-12-30T00:24:07"/>
    <s v="?"/>
    <s v="https://www.juggle.org/festival-details/online-joggling-championships/"/>
  </r>
  <r>
    <d v="2022-08-20T00:00:00"/>
    <x v="2"/>
    <s v="Glen River Parkrun"/>
    <x v="118"/>
    <s v="M"/>
    <x v="5"/>
    <d v="1899-12-30T00:24:16"/>
    <s v="?"/>
    <s v="https://www.parkrun.ie/glenriver/results/119/    https://www.instagram.com/p/Che91wjjOL1/"/>
  </r>
  <r>
    <d v="2022-10-15T00:00:00"/>
    <x v="2"/>
    <s v="Livingston Parkrun"/>
    <x v="87"/>
    <s v="M"/>
    <x v="3"/>
    <d v="1899-12-30T00:24:19"/>
    <m/>
    <m/>
  </r>
  <r>
    <d v="2018-11-10T00:00:00"/>
    <x v="2"/>
    <s v="Dinton Pastures Parkrun"/>
    <x v="125"/>
    <s v="M"/>
    <x v="3"/>
    <d v="1899-12-30T00:24:20"/>
    <s v="?"/>
    <s v="https://www.parkrun.org.uk/dintonpastures/results/18/   https://www.parkrun.org.uk/dintonpastures/news/2018/11/12/dinton-pastures-parkrun-18/"/>
  </r>
  <r>
    <d v="2008-07-15T00:00:00"/>
    <x v="2"/>
    <s v="IJA, Kentucky"/>
    <x v="126"/>
    <s v="M"/>
    <x v="0"/>
    <d v="1899-12-30T00:24:24"/>
    <s v="?"/>
    <s v="https://dev.juggle.org/history/champs/champs2008.php"/>
  </r>
  <r>
    <d v="2002-07-17T00:00:00"/>
    <x v="2"/>
    <s v="IJA, Reading, Pennsylvania"/>
    <x v="42"/>
    <s v="M"/>
    <x v="1"/>
    <d v="1899-12-30T00:24:26"/>
    <s v="?"/>
    <s v="https://dev.juggle.org/history/champs/champs2002.php"/>
  </r>
  <r>
    <d v="2015-07-05T00:00:00"/>
    <x v="2"/>
    <s v="Guelph 5km"/>
    <x v="127"/>
    <s v="M"/>
    <x v="1"/>
    <d v="1899-12-30T00:24:27"/>
    <s v="?"/>
    <s v="https://sites.google.com/site/guelph5kjoggling/results"/>
  </r>
  <r>
    <d v="2008-07-15T00:00:00"/>
    <x v="2"/>
    <s v="IJA, Kentucky"/>
    <x v="128"/>
    <s v="M"/>
    <x v="1"/>
    <d v="1899-12-30T00:24:31"/>
    <s v="?"/>
    <s v="https://dev.juggle.org/history/champs/champs2008.php"/>
  </r>
  <r>
    <d v="2007-07-17T00:00:00"/>
    <x v="2"/>
    <s v="IJA, Winston-Salem"/>
    <x v="129"/>
    <s v="M"/>
    <x v="1"/>
    <d v="1899-12-30T00:24:34"/>
    <s v="?"/>
    <s v="https://dev.juggle.org/history/champs/champs2007.php"/>
  </r>
  <r>
    <d v="2000-08-05T00:00:00"/>
    <x v="2"/>
    <s v="IJA, Montreal"/>
    <x v="45"/>
    <s v="M"/>
    <x v="1"/>
    <d v="1899-12-30T00:24:35"/>
    <s v="?"/>
    <s v="https://dev.juggle.org/history/champs/champs2000.php"/>
  </r>
  <r>
    <n v="1993"/>
    <x v="2"/>
    <s v="IJA, Fargo"/>
    <x v="130"/>
    <s v="M"/>
    <x v="0"/>
    <d v="1899-12-30T00:24:36"/>
    <s v="?"/>
    <s v="http://www.juggling.org/orgs/ija/champs.txt"/>
  </r>
  <r>
    <n v="2017"/>
    <x v="2"/>
    <s v="IJA, Lisbon, IA"/>
    <x v="131"/>
    <s v="F"/>
    <x v="1"/>
    <d v="1899-12-30T00:24:37"/>
    <s v="?"/>
    <s v="https://www.juggle.org/enewsletter/2017-07"/>
  </r>
  <r>
    <n v="1996"/>
    <x v="2"/>
    <s v="IJA, Rapid City"/>
    <x v="68"/>
    <s v="M"/>
    <x v="1"/>
    <d v="1899-12-30T00:24:38"/>
    <s v="?"/>
    <m/>
  </r>
  <r>
    <n v="2017"/>
    <x v="2"/>
    <s v="IJA, Lisbon, IA"/>
    <x v="132"/>
    <s v="M"/>
    <x v="1"/>
    <d v="1899-12-30T00:24:42"/>
    <s v="?"/>
    <s v="https://www.juggle.org/enewsletter/2017-07"/>
  </r>
  <r>
    <n v="2017"/>
    <x v="2"/>
    <s v="Guelph 5km"/>
    <x v="133"/>
    <s v="M"/>
    <x v="1"/>
    <d v="1899-12-30T00:24:42"/>
    <s v="?"/>
    <s v="https://sites.google.com/site/guelph5kjoggling/results"/>
  </r>
  <r>
    <n v="2018"/>
    <x v="2"/>
    <s v="Guelph 5km"/>
    <x v="134"/>
    <s v="F"/>
    <x v="1"/>
    <d v="1899-12-30T00:24:42"/>
    <s v="?"/>
    <s v="https://sites.google.com/site/guelph5kjoggling/results"/>
  </r>
  <r>
    <d v="2022-01-22T00:00:00"/>
    <x v="2"/>
    <s v="Dishley, Loughborough Parkrun"/>
    <x v="87"/>
    <s v="M"/>
    <x v="3"/>
    <d v="1899-12-30T00:24:43"/>
    <m/>
    <m/>
  </r>
  <r>
    <n v="2017"/>
    <x v="2"/>
    <s v="IJA, Lisbon, IA"/>
    <x v="135"/>
    <s v="M"/>
    <x v="1"/>
    <d v="1899-12-30T00:24:48"/>
    <s v="?"/>
    <s v="https://www.juggle.org/enewsletter/2017-07"/>
  </r>
  <r>
    <d v="2023-02-11T00:00:00"/>
    <x v="2"/>
    <s v="Vogrie Parkrun"/>
    <x v="87"/>
    <s v="M"/>
    <x v="3"/>
    <d v="1899-12-30T00:24:48"/>
    <m/>
    <m/>
  </r>
  <r>
    <n v="2016"/>
    <x v="2"/>
    <s v="Guelph 5km"/>
    <x v="122"/>
    <s v="M"/>
    <x v="1"/>
    <d v="1899-12-30T00:25:00"/>
    <s v="?"/>
    <s v="https://sites.google.com/site/guelph5kjoggling/results"/>
  </r>
  <r>
    <n v="2018"/>
    <x v="2"/>
    <s v="Guelph 5km"/>
    <x v="136"/>
    <s v="M"/>
    <x v="1"/>
    <d v="1899-12-30T00:25:05"/>
    <s v="?"/>
    <s v="https://sites.google.com/site/guelph5kjoggling/results"/>
  </r>
  <r>
    <n v="2017"/>
    <x v="2"/>
    <s v="Guelph 5km"/>
    <x v="132"/>
    <s v="M"/>
    <x v="1"/>
    <d v="1899-12-30T00:25:08"/>
    <s v="?"/>
    <s v="https://sites.google.com/site/guelph5kjoggling/results"/>
  </r>
  <r>
    <d v="2019-06-16T00:00:00"/>
    <x v="2"/>
    <s v="Evanston Race Against Hate, IL"/>
    <x v="137"/>
    <s v="M"/>
    <x v="0"/>
    <d v="1899-12-30T00:25:10"/>
    <s v="?"/>
    <s v="https://results.raceroster.com/v2/en-US/results/urrk4wsy39e9crfs/results?subEvent=25982&amp;page=1&amp;search=Dean+radcliffe"/>
  </r>
  <r>
    <d v="2006-07-18T00:00:00"/>
    <x v="2"/>
    <s v="IJA, Portland, Oregon"/>
    <x v="138"/>
    <s v="M"/>
    <x v="1"/>
    <d v="1899-12-30T00:25:27"/>
    <s v="?"/>
    <s v="https://dev.juggle.org/history/champs/champs2006.php"/>
  </r>
  <r>
    <d v="2002-07-17T00:00:00"/>
    <x v="2"/>
    <s v="IJA, Reading, Pennsylvania"/>
    <x v="139"/>
    <s v="M"/>
    <x v="1"/>
    <d v="1899-12-30T00:25:36"/>
    <s v="?"/>
    <s v="https://dev.juggle.org/history/champs/champs2002.php"/>
  </r>
  <r>
    <d v="2012-02-18T00:00:00"/>
    <x v="2"/>
    <s v="Highbury Fields Parkrun"/>
    <x v="140"/>
    <s v="M"/>
    <x v="3"/>
    <d v="1899-12-30T00:25:37"/>
    <s v="?"/>
    <s v="https://www.parkrun.org.uk/highburyfields/results/15/"/>
  </r>
  <r>
    <d v="2019-03-30T00:00:00"/>
    <x v="2"/>
    <s v="Leicester Victoria Parkrun"/>
    <x v="87"/>
    <s v="M"/>
    <x v="3"/>
    <d v="1899-12-30T00:25:39"/>
    <m/>
    <m/>
  </r>
  <r>
    <d v="2022-11-19T00:00:00"/>
    <x v="2"/>
    <s v="Prospet Parkrun"/>
    <x v="125"/>
    <s v="M"/>
    <x v="3"/>
    <d v="1899-12-30T00:25:40"/>
    <s v="?"/>
    <s v="https://www.facebook.com/watch/?v=1163098037643456   https://www.parkrun.org.uk/prospect/results/154/"/>
  </r>
  <r>
    <d v="2002-07-17T00:00:00"/>
    <x v="2"/>
    <s v="IJA, Reading, Pennsylvania"/>
    <x v="52"/>
    <s v="F"/>
    <x v="1"/>
    <d v="1899-12-30T00:25:43"/>
    <s v="?"/>
    <s v="https://dev.juggle.org/history/champs/champs2002.php"/>
  </r>
  <r>
    <d v="2022-07-23T00:00:00"/>
    <x v="2"/>
    <s v="Newent Parkrun"/>
    <x v="87"/>
    <s v="M"/>
    <x v="3"/>
    <d v="1899-12-30T00:25:43"/>
    <m/>
    <m/>
  </r>
  <r>
    <d v="2007-07-17T00:00:00"/>
    <x v="2"/>
    <s v="IJA, Winston-Salem"/>
    <x v="141"/>
    <s v="M"/>
    <x v="1"/>
    <d v="1899-12-30T00:25:46"/>
    <s v="?"/>
    <s v="https://dev.juggle.org/history/champs/champs2007.php"/>
  </r>
  <r>
    <d v="2009-07-14T00:00:00"/>
    <x v="2"/>
    <s v="IJA, Winston-Salem"/>
    <x v="142"/>
    <s v="M"/>
    <x v="1"/>
    <d v="1899-12-30T00:25:52"/>
    <s v="?"/>
    <s v="https://dev.juggle.org/history/champs/champs2009.php"/>
  </r>
  <r>
    <d v="2002-07-17T00:00:00"/>
    <x v="2"/>
    <s v="IJA, Reading, Pennsylvania"/>
    <x v="143"/>
    <s v="M"/>
    <x v="1"/>
    <d v="1899-12-30T00:25:57"/>
    <s v="?"/>
    <s v="https://dev.juggle.org/history/champs/champs2002.php"/>
  </r>
  <r>
    <d v="2022-02-12T00:00:00"/>
    <x v="2"/>
    <s v="Dishley, Loughborough Parkrun"/>
    <x v="87"/>
    <s v="M"/>
    <x v="3"/>
    <d v="1899-12-30T00:26:03"/>
    <m/>
    <m/>
  </r>
  <r>
    <n v="2018"/>
    <x v="2"/>
    <s v="Guelph 5km"/>
    <x v="122"/>
    <s v="M"/>
    <x v="1"/>
    <d v="1899-12-30T00:26:05"/>
    <s v="?"/>
    <s v="https://sites.google.com/site/guelph5kjoggling/results"/>
  </r>
  <r>
    <d v="2008-07-15T00:00:00"/>
    <x v="2"/>
    <s v="IJA, Kentucky"/>
    <x v="138"/>
    <s v="M"/>
    <x v="1"/>
    <d v="1899-12-30T00:26:07"/>
    <s v="?"/>
    <s v="https://dev.juggle.org/history/champs/champs2008.php"/>
  </r>
  <r>
    <d v="2015-07-05T00:00:00"/>
    <x v="2"/>
    <s v="Guelph 5km"/>
    <x v="136"/>
    <s v="M"/>
    <x v="1"/>
    <d v="1899-12-30T00:26:12"/>
    <s v="?"/>
    <s v="https://sites.google.com/site/guelph5kjoggling/results"/>
  </r>
  <r>
    <n v="2017"/>
    <x v="2"/>
    <s v="IJA, Lisbon, IA"/>
    <x v="144"/>
    <s v="M"/>
    <x v="1"/>
    <d v="1899-12-30T00:26:15"/>
    <s v="?"/>
    <s v="https://www.juggle.org/enewsletter/2017-07"/>
  </r>
  <r>
    <d v="2004-07-13T00:00:00"/>
    <x v="2"/>
    <s v="IJA, Buffalo"/>
    <x v="32"/>
    <s v="M"/>
    <x v="1"/>
    <d v="1899-12-30T00:26:16"/>
    <s v="?"/>
    <s v="https://dev.juggle.org/history/champs/champs2004.php"/>
  </r>
  <r>
    <n v="2020"/>
    <x v="2"/>
    <s v="IJA, Virtual"/>
    <x v="49"/>
    <s v="M"/>
    <x v="0"/>
    <d v="1899-12-30T00:26:17"/>
    <s v="?"/>
    <s v="https://www.juggle.org/festival-details/online-joggling-championships/"/>
  </r>
  <r>
    <n v="2018"/>
    <x v="2"/>
    <s v="Guelph 5km"/>
    <x v="119"/>
    <s v="M"/>
    <x v="0"/>
    <d v="1899-12-30T00:26:20"/>
    <s v="?"/>
    <s v="https://sites.google.com/site/guelph5kjoggling/results"/>
  </r>
  <r>
    <d v="2023-03-11T00:00:00"/>
    <x v="2"/>
    <s v="Torvean Parkrun"/>
    <x v="87"/>
    <s v="M"/>
    <x v="3"/>
    <d v="1899-12-30T00:26:21"/>
    <n v="0"/>
    <m/>
  </r>
  <r>
    <d v="2018-09-15T00:00:00"/>
    <x v="2"/>
    <s v="Dalby Forest Parkrun"/>
    <x v="145"/>
    <s v="M"/>
    <x v="3"/>
    <d v="1899-12-30T00:26:24"/>
    <s v="?"/>
    <s v="https://www.parkrun.org.uk/dalbyforest/results/127/  https://www.parkrun.org.uk/dalbyforest/news/2018/09/23/event-127-return-of-the-joggler/"/>
  </r>
  <r>
    <d v="2015-07-05T00:00:00"/>
    <x v="2"/>
    <s v="Guelph 5km"/>
    <x v="146"/>
    <s v="M"/>
    <x v="1"/>
    <d v="1899-12-30T00:26:27"/>
    <s v="?"/>
    <s v="https://sites.google.com/site/guelph5kjoggling/results"/>
  </r>
  <r>
    <d v="2021-08-21T00:00:00"/>
    <x v="2"/>
    <s v="Burnham and Highbridge Parkrun"/>
    <x v="87"/>
    <s v="M"/>
    <x v="3"/>
    <d v="1899-12-30T00:26:31"/>
    <m/>
    <m/>
  </r>
  <r>
    <d v="2005-07-19T00:00:00"/>
    <x v="2"/>
    <s v="IJA, Davenport, Iowa"/>
    <x v="138"/>
    <s v="M"/>
    <x v="1"/>
    <d v="1899-12-30T00:26:46"/>
    <s v="?"/>
    <s v="https://dev.juggle.org/history/champs/champs2005.php"/>
  </r>
  <r>
    <n v="1997"/>
    <x v="2"/>
    <s v="IJA, Pittsburgh"/>
    <x v="61"/>
    <s v="F"/>
    <x v="1"/>
    <d v="1899-12-30T00:26:57"/>
    <s v="?"/>
    <s v="https://dev.juggle.org/history/champs/champs1997.php"/>
  </r>
  <r>
    <n v="1997"/>
    <x v="2"/>
    <s v="IJA, Pittsburgh"/>
    <x v="57"/>
    <s v="F"/>
    <x v="1"/>
    <d v="1899-12-30T00:26:57"/>
    <s v="?"/>
    <s v="https://dev.juggle.org/history/champs/champs1997.php"/>
  </r>
  <r>
    <d v="2022-07-09T00:00:00"/>
    <x v="2"/>
    <s v="Abingdon Parkrun"/>
    <x v="87"/>
    <s v="M"/>
    <x v="3"/>
    <d v="1899-12-30T00:26:58"/>
    <m/>
    <m/>
  </r>
  <r>
    <d v="2011-05-24T00:00:00"/>
    <x v="3"/>
    <s v="Time Trial"/>
    <x v="43"/>
    <s v="M"/>
    <x v="0"/>
    <d v="1899-12-30T00:27:06"/>
    <s v="?"/>
    <m/>
  </r>
  <r>
    <n v="2017"/>
    <x v="2"/>
    <s v="IJA, Lisbon, IA"/>
    <x v="119"/>
    <s v="M"/>
    <x v="0"/>
    <d v="1899-12-30T00:27:11"/>
    <s v="?"/>
    <s v="https://www.juggle.org/enewsletter/2017-07"/>
  </r>
  <r>
    <d v="2023-03-18T00:00:00"/>
    <x v="2"/>
    <s v="SoJo Gold Rush Race 5k, Utah"/>
    <x v="147"/>
    <s v="M"/>
    <x v="0"/>
    <d v="1899-12-30T00:27:12"/>
    <n v="0"/>
    <s v="https://results.raceroster.com/en-US/results/detail/q2ujswhv74k37m4v     https://twitter.com/dren_braves/status/1638301785600425985?t=6CoSh0lgpz_2gcWnjjedGQ&amp;s=19"/>
  </r>
  <r>
    <d v="2011-07-20T00:00:00"/>
    <x v="2"/>
    <s v="IJA, Rochester"/>
    <x v="85"/>
    <s v="M"/>
    <x v="1"/>
    <d v="1899-12-30T00:27:18"/>
    <s v="?"/>
    <s v="https://dev.juggle.org/history/champs/champs2011.php"/>
  </r>
  <r>
    <n v="2019"/>
    <x v="2"/>
    <s v="Guelph 5km"/>
    <x v="136"/>
    <s v="M"/>
    <x v="1"/>
    <d v="1899-12-30T00:27:19"/>
    <s v="?"/>
    <s v="https://sites.google.com/site/guelph5kjoggling/results"/>
  </r>
  <r>
    <n v="1997"/>
    <x v="2"/>
    <s v="IJA, Pittsburgh"/>
    <x v="148"/>
    <s v="M"/>
    <x v="1"/>
    <d v="1899-12-30T00:27:22"/>
    <s v="?"/>
    <s v="https://dev.juggle.org/history/champs/champs1997.php"/>
  </r>
  <r>
    <n v="2010"/>
    <x v="2"/>
    <s v="IJA, Nevada"/>
    <x v="42"/>
    <s v="M"/>
    <x v="1"/>
    <d v="1899-12-30T00:27:23"/>
    <s v="?"/>
    <s v="https://dev.juggle.org/history/champs/champs2010.php"/>
  </r>
  <r>
    <n v="2010"/>
    <x v="2"/>
    <s v="IJA, Nevada"/>
    <x v="149"/>
    <s v="M"/>
    <x v="0"/>
    <d v="1899-12-30T00:27:33"/>
    <s v="?"/>
    <s v="https://dev.juggle.org/history/champs/champs2010.php"/>
  </r>
  <r>
    <d v="2002-07-17T00:00:00"/>
    <x v="2"/>
    <s v="IJA, Reading, Pennsylvania"/>
    <x v="138"/>
    <s v="M"/>
    <x v="1"/>
    <d v="1899-12-30T00:27:35"/>
    <s v="?"/>
    <s v="https://dev.juggle.org/history/champs/champs2002.php"/>
  </r>
  <r>
    <n v="2010"/>
    <x v="2"/>
    <s v="IJA, Nevada"/>
    <x v="150"/>
    <s v="M"/>
    <x v="1"/>
    <d v="1899-12-30T00:27:40"/>
    <s v="?"/>
    <s v="https://dev.juggle.org/history/champs/champs2010.php"/>
  </r>
  <r>
    <n v="1992"/>
    <x v="2"/>
    <s v="IJA, Quebec"/>
    <x v="65"/>
    <s v="F"/>
    <x v="1"/>
    <d v="1899-12-30T00:27:42"/>
    <s v="?"/>
    <s v="http://www.juggling.org/orgs/ija/champs.txt"/>
  </r>
  <r>
    <d v="2022-06-12T00:00:00"/>
    <x v="2"/>
    <s v="Tutu Trot, Middletown, New Jersey"/>
    <x v="151"/>
    <s v="F"/>
    <x v="0"/>
    <d v="1899-12-30T00:27:43"/>
    <s v="?"/>
    <m/>
  </r>
  <r>
    <n v="2017"/>
    <x v="2"/>
    <s v="IJA, Lisbon, IA"/>
    <x v="152"/>
    <s v="M"/>
    <x v="1"/>
    <d v="1899-12-30T00:27:51"/>
    <s v="?"/>
    <s v="https://www.juggle.org/enewsletter/2017-07"/>
  </r>
  <r>
    <d v="2006-07-18T00:00:00"/>
    <x v="2"/>
    <s v="IJA, Portland, Oregon"/>
    <x v="153"/>
    <s v="M"/>
    <x v="1"/>
    <d v="1899-12-30T00:27:53"/>
    <s v="?"/>
    <s v="https://dev.juggle.org/history/champs/champs2006.php"/>
  </r>
  <r>
    <n v="1996"/>
    <x v="3"/>
    <s v="IJA, Rapid City"/>
    <x v="69"/>
    <s v="M"/>
    <x v="0"/>
    <d v="1899-12-30T00:27:53"/>
    <s v="?"/>
    <m/>
  </r>
  <r>
    <n v="2017"/>
    <x v="2"/>
    <s v="IJA, Lisbon, IA"/>
    <x v="154"/>
    <s v="M"/>
    <x v="1"/>
    <d v="1899-12-30T00:27:56"/>
    <s v="?"/>
    <s v="https://www.juggle.org/enewsletter/2017-07"/>
  </r>
  <r>
    <n v="1989"/>
    <x v="2"/>
    <s v="IJA, Baltimore"/>
    <x v="61"/>
    <s v="F"/>
    <x v="1"/>
    <d v="1899-12-30T00:27:57"/>
    <s v="?"/>
    <s v="http://www.juggling.org/orgs/ija/champs.txt"/>
  </r>
  <r>
    <d v="2023-03-25T00:00:00"/>
    <x v="2"/>
    <s v="Livingston Parkrun"/>
    <x v="87"/>
    <s v="M"/>
    <x v="3"/>
    <d v="1899-12-30T00:27:59"/>
    <n v="0"/>
    <m/>
  </r>
  <r>
    <d v="2008-07-15T00:00:00"/>
    <x v="2"/>
    <s v="IJA, Kentucky"/>
    <x v="42"/>
    <s v="M"/>
    <x v="1"/>
    <d v="1899-12-30T00:28:03"/>
    <s v="?"/>
    <s v="https://dev.juggle.org/history/champs/champs2008.php"/>
  </r>
  <r>
    <n v="1989"/>
    <x v="3"/>
    <s v="Time Trial"/>
    <x v="14"/>
    <s v="M"/>
    <x v="0"/>
    <d v="1899-12-30T00:28:11"/>
    <s v="?"/>
    <s v="https://www.dev.juggle.org/history/archives/jugmags/45-2/45-2,p11.htm"/>
  </r>
  <r>
    <n v="2017"/>
    <x v="2"/>
    <s v="IJA, Lisbon, IA"/>
    <x v="149"/>
    <s v="M"/>
    <x v="0"/>
    <d v="1899-12-30T00:28:21"/>
    <s v="?"/>
    <s v="https://www.juggle.org/enewsletter/2017-07"/>
  </r>
  <r>
    <n v="2017"/>
    <x v="2"/>
    <s v="Guelph 5km"/>
    <x v="122"/>
    <s v="M"/>
    <x v="1"/>
    <d v="1899-12-30T00:28:26"/>
    <s v="?"/>
    <s v="https://sites.google.com/site/guelph5kjoggling/results"/>
  </r>
  <r>
    <d v="2006-07-18T00:00:00"/>
    <x v="2"/>
    <s v="IJA, Portland, Oregon"/>
    <x v="150"/>
    <s v="M"/>
    <x v="1"/>
    <d v="1899-12-30T00:28:30"/>
    <s v="?"/>
    <s v="https://dev.juggle.org/history/champs/champs2006.php"/>
  </r>
  <r>
    <d v="2002-07-17T00:00:00"/>
    <x v="2"/>
    <s v="IJA, Reading, Pennsylvania"/>
    <x v="44"/>
    <s v="M"/>
    <x v="1"/>
    <d v="1899-12-30T00:28:44"/>
    <s v="?"/>
    <s v="https://dev.juggle.org/history/champs/champs2002.php"/>
  </r>
  <r>
    <n v="1997"/>
    <x v="2"/>
    <s v="IJA, Pittsburgh"/>
    <x v="155"/>
    <s v="F"/>
    <x v="1"/>
    <d v="1899-12-30T00:28:48"/>
    <s v="?"/>
    <s v="https://dev.juggle.org/history/champs/champs1997.php"/>
  </r>
  <r>
    <d v="2011-07-20T00:00:00"/>
    <x v="2"/>
    <s v="IJA, Rochester"/>
    <x v="150"/>
    <s v="M"/>
    <x v="1"/>
    <d v="1899-12-30T00:28:54"/>
    <s v="?"/>
    <s v="https://dev.juggle.org/history/champs/champs2011.php"/>
  </r>
  <r>
    <n v="2010"/>
    <x v="2"/>
    <s v="IJA, Nevada"/>
    <x v="156"/>
    <s v="M"/>
    <x v="1"/>
    <d v="1899-12-30T00:29:01"/>
    <s v="?"/>
    <s v="https://dev.juggle.org/history/champs/champs2010.php"/>
  </r>
  <r>
    <d v="2004-07-13T00:00:00"/>
    <x v="2"/>
    <s v="IJA, Buffalo"/>
    <x v="42"/>
    <s v="M"/>
    <x v="1"/>
    <d v="1899-12-30T00:29:15"/>
    <s v="?"/>
    <s v="https://dev.juggle.org/history/champs/champs2004.php"/>
  </r>
  <r>
    <n v="1990"/>
    <x v="2"/>
    <s v="IJA, LA"/>
    <x v="65"/>
    <s v="F"/>
    <x v="1"/>
    <d v="1899-12-30T00:29:15"/>
    <s v="?"/>
    <s v="http://www.juggling.org/orgs/ija/champs.txt"/>
  </r>
  <r>
    <d v="2008-07-15T00:00:00"/>
    <x v="2"/>
    <s v="IJA, Kentucky"/>
    <x v="153"/>
    <s v="M"/>
    <x v="1"/>
    <d v="1899-12-30T00:29:20"/>
    <s v="?"/>
    <s v="https://dev.juggle.org/history/champs/champs2008.php"/>
  </r>
  <r>
    <d v="2011-07-20T00:00:00"/>
    <x v="2"/>
    <s v="IJA, Rochester"/>
    <x v="154"/>
    <s v="M"/>
    <x v="1"/>
    <d v="1899-12-30T00:29:28"/>
    <s v="?"/>
    <s v="https://dev.juggle.org/history/champs/champs2011.php"/>
  </r>
  <r>
    <n v="1993"/>
    <x v="2"/>
    <s v="IJA, Fargo"/>
    <x v="61"/>
    <s v="F"/>
    <x v="1"/>
    <d v="1899-12-30T00:29:31"/>
    <s v="?"/>
    <s v="http://www.juggling.org/orgs/ija/champs.txt"/>
  </r>
  <r>
    <d v="2007-07-17T00:00:00"/>
    <x v="2"/>
    <s v="IJA, Winston-Salem"/>
    <x v="157"/>
    <s v="M"/>
    <x v="0"/>
    <d v="1899-12-30T00:29:33"/>
    <s v="?"/>
    <s v="https://dev.juggle.org/history/champs/champs2007.php"/>
  </r>
  <r>
    <n v="2016"/>
    <x v="2"/>
    <s v="Guelph 5km"/>
    <x v="133"/>
    <s v="M"/>
    <x v="1"/>
    <d v="1899-12-30T00:29:45"/>
    <s v="?"/>
    <s v="https://sites.google.com/site/guelph5kjoggling/results"/>
  </r>
  <r>
    <d v="2019-04-27T00:00:00"/>
    <x v="2"/>
    <s v="Cardiff Parkrun"/>
    <x v="145"/>
    <s v="M"/>
    <x v="3"/>
    <d v="1899-12-30T00:29:53"/>
    <s v="?"/>
    <s v="https://www.parkrun.org.uk/cardiff/results/594/     https://twitter.com/speirce/status/1122092919303868416"/>
  </r>
  <r>
    <d v="2021-12-18T00:00:00"/>
    <x v="2"/>
    <s v="Dishley, Loughborough Parkrun"/>
    <x v="87"/>
    <s v="M"/>
    <x v="3"/>
    <d v="1899-12-30T00:29:54"/>
    <m/>
    <m/>
  </r>
  <r>
    <n v="1996"/>
    <x v="2"/>
    <s v="IJA, Rapid City"/>
    <x v="130"/>
    <s v="M"/>
    <x v="0"/>
    <d v="1899-12-30T00:29:56"/>
    <s v="?"/>
    <m/>
  </r>
  <r>
    <n v="2017"/>
    <x v="2"/>
    <s v="Guelph 5km"/>
    <x v="158"/>
    <s v="M"/>
    <x v="1"/>
    <d v="1899-12-30T00:30:07"/>
    <s v="?"/>
    <s v="https://sites.google.com/site/guelph5kjoggling/results"/>
  </r>
  <r>
    <n v="1991"/>
    <x v="2"/>
    <s v="IJA, St. Louis"/>
    <x v="61"/>
    <s v="F"/>
    <x v="1"/>
    <d v="1899-12-30T00:30:13"/>
    <s v="?"/>
    <s v="http://www.juggling.org/orgs/ija/champs.txt"/>
  </r>
  <r>
    <n v="2018"/>
    <x v="2"/>
    <s v="Guelph 5km"/>
    <x v="159"/>
    <s v="M"/>
    <x v="1"/>
    <d v="1899-12-30T00:30:17"/>
    <s v="?"/>
    <s v="https://sites.google.com/site/guelph5kjoggling/results"/>
  </r>
  <r>
    <n v="2017"/>
    <x v="2"/>
    <s v="IJA, Lisbon, IA"/>
    <x v="160"/>
    <s v="M"/>
    <x v="1"/>
    <d v="1899-12-30T00:30:19"/>
    <s v="?"/>
    <s v="https://www.juggle.org/enewsletter/2017-07"/>
  </r>
  <r>
    <n v="2017"/>
    <x v="2"/>
    <s v="IJA, Lisbon, IA"/>
    <x v="159"/>
    <s v="M"/>
    <x v="1"/>
    <d v="1899-12-30T00:30:22"/>
    <s v="?"/>
    <s v="https://www.juggle.org/enewsletter/2017-07"/>
  </r>
  <r>
    <n v="1988"/>
    <x v="2"/>
    <s v="IJA, Denver"/>
    <x v="65"/>
    <s v="F"/>
    <x v="1"/>
    <d v="1899-12-30T00:30:22"/>
    <s v="?"/>
    <s v="http://www.juggling.org/orgs/ija/champs.txt"/>
  </r>
  <r>
    <d v="2022-02-05T00:00:00"/>
    <x v="2"/>
    <s v="Dishley, Loughborough Parkrun"/>
    <x v="87"/>
    <s v="M"/>
    <x v="3"/>
    <d v="1899-12-30T00:30:30"/>
    <m/>
    <m/>
  </r>
  <r>
    <d v="2009-07-14T00:00:00"/>
    <x v="2"/>
    <s v="IJA, Winston-Salem"/>
    <x v="42"/>
    <s v="M"/>
    <x v="1"/>
    <d v="1899-12-30T00:30:52"/>
    <s v="?"/>
    <s v="https://dev.juggle.org/history/champs/champs2009.php"/>
  </r>
  <r>
    <d v="2009-07-14T00:00:00"/>
    <x v="2"/>
    <s v="IJA, Winston-Salem"/>
    <x v="149"/>
    <s v="M"/>
    <x v="0"/>
    <d v="1899-12-30T00:30:55"/>
    <s v="?"/>
    <s v="https://dev.juggle.org/history/champs/champs2009.php"/>
  </r>
  <r>
    <d v="2017-11-11T00:00:00"/>
    <x v="2"/>
    <s v="Hull Parkrun"/>
    <x v="145"/>
    <s v="M"/>
    <x v="3"/>
    <d v="1899-12-30T00:30:59"/>
    <s v="?"/>
    <s v="https://www.parkrun.org.uk/hull/news/2017/11/13/event-404-11th-november-2017-by-claire-hughes/"/>
  </r>
  <r>
    <d v="2022-07-02T00:00:00"/>
    <x v="2"/>
    <s v="York Parkrun"/>
    <x v="87"/>
    <s v="M"/>
    <x v="3"/>
    <d v="1899-12-30T00:31:57"/>
    <m/>
    <m/>
  </r>
  <r>
    <d v="2023-04-02T00:00:00"/>
    <x v="2"/>
    <s v="Southampton 5km"/>
    <x v="161"/>
    <s v="M"/>
    <x v="3"/>
    <d v="1899-12-30T00:32:04"/>
    <s v="?"/>
    <s v="https://www.strava.com/activities/8817698457   https://dbmaxresults.co.uk/results.aspx?CId=16421&amp;RId=405&amp;EId=6&amp;dt=0&amp;PageNo=2&amp;adv=0"/>
  </r>
  <r>
    <d v="2019-12-01T00:00:00"/>
    <x v="2"/>
    <s v="Middletown, New Jersey"/>
    <x v="151"/>
    <s v="F"/>
    <x v="0"/>
    <d v="1899-12-30T00:32:18"/>
    <s v="?"/>
    <s v="https://runsignup.com/Race/Results/38943/#resultSetId-182064;page:2;perpage:100"/>
  </r>
  <r>
    <d v="2009-07-14T00:00:00"/>
    <x v="2"/>
    <s v="IJA, Winston-Salem"/>
    <x v="162"/>
    <s v="M"/>
    <x v="1"/>
    <d v="1899-12-30T00:32:33"/>
    <s v="?"/>
    <s v="https://dev.juggle.org/history/champs/champs2009.php"/>
  </r>
  <r>
    <n v="1992"/>
    <x v="2"/>
    <s v="IJA, Quebec"/>
    <x v="163"/>
    <s v="F"/>
    <x v="1"/>
    <d v="1899-12-30T00:32:48"/>
    <s v="?"/>
    <s v="http://www.juggling.org/orgs/ija/champs.txt"/>
  </r>
  <r>
    <d v="2007-07-17T00:00:00"/>
    <x v="2"/>
    <s v="IJA, Winston-Salem"/>
    <x v="149"/>
    <s v="M"/>
    <x v="0"/>
    <d v="1899-12-30T00:32:50"/>
    <s v="?"/>
    <s v="https://dev.juggle.org/history/champs/champs2007.php"/>
  </r>
  <r>
    <n v="1995"/>
    <x v="3"/>
    <s v="IJA, Las Vegas"/>
    <x v="69"/>
    <s v="M"/>
    <x v="0"/>
    <d v="1899-12-30T00:33:03"/>
    <s v="?"/>
    <s v="https://dev.juggle.org/history/champs/champs1995.php"/>
  </r>
  <r>
    <n v="1994"/>
    <x v="2"/>
    <s v="IJA, Vermont, Billy Gillen Memorial 5km"/>
    <x v="65"/>
    <s v="F"/>
    <x v="1"/>
    <d v="1899-12-30T00:33:13"/>
    <s v="?"/>
    <s v="https://dev.juggle.org/history/champs/champs1994.php"/>
  </r>
  <r>
    <n v="2017"/>
    <x v="2"/>
    <s v="Guelph 5km"/>
    <x v="159"/>
    <s v="M"/>
    <x v="1"/>
    <d v="1899-12-30T00:33:15"/>
    <s v="?"/>
    <s v="https://sites.google.com/site/guelph5kjoggling/results"/>
  </r>
  <r>
    <n v="1996"/>
    <x v="2"/>
    <s v="IJA, Rapid City"/>
    <x v="65"/>
    <s v="F"/>
    <x v="1"/>
    <d v="1899-12-30T00:34:02"/>
    <s v="?"/>
    <m/>
  </r>
  <r>
    <n v="2017"/>
    <x v="2"/>
    <s v="Guelph 5km"/>
    <x v="164"/>
    <s v="M"/>
    <x v="1"/>
    <d v="1899-12-30T00:34:45"/>
    <s v="?"/>
    <s v="https://sites.google.com/site/guelph5kjoggling/results"/>
  </r>
  <r>
    <d v="2022-07-10T00:00:00"/>
    <x v="4"/>
    <s v="Time Trial"/>
    <x v="74"/>
    <s v="M"/>
    <x v="2"/>
    <d v="1899-12-30T00:34:47"/>
    <s v="?"/>
    <m/>
  </r>
  <r>
    <d v="2021-08-14T00:00:00"/>
    <x v="2"/>
    <s v="Eastville Parkrun"/>
    <x v="165"/>
    <s v="F"/>
    <x v="3"/>
    <d v="1899-12-30T00:35:30"/>
    <s v="?"/>
    <s v="https://www.parkrun.org.uk/eastville/news/2021/08/14/course-record-falls-and-joggling-comes-to-eastville-park/   https://www.parkrun.org.uk/eastville/results/121/"/>
  </r>
  <r>
    <d v="2018-08-19T00:00:00"/>
    <x v="4"/>
    <s v="Navy 10k Race, Halifax, Nova Scotia"/>
    <x v="74"/>
    <s v="M"/>
    <x v="2"/>
    <d v="1899-12-30T00:35:36"/>
    <s v="?"/>
    <s v="https://athleticsillustrated.com/michael-lucien-bergerons-ballsy-joggling-nets-him-a-world-10k-record/    https://runningmagazine.ca/the-scene/canadian-runs-5000m-joggling-world-record-of-1650/"/>
  </r>
  <r>
    <d v="2011-11-12T00:00:00"/>
    <x v="4"/>
    <s v="Mandarin Run"/>
    <x v="73"/>
    <s v="M"/>
    <x v="0"/>
    <d v="1899-12-30T00:35:41"/>
    <s v="?"/>
    <s v="http://1stplacesports.com/man11gradedres.htm"/>
  </r>
  <r>
    <n v="1990"/>
    <x v="4"/>
    <s v="Time Trial"/>
    <x v="8"/>
    <s v="M"/>
    <x v="0"/>
    <d v="1899-12-30T00:35:45"/>
    <s v="?"/>
    <s v="From Email exchange with Mike (April 2023)"/>
  </r>
  <r>
    <d v="2004-07-13T00:00:00"/>
    <x v="2"/>
    <s v="IJA, Buffalo"/>
    <x v="166"/>
    <s v="F"/>
    <x v="1"/>
    <d v="1899-12-30T00:35:49"/>
    <s v="?"/>
    <s v="https://dev.juggle.org/history/champs/champs2004.php"/>
  </r>
  <r>
    <n v="2022"/>
    <x v="4"/>
    <s v="Time Trial"/>
    <x v="167"/>
    <s v="M"/>
    <x v="3"/>
    <d v="1899-12-30T00:36:02"/>
    <n v="0"/>
    <m/>
  </r>
  <r>
    <n v="2019"/>
    <x v="2"/>
    <s v="Guelph 5km"/>
    <x v="168"/>
    <s v="M"/>
    <x v="1"/>
    <d v="1899-12-30T00:36:02"/>
    <s v="?"/>
    <s v="https://sites.google.com/site/guelph5kjoggling/results"/>
  </r>
  <r>
    <d v="2006-07-18T00:00:00"/>
    <x v="2"/>
    <s v="IJA, Portland, Oregon"/>
    <x v="166"/>
    <s v="F"/>
    <x v="1"/>
    <d v="1899-12-30T00:36:11"/>
    <s v="?"/>
    <s v="https://dev.juggle.org/history/champs/champs2006.php"/>
  </r>
  <r>
    <n v="1995"/>
    <x v="2"/>
    <s v="IJA, Las Vegas"/>
    <x v="61"/>
    <s v="F"/>
    <x v="1"/>
    <d v="1899-12-30T00:36:14"/>
    <s v="?"/>
    <s v="https://dev.juggle.org/history/champs/champs1995.php"/>
  </r>
  <r>
    <d v="2006-09-10T00:00:00"/>
    <x v="4"/>
    <s v="Toronto Island Run"/>
    <x v="78"/>
    <s v="M"/>
    <x v="2"/>
    <d v="1899-12-30T00:36:27"/>
    <s v="?"/>
    <m/>
  </r>
  <r>
    <d v="2009-07-14T00:00:00"/>
    <x v="2"/>
    <s v="IJA, Winston-Salem"/>
    <x v="169"/>
    <s v="M"/>
    <x v="1"/>
    <d v="1899-12-30T00:36:30"/>
    <s v="?"/>
    <s v="https://dev.juggle.org/history/champs/champs2009.php"/>
  </r>
  <r>
    <n v="2010"/>
    <x v="2"/>
    <s v="IJA, Nevada"/>
    <x v="170"/>
    <s v="M"/>
    <x v="1"/>
    <d v="1899-12-30T00:37:43"/>
    <s v="?"/>
    <s v="https://dev.juggle.org/history/champs/champs2010.php"/>
  </r>
  <r>
    <d v="2005-07-19T00:00:00"/>
    <x v="2"/>
    <s v="IJA, Davenport, Iowa"/>
    <x v="171"/>
    <s v="M"/>
    <x v="1"/>
    <d v="1899-12-30T00:38:11"/>
    <s v="?"/>
    <s v="https://dev.juggle.org/history/champs/champs2005.php"/>
  </r>
  <r>
    <d v="2007-07-17T00:00:00"/>
    <x v="3"/>
    <s v="IJA, Winston-Salem"/>
    <x v="69"/>
    <s v="M"/>
    <x v="0"/>
    <d v="1899-12-30T00:38:58"/>
    <s v="?"/>
    <s v="https://dev.juggle.org/history/champs/champs2007.php"/>
  </r>
  <r>
    <d v="2022-02-13T00:00:00"/>
    <x v="4"/>
    <s v="Nottingham Holme Run"/>
    <x v="87"/>
    <s v="M"/>
    <x v="3"/>
    <d v="1899-12-30T00:41:26"/>
    <n v="0"/>
    <m/>
  </r>
  <r>
    <n v="2016"/>
    <x v="2"/>
    <s v="Guelph 5km"/>
    <x v="159"/>
    <s v="M"/>
    <x v="1"/>
    <d v="1899-12-30T00:42:23"/>
    <s v="?"/>
    <s v="https://sites.google.com/site/guelph5kjoggling/results"/>
  </r>
  <r>
    <d v="2021-08-28T00:00:00"/>
    <x v="2"/>
    <s v="Ashton Court Parkrun"/>
    <x v="165"/>
    <s v="F"/>
    <x v="3"/>
    <d v="1899-12-30T00:42:26"/>
    <s v="?"/>
    <s v="https://www.parkrun.org.uk/ashtoncourt/results/454/  https://www.parkrun.org.uk/ashtoncourt/news/2021/08/29/just-do-it-your-way-ashton-court-parkrun-454/"/>
  </r>
  <r>
    <d v="2020-11-26T00:00:00"/>
    <x v="4"/>
    <s v="Newport Turkey Trot 10k, PA"/>
    <x v="28"/>
    <s v="M"/>
    <x v="0"/>
    <d v="1899-12-30T00:44:32"/>
    <s v="?"/>
    <s v="https://resultscui.active.com/events/2020NewportTurkeyTrot"/>
  </r>
  <r>
    <d v="2019-09-14T00:00:00"/>
    <x v="4"/>
    <s v="VI Run Grand Prix Warsaw"/>
    <x v="172"/>
    <s v="M"/>
    <x v="8"/>
    <d v="1899-12-30T00:45:15"/>
    <n v="2"/>
    <m/>
  </r>
  <r>
    <n v="2017"/>
    <x v="2"/>
    <s v="IJA, Lisbon, IA"/>
    <x v="173"/>
    <s v="F"/>
    <x v="1"/>
    <d v="1899-12-30T00:45:37"/>
    <s v="?"/>
    <s v="https://www.juggle.org/enewsletter/2017-07"/>
  </r>
  <r>
    <d v="2007-04-02T00:00:00"/>
    <x v="4"/>
    <s v="Lincoln 10km"/>
    <x v="174"/>
    <s v="M"/>
    <x v="3"/>
    <d v="1899-12-30T00:47:01"/>
    <s v="?"/>
    <m/>
  </r>
  <r>
    <d v="2019-07-17T00:00:00"/>
    <x v="4"/>
    <s v="Bungay 10km"/>
    <x v="175"/>
    <s v="M"/>
    <x v="3"/>
    <d v="1899-12-30T00:47:42"/>
    <n v="7"/>
    <s v="https://www.runbritainrankings.com/results/results.aspx?meetingid=297940&amp;event=10KMT&amp;venue=Bungay&amp;date=17-Jul-19"/>
  </r>
  <r>
    <n v="2017"/>
    <x v="2"/>
    <s v="IJA, Lisbon, IA"/>
    <x v="176"/>
    <s v="M"/>
    <x v="1"/>
    <d v="1899-12-30T00:47:53"/>
    <s v="?"/>
    <s v="https://www.juggle.org/enewsletter/2017-07"/>
  </r>
  <r>
    <d v="2019-11-11T00:00:00"/>
    <x v="4"/>
    <s v="Olsztyn Independence Run"/>
    <x v="172"/>
    <s v="M"/>
    <x v="8"/>
    <d v="1899-12-30T00:48:22"/>
    <s v="?"/>
    <m/>
  </r>
  <r>
    <d v="2020-02-29T00:00:00"/>
    <x v="3"/>
    <s v="Cross Flats Parkrun"/>
    <x v="177"/>
    <s v="M"/>
    <x v="3"/>
    <d v="1899-12-30T00:50:00"/>
    <s v="?"/>
    <s v="https://www.facebook.com/profile/100064422740314/search?q=juggle https://www.parkrun.org.uk/crossflatts/results/352/_x000a_"/>
  </r>
  <r>
    <d v="2023-04-22T00:00:00"/>
    <x v="4"/>
    <s v="SoJo Earth Day 10k, Utah"/>
    <x v="147"/>
    <s v="M"/>
    <x v="0"/>
    <d v="1899-12-30T00:55:24"/>
    <n v="0"/>
    <s v="https://results.raceroster.com/en-US/results/detail/fk5f3msqrvvbd33n    https://twitter.com/dren_braves/status/1649826780231110656?t=gCRH4mIKsuIswg-kz8Wp1A&amp;s=19"/>
  </r>
  <r>
    <d v="2019-10-05T00:00:00"/>
    <x v="5"/>
    <s v="Runinaddu, Maldives "/>
    <x v="78"/>
    <s v="M"/>
    <x v="2"/>
    <d v="1899-12-30T00:55:48"/>
    <s v="?"/>
    <s v="https://runningmagazine.ca/the-scene/michal-kapral-sets-worlds-first-4-ball-joggling-10k-record-in-paradise/"/>
  </r>
  <r>
    <d v="2019-10-20T00:00:00"/>
    <x v="4"/>
    <s v="Sarasota 10km"/>
    <x v="178"/>
    <s v="M"/>
    <x v="0"/>
    <d v="1899-12-30T00:56:18"/>
    <s v="?"/>
    <m/>
  </r>
  <r>
    <d v="2021-12-19T00:00:00"/>
    <x v="4"/>
    <s v="Aintree 10km"/>
    <x v="179"/>
    <s v="F"/>
    <x v="3"/>
    <d v="1899-12-30T00:59:18"/>
    <s v="?"/>
    <s v="https://results.runthrough.co.uk/results.aspx?CId=16487&amp;RId=4574&amp;EId=2&amp;dt=0&amp;PageNo=4&amp;adv=0"/>
  </r>
  <r>
    <d v="2021-12-19T00:00:00"/>
    <x v="4"/>
    <s v="Aintree 10km"/>
    <x v="180"/>
    <s v="M"/>
    <x v="3"/>
    <d v="1899-12-30T00:59:18"/>
    <s v="?"/>
    <s v="https://results.runthrough.co.uk/results.aspx?CId=16487&amp;RId=4574&amp;EId=2&amp;dt=0&amp;PageNo=4&amp;adv=0"/>
  </r>
  <r>
    <d v="2018-11-04T00:00:00"/>
    <x v="4"/>
    <s v="Leeds Abbey Dash"/>
    <x v="145"/>
    <s v="M"/>
    <x v="3"/>
    <d v="1899-12-30T00:59:29"/>
    <n v="0"/>
    <s v="https://results.sporthive.com/events/6460069711597044224/races/446670"/>
  </r>
  <r>
    <d v="2018-11-04T00:00:00"/>
    <x v="4"/>
    <s v="Leeds Abbey Dash"/>
    <x v="140"/>
    <s v="M"/>
    <x v="3"/>
    <d v="1899-12-30T01:00:29"/>
    <n v="4"/>
    <s v="https://results.sporthive.com/events/6460069711597044224/races/446670"/>
  </r>
  <r>
    <n v="2008"/>
    <x v="4"/>
    <s v="Ukrops Monument Avenue 10k (Richmond, VA)"/>
    <x v="126"/>
    <s v="M"/>
    <x v="0"/>
    <d v="1899-12-30T01:00:29"/>
    <s v="?"/>
    <s v="https://www.trackshackresults.com/richmond/results/2008/10k_results.php?Link=46&amp;Type=3&amp;LName=Joyner&amp;FName=Jesse&amp;City=&amp;State=&amp;Country="/>
  </r>
  <r>
    <d v="2017-11-26T00:00:00"/>
    <x v="4"/>
    <s v="Doncaster 10k"/>
    <x v="145"/>
    <s v="M"/>
    <x v="3"/>
    <d v="1899-12-30T01:05:33"/>
    <n v="0"/>
    <s v="https://racetimingsolutions.racetecresults.com/Search.aspx?CId=16269&amp;RId=808&amp;S=Barnard     https://www.facebook.com/765064822/posts/pfbid0omvHhgfAT2zPhZ9nX4PYSe1Sp2qJLBtZzjTyiKnuPzjy4Li2Dg3VHdMgTxGW6f4Bl/?app=fbl"/>
  </r>
  <r>
    <d v="2009-06-21T00:00:00"/>
    <x v="4"/>
    <s v="Leeds 10km"/>
    <x v="140"/>
    <s v="M"/>
    <x v="3"/>
    <d v="1899-12-30T01:09:27"/>
    <n v="10"/>
    <s v="https://www.justgiving.com/fundraising/ralphybabe"/>
  </r>
  <r>
    <d v="2018-10-21T00:00:00"/>
    <x v="6"/>
    <s v="Toronto Waterfront Half Marathon"/>
    <x v="74"/>
    <s v="M"/>
    <x v="2"/>
    <d v="1899-12-30T01:17:09"/>
    <s v="?"/>
    <s v="https://runningmagazine.ca/sections/runs-races/bergeron-breaks-half-marathon-joggling-record/"/>
  </r>
  <r>
    <d v="2018-10-21T00:00:00"/>
    <x v="6"/>
    <s v="Toronto Waterfront Half Marathon"/>
    <x v="76"/>
    <s v="M"/>
    <x v="2"/>
    <d v="1899-12-30T01:17:11"/>
    <s v="?"/>
    <s v="https://runningmagazine.ca/sections/runs-races/bergeron-breaks-half-marathon-joggling-record/"/>
  </r>
  <r>
    <d v="2022-05-08T00:00:00"/>
    <x v="6"/>
    <s v="Leeds Half Marathon"/>
    <x v="167"/>
    <s v="M"/>
    <x v="3"/>
    <d v="1899-12-30T01:20:27"/>
    <n v="1"/>
    <m/>
  </r>
  <r>
    <d v="2014-10-19T00:00:00"/>
    <x v="6"/>
    <s v="Toronto Waterfront Half Marathon"/>
    <x v="78"/>
    <s v="M"/>
    <x v="2"/>
    <d v="1899-12-30T01:20:40"/>
    <s v="?"/>
    <m/>
  </r>
  <r>
    <d v="2018-05-11T00:00:00"/>
    <x v="6"/>
    <s v="Fredericton Half Marathon"/>
    <x v="74"/>
    <s v="M"/>
    <x v="2"/>
    <d v="1899-12-30T01:20:50"/>
    <s v="?"/>
    <s v="https://www.saltwire.com/nova-scotia/sports/video-bergeron-combines-running-and-juggling-243982/   https://results.raceroster.com/en-CA/results/detail/chxvfrgp4wa9fz63"/>
  </r>
  <r>
    <d v="2017-10-15T00:00:00"/>
    <x v="6"/>
    <s v="Prince Edward Island Half Marathon"/>
    <x v="74"/>
    <s v="M"/>
    <x v="2"/>
    <d v="1899-12-30T01:21:34"/>
    <n v="6"/>
    <s v="https://runningmagazine.ca/sections/runs-races/michael-bergeron-2017-pei-half-marathon/     https://peiroadrunners.ca/results/2017/pei-marathon/13.1mi/"/>
  </r>
  <r>
    <d v="2023-03-19T00:00:00"/>
    <x v="6"/>
    <s v="Wigan Half Marathon"/>
    <x v="167"/>
    <s v="M"/>
    <x v="3"/>
    <d v="1899-12-30T01:22:19"/>
    <n v="0"/>
    <m/>
  </r>
  <r>
    <d v="2009-04-19T00:00:00"/>
    <x v="6"/>
    <s v="Montreal Half-Marathon"/>
    <x v="78"/>
    <s v="M"/>
    <x v="2"/>
    <d v="1899-12-30T01:23:49"/>
    <n v="2"/>
    <s v="http://thejoggler.blogspot.com/2009/04/half-marathon-joggling-record.html"/>
  </r>
  <r>
    <d v="2015-10-18T00:00:00"/>
    <x v="6"/>
    <s v="IMT Des Moines Half Marathon"/>
    <x v="80"/>
    <s v="M"/>
    <x v="0"/>
    <d v="1899-12-30T01:25:10"/>
    <s v="?"/>
    <s v="https://www.onlineraceresults.com/race/view_race.php?race_id=48212&amp;re_NO=e.g.%2C+1946&amp;re_FN=tyler&amp;re_LN=e.g.%2C+Desch&amp;re_CITY=&amp;re_STATE=&amp;re_DIVISION=&amp;submit_action=select_result&amp;race_id=48212#results"/>
  </r>
  <r>
    <d v="2011-11-16T00:00:00"/>
    <x v="6"/>
    <s v="Des Moines Half Marathon, Iowa"/>
    <x v="80"/>
    <s v="M"/>
    <x v="0"/>
    <d v="1899-12-30T01:25:45"/>
    <s v="?"/>
    <s v="https://www.onlineraceresults.com/race/view_race.php?race_id=21745&amp;re_NO=e.g.%2C+1946&amp;re_FN=e.g.%2C+Joe&amp;re_LN=Wishau&amp;re_CITY=&amp;re_STATE=&amp;re_DIVISION=&amp;submit_action=select_result&amp;race_id=21745#results      https://www.dmu.edu/blog/2012/03/joggler-juggles-more-than-medical-school/"/>
  </r>
  <r>
    <d v="2018-09-30T00:00:00"/>
    <x v="6"/>
    <s v="Cheltenham Half Marathon"/>
    <x v="84"/>
    <s v="M"/>
    <x v="3"/>
    <d v="1899-12-30T01:26:55"/>
    <s v="?"/>
    <m/>
  </r>
  <r>
    <d v="2016-10-23T00:00:00"/>
    <x v="7"/>
    <s v="Great South Run"/>
    <x v="181"/>
    <s v="M"/>
    <x v="3"/>
    <d v="1899-12-30T01:27:03"/>
    <n v="3"/>
    <s v="https://www.jogglathon.co.uk/  https://www.greatrun.org/results/584/8507/"/>
  </r>
  <r>
    <d v="2015-05-17T00:00:00"/>
    <x v="6"/>
    <s v="Blue Nose Half Marathon, Halifax, Nova Scotia"/>
    <x v="74"/>
    <s v="M"/>
    <x v="2"/>
    <d v="1899-12-30T01:28:28"/>
    <s v="?"/>
    <s v="https://www.sportstats.ca/display-results.xhtml?raceid=25949&amp;status=results&amp;lastname=Bergeron    https://www.facebook.com/664250217053533/posts/pfbid02AgUtA5gMLKM8xnTKednYBmKC4xshKLLrVbZs8PcD2xoLobwPAifzwaotF4kj43N2l/?app=fbl"/>
  </r>
  <r>
    <d v="2020-09-12T00:00:00"/>
    <x v="6"/>
    <s v="Harrisburg Half Marathon, PA"/>
    <x v="28"/>
    <s v="M"/>
    <x v="0"/>
    <d v="1899-12-30T01:29:56"/>
    <n v="0"/>
    <s v="https://falconracetiming.com/racetimes/Harrisburg%20Half%20Overall%202020.htm"/>
  </r>
  <r>
    <n v="2017"/>
    <x v="2"/>
    <s v="IJA, Lisbon, IA"/>
    <x v="182"/>
    <s v="F"/>
    <x v="1"/>
    <d v="1899-12-30T01:32:10"/>
    <s v="?"/>
    <s v="https://www.juggle.org/enewsletter/2017-07"/>
  </r>
  <r>
    <d v="2021-09-12T00:00:00"/>
    <x v="6"/>
    <s v="Auffahrtslauf St. Gallen Half Marathon, Switzerland"/>
    <x v="92"/>
    <s v="M"/>
    <x v="4"/>
    <d v="1899-12-30T01:32:12"/>
    <s v="?"/>
    <s v="https://my.raceresult.com/163389/"/>
  </r>
  <r>
    <d v="2019-09-08T00:00:00"/>
    <x v="6"/>
    <s v="Harrisburg Half Marathon"/>
    <x v="28"/>
    <s v="M"/>
    <x v="0"/>
    <d v="1899-12-30T01:32:59"/>
    <n v="2"/>
    <s v="https://falconracetiming.com/racetimes/Harrisburg%20Half%20Marathon%20Overall%202019.htm"/>
  </r>
  <r>
    <d v="2021-12-19T00:00:00"/>
    <x v="6"/>
    <s v="Aintree Half Marathon"/>
    <x v="87"/>
    <s v="M"/>
    <x v="3"/>
    <d v="1899-12-30T01:34:03"/>
    <n v="3"/>
    <s v="http://results.runthrough.co.uk/results.aspx?CId=16487&amp;RId=4574&amp;EId=5&amp;dt=0&amp;PageNo=1&amp;adv=0"/>
  </r>
  <r>
    <d v="2022-06-26T00:00:00"/>
    <x v="7"/>
    <s v="Hollybank Eccup 10, Leeds"/>
    <x v="174"/>
    <s v="M"/>
    <x v="3"/>
    <d v="1899-12-30T01:35:57"/>
    <s v="?"/>
    <s v="https://racebest.com/results/6vvh3?"/>
  </r>
  <r>
    <d v="2022-06-26T00:00:00"/>
    <x v="7"/>
    <s v="Hollybank Eccup 10, Leeds"/>
    <x v="167"/>
    <s v="M"/>
    <x v="3"/>
    <d v="1899-12-30T01:35:57"/>
    <n v="1"/>
    <s v="https://racebest.com/results/6vvh3?"/>
  </r>
  <r>
    <d v="2022-09-11T00:00:00"/>
    <x v="6"/>
    <s v="Harrisburg Half Marathon, PA"/>
    <x v="28"/>
    <s v="M"/>
    <x v="0"/>
    <d v="1899-12-30T01:36:28"/>
    <s v="?"/>
    <s v="https://runsignup.com/Race/Results/15430#resultSetId-336858;perpage:100"/>
  </r>
  <r>
    <d v="2021-06-13T00:00:00"/>
    <x v="6"/>
    <s v="Dumb Dutchman Half Marathon, Reading, PA"/>
    <x v="28"/>
    <s v="M"/>
    <x v="0"/>
    <d v="1899-12-30T01:36:35"/>
    <s v="?"/>
    <s v="https://www.pretzelcitysports.com/wp-content/uploads/2021/06/21-dd-half-results.pdf"/>
  </r>
  <r>
    <d v="2019-06-09T00:00:00"/>
    <x v="6"/>
    <s v="Dumb Dutchman Half Marathon, Reading, PA"/>
    <x v="28"/>
    <s v="M"/>
    <x v="0"/>
    <d v="1899-12-30T01:38:42"/>
    <n v="17"/>
    <s v="https://www.pretzelcitysports.com/wp-content/uploads/2019/06/19-reading-dumb-half-res.pdf"/>
  </r>
  <r>
    <d v="2018-05-10T00:00:00"/>
    <x v="6"/>
    <s v="Auffahrtslauf St. Gallen Half Marathon, Switzerland"/>
    <x v="92"/>
    <s v="M"/>
    <x v="4"/>
    <d v="1899-12-30T01:40:20"/>
    <s v="?"/>
    <s v="https://my.raceresult.com/85080/#1_C8F593"/>
  </r>
  <r>
    <d v="2022-07-10T00:00:00"/>
    <x v="6"/>
    <s v="Ilkely Half Marathon"/>
    <x v="167"/>
    <s v="M"/>
    <x v="3"/>
    <d v="1899-12-30T01:41:40"/>
    <n v="0"/>
    <m/>
  </r>
  <r>
    <d v="2019-08-15T00:00:00"/>
    <x v="6"/>
    <s v="Aleksandrow Zodzki Half Marathon"/>
    <x v="172"/>
    <s v="M"/>
    <x v="8"/>
    <d v="1899-12-30T01:44:35"/>
    <n v="0"/>
    <m/>
  </r>
  <r>
    <d v="2019-12-08T00:00:00"/>
    <x v="8"/>
    <s v="Bruggenloop, Rotterdam"/>
    <x v="183"/>
    <s v="M"/>
    <x v="9"/>
    <d v="1899-12-30T01:45:43"/>
    <s v="?"/>
    <s v="https://marathonphotos.live/Event/Sports%2FNFNL%2F2019%2FBruggenloop%20Rotterdam/9626#free   https://twitter.com/royvanrijn/status/1203735661641175040?t=gGl1n9Ktl6OiiY0rAWW56w&amp;s=19"/>
  </r>
  <r>
    <d v="2023-04-23T00:00:00"/>
    <x v="6"/>
    <s v="St. Luke's Half Marathon"/>
    <x v="184"/>
    <s v="M"/>
    <x v="0"/>
    <d v="1899-12-30T01:48:43"/>
    <n v="1"/>
    <s v="https://runsignup.com/Race/Results/11383/?customResultsPageId=61903&amp;segmentId=406332&amp;row=261"/>
  </r>
  <r>
    <d v="2022-06-26T00:00:00"/>
    <x v="7"/>
    <s v="Hollybank Eccup 10, Leeds"/>
    <x v="140"/>
    <s v="M"/>
    <x v="3"/>
    <d v="1899-12-30T01:50:01"/>
    <s v="?"/>
    <s v="https://racebest.com/results/6vvh3?"/>
  </r>
  <r>
    <d v="2007-03-25T00:00:00"/>
    <x v="9"/>
    <s v="Around The Bay 30k, Hamilton, Canada"/>
    <x v="78"/>
    <s v="M"/>
    <x v="2"/>
    <d v="1899-12-30T01:54:44"/>
    <n v="4"/>
    <s v="https://thejoggler.blogspot.com/2007/03/joggling-around-bay.html      https://www.sportstats.ca/display-results.xhtml?raceid=8080&amp;bib=15"/>
  </r>
  <r>
    <d v="2023-04-23T00:00:00"/>
    <x v="6"/>
    <s v="Rock n Roll Nashville"/>
    <x v="185"/>
    <s v="M"/>
    <x v="0"/>
    <d v="1899-12-30T01:56:47"/>
    <n v="6"/>
    <s v="https://www.runrocknroll.com/nashville-results   https://www.instagram.com/p/CrUOvmqpPuF/"/>
  </r>
  <r>
    <d v="2016-10-16T00:00:00"/>
    <x v="6"/>
    <s v="Great Birmingham Run"/>
    <x v="181"/>
    <s v="M"/>
    <x v="3"/>
    <d v="1899-12-30T01:58:13"/>
    <n v="2"/>
    <s v="https://www.jogglathon.co.uk/   https://www.greatrun.org/results/585/18760/"/>
  </r>
  <r>
    <d v="2016-10-30T00:00:00"/>
    <x v="6"/>
    <s v="River Thames Half Marathon"/>
    <x v="181"/>
    <s v="M"/>
    <x v="3"/>
    <d v="1899-12-30T02:00:12"/>
    <n v="7"/>
    <s v="https://www.jogglathon.co.uk/   https://www.sportsystems.co.uk/ss/results/athlete/?entId=WILLI-DHEIM-KEVNN"/>
  </r>
  <r>
    <d v="2016-10-09T00:00:00"/>
    <x v="6"/>
    <s v="Royal Parks Foundation Half Marathon"/>
    <x v="181"/>
    <s v="M"/>
    <x v="3"/>
    <d v="1899-12-30T02:02:09"/>
    <n v="5"/>
    <s v="https://www.jogglathon.co.uk/     https://chiptiming.co.uk/events/royal-parks-foundation-half-marathon-2016/4943/"/>
  </r>
  <r>
    <d v="2016-10-02T00:00:00"/>
    <x v="6"/>
    <s v="Tonbridge Half Marathon"/>
    <x v="181"/>
    <s v="M"/>
    <x v="3"/>
    <d v="1899-12-30T02:10:00"/>
    <n v="2"/>
    <s v="https://www.jogglathon.co.uk/"/>
  </r>
  <r>
    <d v="2019-10-06T00:00:00"/>
    <x v="6"/>
    <s v="Bridlington Half Marathon"/>
    <x v="145"/>
    <s v="M"/>
    <x v="3"/>
    <d v="1899-12-30T02:11:16"/>
    <n v="2"/>
    <s v="https://www.sportstimingsolutions.co.uk/rcd_mobile.php?id=355&amp;bib=114"/>
  </r>
  <r>
    <d v="2018-03-17T00:00:00"/>
    <x v="6"/>
    <s v="Wrightsville Beach Half Marathon, North Carolina"/>
    <x v="157"/>
    <s v="M"/>
    <x v="0"/>
    <d v="1899-12-30T02:16:56"/>
    <n v="16"/>
    <s v="clubs http://roguerunners.org/WBhalfmarathon18.htm    https://www.wect.com/story/37755742/nc-man-completes-wrightsville-beach-half-marathon-while-juggling/"/>
  </r>
  <r>
    <d v="2015-09-06T00:00:00"/>
    <x v="9"/>
    <s v="VanRace 30k, Vancouver"/>
    <x v="74"/>
    <s v="M"/>
    <x v="2"/>
    <d v="1899-12-30T02:17:32"/>
    <n v="40"/>
    <s v="https://www.facebook.com/thejogglersbusker/videos/724507097694511/?app=fbl"/>
  </r>
  <r>
    <n v="2008"/>
    <x v="6"/>
    <s v="McDonalds Half Marathon (Richmond, VA)"/>
    <x v="126"/>
    <s v="M"/>
    <x v="0"/>
    <d v="1899-12-30T02:34:05"/>
    <s v="?"/>
    <s v="https://www.trackshackresults.com/richmond/results/2008/hm_results.php?Link=22&amp;Type=3&amp;LName=Joyner&amp;FName=Jesse&amp;City=&amp;State=&amp;Country="/>
  </r>
  <r>
    <d v="2007-09-30T00:00:00"/>
    <x v="10"/>
    <s v="Toronto Waterfront Marathon"/>
    <x v="78"/>
    <s v="M"/>
    <x v="2"/>
    <d v="1899-12-30T02:50:12"/>
    <n v="2"/>
    <m/>
  </r>
  <r>
    <d v="2006-11-19T00:00:00"/>
    <x v="10"/>
    <s v="Philadelphia Marathon"/>
    <x v="186"/>
    <s v="M"/>
    <x v="0"/>
    <d v="1899-12-30T02:52:15"/>
    <s v="?"/>
    <m/>
  </r>
  <r>
    <d v="2007-04-21T00:00:00"/>
    <x v="10"/>
    <s v="Salt Lake City Marathon"/>
    <x v="78"/>
    <s v="M"/>
    <x v="2"/>
    <d v="1899-12-30T02:53:28"/>
    <n v="4"/>
    <m/>
  </r>
  <r>
    <d v="2016-10-09T00:00:00"/>
    <x v="10"/>
    <s v="Chicago Marathon"/>
    <x v="78"/>
    <s v="M"/>
    <x v="2"/>
    <d v="1899-12-30T02:55:25"/>
    <n v="0"/>
    <s v="https://chicago-history.r.mikatiming.com/2021/?pid=search"/>
  </r>
  <r>
    <d v="2007-04-21T00:00:00"/>
    <x v="10"/>
    <s v="Salt Lake City Marathon"/>
    <x v="186"/>
    <s v="M"/>
    <x v="0"/>
    <d v="1899-12-30T02:57:02"/>
    <s v="?"/>
    <m/>
  </r>
  <r>
    <d v="2006-09-24T00:00:00"/>
    <x v="10"/>
    <s v="Toronto Waterfront Marathon"/>
    <x v="78"/>
    <s v="M"/>
    <x v="2"/>
    <d v="1899-12-30T02:57:44"/>
    <n v="8"/>
    <m/>
  </r>
  <r>
    <d v="2006-04-17T00:00:00"/>
    <x v="10"/>
    <s v="Boston Marathon"/>
    <x v="186"/>
    <s v="M"/>
    <x v="0"/>
    <d v="1899-12-30T02:58:23"/>
    <s v="?"/>
    <m/>
  </r>
  <r>
    <d v="2022-04-23T00:00:00"/>
    <x v="6"/>
    <s v="St. Lukes's Half Marathon"/>
    <x v="187"/>
    <s v="F"/>
    <x v="0"/>
    <d v="1899-12-30T02:59:26"/>
    <s v="?"/>
    <s v="https://runsignup.com/Race/Results/11383?customResultsPageId=55324"/>
  </r>
  <r>
    <d v="2012-10-07T00:00:00"/>
    <x v="10"/>
    <s v="Trapline Marathon, Labrador, Newfoundland"/>
    <x v="78"/>
    <s v="M"/>
    <x v="2"/>
    <d v="1899-12-30T02:59:32"/>
    <s v="?"/>
    <s v="https://www.nlaa.ca/results/rr/2012/20121007traplinemarathon.php"/>
  </r>
  <r>
    <d v="2006-04-17T00:00:00"/>
    <x v="10"/>
    <s v="Boston Marathon"/>
    <x v="78"/>
    <s v="M"/>
    <x v="2"/>
    <d v="1899-12-30T03:06:45"/>
    <n v="14"/>
    <m/>
  </r>
  <r>
    <d v="2005-11-20T00:00:00"/>
    <x v="10"/>
    <s v="Philadelphia Marathon"/>
    <x v="186"/>
    <s v="M"/>
    <x v="0"/>
    <d v="1899-12-30T03:07:05"/>
    <s v="?"/>
    <s v="https://www.thecrimson.com/article/2005/11/30/marathon-man-grad-student-keeps-balls/"/>
  </r>
  <r>
    <d v="2005-09-25T00:00:00"/>
    <x v="10"/>
    <s v="Toronto Waterfront Marathon"/>
    <x v="78"/>
    <s v="M"/>
    <x v="2"/>
    <d v="1899-12-30T03:07:46"/>
    <n v="20"/>
    <m/>
  </r>
  <r>
    <d v="2023-04-16T00:00:00"/>
    <x v="10"/>
    <s v="Manchester Marathon"/>
    <x v="167"/>
    <s v="M"/>
    <x v="3"/>
    <d v="1899-12-30T03:10:30"/>
    <n v="0"/>
    <m/>
  </r>
  <r>
    <d v="2008-10-12T00:00:00"/>
    <x v="10"/>
    <s v="Victoria BC Marathon"/>
    <x v="78"/>
    <s v="M"/>
    <x v="2"/>
    <d v="1899-12-30T03:12:05"/>
    <s v="?"/>
    <m/>
  </r>
  <r>
    <d v="2017-04-17T00:00:00"/>
    <x v="10"/>
    <s v="Boston Marathon"/>
    <x v="74"/>
    <s v="M"/>
    <x v="2"/>
    <d v="1899-12-30T03:13:12"/>
    <n v="4"/>
    <m/>
  </r>
  <r>
    <d v="2019-04-13T00:00:00"/>
    <x v="10"/>
    <s v="Linz Marathon, Austria"/>
    <x v="92"/>
    <s v="M"/>
    <x v="4"/>
    <d v="1899-12-30T03:14:19"/>
    <s v="?"/>
    <s v="https://linzmarathon.r.mikatiming.de/2019/?pid=search"/>
  </r>
  <r>
    <d v="2017-04-09T00:00:00"/>
    <x v="10"/>
    <s v="Zurich Marathon, Switzerland"/>
    <x v="92"/>
    <s v="M"/>
    <x v="4"/>
    <d v="1899-12-30T03:19:36"/>
    <s v="?"/>
    <s v="https://services.datasport.com/2017/lauf/zuerich/alfar.htm"/>
  </r>
  <r>
    <d v="2000-08-10T00:00:00"/>
    <x v="10"/>
    <s v="Karlsruhe, Germany"/>
    <x v="188"/>
    <s v="M"/>
    <x v="10"/>
    <d v="1899-12-30T03:20:49"/>
    <s v="?"/>
    <m/>
  </r>
  <r>
    <d v="2019-10-06T00:00:00"/>
    <x v="10"/>
    <s v="3-Länder-Marathon, Lindau, Germany"/>
    <x v="92"/>
    <s v="M"/>
    <x v="4"/>
    <d v="1899-12-30T03:21:37"/>
    <s v="?"/>
    <s v="https://bregenz.r.mikatiming.de/2019/?pid=search"/>
  </r>
  <r>
    <d v="2009-06-06T00:00:00"/>
    <x v="10"/>
    <s v="Sunburst Marathon, South Bend"/>
    <x v="90"/>
    <s v="M"/>
    <x v="0"/>
    <d v="1899-12-30T03:21:38"/>
    <s v="?"/>
    <m/>
  </r>
  <r>
    <d v="1988-07-04T00:00:00"/>
    <x v="10"/>
    <s v="Salmon River Idaho"/>
    <x v="189"/>
    <s v="M"/>
    <x v="0"/>
    <d v="1899-12-30T03:22:32"/>
    <s v="?"/>
    <m/>
  </r>
  <r>
    <d v="2005-10-09T00:00:00"/>
    <x v="10"/>
    <s v="Chicago Marathon"/>
    <x v="90"/>
    <s v="M"/>
    <x v="0"/>
    <d v="1899-12-30T03:22:54"/>
    <s v="?"/>
    <s v="https://chicago-history.r.mikatiming.com/2021/?pid=search"/>
  </r>
  <r>
    <d v="2019-05-26T00:00:00"/>
    <x v="10"/>
    <s v="Winterthur Marathon"/>
    <x v="92"/>
    <s v="M"/>
    <x v="4"/>
    <d v="1899-12-30T03:22:58"/>
    <s v="?"/>
    <s v="https://services.datasport.com/2019/lauf/winterthur/rang010.htm"/>
  </r>
  <r>
    <n v="2007"/>
    <x v="10"/>
    <s v="Tampa Bay Marathon"/>
    <x v="90"/>
    <s v="M"/>
    <x v="0"/>
    <d v="1899-12-30T03:23:00"/>
    <s v="?"/>
    <m/>
  </r>
  <r>
    <d v="2006-10-22T00:00:00"/>
    <x v="10"/>
    <s v="Chicago Marathon"/>
    <x v="90"/>
    <s v="M"/>
    <x v="0"/>
    <d v="1899-12-30T03:24:46"/>
    <s v="?"/>
    <s v="https://chicago-history.r.mikatiming.com/2021/?pid=search"/>
  </r>
  <r>
    <d v="2004-10-10T00:00:00"/>
    <x v="10"/>
    <s v="Chicago Marathon"/>
    <x v="90"/>
    <s v="M"/>
    <x v="0"/>
    <d v="1899-12-30T03:25:49"/>
    <s v="?"/>
    <s v="https://chicago-history.r.mikatiming.com/2021/?pid=search"/>
  </r>
  <r>
    <d v="2009-11-22T00:00:00"/>
    <x v="10"/>
    <s v="Philadelphia Marathon"/>
    <x v="90"/>
    <s v="M"/>
    <x v="0"/>
    <d v="1899-12-30T03:27:29"/>
    <s v="?"/>
    <s v="https://marathonview.net/result/60673065"/>
  </r>
  <r>
    <d v="2005-01-09T00:00:00"/>
    <x v="10"/>
    <s v="Rock 'n' Roll Arizona"/>
    <x v="90"/>
    <s v="M"/>
    <x v="0"/>
    <d v="1899-12-30T03:28:01"/>
    <s v="?"/>
    <s v="https://marathonview.net/result/61221540"/>
  </r>
  <r>
    <d v="2006-09-24T00:00:00"/>
    <x v="10"/>
    <s v="Toronto Waterfront Marathon"/>
    <x v="90"/>
    <s v="M"/>
    <x v="0"/>
    <d v="1899-12-30T03:28:54"/>
    <s v="?"/>
    <s v="https://marathonview.net/result/53088739"/>
  </r>
  <r>
    <d v="2009-09-26T00:00:00"/>
    <x v="10"/>
    <s v="Akron Marathon"/>
    <x v="190"/>
    <s v="M"/>
    <x v="0"/>
    <d v="1899-12-30T03:28:56"/>
    <s v="?"/>
    <s v="https://eu.beaconjournal.com/story/news/local/2015/09/24/wooster-runner-hopes-to-set/10301568007/  https://marathonview.net/search?query=david%20livingston"/>
  </r>
  <r>
    <n v="1988"/>
    <x v="10"/>
    <s v="??"/>
    <x v="13"/>
    <s v="M"/>
    <x v="0"/>
    <d v="1899-12-30T03:29:04"/>
    <s v="?"/>
    <m/>
  </r>
  <r>
    <d v="2009-11-22T00:00:00"/>
    <x v="10"/>
    <s v="Philadelphia Marathon"/>
    <x v="191"/>
    <s v="M"/>
    <x v="0"/>
    <d v="1899-12-30T03:31:11"/>
    <s v="?"/>
    <m/>
  </r>
  <r>
    <d v="1989-03-05T00:00:00"/>
    <x v="10"/>
    <s v="Los Angeles Marathon"/>
    <x v="8"/>
    <s v="M"/>
    <x v="0"/>
    <d v="1899-12-30T03:32:00"/>
    <n v="10"/>
    <s v="https://www.latimes.com/archives/la-xpm-1989-04-24-me-1750-story.html"/>
  </r>
  <r>
    <d v="2018-04-15T00:00:00"/>
    <x v="10"/>
    <s v="Brighton Marathon"/>
    <x v="84"/>
    <s v="M"/>
    <x v="3"/>
    <d v="1899-12-30T03:34:38"/>
    <s v="?"/>
    <m/>
  </r>
  <r>
    <d v="2008-04-13T00:00:00"/>
    <x v="10"/>
    <s v="London Marathon"/>
    <x v="90"/>
    <s v="M"/>
    <x v="0"/>
    <d v="1899-12-30T03:35:36"/>
    <s v="?"/>
    <s v="https://marathonview.net/result/45354889"/>
  </r>
  <r>
    <d v="2011-10-09T00:00:00"/>
    <x v="10"/>
    <s v="Chicago Marathon"/>
    <x v="90"/>
    <s v="M"/>
    <x v="0"/>
    <d v="1899-12-30T03:35:58"/>
    <s v="?"/>
    <s v="https://chicago-history.r.mikatiming.com/2021/?pid=search"/>
  </r>
  <r>
    <d v="2017-09-17T00:00:00"/>
    <x v="10"/>
    <s v="Seenlandmarathon, Pleinfeld, Germany"/>
    <x v="92"/>
    <s v="M"/>
    <x v="4"/>
    <d v="1899-12-30T03:37:00"/>
    <s v="?"/>
    <s v="https://www.nordbayern.de/region/wei%C3%9Fenburg/den-kompletten-marathon-jongliert-1.6643622?isAmp=true"/>
  </r>
  <r>
    <d v="2016-04-24T00:00:00"/>
    <x v="10"/>
    <s v="Zurich Marathon, Switzerland"/>
    <x v="92"/>
    <s v="M"/>
    <x v="4"/>
    <d v="1899-12-30T03:37:17"/>
    <s v="?"/>
    <s v="https://services.datasport.com/2016/lauf/zuerich/alfar.htm"/>
  </r>
  <r>
    <d v="2010-10-10T00:00:00"/>
    <x v="10"/>
    <s v="Chicago Marathon"/>
    <x v="90"/>
    <s v="M"/>
    <x v="0"/>
    <d v="1899-12-30T03:38:08"/>
    <s v="?"/>
    <s v="https://chicago-history.r.mikatiming.com/2021/?pid=search"/>
  </r>
  <r>
    <d v="2015-10-11T00:00:00"/>
    <x v="10"/>
    <s v="Chicago Marathon"/>
    <x v="90"/>
    <s v="M"/>
    <x v="0"/>
    <d v="1899-12-30T03:38:54"/>
    <s v="?"/>
    <s v="https://chicago-history.r.mikatiming.com/2021/?pid=search"/>
  </r>
  <r>
    <d v="2008-10-12T00:00:00"/>
    <x v="10"/>
    <s v="Chicago Marathon"/>
    <x v="90"/>
    <s v="M"/>
    <x v="0"/>
    <d v="1899-12-30T03:39:36"/>
    <s v="?"/>
    <s v="https://chicago-history.r.mikatiming.com/2021/?pid=search"/>
  </r>
  <r>
    <d v="2018-09-29T00:00:00"/>
    <x v="10"/>
    <s v="Warsaw Marathon"/>
    <x v="172"/>
    <s v="M"/>
    <x v="8"/>
    <d v="1899-12-30T03:39:54"/>
    <n v="7"/>
    <m/>
  </r>
  <r>
    <d v="2015-09-20T00:00:00"/>
    <x v="10"/>
    <s v="Seenlandmarathon, Pleinfeld, Germany"/>
    <x v="92"/>
    <s v="M"/>
    <x v="4"/>
    <d v="1899-12-30T03:39:56"/>
    <s v="?"/>
    <s v="https://seenlandmarathon2015.racepedia.de/ergebnisse/591"/>
  </r>
  <r>
    <d v="2014-09-28T00:00:00"/>
    <x v="10"/>
    <s v="Yonkers Marathon, New York"/>
    <x v="192"/>
    <s v="M"/>
    <x v="0"/>
    <d v="1899-12-30T03:40:40"/>
    <n v="0"/>
    <s v="https://marathonview.net/search?query=christopher%20pert"/>
  </r>
  <r>
    <d v="2014-10-12T00:00:00"/>
    <x v="10"/>
    <s v="Chicago Marathon"/>
    <x v="90"/>
    <s v="M"/>
    <x v="0"/>
    <d v="1899-12-30T03:40:45"/>
    <s v="?"/>
    <s v="https://chicago-history.r.mikatiming.com/2021/?pid=search"/>
  </r>
  <r>
    <d v="2012-10-07T00:00:00"/>
    <x v="10"/>
    <s v="Chicago Marathon"/>
    <x v="90"/>
    <s v="M"/>
    <x v="0"/>
    <d v="1899-12-30T03:40:50"/>
    <s v="?"/>
    <s v="https://chicago-history.r.mikatiming.com/2021/?pid=search"/>
  </r>
  <r>
    <d v="2013-10-13T00:00:00"/>
    <x v="10"/>
    <s v="Chicago Marathon"/>
    <x v="90"/>
    <s v="M"/>
    <x v="0"/>
    <d v="1899-12-30T03:42:23"/>
    <s v="?"/>
    <s v="https://chicago-history.r.mikatiming.com/2021/?pid=search"/>
  </r>
  <r>
    <d v="2019-10-13T00:00:00"/>
    <x v="10"/>
    <s v="Chicago Marathon"/>
    <x v="90"/>
    <s v="M"/>
    <x v="0"/>
    <d v="1899-12-30T03:43:46"/>
    <s v="?"/>
    <s v="https://chicago-history.r.mikatiming.com/2021/?pid=search"/>
  </r>
  <r>
    <d v="2015-11-08T00:00:00"/>
    <x v="10"/>
    <s v="Naperville Marathon"/>
    <x v="90"/>
    <s v="M"/>
    <x v="0"/>
    <d v="1899-12-30T03:44:46"/>
    <s v="?"/>
    <m/>
  </r>
  <r>
    <d v="2018-10-07T00:00:00"/>
    <x v="10"/>
    <s v="Chicago Marathon"/>
    <x v="90"/>
    <s v="M"/>
    <x v="0"/>
    <d v="1899-12-30T03:45:13"/>
    <s v="?"/>
    <s v="https://chicago-history.r.mikatiming.com/2021/?pid=search"/>
  </r>
  <r>
    <d v="2013-05-05T00:00:00"/>
    <x v="10"/>
    <s v="Flying Pig Marathon, Cincinnati"/>
    <x v="90"/>
    <s v="M"/>
    <x v="0"/>
    <d v="1899-12-30T03:46:34"/>
    <s v="?"/>
    <s v="https://marathonview.net/result/42981151"/>
  </r>
  <r>
    <d v="2010-04-24T00:00:00"/>
    <x v="10"/>
    <s v="Nashville Country Music Marathon"/>
    <x v="90"/>
    <s v="M"/>
    <x v="0"/>
    <d v="1899-12-30T03:48:25"/>
    <s v="?"/>
    <m/>
  </r>
  <r>
    <d v="2021-10-10T00:00:00"/>
    <x v="10"/>
    <s v="Chicago Marathon"/>
    <x v="90"/>
    <s v="M"/>
    <x v="0"/>
    <d v="1899-12-30T03:49:05"/>
    <s v="?"/>
    <s v="https://chicago-history.r.mikatiming.com/2021/?pid=search"/>
  </r>
  <r>
    <d v="2016-10-09T00:00:00"/>
    <x v="10"/>
    <s v="Chicago Marathon"/>
    <x v="90"/>
    <s v="M"/>
    <x v="0"/>
    <d v="1899-12-30T03:49:14"/>
    <s v="?"/>
    <s v="https://chicago-history.r.mikatiming.com/2021/?pid=search"/>
  </r>
  <r>
    <d v="2021-10-10T00:00:00"/>
    <x v="10"/>
    <s v="Manchester Marathon"/>
    <x v="167"/>
    <s v="M"/>
    <x v="3"/>
    <d v="1899-12-30T03:50:15"/>
    <n v="15"/>
    <m/>
  </r>
  <r>
    <d v="2004-01-11T00:00:00"/>
    <x v="10"/>
    <s v="Rock 'n' Roll Arizona"/>
    <x v="90"/>
    <s v="M"/>
    <x v="0"/>
    <d v="1899-12-30T03:50:21"/>
    <s v="?"/>
    <s v="https://marathonview.net/result/61212976"/>
  </r>
  <r>
    <d v="2003-10-05T00:00:00"/>
    <x v="10"/>
    <s v="Twin Cities Marathon, Minnesota"/>
    <x v="90"/>
    <s v="M"/>
    <x v="0"/>
    <d v="1899-12-30T03:51:38"/>
    <s v="?"/>
    <m/>
  </r>
  <r>
    <d v="2013-09-29T00:00:00"/>
    <x v="10"/>
    <s v="Yonkers Marathon, New York"/>
    <x v="192"/>
    <s v="M"/>
    <x v="0"/>
    <d v="1899-12-30T03:51:43"/>
    <n v="4"/>
    <s v="https://acrotrekker.wordpress.com/tag/christopher-pert-joggler/"/>
  </r>
  <r>
    <d v="2012-04-16T00:00:00"/>
    <x v="10"/>
    <s v="Boston Marathon"/>
    <x v="193"/>
    <s v="M"/>
    <x v="0"/>
    <d v="1899-12-30T03:52:33"/>
    <s v="?"/>
    <s v="http://registration.baa.org/2012/cf/public/iframe_ResultsSearch.cfm?mode=results  https://www.youtube.com/watch?v=LYoont-ebxA"/>
  </r>
  <r>
    <d v="2013-11-17T00:00:00"/>
    <x v="10"/>
    <s v="Brooklyn Marathon"/>
    <x v="192"/>
    <s v="M"/>
    <x v="0"/>
    <d v="1899-12-30T03:52:33"/>
    <n v="2"/>
    <s v="https://marathonview.net/search?query=christopher%20pert"/>
  </r>
  <r>
    <d v="2016-09-18T00:00:00"/>
    <x v="10"/>
    <s v="Seenlandmarathon, Pleinfeld, Germany"/>
    <x v="92"/>
    <s v="M"/>
    <x v="4"/>
    <d v="1899-12-30T03:55:31"/>
    <s v="?"/>
    <s v="https://seenlandmarathon2016.racepedia.de/ergebnisse/1136"/>
  </r>
  <r>
    <d v="2017-10-22T00:00:00"/>
    <x v="10"/>
    <s v="Ventura Marathon"/>
    <x v="90"/>
    <s v="M"/>
    <x v="0"/>
    <d v="1899-12-30T03:56:34"/>
    <s v="?"/>
    <s v="https://marathonview.net/result/51051873"/>
  </r>
  <r>
    <d v="2006-05-28T00:00:00"/>
    <x v="10"/>
    <s v="Madison Marathon"/>
    <x v="90"/>
    <s v="M"/>
    <x v="0"/>
    <d v="1899-12-30T03:56:56"/>
    <s v="?"/>
    <m/>
  </r>
  <r>
    <d v="2022-09-25T00:00:00"/>
    <x v="10"/>
    <s v="Heartland Marathon"/>
    <x v="194"/>
    <s v="M"/>
    <x v="0"/>
    <d v="1899-12-30T03:57:48"/>
    <s v="?"/>
    <s v="https://omaharun.org/wp-content/uploads/2022/10/ORCNewsletter_Fall-2022.pdf"/>
  </r>
  <r>
    <d v="2011-04-10T00:00:00"/>
    <x v="10"/>
    <s v="Paris Marathon"/>
    <x v="90"/>
    <s v="M"/>
    <x v="0"/>
    <d v="1899-12-30T03:58:05"/>
    <s v="?"/>
    <s v="https://marathonview.net/result/43416935"/>
  </r>
  <r>
    <d v="2005-11-06T00:00:00"/>
    <x v="10"/>
    <s v="New York City Marathon"/>
    <x v="90"/>
    <s v="M"/>
    <x v="0"/>
    <d v="1899-12-30T03:58:10"/>
    <s v="?"/>
    <s v="https://marathonview.net/result/31146807"/>
  </r>
  <r>
    <d v="1987-11-01T00:00:00"/>
    <x v="10"/>
    <s v="New York Marathon"/>
    <x v="13"/>
    <s v="M"/>
    <x v="0"/>
    <d v="1899-12-30T03:58:43"/>
    <s v="?"/>
    <s v="His second joggling marathon. http://www.juggling.org/jw/87/4/notes.html"/>
  </r>
  <r>
    <d v="2007-10-07T00:00:00"/>
    <x v="10"/>
    <s v="Chicago Marathon"/>
    <x v="90"/>
    <s v="M"/>
    <x v="0"/>
    <d v="1899-12-30T03:59:00"/>
    <s v="?"/>
    <s v="https://chicago-history.r.mikatiming.com/2021/?pid=search"/>
  </r>
  <r>
    <d v="2018-04-22T00:00:00"/>
    <x v="10"/>
    <s v="Zurich Marathon, Switzerland"/>
    <x v="92"/>
    <s v="M"/>
    <x v="4"/>
    <d v="1899-12-30T03:59:46"/>
    <s v="?"/>
    <s v="https://services.datasport.com/2018/lauf/zuerich/alfar.htm"/>
  </r>
  <r>
    <d v="2022-10-09T00:00:00"/>
    <x v="10"/>
    <s v="Chicago Marathon"/>
    <x v="90"/>
    <s v="M"/>
    <x v="0"/>
    <d v="1899-12-30T03:59:49"/>
    <s v="?"/>
    <s v="https://chicago-history.r.mikatiming.com/2021/?pid=search"/>
  </r>
  <r>
    <d v="2004-06-06T00:00:00"/>
    <x v="10"/>
    <s v="San Diego Rock 'n' Roll"/>
    <x v="90"/>
    <s v="M"/>
    <x v="0"/>
    <d v="1899-12-30T03:59:51"/>
    <s v="?"/>
    <s v="https://marathonview.net/result/60090344"/>
  </r>
  <r>
    <d v="2013-04-07T00:00:00"/>
    <x v="10"/>
    <s v="Paris Marathon"/>
    <x v="93"/>
    <s v="M"/>
    <x v="0"/>
    <d v="1899-12-30T04:00:43"/>
    <s v="?"/>
    <s v="https://marathonview.net/result/66848234"/>
  </r>
  <r>
    <d v="2019-05-05T00:00:00"/>
    <x v="10"/>
    <s v="Vancouver Marathon"/>
    <x v="195"/>
    <s v="M"/>
    <x v="2"/>
    <d v="1899-12-30T04:01:12"/>
    <n v="6"/>
    <s v="https://www.instagram.com/p/BxGYO6IgjoJ/?hl=en"/>
  </r>
  <r>
    <d v="2018-10-07T00:00:00"/>
    <x v="10"/>
    <s v="Chicago Marathon"/>
    <x v="196"/>
    <s v="F"/>
    <x v="0"/>
    <d v="1899-12-30T04:02:30"/>
    <s v="?"/>
    <s v="https://chicago-history.r.mikatiming.com/2021/?pid=search"/>
  </r>
  <r>
    <d v="2020-03-08T00:00:00"/>
    <x v="10"/>
    <s v="Los Angeles Marathon"/>
    <x v="197"/>
    <s v="M"/>
    <x v="0"/>
    <d v="1899-12-30T04:03:25"/>
    <s v="?"/>
    <s v="https://www.instagram.com/p/B9n74FxlkSX/  http://results2.xacte.com/#/e/2353/searchable"/>
  </r>
  <r>
    <d v="1987-03-01T00:00:00"/>
    <x v="10"/>
    <s v="Los Angeles Marathon"/>
    <x v="13"/>
    <s v="M"/>
    <x v="0"/>
    <d v="1899-12-30T04:04:35"/>
    <n v="0"/>
    <s v="Albert's first joggling marathon. https://www.instagram.com/p/B9awUjCHeG-/ Also documented in Jugglers World Spring 1987 Newsletter"/>
  </r>
  <r>
    <d v="1981-09-12T00:00:00"/>
    <x v="10"/>
    <s v="Montreal International Marathon"/>
    <x v="11"/>
    <s v="M"/>
    <x v="2"/>
    <d v="1899-12-30T04:05:00"/>
    <n v="1"/>
    <s v="The very first marathon joggled http://www.dev.juggle.org/history/archives/jugmags/33-5/33-5,p28.htm  https://michellauziere.com/en/biography?fbclid=IwAR2anhLNF-oEFjURGW7YdlZSqmlNxilYRQdh3MeirIdGkLK9dzQRfV8nOwM"/>
  </r>
  <r>
    <d v="1996-10-20T00:00:00"/>
    <x v="10"/>
    <s v="Chicago Marathon"/>
    <x v="90"/>
    <s v="M"/>
    <x v="0"/>
    <d v="1899-12-30T04:05:41"/>
    <s v="?"/>
    <s v="https://chicago-history.r.mikatiming.com/2021/?pid=search"/>
  </r>
  <r>
    <d v="1999-10-24T00:00:00"/>
    <x v="10"/>
    <s v="Chicago Marathon"/>
    <x v="90"/>
    <s v="M"/>
    <x v="0"/>
    <d v="1899-12-30T04:07:18"/>
    <s v="?"/>
    <s v="https://chicago-history.r.mikatiming.com/2021/?pid=search"/>
  </r>
  <r>
    <d v="2017-04-17T00:00:00"/>
    <x v="10"/>
    <s v="Boston Marathon, Lincolnshire"/>
    <x v="174"/>
    <s v="M"/>
    <x v="3"/>
    <d v="1899-12-30T04:07:30"/>
    <s v="?"/>
    <s v="https://www.joggling.co.uk/Marathon-List"/>
  </r>
  <r>
    <d v="2009-12-06T00:00:00"/>
    <x v="10"/>
    <s v="Rock 'n' Roll Las Vegas"/>
    <x v="90"/>
    <s v="M"/>
    <x v="0"/>
    <d v="1899-12-30T04:08:48"/>
    <s v="?"/>
    <m/>
  </r>
  <r>
    <d v="1997-10-19T00:00:00"/>
    <x v="10"/>
    <s v="Chicago Marathon"/>
    <x v="90"/>
    <s v="M"/>
    <x v="0"/>
    <d v="1899-12-30T04:09:49"/>
    <s v="?"/>
    <s v="https://chicago-history.r.mikatiming.com/2021/?pid=search"/>
  </r>
  <r>
    <d v="2023-03-05T00:00:00"/>
    <x v="10"/>
    <s v="Tokyo Marathon"/>
    <x v="178"/>
    <s v="M"/>
    <x v="0"/>
    <d v="1899-12-30T04:10:00"/>
    <n v="0"/>
    <s v="https://www.marathon.tokyo/2023/result/detail.php"/>
  </r>
  <r>
    <d v="2015-10-18T00:00:00"/>
    <x v="10"/>
    <s v="Yonkers Marathon, New York"/>
    <x v="192"/>
    <s v="M"/>
    <x v="0"/>
    <d v="1899-12-30T04:10:03"/>
    <n v="0"/>
    <s v="https://marathonview.net/search?query=christopher%20pert"/>
  </r>
  <r>
    <d v="2002-10-06T00:00:00"/>
    <x v="10"/>
    <s v="Milwaukee Marathon"/>
    <x v="90"/>
    <s v="M"/>
    <x v="0"/>
    <d v="1899-12-30T04:11:48"/>
    <s v="?"/>
    <m/>
  </r>
  <r>
    <d v="2003-04-28T00:00:00"/>
    <x v="10"/>
    <s v="Cleveland Marathon"/>
    <x v="90"/>
    <s v="M"/>
    <x v="0"/>
    <d v="1899-12-30T04:12:56"/>
    <s v="?"/>
    <m/>
  </r>
  <r>
    <d v="2018-05-27T00:00:00"/>
    <x v="10"/>
    <s v="Winterthur Marathon, Switzerland"/>
    <x v="92"/>
    <s v="M"/>
    <x v="4"/>
    <d v="1899-12-30T04:14:19"/>
    <s v="?"/>
    <s v="https://services.datasport.com/2018/lauf/winterthur/alfar.htm"/>
  </r>
  <r>
    <d v="2021-10-17T00:00:00"/>
    <x v="10"/>
    <s v="Bedford Aerodrone Marathon"/>
    <x v="174"/>
    <s v="M"/>
    <x v="3"/>
    <d v="1899-12-30T04:15:15"/>
    <s v="?"/>
    <s v="https://www.joggling.co.uk/Marathon-List"/>
  </r>
  <r>
    <d v="2022-10-02T00:00:00"/>
    <x v="10"/>
    <s v="London Marathon"/>
    <x v="178"/>
    <s v="M"/>
    <x v="0"/>
    <d v="1899-12-30T04:15:35"/>
    <s v="?"/>
    <s v="https://results.tcslondonmarathon.com/2022/?pid=search"/>
  </r>
  <r>
    <d v="2000-10-22T00:00:00"/>
    <x v="10"/>
    <s v="Chicago Marathon"/>
    <x v="90"/>
    <s v="M"/>
    <x v="0"/>
    <d v="1899-12-30T04:16:06"/>
    <s v="?"/>
    <s v="https://chicago-history.r.mikatiming.com/2021/?pid=search"/>
  </r>
  <r>
    <d v="2016-11-20T00:00:00"/>
    <x v="10"/>
    <s v="Brooklyn Marathon"/>
    <x v="192"/>
    <s v="M"/>
    <x v="0"/>
    <d v="1899-12-30T04:16:20"/>
    <n v="0"/>
    <s v="https://marathonview.net/search?query=christopher%20pert"/>
  </r>
  <r>
    <d v="2021-09-19T00:00:00"/>
    <x v="10"/>
    <s v="Rutland Water Marathon"/>
    <x v="174"/>
    <s v="M"/>
    <x v="3"/>
    <d v="1899-12-30T04:17:42"/>
    <s v="?"/>
    <s v="https://www.joggling.co.uk/Marathon-List"/>
  </r>
  <r>
    <d v="2001-04-28T00:00:00"/>
    <x v="10"/>
    <s v="Nashville Country Music Marathon"/>
    <x v="90"/>
    <s v="M"/>
    <x v="0"/>
    <d v="1899-12-30T04:18:28"/>
    <s v="?"/>
    <m/>
  </r>
  <r>
    <d v="2022-12-17T00:00:00"/>
    <x v="10"/>
    <s v="Maramile"/>
    <x v="174"/>
    <s v="M"/>
    <x v="3"/>
    <d v="1899-12-30T04:18:29"/>
    <s v="?"/>
    <s v="https://www.joggling.co.uk/Marathon-List"/>
  </r>
  <r>
    <d v="2022-04-18T00:00:00"/>
    <x v="10"/>
    <s v="Boston Marathon, Lincolnshire"/>
    <x v="174"/>
    <s v="M"/>
    <x v="3"/>
    <d v="1899-12-30T04:20:12"/>
    <s v="?"/>
    <s v="https://www.joggling.co.uk/Marathon-List"/>
  </r>
  <r>
    <d v="2019-07-06T00:00:00"/>
    <x v="10"/>
    <s v="York Interstellar Marathon"/>
    <x v="174"/>
    <s v="M"/>
    <x v="3"/>
    <d v="1899-12-30T04:20:58"/>
    <s v="?"/>
    <s v="https://www.joggling.co.uk/Marathon-List"/>
  </r>
  <r>
    <d v="2018-09-02T00:00:00"/>
    <x v="10"/>
    <s v="Hornsea Marathon"/>
    <x v="174"/>
    <s v="M"/>
    <x v="3"/>
    <d v="1899-12-30T04:22:23"/>
    <s v="?"/>
    <s v="https://www.joggling.co.uk/Marathon-List"/>
  </r>
  <r>
    <d v="2009-01-11T00:00:00"/>
    <x v="10"/>
    <s v="Disney Marathon, Orlando, FL"/>
    <x v="198"/>
    <s v="M"/>
    <x v="0"/>
    <d v="1899-12-30T04:24:16"/>
    <s v="?"/>
    <s v="https://jeffcivillico.com/joggling-disney-marathon/"/>
  </r>
  <r>
    <d v="2022-10-16T00:00:00"/>
    <x v="10"/>
    <s v="Yorkshire Marathon"/>
    <x v="174"/>
    <s v="M"/>
    <x v="3"/>
    <d v="1899-12-30T04:24:32"/>
    <s v="?"/>
    <s v="https://www.joggling.co.uk/Marathon-List"/>
  </r>
  <r>
    <d v="2019-04-14T00:00:00"/>
    <x v="10"/>
    <s v="Peterborough Marathon"/>
    <x v="174"/>
    <s v="M"/>
    <x v="3"/>
    <d v="1899-12-30T04:24:54"/>
    <s v="?"/>
    <s v="https://www.joggling.co.uk/Marathon-List"/>
  </r>
  <r>
    <d v="2014-02-28T00:00:00"/>
    <x v="10"/>
    <s v="Tel Aviv Marathon"/>
    <x v="123"/>
    <s v="M"/>
    <x v="6"/>
    <d v="1899-12-30T04:25:17"/>
    <s v="?"/>
    <s v="https://marathonview.net/search?query=Shahar%20Cohen  https://www.israel21c.org/israeli-juggler-sets-new-record-at-the-sea-of-galilee/"/>
  </r>
  <r>
    <d v="2021-09-26T00:00:00"/>
    <x v="10"/>
    <s v="Berlin Marathon"/>
    <x v="178"/>
    <s v="M"/>
    <x v="0"/>
    <d v="1899-12-30T04:25:18"/>
    <n v="0"/>
    <s v="https://www.bmw-berlin-marathon.com/en/impressions/statistics-and-history/results-archive/?"/>
  </r>
  <r>
    <d v="2001-10-07T00:00:00"/>
    <x v="10"/>
    <s v="Chicago Marathon"/>
    <x v="90"/>
    <s v="M"/>
    <x v="0"/>
    <d v="1899-12-30T04:25:25"/>
    <s v="?"/>
    <s v="https://chicago-history.r.mikatiming.com/2021/?pid=search"/>
  </r>
  <r>
    <d v="2002-05-06T00:00:00"/>
    <x v="10"/>
    <s v="Flying Pig Marathon, Cincinnati"/>
    <x v="90"/>
    <s v="M"/>
    <x v="0"/>
    <d v="1899-12-30T04:25:25"/>
    <s v="?"/>
    <s v="https://marathonview.net/result/60881124"/>
  </r>
  <r>
    <d v="2021-08-14T00:00:00"/>
    <x v="10"/>
    <s v="Horseshoe Challenge"/>
    <x v="174"/>
    <s v="M"/>
    <x v="3"/>
    <d v="1899-12-30T04:26:37"/>
    <s v="?"/>
    <s v="https://www.joggling.co.uk/Marathon-List"/>
  </r>
  <r>
    <d v="2022-11-20T00:00:00"/>
    <x v="10"/>
    <s v="Maravan"/>
    <x v="174"/>
    <s v="M"/>
    <x v="3"/>
    <d v="1899-12-30T04:27:07"/>
    <s v="?"/>
    <s v="https://www.joggling.co.uk/Marathon-List"/>
  </r>
  <r>
    <d v="2018-04-08T00:00:00"/>
    <x v="10"/>
    <s v="Bungay Marathon"/>
    <x v="174"/>
    <s v="M"/>
    <x v="3"/>
    <d v="1899-12-30T04:27:09"/>
    <s v="?"/>
    <s v="https://www.joggling.co.uk/Marathon-List"/>
  </r>
  <r>
    <d v="2016-10-23T00:00:00"/>
    <x v="10"/>
    <s v="Leicester Marathon"/>
    <x v="174"/>
    <s v="M"/>
    <x v="3"/>
    <d v="1899-12-30T04:27:51"/>
    <s v="?"/>
    <s v="https://www.joggling.co.uk/Marathon-List"/>
  </r>
  <r>
    <d v="2022-04-24T00:00:00"/>
    <x v="10"/>
    <s v="Tissington Trail"/>
    <x v="174"/>
    <s v="M"/>
    <x v="3"/>
    <d v="1899-12-30T04:27:59"/>
    <s v="?"/>
    <s v="https://www.joggling.co.uk/Marathon-List"/>
  </r>
  <r>
    <d v="2014-11-16T00:00:00"/>
    <x v="10"/>
    <s v="Istanbul Marathon"/>
    <x v="199"/>
    <s v="M"/>
    <x v="11"/>
    <d v="1899-12-30T04:28:48"/>
    <n v="11"/>
    <s v="https://www.instagram.com/p/B8fnCXJAdqf/?hl=en  https://marathonview.net/search?query=levent%20denizci  https://www.instagram.com/p/BI34IF9jS2e/"/>
  </r>
  <r>
    <d v="2021-05-23T00:00:00"/>
    <x v="10"/>
    <s v="Peterborough Marathon"/>
    <x v="174"/>
    <s v="M"/>
    <x v="3"/>
    <d v="1899-12-30T04:29:17"/>
    <s v="?"/>
    <s v="https://www.joggling.co.uk/Marathon-List"/>
  </r>
  <r>
    <d v="2019-11-16T00:00:00"/>
    <x v="10"/>
    <s v="Rother Valley Park Marathon"/>
    <x v="174"/>
    <s v="M"/>
    <x v="3"/>
    <d v="1899-12-30T04:29:54"/>
    <s v="?"/>
    <s v="https://www.joggling.co.uk/Marathon-List"/>
  </r>
  <r>
    <d v="2018-10-21T00:00:00"/>
    <x v="10"/>
    <s v="Yonkers Marathon, New York"/>
    <x v="192"/>
    <s v="M"/>
    <x v="0"/>
    <d v="1899-12-30T04:30:30"/>
    <s v="?"/>
    <s v="https://marathonview.net/search?query=christopher%20pert"/>
  </r>
  <r>
    <d v="2019-08-25T00:00:00"/>
    <x v="10"/>
    <s v="Santa Rosa Marathon"/>
    <x v="178"/>
    <s v="M"/>
    <x v="0"/>
    <d v="1899-12-30T04:31:11"/>
    <s v="?"/>
    <s v="https://marathonview.net/search?query=barak%20hirschowitz"/>
  </r>
  <r>
    <d v="2022-09-25T00:00:00"/>
    <x v="10"/>
    <s v="Rutland Water Marathon"/>
    <x v="174"/>
    <s v="M"/>
    <x v="3"/>
    <d v="1899-12-30T04:33:19"/>
    <s v="?"/>
    <s v="https://www.joggling.co.uk/Marathon-List"/>
  </r>
  <r>
    <d v="2010-11-07T00:00:00"/>
    <x v="10"/>
    <s v="Rutland Water Marathon"/>
    <x v="174"/>
    <s v="M"/>
    <x v="3"/>
    <d v="1899-12-30T04:34:19"/>
    <s v="?"/>
    <s v="https://www.joggling.co.uk/Marathon-List"/>
  </r>
  <r>
    <d v="2017-12-03T00:00:00"/>
    <x v="10"/>
    <s v="Christmas Marathon"/>
    <x v="174"/>
    <s v="M"/>
    <x v="3"/>
    <d v="1899-12-30T04:34:42"/>
    <s v="?"/>
    <s v="https://www.joggling.co.uk/Marathon-List"/>
  </r>
  <r>
    <d v="2009-10-18T00:00:00"/>
    <x v="10"/>
    <s v="Spires and Steeples"/>
    <x v="174"/>
    <s v="M"/>
    <x v="3"/>
    <d v="1899-12-30T04:35:16"/>
    <s v="?"/>
    <s v="https://www.joggling.co.uk/Marathon-List"/>
  </r>
  <r>
    <d v="2017-05-28T00:00:00"/>
    <x v="10"/>
    <s v="Edinburgh Marathon"/>
    <x v="174"/>
    <s v="M"/>
    <x v="3"/>
    <d v="1899-12-30T04:35:41"/>
    <s v="?"/>
    <s v="https://www.joggling.co.uk/Marathon-List"/>
  </r>
  <r>
    <n v="2020"/>
    <x v="10"/>
    <s v="New York Virtual Marathon"/>
    <x v="178"/>
    <s v="M"/>
    <x v="0"/>
    <d v="1899-12-30T04:37:21"/>
    <s v="?"/>
    <s v="https://results.nyrr.org/event/20VMara/finishers#search=Barak%2520Hirschowitz"/>
  </r>
  <r>
    <d v="2011-05-22T00:00:00"/>
    <x v="10"/>
    <s v="Edinburgh Marathon"/>
    <x v="140"/>
    <s v="M"/>
    <x v="3"/>
    <d v="1899-12-30T04:37:31"/>
    <n v="48"/>
    <s v="https://www.edinburghmarathon.com/results?name=ralph+kidner&amp;running_number=&amp;event=28&amp;gender=&amp;age_category="/>
  </r>
  <r>
    <d v="2018-11-17T00:00:00"/>
    <x v="10"/>
    <s v="Kirkstall Abbey Marathon"/>
    <x v="174"/>
    <s v="M"/>
    <x v="3"/>
    <d v="1899-12-30T04:37:54"/>
    <s v="?"/>
    <s v="https://www.joggling.co.uk/Marathon-List"/>
  </r>
  <r>
    <d v="2014-04-06T00:00:00"/>
    <x v="10"/>
    <s v="Brighton Marathon"/>
    <x v="181"/>
    <s v="M"/>
    <x v="3"/>
    <d v="1899-12-30T04:38:18"/>
    <s v="?"/>
    <s v="https://www.theargus.co.uk/news/11010177.brighton-man-to-run-half-marathon-while-juggling-after-recovering-from-brain-injury/?fbclid=IwAR1USEy4inlcpMOKmdBCvst5ie4hlTLXAmXm0OyXbXI8X3sHv9V34gs7V68  https://marathonview.net/search?query=kevin%20williams"/>
  </r>
  <r>
    <d v="2014-11-02T00:00:00"/>
    <x v="10"/>
    <s v="New York City Marathon"/>
    <x v="149"/>
    <s v="M"/>
    <x v="0"/>
    <d v="1899-12-30T04:41:49"/>
    <s v="?"/>
    <s v="https://results.nyrr.org/event/M2014/finishers#search=Jack%2520Hirschowitz"/>
  </r>
  <r>
    <d v="2013-11-03T00:00:00"/>
    <x v="10"/>
    <s v="New York City Marathon"/>
    <x v="149"/>
    <s v="M"/>
    <x v="0"/>
    <d v="1899-12-30T04:42:07"/>
    <s v="?"/>
    <s v="https://results.nyrr.org/event/40/finishers#search=Jack%2520Hirschowitz"/>
  </r>
  <r>
    <d v="2022-10-09T00:00:00"/>
    <x v="10"/>
    <s v="Chicago Marathon"/>
    <x v="178"/>
    <s v="M"/>
    <x v="0"/>
    <d v="1899-12-30T04:42:47"/>
    <s v="?"/>
    <s v="https://results.chicagomarathon.com/2022/?pid=search&amp;pidp=start"/>
  </r>
  <r>
    <d v="1991-12-05T00:00:00"/>
    <x v="10"/>
    <s v="California International Marathon"/>
    <x v="130"/>
    <s v="M"/>
    <x v="0"/>
    <d v="1899-12-30T04:43:38"/>
    <s v="?"/>
    <s v="https://www.justyouraveragejoggler.com/bill-coad-entertainer-business-owner-and-joggler/  https://marathonview.net/search?query=william%20coad"/>
  </r>
  <r>
    <d v="2017-09-24T00:00:00"/>
    <x v="10"/>
    <s v="Nottingham Marathon"/>
    <x v="174"/>
    <s v="M"/>
    <x v="3"/>
    <d v="1899-12-30T04:43:42"/>
    <s v="?"/>
    <s v="https://www.joggling.co.uk/Marathon-List"/>
  </r>
  <r>
    <d v="2011-11-06T00:00:00"/>
    <x v="10"/>
    <s v="New York City Marathon"/>
    <x v="149"/>
    <s v="M"/>
    <x v="0"/>
    <d v="1899-12-30T04:43:53"/>
    <s v="?"/>
    <s v="http://www.marathonguide.com/results/search.cfm"/>
  </r>
  <r>
    <d v="2022-12-30T00:00:00"/>
    <x v="10"/>
    <s v="Bridlington"/>
    <x v="174"/>
    <s v="M"/>
    <x v="3"/>
    <d v="1899-12-30T04:44:55"/>
    <s v="?"/>
    <s v="https://www.joggling.co.uk/Marathon-List"/>
  </r>
  <r>
    <d v="2016-10-02T00:00:00"/>
    <x v="10"/>
    <s v="Mablethorpe Marathon"/>
    <x v="174"/>
    <s v="M"/>
    <x v="3"/>
    <d v="1899-12-30T04:45:18"/>
    <s v="?"/>
    <s v="https://www.joggling.co.uk/Marathon-List"/>
  </r>
  <r>
    <d v="2020-11-29T00:00:00"/>
    <x v="10"/>
    <s v="Space Coast Marathon"/>
    <x v="178"/>
    <s v="M"/>
    <x v="0"/>
    <d v="1899-12-30T04:46:03"/>
    <s v="?"/>
    <s v="https://marathonview.net/search?query=barak%20hirschowitz"/>
  </r>
  <r>
    <d v="2023-02-19T00:00:00"/>
    <x v="10"/>
    <s v="Bingley"/>
    <x v="174"/>
    <s v="M"/>
    <x v="3"/>
    <d v="1899-12-30T04:46:15"/>
    <s v="?"/>
    <s v="https://www.joggling.co.uk/Marathon-List"/>
  </r>
  <r>
    <d v="2023-01-27T00:00:00"/>
    <x v="10"/>
    <s v="Knaresmire Edge Rewind"/>
    <x v="174"/>
    <s v="M"/>
    <x v="3"/>
    <d v="1899-12-30T04:46:55"/>
    <s v="?"/>
    <s v="https://www.joggling.co.uk/Marathon-List"/>
  </r>
  <r>
    <d v="2019-04-21T00:00:00"/>
    <x v="10"/>
    <s v="Northampton Chocathon"/>
    <x v="174"/>
    <s v="M"/>
    <x v="3"/>
    <d v="1899-12-30T04:47:09"/>
    <s v="?"/>
    <s v="https://www.joggling.co.uk/Marathon-List"/>
  </r>
  <r>
    <d v="2018-07-01T00:00:00"/>
    <x v="10"/>
    <s v="Halifax Marathon"/>
    <x v="174"/>
    <s v="M"/>
    <x v="3"/>
    <d v="1899-12-30T04:48:57"/>
    <s v="?"/>
    <s v="https://www.joggling.co.uk/Marathon-List"/>
  </r>
  <r>
    <d v="2019-09-22T00:00:00"/>
    <x v="10"/>
    <s v="Rutland Water Marathon"/>
    <x v="174"/>
    <s v="M"/>
    <x v="3"/>
    <d v="1899-12-30T04:49:25"/>
    <s v="?"/>
    <s v="https://www.joggling.co.uk/Marathon-List"/>
  </r>
  <r>
    <d v="2022-11-06T00:00:00"/>
    <x v="10"/>
    <s v="New York City Marathon"/>
    <x v="178"/>
    <s v="M"/>
    <x v="0"/>
    <d v="1899-12-30T04:51:10"/>
    <s v="?"/>
    <s v="https://results.nyrr.org/event/M2022/finishers#search=Barak%2520Hirschowitz"/>
  </r>
  <r>
    <d v="2023-02-12T00:00:00"/>
    <x v="10"/>
    <s v="Brandon Park, Suffolk"/>
    <x v="174"/>
    <s v="M"/>
    <x v="3"/>
    <d v="1899-12-30T04:51:10"/>
    <s v="?"/>
    <s v="https://www.joggling.co.uk/Marathon-List"/>
  </r>
  <r>
    <d v="2018-11-04T00:00:00"/>
    <x v="10"/>
    <s v="New York City Marathon"/>
    <x v="149"/>
    <s v="M"/>
    <x v="0"/>
    <d v="1899-12-30T04:51:10"/>
    <s v="?"/>
    <s v="https://results.nyrr.org/event/M2018/finishers#search=Jack%2520Hirschowitz"/>
  </r>
  <r>
    <d v="2017-03-11T00:00:00"/>
    <x v="10"/>
    <s v="Leeds Canel Canter"/>
    <x v="174"/>
    <s v="M"/>
    <x v="3"/>
    <d v="1899-12-30T04:52:38"/>
    <s v="?"/>
    <s v="https://www.joggling.co.uk/Marathon-List"/>
  </r>
  <r>
    <d v="2018-08-12T00:00:00"/>
    <x v="10"/>
    <s v="Rocky Horror Tribute Marathon"/>
    <x v="174"/>
    <s v="M"/>
    <x v="3"/>
    <d v="1899-12-30T04:52:41"/>
    <s v="?"/>
    <s v="https://www.joggling.co.uk/Marathon-List"/>
  </r>
  <r>
    <d v="2016-11-06T00:00:00"/>
    <x v="10"/>
    <s v="New York City Marathon"/>
    <x v="149"/>
    <s v="M"/>
    <x v="0"/>
    <d v="1899-12-30T04:53:00"/>
    <s v="?"/>
    <s v="https://results.nyrr.org/event/M2016/finishers#search=Jack%2520Hirschowitz"/>
  </r>
  <r>
    <d v="2020-08-29T00:00:00"/>
    <x v="10"/>
    <s v="Temple Newsam Marathon"/>
    <x v="174"/>
    <s v="M"/>
    <x v="3"/>
    <d v="1899-12-30T04:53:01"/>
    <s v="?"/>
    <s v="https://www.joggling.co.uk/Marathon-List"/>
  </r>
  <r>
    <d v="2022-10-02T00:00:00"/>
    <x v="10"/>
    <s v="Ruddy Rothwell Cakeathon"/>
    <x v="174"/>
    <s v="M"/>
    <x v="3"/>
    <d v="1899-12-30T04:53:16"/>
    <s v="?"/>
    <s v="https://www.joggling.co.uk/Marathon-List"/>
  </r>
  <r>
    <d v="2019-03-10T00:00:00"/>
    <x v="10"/>
    <s v="Cambridge Boundary Run"/>
    <x v="174"/>
    <s v="M"/>
    <x v="3"/>
    <d v="1899-12-30T04:53:28"/>
    <s v="?"/>
    <s v="https://www.joggling.co.uk/Marathon-List"/>
  </r>
  <r>
    <d v="2022-01-16T00:00:00"/>
    <x v="10"/>
    <s v="WTF Marathon"/>
    <x v="174"/>
    <s v="M"/>
    <x v="3"/>
    <d v="1899-12-30T04:53:50"/>
    <s v="?"/>
    <s v="https://www.joggling.co.uk/Marathon-List"/>
  </r>
  <r>
    <d v="2019-11-03T00:00:00"/>
    <x v="10"/>
    <s v="New York City Marathon"/>
    <x v="178"/>
    <s v="M"/>
    <x v="0"/>
    <d v="1899-12-30T04:54:10"/>
    <s v="?"/>
    <s v="https://www.nyrr.org/tcsnycmarathon/getinspired/photos-and-stories/2020/jack-hirschowitz"/>
  </r>
  <r>
    <d v="2017-11-17T00:00:00"/>
    <x v="10"/>
    <s v="Kirkstall Abbey Marathon"/>
    <x v="174"/>
    <s v="M"/>
    <x v="3"/>
    <d v="1899-12-30T04:55:00"/>
    <s v="?"/>
    <s v="https://www.joggling.co.uk/Marathon-List"/>
  </r>
  <r>
    <d v="2019-09-01T00:00:00"/>
    <x v="10"/>
    <s v="York Turbin Challenge"/>
    <x v="174"/>
    <s v="M"/>
    <x v="3"/>
    <d v="1899-12-30T04:55:00"/>
    <s v="?"/>
    <s v="https://www.joggling.co.uk/Marathon-List"/>
  </r>
  <r>
    <d v="2023-03-05T00:00:00"/>
    <x v="10"/>
    <s v="Tokyo Marathon"/>
    <x v="149"/>
    <s v="M"/>
    <x v="0"/>
    <d v="1899-12-30T04:55:10"/>
    <n v="0"/>
    <s v="https://www.marathon.tokyo/2023/result/detail.php"/>
  </r>
  <r>
    <d v="2020-02-25T00:00:00"/>
    <x v="10"/>
    <s v="Salcey Forest Marathon"/>
    <x v="174"/>
    <s v="M"/>
    <x v="3"/>
    <d v="1899-12-30T04:56:07"/>
    <s v="?"/>
    <s v="https://www.joggling.co.uk/Marathon-List"/>
  </r>
  <r>
    <d v="2018-12-28T00:00:00"/>
    <x v="10"/>
    <s v="Barrow Xmas Tipple"/>
    <x v="174"/>
    <s v="M"/>
    <x v="3"/>
    <d v="1899-12-30T04:56:44"/>
    <s v="?"/>
    <s v="https://www.joggling.co.uk/Marathon-List"/>
  </r>
  <r>
    <d v="2018-04-02T00:00:00"/>
    <x v="10"/>
    <s v="GBC Barrow Day 4"/>
    <x v="174"/>
    <s v="M"/>
    <x v="3"/>
    <d v="1899-12-30T04:56:48"/>
    <s v="?"/>
    <s v="https://www.joggling.co.uk/Marathon-List"/>
  </r>
  <r>
    <d v="2018-07-28T00:00:00"/>
    <x v="10"/>
    <s v="Dusk Till Dawn"/>
    <x v="174"/>
    <s v="M"/>
    <x v="3"/>
    <d v="1899-12-30T04:56:48"/>
    <s v="?"/>
    <s v="https://www.joggling.co.uk/Marathon-List"/>
  </r>
  <r>
    <d v="2019-11-03T00:00:00"/>
    <x v="10"/>
    <s v="New York City Marathon"/>
    <x v="149"/>
    <s v="M"/>
    <x v="0"/>
    <d v="1899-12-30T04:56:52"/>
    <s v="?"/>
    <s v="https://results.nyrr.org/event/M2019/finishers#search=Hirschowitz&amp;page=1"/>
  </r>
  <r>
    <d v="2021-11-07T00:00:00"/>
    <x v="10"/>
    <s v="New York City Marathon"/>
    <x v="149"/>
    <s v="M"/>
    <x v="0"/>
    <d v="1899-12-30T04:57:17"/>
    <s v="?"/>
    <m/>
  </r>
  <r>
    <d v="2007-06-17T00:00:00"/>
    <x v="10"/>
    <s v="Fuerth Marathon"/>
    <x v="200"/>
    <s v="M"/>
    <x v="12"/>
    <d v="1899-12-30T04:57:25"/>
    <s v="?"/>
    <s v="https://www.trackmyrace.com/en/running/event-zone/event/jahrtausend-marathon-fuerth/results/marathon/   https://www.teambittel.de/team/veranstaltungen_2007/20070617_fuerth.htm"/>
  </r>
  <r>
    <d v="2017-11-05T00:00:00"/>
    <x v="10"/>
    <s v="New York City Marathon"/>
    <x v="149"/>
    <s v="M"/>
    <x v="0"/>
    <d v="1899-12-30T04:57:36"/>
    <s v="?"/>
    <s v="https://results.nyrr.org/event/M2017/finishers#search=Jack%2520Hirschowitz"/>
  </r>
  <r>
    <d v="2019-03-23T00:00:00"/>
    <x v="10"/>
    <s v="Yorkshire Cakeathon"/>
    <x v="174"/>
    <s v="M"/>
    <x v="3"/>
    <d v="1899-12-30T04:58:51"/>
    <s v="?"/>
    <s v="https://www.joggling.co.uk/Marathon-List"/>
  </r>
  <r>
    <d v="2019-12-14T00:00:00"/>
    <x v="10"/>
    <s v="Elsecar Marathon"/>
    <x v="174"/>
    <s v="M"/>
    <x v="3"/>
    <d v="1899-12-30T04:59:36"/>
    <s v="?"/>
    <s v="https://www.joggling.co.uk/Marathon-List"/>
  </r>
  <r>
    <d v="2021-09-26T00:00:00"/>
    <x v="10"/>
    <s v="Berlin Marathon"/>
    <x v="149"/>
    <s v="M"/>
    <x v="0"/>
    <d v="1899-12-30T04:59:49"/>
    <n v="0"/>
    <s v="https://www.bmw-berlin-marathon.com/en/impressions/statistics-and-history/results-archive/?"/>
  </r>
  <r>
    <d v="2006-05-21T00:00:00"/>
    <x v="10"/>
    <s v="Heilbronner Trollinger Marathon"/>
    <x v="200"/>
    <s v="M"/>
    <x v="12"/>
    <d v="1899-12-30T05:03:18"/>
    <s v="?"/>
    <s v="https://www.teambittel.de/team/veranstaltungen_2007/20070617_fuerth.htm  https://marathonview.net/search?query=Ingbert%20Bittel"/>
  </r>
  <r>
    <d v="2022-10-09T00:00:00"/>
    <x v="10"/>
    <s v="Chicago Marathon"/>
    <x v="149"/>
    <s v="M"/>
    <x v="0"/>
    <d v="1899-12-30T05:03:24"/>
    <s v="?"/>
    <s v="https://results.chicagomarathon.com/2022/?pid=search&amp;pidp=start"/>
  </r>
  <r>
    <d v="2022-10-02T00:00:00"/>
    <x v="10"/>
    <s v="London Marathon"/>
    <x v="149"/>
    <s v="M"/>
    <x v="0"/>
    <d v="1899-12-30T05:03:53"/>
    <s v="?"/>
    <s v="https://results.tcslondonmarathon.com/2022/?pid=search"/>
  </r>
  <r>
    <d v="2018-04-08T00:00:00"/>
    <x v="10"/>
    <s v="Rome Marathon"/>
    <x v="149"/>
    <s v="M"/>
    <x v="0"/>
    <d v="1899-12-30T05:06:04"/>
    <s v="?"/>
    <s v="https://www.facebook.com/photo/?fbid=2026070107465749&amp;set=gm.882770911894760  https://marathonview.net/search?query=jack%20hirschowitz"/>
  </r>
  <r>
    <d v="2019-06-02T00:00:00"/>
    <x v="10"/>
    <s v="Huddersfield Marathon"/>
    <x v="174"/>
    <s v="M"/>
    <x v="3"/>
    <d v="1899-12-30T05:06:13"/>
    <s v="?"/>
    <s v="https://www.joggling.co.uk/Marathon-List"/>
  </r>
  <r>
    <d v="2011-04-17T00:00:00"/>
    <x v="10"/>
    <s v="London Marathon"/>
    <x v="174"/>
    <s v="M"/>
    <x v="3"/>
    <d v="1899-12-30T05:06:20"/>
    <s v="?"/>
    <s v="https://www.joggling.co.uk/Marathon-List"/>
  </r>
  <r>
    <d v="2017-09-10T00:00:00"/>
    <x v="10"/>
    <s v="Iceni Marathon (Thetford)"/>
    <x v="174"/>
    <s v="M"/>
    <x v="3"/>
    <d v="1899-12-30T05:06:54"/>
    <s v="?"/>
    <s v="https://www.joggling.co.uk/Marathon-List"/>
  </r>
  <r>
    <d v="2019-01-27T00:00:00"/>
    <x v="10"/>
    <s v="Celebration Orlando Marathon"/>
    <x v="178"/>
    <s v="M"/>
    <x v="0"/>
    <d v="1899-12-30T05:08:29"/>
    <s v="?"/>
    <s v="https://marathonview.net/search?query=barak%20hirschowitz"/>
  </r>
  <r>
    <d v="2017-12-17T00:00:00"/>
    <x v="10"/>
    <s v="Newark Showground Day 2"/>
    <x v="174"/>
    <s v="M"/>
    <x v="3"/>
    <d v="1899-12-30T05:09:19"/>
    <s v="?"/>
    <s v="https://www.joggling.co.uk/Marathon-List"/>
  </r>
  <r>
    <d v="2021-05-08T00:00:00"/>
    <x v="10"/>
    <s v="Colliery Canter"/>
    <x v="174"/>
    <s v="M"/>
    <x v="3"/>
    <d v="1899-12-30T05:10:02"/>
    <s v="?"/>
    <s v="https://www.joggling.co.uk/Marathon-List"/>
  </r>
  <r>
    <d v="2022-11-06T00:00:00"/>
    <x v="10"/>
    <s v="New York City Marathon"/>
    <x v="149"/>
    <s v="M"/>
    <x v="0"/>
    <d v="1899-12-30T05:11:39"/>
    <s v="?"/>
    <s v="https://results.nyrr.org/event/M2022/finishers#page=1&amp;search=Jack%2520Hirschowitz"/>
  </r>
  <r>
    <d v="2006-11-05T00:00:00"/>
    <x v="10"/>
    <s v="New York City Marathon"/>
    <x v="201"/>
    <s v="M"/>
    <x v="12"/>
    <d v="1899-12-30T05:13:31"/>
    <s v="?"/>
    <s v="https://marathonview.net/search?query=Jonas%20Eberlein  https://www.justyouraveragejoggler.com/jonas-eberlein-world-traveling-adventure-joggler/"/>
  </r>
  <r>
    <d v="2018-04-22T00:00:00"/>
    <x v="10"/>
    <s v="London Marathon"/>
    <x v="174"/>
    <s v="M"/>
    <x v="3"/>
    <d v="1899-12-30T05:13:39"/>
    <s v="?"/>
    <s v="https://www.joggling.co.uk/Marathon-List"/>
  </r>
  <r>
    <d v="2016-11-19T00:00:00"/>
    <x v="10"/>
    <s v="Maravan 1"/>
    <x v="174"/>
    <s v="M"/>
    <x v="3"/>
    <d v="1899-12-30T05:14:35"/>
    <s v="?"/>
    <s v="https://www.joggling.co.uk/Marathon-List"/>
  </r>
  <r>
    <d v="2022-04-07T00:00:00"/>
    <x v="10"/>
    <s v="Badger Challenge"/>
    <x v="174"/>
    <s v="M"/>
    <x v="3"/>
    <d v="1899-12-30T05:21:08"/>
    <s v="?"/>
    <s v="https://www.joggling.co.uk/Marathon-List"/>
  </r>
  <r>
    <d v="2020-01-12T00:00:00"/>
    <x v="10"/>
    <s v="Langsett Marathon"/>
    <x v="174"/>
    <s v="M"/>
    <x v="3"/>
    <d v="1899-12-30T05:29:33"/>
    <s v="?"/>
    <s v="https://www.joggling.co.uk/Marathon-List"/>
  </r>
  <r>
    <d v="2018-10-14T00:00:00"/>
    <x v="10"/>
    <s v="Spires and Steeples"/>
    <x v="174"/>
    <s v="M"/>
    <x v="3"/>
    <d v="1899-12-30T05:33:00"/>
    <s v="?"/>
    <s v="https://www.joggling.co.uk/Marathon-List"/>
  </r>
  <r>
    <d v="2019-06-16T00:00:00"/>
    <x v="10"/>
    <s v="Bahtat Marathon"/>
    <x v="174"/>
    <s v="M"/>
    <x v="3"/>
    <d v="1899-12-30T05:33:23"/>
    <s v="?"/>
    <s v="https://www.joggling.co.uk/Marathon-List"/>
  </r>
  <r>
    <d v="2017-12-16T00:00:00"/>
    <x v="10"/>
    <s v="Newark Showground Day 1"/>
    <x v="174"/>
    <s v="M"/>
    <x v="3"/>
    <d v="1899-12-30T05:34:00"/>
    <s v="?"/>
    <s v="https://www.joggling.co.uk/Marathon-List"/>
  </r>
  <r>
    <d v="2018-05-06T00:00:00"/>
    <x v="10"/>
    <s v="Roche Abbey Marathon"/>
    <x v="174"/>
    <s v="M"/>
    <x v="3"/>
    <d v="1899-12-30T05:38:04"/>
    <s v="?"/>
    <s v="https://www.joggling.co.uk/Marathon-List"/>
  </r>
  <r>
    <d v="2008-10-19T00:00:00"/>
    <x v="10"/>
    <s v="Spires and Steeples"/>
    <x v="174"/>
    <s v="M"/>
    <x v="3"/>
    <d v="1899-12-30T05:39:40"/>
    <s v="?"/>
    <s v="https://www.joggling.co.uk/Marathon-List"/>
  </r>
  <r>
    <d v="2011-11-12T00:00:00"/>
    <x v="10"/>
    <s v="SunTrust Richmond (Virginia) Marathon"/>
    <x v="126"/>
    <s v="M"/>
    <x v="0"/>
    <d v="1899-12-30T05:48:17"/>
    <n v="4"/>
    <s v="https://www.trackshackresults.com/richmond/results/2011/mar_results.php?Link=5&amp;Type=3&amp;LName=Joyner&amp;FName=Jesse&amp;City=&amp;State=&amp;Country="/>
  </r>
  <r>
    <d v="2013-09-22T00:00:00"/>
    <x v="10"/>
    <s v="Quad Cities Marathon"/>
    <x v="191"/>
    <s v="M"/>
    <x v="0"/>
    <d v="1899-12-30T05:51:25"/>
    <s v="?"/>
    <s v="Backwards. https://www.guinnessworldrecords.com/world-records/100547-fastest-marathon-joggling-backwards"/>
  </r>
  <r>
    <d v="2021-10-03T00:00:00"/>
    <x v="10"/>
    <s v="London Marathon"/>
    <x v="140"/>
    <s v="M"/>
    <x v="3"/>
    <d v="1899-12-30T05:51:33"/>
    <s v="?"/>
    <s v="https://www.runbritainrankings.com/results/results.aspx?meetingid=427704&amp;event=Mar&amp;venue=London&amp;date=3-Oct-21"/>
  </r>
  <r>
    <d v="2010-10-10T00:00:00"/>
    <x v="11"/>
    <s v="Chicago Marathon"/>
    <x v="69"/>
    <s v="M"/>
    <x v="0"/>
    <d v="1899-12-30T05:51:41"/>
    <s v="?"/>
    <s v="http://www.marathonguide.com/results/browse.cfm?MIDD=67101010&amp;Gen=B&amp;Begin=31706&amp;End=31805&amp;Max=36159"/>
  </r>
  <r>
    <d v="2009-11-22T00:00:00"/>
    <x v="10"/>
    <s v="Philadelphia Marathon"/>
    <x v="69"/>
    <s v="M"/>
    <x v="0"/>
    <d v="1899-12-30T05:53:46"/>
    <s v="?"/>
    <s v="https://marathonview.net/search?query=Barry%20Goldmeier  https://www.facebook.com/photo/?fbid=1770227386337053&amp;set=gm.717510868420766"/>
  </r>
  <r>
    <d v="2015-01-11T00:00:00"/>
    <x v="11"/>
    <s v="Disney Marathon, Orlando, FL"/>
    <x v="69"/>
    <s v="M"/>
    <x v="0"/>
    <d v="1899-12-30T06:09:31"/>
    <s v="?"/>
    <s v="http://www.marathonguide.com/results/browse.cfm?MIDD=481150111&amp;Gen=B&amp;Begin=13321&amp;End=13420&amp;Max=19959"/>
  </r>
  <r>
    <d v="1988-11-06T00:00:00"/>
    <x v="11"/>
    <s v="New York City Marathon"/>
    <x v="14"/>
    <s v="M"/>
    <x v="0"/>
    <d v="1899-12-30T07:07:16"/>
    <s v="?"/>
    <s v="https://results.nyrr.org/event/881106/finishers/1329691#search=William%2520Gillen     https://www.dev.juggle.org/history/archives/jugmags/41-3/41-3,p6.htm"/>
  </r>
  <r>
    <d v="2023-04-22T00:00:00"/>
    <x v="4"/>
    <s v="Richmond, VA"/>
    <x v="202"/>
    <s v="M"/>
    <x v="0"/>
    <d v="1899-12-30T00:51:15"/>
    <n v="0"/>
    <s v="Email exchange"/>
  </r>
  <r>
    <m/>
    <x v="12"/>
    <m/>
    <x v="203"/>
    <m/>
    <x v="13"/>
    <m/>
    <m/>
    <m/>
  </r>
  <r>
    <m/>
    <x v="12"/>
    <m/>
    <x v="203"/>
    <m/>
    <x v="13"/>
    <m/>
    <m/>
    <m/>
  </r>
  <r>
    <m/>
    <x v="12"/>
    <m/>
    <x v="203"/>
    <m/>
    <x v="13"/>
    <m/>
    <m/>
    <m/>
  </r>
  <r>
    <m/>
    <x v="12"/>
    <m/>
    <x v="203"/>
    <m/>
    <x v="13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s v="Chris Edwin"/>
    <x v="0"/>
    <x v="0"/>
    <x v="0"/>
    <x v="0"/>
  </r>
  <r>
    <s v="Tim Butler"/>
    <x v="0"/>
    <x v="0"/>
    <x v="0"/>
    <x v="0"/>
  </r>
  <r>
    <s v="Jake Lodge"/>
    <x v="0"/>
    <x v="0"/>
    <x v="0"/>
    <x v="0"/>
  </r>
  <r>
    <s v="Kevin Sawers"/>
    <x v="0"/>
    <x v="0"/>
    <x v="0"/>
    <x v="0"/>
  </r>
  <r>
    <s v="Barak Hirschowitz"/>
    <x v="0"/>
    <x v="1"/>
    <x v="0"/>
    <x v="0"/>
  </r>
  <r>
    <s v="Scott Jenkins"/>
    <x v="0"/>
    <x v="0"/>
    <x v="0"/>
    <x v="0"/>
  </r>
  <r>
    <s v="John Dombach"/>
    <x v="0"/>
    <x v="1"/>
    <x v="0"/>
    <x v="0"/>
  </r>
  <r>
    <s v="David Tate"/>
    <x v="0"/>
    <x v="1"/>
    <x v="0"/>
    <x v="0"/>
  </r>
  <r>
    <s v="Scott Boehret"/>
    <x v="0"/>
    <x v="1"/>
    <x v="0"/>
    <x v="0"/>
  </r>
  <r>
    <s v="Jack Hirschowitz"/>
    <x v="0"/>
    <x v="1"/>
    <x v="0"/>
    <x v="0"/>
  </r>
  <r>
    <s v="Brian Linehan"/>
    <x v="0"/>
    <x v="2"/>
    <x v="0"/>
    <x v="0"/>
  </r>
  <r>
    <s v="JoAnn Ireland"/>
    <x v="1"/>
    <x v="1"/>
    <x v="1"/>
    <x v="0"/>
  </r>
  <r>
    <s v="Henry Wellenstein"/>
    <x v="0"/>
    <x v="1"/>
    <x v="1"/>
    <x v="0"/>
  </r>
  <r>
    <s v="Jordan Evans"/>
    <x v="0"/>
    <x v="0"/>
    <x v="1"/>
    <x v="0"/>
  </r>
  <r>
    <s v="Michael-Lucien Bergeron"/>
    <x v="0"/>
    <x v="3"/>
    <x v="1"/>
    <x v="0"/>
  </r>
  <r>
    <s v="Trevor McQuay"/>
    <x v="0"/>
    <x v="1"/>
    <x v="1"/>
    <x v="0"/>
  </r>
  <r>
    <s v="John Baker"/>
    <x v="0"/>
    <x v="1"/>
    <x v="1"/>
    <x v="0"/>
  </r>
  <r>
    <s v="Stuart Humphries"/>
    <x v="0"/>
    <x v="0"/>
    <x v="1"/>
    <x v="0"/>
  </r>
  <r>
    <s v="Perry Romanowski"/>
    <x v="0"/>
    <x v="1"/>
    <x v="1"/>
    <x v="0"/>
  </r>
  <r>
    <s v="Tim Ebersole"/>
    <x v="0"/>
    <x v="1"/>
    <x v="1"/>
    <x v="0"/>
  </r>
  <r>
    <s v="Karly Swaim"/>
    <x v="1"/>
    <x v="1"/>
    <x v="1"/>
    <x v="0"/>
  </r>
  <r>
    <s v="Ralph Kidner"/>
    <x v="0"/>
    <x v="0"/>
    <x v="1"/>
    <x v="0"/>
  </r>
  <r>
    <s v="Nati Tuppen"/>
    <x v="1"/>
    <x v="0"/>
    <x v="2"/>
    <x v="0"/>
  </r>
  <r>
    <s v="JL Coldham"/>
    <x v="0"/>
    <x v="0"/>
    <x v="2"/>
    <x v="0"/>
  </r>
  <r>
    <s v="EJ Coldham"/>
    <x v="1"/>
    <x v="0"/>
    <x v="2"/>
    <x v="0"/>
  </r>
  <r>
    <s v="Daniel Raum"/>
    <x v="0"/>
    <x v="4"/>
    <x v="2"/>
    <x v="0"/>
  </r>
  <r>
    <s v="Marla Edgecomb"/>
    <x v="1"/>
    <x v="1"/>
    <x v="3"/>
    <x v="0"/>
  </r>
  <r>
    <s v="Aaron Scott"/>
    <x v="0"/>
    <x v="1"/>
    <x v="3"/>
    <x v="0"/>
  </r>
  <r>
    <s v="Craig Muhlenkamp"/>
    <x v="0"/>
    <x v="1"/>
    <x v="3"/>
    <x v="0"/>
  </r>
  <r>
    <s v="Dominic Lodge"/>
    <x v="0"/>
    <x v="0"/>
    <x v="3"/>
    <x v="0"/>
  </r>
  <r>
    <s v="Koutaro Kawano"/>
    <x v="0"/>
    <x v="5"/>
    <x v="3"/>
    <x v="0"/>
  </r>
  <r>
    <s v="Sterling Franklin"/>
    <x v="0"/>
    <x v="1"/>
    <x v="3"/>
    <x v="0"/>
  </r>
  <r>
    <s v="Justin Delong"/>
    <x v="0"/>
    <x v="1"/>
    <x v="3"/>
    <x v="0"/>
  </r>
  <r>
    <s v="John Jervis"/>
    <x v="0"/>
    <x v="0"/>
    <x v="4"/>
    <x v="0"/>
  </r>
  <r>
    <s v="Jarek Widomski"/>
    <x v="0"/>
    <x v="6"/>
    <x v="4"/>
    <x v="0"/>
  </r>
  <r>
    <s v="Richard Ross"/>
    <x v="0"/>
    <x v="1"/>
    <x v="4"/>
    <x v="0"/>
  </r>
  <r>
    <s v="Nigel Wakita"/>
    <x v="0"/>
    <x v="3"/>
    <x v="4"/>
    <x v="0"/>
  </r>
  <r>
    <s v="Mark Jolin"/>
    <x v="0"/>
    <x v="7"/>
    <x v="4"/>
    <x v="0"/>
  </r>
  <r>
    <s v="Michal Kapral"/>
    <x v="0"/>
    <x v="3"/>
    <x v="4"/>
    <x v="0"/>
  </r>
  <r>
    <s v="Pete Barnard"/>
    <x v="0"/>
    <x v="0"/>
    <x v="4"/>
    <x v="0"/>
  </r>
  <r>
    <s v="Dean Radcliffe"/>
    <x v="0"/>
    <x v="1"/>
    <x v="4"/>
    <x v="0"/>
  </r>
  <r>
    <s v="Roy van Rijn"/>
    <x v="0"/>
    <x v="8"/>
    <x v="4"/>
    <x v="0"/>
  </r>
  <r>
    <s v="Graydon Snider"/>
    <x v="0"/>
    <x v="3"/>
    <x v="5"/>
    <x v="0"/>
  </r>
  <r>
    <s v="Zach Prescott"/>
    <x v="0"/>
    <x v="1"/>
    <x v="5"/>
    <x v="0"/>
  </r>
  <r>
    <s v="Sarah Szefi"/>
    <x v="1"/>
    <x v="1"/>
    <x v="5"/>
    <x v="0"/>
  </r>
  <r>
    <s v="David Pavlove Cunsolo"/>
    <x v="0"/>
    <x v="7"/>
    <x v="5"/>
    <x v="0"/>
  </r>
  <r>
    <s v="Sydney McDonald"/>
    <x v="0"/>
    <x v="7"/>
    <x v="5"/>
    <x v="0"/>
  </r>
  <r>
    <s v="Morgan Anderson"/>
    <x v="1"/>
    <x v="7"/>
    <x v="5"/>
    <x v="0"/>
  </r>
  <r>
    <s v="Tyler Wishau"/>
    <x v="0"/>
    <x v="1"/>
    <x v="5"/>
    <x v="0"/>
  </r>
  <r>
    <s v="Terry Odom"/>
    <x v="0"/>
    <x v="1"/>
    <x v="5"/>
    <x v="0"/>
  </r>
  <r>
    <s v="Bradley Fiander"/>
    <x v="0"/>
    <x v="3"/>
    <x v="5"/>
    <x v="0"/>
  </r>
  <r>
    <s v="Katie Burgess"/>
    <x v="1"/>
    <x v="7"/>
    <x v="6"/>
    <x v="0"/>
  </r>
  <r>
    <s v="Mary Geeves"/>
    <x v="1"/>
    <x v="7"/>
    <x v="6"/>
    <x v="0"/>
  </r>
  <r>
    <s v="Sarah Williams"/>
    <x v="1"/>
    <x v="7"/>
    <x v="6"/>
    <x v="0"/>
  </r>
  <r>
    <s v="Carter Randall"/>
    <x v="0"/>
    <x v="7"/>
    <x v="6"/>
    <x v="0"/>
  </r>
  <r>
    <s v="Craig Wise"/>
    <x v="0"/>
    <x v="7"/>
    <x v="6"/>
    <x v="0"/>
  </r>
  <r>
    <s v="Erik Rain"/>
    <x v="0"/>
    <x v="7"/>
    <x v="6"/>
    <x v="0"/>
  </r>
  <r>
    <s v="Jacob Heimer"/>
    <x v="0"/>
    <x v="7"/>
    <x v="6"/>
    <x v="0"/>
  </r>
  <r>
    <s v="Jared Ashton"/>
    <x v="0"/>
    <x v="7"/>
    <x v="6"/>
    <x v="0"/>
  </r>
  <r>
    <s v="Jason Noye"/>
    <x v="0"/>
    <x v="7"/>
    <x v="6"/>
    <x v="0"/>
  </r>
  <r>
    <s v="Paul Arneberg"/>
    <x v="0"/>
    <x v="7"/>
    <x v="6"/>
    <x v="0"/>
  </r>
  <r>
    <s v="Scott Randall"/>
    <x v="0"/>
    <x v="7"/>
    <x v="6"/>
    <x v="0"/>
  </r>
  <r>
    <s v="Tony Malikowski"/>
    <x v="0"/>
    <x v="7"/>
    <x v="6"/>
    <x v="0"/>
  </r>
  <r>
    <s v="Julian Tam"/>
    <x v="0"/>
    <x v="7"/>
    <x v="6"/>
    <x v="0"/>
  </r>
  <r>
    <s v="Boris Georgiev"/>
    <x v="0"/>
    <x v="7"/>
    <x v="6"/>
    <x v="0"/>
  </r>
  <r>
    <s v="Gavin Hossack"/>
    <x v="0"/>
    <x v="7"/>
    <x v="6"/>
    <x v="0"/>
  </r>
  <r>
    <s v="Eric Malikowski"/>
    <x v="0"/>
    <x v="7"/>
    <x v="6"/>
    <x v="0"/>
  </r>
  <r>
    <s v="Kevin Williams"/>
    <x v="0"/>
    <x v="0"/>
    <x v="7"/>
    <x v="0"/>
  </r>
  <r>
    <s v="Gabrielle Foran"/>
    <x v="1"/>
    <x v="1"/>
    <x v="8"/>
    <x v="0"/>
  </r>
  <r>
    <s v="Greg Philips"/>
    <x v="0"/>
    <x v="7"/>
    <x v="8"/>
    <x v="0"/>
  </r>
  <r>
    <s v="Mike Moore"/>
    <x v="0"/>
    <x v="1"/>
    <x v="8"/>
    <x v="0"/>
  </r>
  <r>
    <s v="Ely Doan"/>
    <x v="0"/>
    <x v="7"/>
    <x v="8"/>
    <x v="0"/>
  </r>
  <r>
    <s v="Chris Pert"/>
    <x v="0"/>
    <x v="1"/>
    <x v="5"/>
    <x v="0"/>
  </r>
  <r>
    <s v="Ben Sayles"/>
    <x v="0"/>
    <x v="7"/>
    <x v="8"/>
    <x v="0"/>
  </r>
  <r>
    <s v="Randy Papple"/>
    <x v="0"/>
    <x v="7"/>
    <x v="8"/>
    <x v="0"/>
  </r>
  <r>
    <s v="Cameron Edmunds"/>
    <x v="0"/>
    <x v="7"/>
    <x v="8"/>
    <x v="0"/>
  </r>
  <r>
    <s v="Barry Goldmeier"/>
    <x v="0"/>
    <x v="1"/>
    <x v="8"/>
    <x v="0"/>
  </r>
  <r>
    <s v="Shahar Cohen"/>
    <x v="0"/>
    <x v="9"/>
    <x v="9"/>
    <x v="0"/>
  </r>
  <r>
    <s v="Dana Giuglielmo"/>
    <x v="1"/>
    <x v="1"/>
    <x v="9"/>
    <x v="0"/>
  </r>
  <r>
    <s v="Levent Denizci"/>
    <x v="0"/>
    <x v="10"/>
    <x v="9"/>
    <x v="0"/>
  </r>
  <r>
    <s v="Joe Salter"/>
    <x v="0"/>
    <x v="1"/>
    <x v="10"/>
    <x v="0"/>
  </r>
  <r>
    <s v="Bob Evans"/>
    <x v="0"/>
    <x v="1"/>
    <x v="11"/>
    <x v="1"/>
  </r>
  <r>
    <s v="Matthew Feldman"/>
    <x v="0"/>
    <x v="1"/>
    <x v="11"/>
    <x v="0"/>
  </r>
  <r>
    <s v="Tom Gounley"/>
    <x v="0"/>
    <x v="1"/>
    <x v="11"/>
    <x v="1"/>
  </r>
  <r>
    <s v="Trish Evans"/>
    <x v="1"/>
    <x v="1"/>
    <x v="12"/>
    <x v="1"/>
  </r>
  <r>
    <s v="Billy Watson"/>
    <x v="0"/>
    <x v="7"/>
    <x v="12"/>
    <x v="1"/>
  </r>
  <r>
    <s v="Charles Schweitzer"/>
    <x v="0"/>
    <x v="1"/>
    <x v="12"/>
    <x v="1"/>
  </r>
  <r>
    <s v="Chris Merra"/>
    <x v="0"/>
    <x v="7"/>
    <x v="12"/>
    <x v="1"/>
  </r>
  <r>
    <s v="Dean Bennett"/>
    <x v="0"/>
    <x v="7"/>
    <x v="12"/>
    <x v="1"/>
  </r>
  <r>
    <s v="John Kilgust"/>
    <x v="0"/>
    <x v="7"/>
    <x v="12"/>
    <x v="1"/>
  </r>
  <r>
    <s v="Nathan Wakefield"/>
    <x v="0"/>
    <x v="7"/>
    <x v="12"/>
    <x v="1"/>
  </r>
  <r>
    <s v="Jesse Joyner"/>
    <x v="0"/>
    <x v="1"/>
    <x v="12"/>
    <x v="1"/>
  </r>
  <r>
    <s v="Andrew Hodge"/>
    <x v="0"/>
    <x v="7"/>
    <x v="13"/>
    <x v="1"/>
  </r>
  <r>
    <s v="Chris Garcia"/>
    <x v="0"/>
    <x v="7"/>
    <x v="13"/>
    <x v="1"/>
  </r>
  <r>
    <s v="Gordon Cornell"/>
    <x v="0"/>
    <x v="7"/>
    <x v="13"/>
    <x v="1"/>
  </r>
  <r>
    <s v="Andrew Ruiz"/>
    <x v="0"/>
    <x v="7"/>
    <x v="14"/>
    <x v="1"/>
  </r>
  <r>
    <s v="Andrew Swan"/>
    <x v="0"/>
    <x v="7"/>
    <x v="14"/>
    <x v="1"/>
  </r>
  <r>
    <s v="Chuck Hawley"/>
    <x v="0"/>
    <x v="7"/>
    <x v="14"/>
    <x v="1"/>
  </r>
  <r>
    <s v="John Clayton"/>
    <x v="0"/>
    <x v="7"/>
    <x v="14"/>
    <x v="1"/>
  </r>
  <r>
    <s v="Kurt Siefken"/>
    <x v="0"/>
    <x v="7"/>
    <x v="14"/>
    <x v="1"/>
  </r>
  <r>
    <s v="Quentin Dombro"/>
    <x v="0"/>
    <x v="7"/>
    <x v="14"/>
    <x v="1"/>
  </r>
  <r>
    <s v="Jeff Civillico"/>
    <x v="0"/>
    <x v="1"/>
    <x v="14"/>
    <x v="1"/>
  </r>
  <r>
    <s v="David Livingston"/>
    <x v="0"/>
    <x v="1"/>
    <x v="14"/>
    <x v="1"/>
  </r>
  <r>
    <s v="Danny Tomaro"/>
    <x v="0"/>
    <x v="7"/>
    <x v="15"/>
    <x v="1"/>
  </r>
  <r>
    <s v="Gus Tate"/>
    <x v="0"/>
    <x v="7"/>
    <x v="15"/>
    <x v="1"/>
  </r>
  <r>
    <s v="Simon Hodge"/>
    <x v="0"/>
    <x v="3"/>
    <x v="15"/>
    <x v="1"/>
  </r>
  <r>
    <s v="Tom McClintock"/>
    <x v="0"/>
    <x v="7"/>
    <x v="15"/>
    <x v="1"/>
  </r>
  <r>
    <s v="Andrew Perrin"/>
    <x v="0"/>
    <x v="7"/>
    <x v="16"/>
    <x v="1"/>
  </r>
  <r>
    <s v="Christoph Mitasch"/>
    <x v="0"/>
    <x v="7"/>
    <x v="16"/>
    <x v="1"/>
  </r>
  <r>
    <s v="Greg Warrington"/>
    <x v="0"/>
    <x v="7"/>
    <x v="16"/>
    <x v="1"/>
  </r>
  <r>
    <s v="Travis Saunders"/>
    <x v="0"/>
    <x v="3"/>
    <x v="16"/>
    <x v="1"/>
  </r>
  <r>
    <s v="Zach Warren"/>
    <x v="0"/>
    <x v="1"/>
    <x v="16"/>
    <x v="1"/>
  </r>
  <r>
    <s v="Ingbert Bittel"/>
    <x v="0"/>
    <x v="11"/>
    <x v="16"/>
    <x v="1"/>
  </r>
  <r>
    <s v="Dorothy Finnigan"/>
    <x v="1"/>
    <x v="7"/>
    <x v="17"/>
    <x v="1"/>
  </r>
  <r>
    <s v="Kyle Barrett"/>
    <x v="0"/>
    <x v="7"/>
    <x v="17"/>
    <x v="1"/>
  </r>
  <r>
    <s v="Tosch Roy"/>
    <x v="0"/>
    <x v="7"/>
    <x v="17"/>
    <x v="1"/>
  </r>
  <r>
    <s v="Jonas Eberlein"/>
    <x v="0"/>
    <x v="11"/>
    <x v="17"/>
    <x v="1"/>
  </r>
  <r>
    <s v="Todd Warner"/>
    <x v="0"/>
    <x v="7"/>
    <x v="18"/>
    <x v="1"/>
  </r>
  <r>
    <s v="Jamie Whoolery"/>
    <x v="0"/>
    <x v="7"/>
    <x v="19"/>
    <x v="1"/>
  </r>
  <r>
    <s v="Will Howard"/>
    <x v="0"/>
    <x v="1"/>
    <x v="20"/>
    <x v="1"/>
  </r>
  <r>
    <s v="Heather Marriott"/>
    <x v="1"/>
    <x v="7"/>
    <x v="21"/>
    <x v="1"/>
  </r>
  <r>
    <s v="Gil Pontius"/>
    <x v="0"/>
    <x v="7"/>
    <x v="21"/>
    <x v="1"/>
  </r>
  <r>
    <s v="Jake Immerman"/>
    <x v="0"/>
    <x v="7"/>
    <x v="21"/>
    <x v="1"/>
  </r>
  <r>
    <s v="Mike Hebebrand"/>
    <x v="0"/>
    <x v="1"/>
    <x v="21"/>
    <x v="1"/>
  </r>
  <r>
    <s v="Timmy Boas"/>
    <x v="0"/>
    <x v="7"/>
    <x v="21"/>
    <x v="1"/>
  </r>
  <r>
    <s v="Glenn Ritter"/>
    <x v="0"/>
    <x v="7"/>
    <x v="22"/>
    <x v="1"/>
  </r>
  <r>
    <s v="Mike Draney"/>
    <x v="0"/>
    <x v="7"/>
    <x v="22"/>
    <x v="1"/>
  </r>
  <r>
    <s v="Steve Caruso"/>
    <x v="0"/>
    <x v="7"/>
    <x v="22"/>
    <x v="1"/>
  </r>
  <r>
    <s v="Vytas Vaitkus"/>
    <x v="0"/>
    <x v="7"/>
    <x v="22"/>
    <x v="1"/>
  </r>
  <r>
    <s v="Lana Bolin"/>
    <x v="1"/>
    <x v="7"/>
    <x v="23"/>
    <x v="1"/>
  </r>
  <r>
    <s v="Joshua Edleman"/>
    <x v="0"/>
    <x v="7"/>
    <x v="23"/>
    <x v="1"/>
  </r>
  <r>
    <s v="Paul-Erik Lillholm"/>
    <x v="0"/>
    <x v="12"/>
    <x v="23"/>
    <x v="1"/>
  </r>
  <r>
    <s v="Sam Hartford"/>
    <x v="0"/>
    <x v="7"/>
    <x v="23"/>
    <x v="1"/>
  </r>
  <r>
    <s v="Sam Hartford"/>
    <x v="0"/>
    <x v="7"/>
    <x v="23"/>
    <x v="1"/>
  </r>
  <r>
    <s v="Simon George"/>
    <x v="0"/>
    <x v="7"/>
    <x v="23"/>
    <x v="1"/>
  </r>
  <r>
    <s v="Tim Baird"/>
    <x v="0"/>
    <x v="7"/>
    <x v="23"/>
    <x v="1"/>
  </r>
  <r>
    <s v="Becky Provance"/>
    <x v="1"/>
    <x v="7"/>
    <x v="24"/>
    <x v="1"/>
  </r>
  <r>
    <s v="Heather Hackett Brinegar"/>
    <x v="1"/>
    <x v="7"/>
    <x v="24"/>
    <x v="1"/>
  </r>
  <r>
    <s v="Kay Caskey"/>
    <x v="1"/>
    <x v="7"/>
    <x v="24"/>
    <x v="1"/>
  </r>
  <r>
    <s v="Laura Provance"/>
    <x v="1"/>
    <x v="7"/>
    <x v="24"/>
    <x v="1"/>
  </r>
  <r>
    <s v="Laurie Young"/>
    <x v="1"/>
    <x v="7"/>
    <x v="24"/>
    <x v="1"/>
  </r>
  <r>
    <s v="Marion Caldwell"/>
    <x v="1"/>
    <x v="7"/>
    <x v="24"/>
    <x v="1"/>
  </r>
  <r>
    <s v="Natalie McIntyre"/>
    <x v="1"/>
    <x v="7"/>
    <x v="24"/>
    <x v="1"/>
  </r>
  <r>
    <s v="Charles Williams"/>
    <x v="0"/>
    <x v="7"/>
    <x v="24"/>
    <x v="1"/>
  </r>
  <r>
    <s v="Curt Hoffman"/>
    <x v="0"/>
    <x v="7"/>
    <x v="24"/>
    <x v="1"/>
  </r>
  <r>
    <s v="Darin Marriott"/>
    <x v="0"/>
    <x v="1"/>
    <x v="24"/>
    <x v="1"/>
  </r>
  <r>
    <s v="David Groth"/>
    <x v="0"/>
    <x v="7"/>
    <x v="24"/>
    <x v="1"/>
  </r>
  <r>
    <s v="George Faust"/>
    <x v="0"/>
    <x v="7"/>
    <x v="24"/>
    <x v="1"/>
  </r>
  <r>
    <s v="Jerry Kurtz"/>
    <x v="0"/>
    <x v="7"/>
    <x v="24"/>
    <x v="1"/>
  </r>
  <r>
    <s v="Mark Kolbusz"/>
    <x v="0"/>
    <x v="7"/>
    <x v="24"/>
    <x v="1"/>
  </r>
  <r>
    <s v="Mickey Campaniello"/>
    <x v="0"/>
    <x v="7"/>
    <x v="24"/>
    <x v="1"/>
  </r>
  <r>
    <s v="Reese Edwards"/>
    <x v="0"/>
    <x v="7"/>
    <x v="24"/>
    <x v="1"/>
  </r>
  <r>
    <s v="Scott Anthony"/>
    <x v="0"/>
    <x v="7"/>
    <x v="24"/>
    <x v="1"/>
  </r>
  <r>
    <s v="Adam Griffin"/>
    <x v="0"/>
    <x v="7"/>
    <x v="25"/>
    <x v="1"/>
  </r>
  <r>
    <s v="Andy Swan"/>
    <x v="0"/>
    <x v="7"/>
    <x v="25"/>
    <x v="1"/>
  </r>
  <r>
    <s v="Ben Schoenberg"/>
    <x v="0"/>
    <x v="7"/>
    <x v="25"/>
    <x v="1"/>
  </r>
  <r>
    <s v="Keith Baker"/>
    <x v="0"/>
    <x v="7"/>
    <x v="25"/>
    <x v="1"/>
  </r>
  <r>
    <s v="Sam Wildofsky"/>
    <x v="0"/>
    <x v="7"/>
    <x v="26"/>
    <x v="1"/>
  </r>
  <r>
    <s v="Bob Neuman"/>
    <x v="0"/>
    <x v="7"/>
    <x v="27"/>
    <x v="1"/>
  </r>
  <r>
    <s v="Chuck Worrell"/>
    <x v="0"/>
    <x v="7"/>
    <x v="27"/>
    <x v="1"/>
  </r>
  <r>
    <s v="Darren Samson"/>
    <x v="0"/>
    <x v="7"/>
    <x v="27"/>
    <x v="1"/>
  </r>
  <r>
    <s v="Joe Lyons"/>
    <x v="0"/>
    <x v="7"/>
    <x v="27"/>
    <x v="1"/>
  </r>
  <r>
    <s v="Carol Mills"/>
    <x v="1"/>
    <x v="7"/>
    <x v="28"/>
    <x v="1"/>
  </r>
  <r>
    <s v="Kathy Glynn"/>
    <x v="1"/>
    <x v="7"/>
    <x v="28"/>
    <x v="1"/>
  </r>
  <r>
    <s v="Jay Pittman "/>
    <x v="0"/>
    <x v="7"/>
    <x v="28"/>
    <x v="1"/>
  </r>
  <r>
    <s v="Jim Shellard"/>
    <x v="0"/>
    <x v="7"/>
    <x v="28"/>
    <x v="1"/>
  </r>
  <r>
    <s v="Mark Kolbus"/>
    <x v="0"/>
    <x v="7"/>
    <x v="28"/>
    <x v="1"/>
  </r>
  <r>
    <s v="Troy Fitzgerald"/>
    <x v="0"/>
    <x v="7"/>
    <x v="28"/>
    <x v="1"/>
  </r>
  <r>
    <s v="Andrea Goranson"/>
    <x v="1"/>
    <x v="7"/>
    <x v="29"/>
    <x v="1"/>
  </r>
  <r>
    <s v="Roni Lynn"/>
    <x v="1"/>
    <x v="7"/>
    <x v="29"/>
    <x v="1"/>
  </r>
  <r>
    <s v="Robin Chestnut"/>
    <x v="0"/>
    <x v="7"/>
    <x v="29"/>
    <x v="1"/>
  </r>
  <r>
    <s v="Bill Coad"/>
    <x v="0"/>
    <x v="1"/>
    <x v="30"/>
    <x v="1"/>
  </r>
  <r>
    <s v="Steve Otteson"/>
    <x v="0"/>
    <x v="7"/>
    <x v="30"/>
    <x v="1"/>
  </r>
  <r>
    <s v="Christa Rypins"/>
    <x v="1"/>
    <x v="7"/>
    <x v="31"/>
    <x v="1"/>
  </r>
  <r>
    <s v="Mark Branner"/>
    <x v="0"/>
    <x v="7"/>
    <x v="31"/>
    <x v="1"/>
  </r>
  <r>
    <s v="Robert Slick"/>
    <x v="0"/>
    <x v="7"/>
    <x v="31"/>
    <x v="1"/>
  </r>
  <r>
    <s v="Bill Giduz"/>
    <x v="0"/>
    <x v="1"/>
    <x v="32"/>
    <x v="1"/>
  </r>
  <r>
    <s v="Mike Thomasen"/>
    <x v="0"/>
    <x v="7"/>
    <x v="32"/>
    <x v="1"/>
  </r>
  <r>
    <s v="Paul Ballard"/>
    <x v="0"/>
    <x v="7"/>
    <x v="32"/>
    <x v="1"/>
  </r>
  <r>
    <s v="Sarah Breckenridge"/>
    <x v="1"/>
    <x v="7"/>
    <x v="33"/>
    <x v="1"/>
  </r>
  <r>
    <s v="Tina Fraser"/>
    <x v="1"/>
    <x v="7"/>
    <x v="33"/>
    <x v="1"/>
  </r>
  <r>
    <s v="Ashrita Furman"/>
    <x v="0"/>
    <x v="1"/>
    <x v="33"/>
    <x v="1"/>
  </r>
  <r>
    <s v="Billy Gillen"/>
    <x v="0"/>
    <x v="1"/>
    <x v="33"/>
    <x v="1"/>
  </r>
  <r>
    <s v="Eric Promislow"/>
    <x v="0"/>
    <x v="7"/>
    <x v="33"/>
    <x v="1"/>
  </r>
  <r>
    <s v="John Ellwanger"/>
    <x v="0"/>
    <x v="7"/>
    <x v="33"/>
    <x v="1"/>
  </r>
  <r>
    <s v="Steve Wilson"/>
    <x v="0"/>
    <x v="7"/>
    <x v="33"/>
    <x v="1"/>
  </r>
  <r>
    <s v="Albert Lucas"/>
    <x v="0"/>
    <x v="1"/>
    <x v="34"/>
    <x v="1"/>
  </r>
  <r>
    <s v="Clarke McFarlane"/>
    <x v="0"/>
    <x v="7"/>
    <x v="34"/>
    <x v="1"/>
  </r>
  <r>
    <s v="Todd McLeish"/>
    <x v="0"/>
    <x v="7"/>
    <x v="34"/>
    <x v="1"/>
  </r>
  <r>
    <s v="Kirk Swenson"/>
    <x v="0"/>
    <x v="1"/>
    <x v="35"/>
    <x v="1"/>
  </r>
  <r>
    <s v="Marty Gardella"/>
    <x v="0"/>
    <x v="7"/>
    <x v="35"/>
    <x v="1"/>
  </r>
  <r>
    <s v="Owen Morse"/>
    <x v="0"/>
    <x v="1"/>
    <x v="35"/>
    <x v="1"/>
  </r>
  <r>
    <s v="Andrew Head"/>
    <x v="0"/>
    <x v="7"/>
    <x v="36"/>
    <x v="1"/>
  </r>
  <r>
    <s v="Banks Helfrich"/>
    <x v="0"/>
    <x v="7"/>
    <x v="36"/>
    <x v="1"/>
  </r>
  <r>
    <s v="Jim Piaskowy"/>
    <x v="0"/>
    <x v="7"/>
    <x v="37"/>
    <x v="1"/>
  </r>
  <r>
    <s v="Paul Bernardo"/>
    <x v="0"/>
    <x v="7"/>
    <x v="38"/>
    <x v="1"/>
  </r>
  <r>
    <s v="Shidan Habib"/>
    <x v="0"/>
    <x v="7"/>
    <x v="38"/>
    <x v="1"/>
  </r>
  <r>
    <s v="David Marcias"/>
    <x v="0"/>
    <x v="7"/>
    <x v="39"/>
    <x v="1"/>
  </r>
  <r>
    <s v="Paul Williams"/>
    <x v="0"/>
    <x v="7"/>
    <x v="39"/>
    <x v="1"/>
  </r>
  <r>
    <s v="Sean McLoughlin"/>
    <x v="0"/>
    <x v="7"/>
    <x v="39"/>
    <x v="1"/>
  </r>
  <r>
    <s v="Michel Lauzière"/>
    <x v="0"/>
    <x v="3"/>
    <x v="40"/>
    <x v="1"/>
  </r>
  <r>
    <s v="Dan Berg"/>
    <x v="0"/>
    <x v="7"/>
    <x v="40"/>
    <x v="1"/>
  </r>
  <r>
    <s v="Larry Kluger"/>
    <x v="0"/>
    <x v="7"/>
    <x v="40"/>
    <x v="1"/>
  </r>
  <r>
    <s v="Jonathan Austin"/>
    <x v="0"/>
    <x v="1"/>
    <x v="0"/>
    <x v="0"/>
  </r>
  <r>
    <m/>
    <x v="2"/>
    <x v="7"/>
    <x v="4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B39DB-F4C5-4DBF-BCD7-BD10D3324B73}" name="Joggling PBs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5:N211" firstHeaderRow="1" firstDataRow="2" firstDataCol="1"/>
  <pivotFields count="9">
    <pivotField showAll="0"/>
    <pivotField axis="axisCol" showAll="0" sortType="ascending">
      <items count="16">
        <item m="1" x="13"/>
        <item m="1" x="14"/>
        <item x="7"/>
        <item x="4"/>
        <item x="8"/>
        <item x="9"/>
        <item x="2"/>
        <item x="6"/>
        <item x="10"/>
        <item x="0"/>
        <item x="5"/>
        <item x="3"/>
        <item x="11"/>
        <item x="1"/>
        <item x="12"/>
        <item t="default"/>
      </items>
    </pivotField>
    <pivotField showAll="0"/>
    <pivotField axis="axisRow" multipleItemSelectionAllowed="1" showAll="0" sortType="ascending">
      <items count="212">
        <item x="9"/>
        <item x="38"/>
        <item x="13"/>
        <item x="71"/>
        <item x="16"/>
        <item x="156"/>
        <item x="141"/>
        <item x="162"/>
        <item x="42"/>
        <item x="115"/>
        <item x="189"/>
        <item x="4"/>
        <item x="178"/>
        <item x="69"/>
        <item x="62"/>
        <item x="100"/>
        <item x="68"/>
        <item x="130"/>
        <item x="20"/>
        <item x="14"/>
        <item x="94"/>
        <item x="73"/>
        <item x="60"/>
        <item x="133"/>
        <item x="89"/>
        <item x="118"/>
        <item x="146"/>
        <item x="72"/>
        <item x="160"/>
        <item x="59"/>
        <item x="51"/>
        <item x="167"/>
        <item x="121"/>
        <item x="106"/>
        <item x="192"/>
        <item x="46"/>
        <item x="108"/>
        <item x="113"/>
        <item x="64"/>
        <item x="19"/>
        <item x="49"/>
        <item x="135"/>
        <item x="36"/>
        <item x="104"/>
        <item x="99"/>
        <item x="92"/>
        <item x="138"/>
        <item x="83"/>
        <item x="110"/>
        <item x="56"/>
        <item x="190"/>
        <item x="91"/>
        <item x="159"/>
        <item x="147"/>
        <item x="150"/>
        <item x="137"/>
        <item x="177"/>
        <item x="166"/>
        <item x="179"/>
        <item x="122"/>
        <item x="164"/>
        <item x="116"/>
        <item x="97"/>
        <item x="82"/>
        <item x="158"/>
        <item x="114"/>
        <item x="44"/>
        <item x="58"/>
        <item x="170"/>
        <item m="1" x="206"/>
        <item x="76"/>
        <item x="136"/>
        <item x="129"/>
        <item x="128"/>
        <item x="47"/>
        <item x="52"/>
        <item x="0"/>
        <item x="200"/>
        <item x="149"/>
        <item x="86"/>
        <item x="139"/>
        <item x="111"/>
        <item x="32"/>
        <item m="1" x="208"/>
        <item x="152"/>
        <item x="172"/>
        <item x="144"/>
        <item x="112"/>
        <item x="198"/>
        <item x="109"/>
        <item x="126"/>
        <item x="5"/>
        <item x="41"/>
        <item x="180"/>
        <item x="187"/>
        <item x="39"/>
        <item x="191"/>
        <item x="75"/>
        <item x="120"/>
        <item x="185"/>
        <item x="10"/>
        <item x="175"/>
        <item x="85"/>
        <item x="201"/>
        <item x="202"/>
        <item x="84"/>
        <item x="45"/>
        <item x="117"/>
        <item x="197"/>
        <item x="151"/>
        <item x="40"/>
        <item x="131"/>
        <item x="61"/>
        <item x="34"/>
        <item x="161"/>
        <item x="181"/>
        <item x="3"/>
        <item m="1" x="207"/>
        <item x="124"/>
        <item x="142"/>
        <item x="103"/>
        <item x="48"/>
        <item x="102"/>
        <item x="63"/>
        <item x="65"/>
        <item m="1" x="205"/>
        <item x="199"/>
        <item x="57"/>
        <item x="21"/>
        <item x="168"/>
        <item x="27"/>
        <item x="29"/>
        <item x="70"/>
        <item x="26"/>
        <item x="182"/>
        <item x="43"/>
        <item x="74"/>
        <item x="78"/>
        <item m="1" x="210"/>
        <item x="11"/>
        <item x="30"/>
        <item x="37"/>
        <item x="8"/>
        <item x="119"/>
        <item x="31"/>
        <item x="134"/>
        <item x="155"/>
        <item m="1" x="209"/>
        <item x="154"/>
        <item x="165"/>
        <item x="195"/>
        <item x="98"/>
        <item x="23"/>
        <item x="101"/>
        <item x="22"/>
        <item x="17"/>
        <item x="188"/>
        <item x="90"/>
        <item x="145"/>
        <item x="169"/>
        <item x="140"/>
        <item x="127"/>
        <item x="6"/>
        <item x="93"/>
        <item x="81"/>
        <item x="33"/>
        <item x="163"/>
        <item x="183"/>
        <item x="35"/>
        <item x="96"/>
        <item x="67"/>
        <item x="196"/>
        <item x="173"/>
        <item x="148"/>
        <item x="184"/>
        <item x="87"/>
        <item x="176"/>
        <item x="7"/>
        <item x="123"/>
        <item x="88"/>
        <item x="50"/>
        <item x="77"/>
        <item x="15"/>
        <item x="54"/>
        <item x="25"/>
        <item x="24"/>
        <item x="125"/>
        <item x="105"/>
        <item x="157"/>
        <item x="53"/>
        <item x="174"/>
        <item x="28"/>
        <item x="143"/>
        <item m="1" x="204"/>
        <item x="66"/>
        <item x="12"/>
        <item x="171"/>
        <item x="193"/>
        <item x="153"/>
        <item x="132"/>
        <item x="95"/>
        <item x="79"/>
        <item x="194"/>
        <item x="107"/>
        <item x="18"/>
        <item x="80"/>
        <item x="55"/>
        <item x="1"/>
        <item x="2"/>
        <item x="186"/>
        <item x="20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2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 t="grand">
      <x/>
    </i>
  </rowItems>
  <colFields count="1">
    <field x="1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dataFields count="1">
    <dataField name="Min of Finish Time" fld="6" subtotal="min" baseField="3" baseItem="0" numFmtId="21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1D48AF-C26C-4621-B8EE-FFEC7F2685A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2:U16" firstHeaderRow="1" firstDataRow="1" firstDataCol="1"/>
  <pivotFields count="5">
    <pivotField dataField="1"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ggler" fld="0" subtotal="count" baseField="0" baseItem="0"/>
  </dataFields>
  <formats count="2">
    <format dxfId="18">
      <pivotArea collapsedLevelsAreSubtotals="1" fieldPosition="0">
        <references count="1">
          <reference field="4" count="1">
            <x v="1"/>
          </reference>
        </references>
      </pivotArea>
    </format>
    <format dxfId="17">
      <pivotArea collapsedLevelsAreSubtotals="1" fieldPosition="0">
        <references count="1"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9B1D0B-D3FD-4B7C-9DF4-F0DF5FB9EA4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5:Y48" firstHeaderRow="1" firstDataRow="1" firstDataCol="1"/>
  <pivotFields count="5">
    <pivotField dataField="1" showAll="0"/>
    <pivotField showAll="0"/>
    <pivotField showAll="0"/>
    <pivotField axis="axisRow" showAll="0" sortType="descending">
      <items count="44">
        <item x="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m="1" x="42"/>
        <item t="default"/>
      </items>
    </pivotField>
    <pivotField showAll="0"/>
  </pivotFields>
  <rowFields count="1">
    <field x="3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Count of Joggl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D7683-3B01-4C61-B54E-F7EC8875AC59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5:U9" firstHeaderRow="1" firstDataRow="1" firstDataCol="1"/>
  <pivotFields count="5">
    <pivotField dataField="1" showAll="0"/>
    <pivotField axis="axisRow" showAll="0">
      <items count="5">
        <item x="1"/>
        <item x="0"/>
        <item x="2"/>
        <item m="1" x="3"/>
        <item t="default"/>
      </items>
    </pivotField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ggl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4B6EF-5458-46EA-9955-74814FE3C025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25:U30" firstHeaderRow="1" firstDataRow="2" firstDataCol="1"/>
  <pivotFields count="5">
    <pivotField dataField="1" showAll="0"/>
    <pivotField axis="axisCol" showAll="0">
      <items count="5">
        <item x="1"/>
        <item x="0"/>
        <item x="2"/>
        <item m="1" x="3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Joggler" fld="0" subtotal="count" baseField="0" baseItem="0"/>
  </dataFields>
  <formats count="2">
    <format dxfId="20">
      <pivotArea collapsedLevelsAreSubtotals="1" fieldPosition="0">
        <references count="1">
          <reference field="4" count="1">
            <x v="1"/>
          </reference>
        </references>
      </pivotArea>
    </format>
    <format dxfId="19">
      <pivotArea collapsedLevelsAreSubtotals="1" fieldPosition="0">
        <references count="1"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1D6C1-40BC-4117-BA0E-E60BBE4E71B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5:R19" firstHeaderRow="1" firstDataRow="1" firstDataCol="1"/>
  <pivotFields count="5">
    <pivotField dataField="1" showAll="0"/>
    <pivotField showAll="0"/>
    <pivotField axis="axisRow" showAll="0">
      <items count="15">
        <item x="4"/>
        <item x="3"/>
        <item x="0"/>
        <item x="5"/>
        <item x="12"/>
        <item x="6"/>
        <item x="1"/>
        <item x="7"/>
        <item m="1" x="13"/>
        <item x="2"/>
        <item x="11"/>
        <item x="10"/>
        <item x="8"/>
        <item x="9"/>
        <item t="default"/>
      </items>
    </pivotField>
    <pivotField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Joggl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FFAA9-9F81-4673-8CE4-A2A6AC9EA104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5:AP21" firstHeaderRow="1" firstDataRow="2" firstDataCol="1"/>
  <pivotFields count="9">
    <pivotField showAll="0"/>
    <pivotField axis="axisCol" showAll="0">
      <items count="16">
        <item m="1" x="13"/>
        <item m="1" x="14"/>
        <item x="4"/>
        <item x="2"/>
        <item x="6"/>
        <item x="10"/>
        <item x="0"/>
        <item x="3"/>
        <item x="11"/>
        <item x="1"/>
        <item x="12"/>
        <item x="5"/>
        <item x="7"/>
        <item x="9"/>
        <item x="8"/>
        <item t="default"/>
      </items>
    </pivotField>
    <pivotField showAll="0"/>
    <pivotField showAll="0"/>
    <pivotField showAll="0"/>
    <pivotField axis="axisRow" showAll="0">
      <items count="15">
        <item x="1"/>
        <item x="4"/>
        <item x="2"/>
        <item x="3"/>
        <item x="7"/>
        <item x="10"/>
        <item x="8"/>
        <item x="0"/>
        <item x="13"/>
        <item x="5"/>
        <item x="11"/>
        <item x="9"/>
        <item x="12"/>
        <item x="6"/>
        <item t="default"/>
      </items>
    </pivotField>
    <pivotField dataField="1" showAll="0"/>
    <pivotField showAll="0"/>
    <pivotField showAll="0"/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4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Count of Finish Ti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athonview.net/search?query=Jonas%20Eberlein" TargetMode="External"/><Relationship Id="rId21" Type="http://schemas.openxmlformats.org/officeDocument/2006/relationships/hyperlink" Target="https://dev.juggle.org/history/champs/champs1997.php" TargetMode="External"/><Relationship Id="rId42" Type="http://schemas.openxmlformats.org/officeDocument/2006/relationships/hyperlink" Target="https://marathonview.net/result/53088739" TargetMode="External"/><Relationship Id="rId63" Type="http://schemas.openxmlformats.org/officeDocument/2006/relationships/hyperlink" Target="https://my.raceresult.com/85080/" TargetMode="External"/><Relationship Id="rId84" Type="http://schemas.openxmlformats.org/officeDocument/2006/relationships/hyperlink" Target="https://www.runbritainrankings.com/results/results.aspx?meetingid=297940&amp;event=10KMT&amp;venue=Bungay&amp;date=17-Jul-19" TargetMode="External"/><Relationship Id="rId138" Type="http://schemas.openxmlformats.org/officeDocument/2006/relationships/hyperlink" Target="https://results.nyrr.org/event/M2014/finishers" TargetMode="External"/><Relationship Id="rId107" Type="http://schemas.openxmlformats.org/officeDocument/2006/relationships/hyperlink" Target="https://omaharun.org/wp-content/uploads/2022/10/ORCNewsletter_Fall-2022.pdf" TargetMode="External"/><Relationship Id="rId11" Type="http://schemas.openxmlformats.org/officeDocument/2006/relationships/hyperlink" Target="https://thejoggler.blogspot.com/2012/03/bob-evans-lowers-5k-joggling-record-to.html" TargetMode="External"/><Relationship Id="rId32" Type="http://schemas.openxmlformats.org/officeDocument/2006/relationships/hyperlink" Target="https://dev.juggle.org/history/champs/champs2001.php" TargetMode="External"/><Relationship Id="rId53" Type="http://schemas.openxmlformats.org/officeDocument/2006/relationships/hyperlink" Target="https://falconracetiming.com/racetimes/Harrisburg%20Half%20Overall%202020.htm" TargetMode="External"/><Relationship Id="rId74" Type="http://schemas.openxmlformats.org/officeDocument/2006/relationships/hyperlink" Target="https://dev.juggle.org/history/champs/champs1997.php" TargetMode="External"/><Relationship Id="rId128" Type="http://schemas.openxmlformats.org/officeDocument/2006/relationships/hyperlink" Target="https://www.jogglathon.co.uk/" TargetMode="External"/><Relationship Id="rId149" Type="http://schemas.openxmlformats.org/officeDocument/2006/relationships/hyperlink" Target="https://www.facebook.com/thejogglersbusker/videos/724507097694511/?app=fbl" TargetMode="External"/><Relationship Id="rId5" Type="http://schemas.openxmlformats.org/officeDocument/2006/relationships/hyperlink" Target="https://www.juggle.org/enewsletter/2017-07" TargetMode="External"/><Relationship Id="rId95" Type="http://schemas.openxmlformats.org/officeDocument/2006/relationships/hyperlink" Target="https://results.nyrr.org/event/M2022/finishers" TargetMode="External"/><Relationship Id="rId22" Type="http://schemas.openxmlformats.org/officeDocument/2006/relationships/hyperlink" Target="https://dev.juggle.org/history/champs/champs1997.php" TargetMode="External"/><Relationship Id="rId27" Type="http://schemas.openxmlformats.org/officeDocument/2006/relationships/hyperlink" Target="https://dev.juggle.org/history/champs/champs1997.php" TargetMode="External"/><Relationship Id="rId43" Type="http://schemas.openxmlformats.org/officeDocument/2006/relationships/hyperlink" Target="https://marathonview.net/result/45354889" TargetMode="External"/><Relationship Id="rId48" Type="http://schemas.openxmlformats.org/officeDocument/2006/relationships/hyperlink" Target="https://runsignup.com/Race/Results/15430" TargetMode="External"/><Relationship Id="rId64" Type="http://schemas.openxmlformats.org/officeDocument/2006/relationships/hyperlink" Target="https://bregenz.r.mikatiming.de/2019/?pid=search" TargetMode="External"/><Relationship Id="rId69" Type="http://schemas.openxmlformats.org/officeDocument/2006/relationships/hyperlink" Target="https://www.joggling.co.uk/Marathon-List" TargetMode="External"/><Relationship Id="rId113" Type="http://schemas.openxmlformats.org/officeDocument/2006/relationships/hyperlink" Target="https://jeffcivillico.com/joggling-disney-marathon/" TargetMode="External"/><Relationship Id="rId118" Type="http://schemas.openxmlformats.org/officeDocument/2006/relationships/hyperlink" Target="https://www.facebook.com/profile/100064067107732/search/?q=joggling" TargetMode="External"/><Relationship Id="rId134" Type="http://schemas.openxmlformats.org/officeDocument/2006/relationships/hyperlink" Target="https://www.parkrun.org.uk/cardiff/results/594/" TargetMode="External"/><Relationship Id="rId139" Type="http://schemas.openxmlformats.org/officeDocument/2006/relationships/hyperlink" Target="https://results.nyrr.org/event/M2016/finishers" TargetMode="External"/><Relationship Id="rId80" Type="http://schemas.openxmlformats.org/officeDocument/2006/relationships/hyperlink" Target="https://www.justgiving.com/fundraising/ralphybabe" TargetMode="External"/><Relationship Id="rId85" Type="http://schemas.openxmlformats.org/officeDocument/2006/relationships/hyperlink" Target="https://results.runthrough.co.uk/results.aspx?CId=16487&amp;RId=4574&amp;EId=2&amp;dt=0&amp;PageNo=4&amp;adv=0" TargetMode="External"/><Relationship Id="rId150" Type="http://schemas.openxmlformats.org/officeDocument/2006/relationships/hyperlink" Target="https://www.juggle.org/enewsletter/2022-08" TargetMode="External"/><Relationship Id="rId12" Type="http://schemas.openxmlformats.org/officeDocument/2006/relationships/hyperlink" Target="https://www.dev.juggle.org/history/archives/jugmags/45-2/45-2,p11.htm" TargetMode="External"/><Relationship Id="rId17" Type="http://schemas.openxmlformats.org/officeDocument/2006/relationships/hyperlink" Target="https://dev.juggle.org/history/champs/champs1997.php" TargetMode="External"/><Relationship Id="rId33" Type="http://schemas.openxmlformats.org/officeDocument/2006/relationships/hyperlink" Target="https://dev.juggle.org/history/champs/champs2000.php" TargetMode="External"/><Relationship Id="rId38" Type="http://schemas.openxmlformats.org/officeDocument/2006/relationships/hyperlink" Target="https://marathonview.net/result/61212976" TargetMode="External"/><Relationship Id="rId59" Type="http://schemas.openxmlformats.org/officeDocument/2006/relationships/hyperlink" Target="https://seenlandmarathon2016.racepedia.de/ergebnisse/1136" TargetMode="External"/><Relationship Id="rId103" Type="http://schemas.openxmlformats.org/officeDocument/2006/relationships/hyperlink" Target="https://www.bmw-berlin-marathon.com/en/impressions/statistics-and-history/results-archive/?" TargetMode="External"/><Relationship Id="rId108" Type="http://schemas.openxmlformats.org/officeDocument/2006/relationships/hyperlink" Target="https://dev.juggle.org/history/champs/champs2004.php" TargetMode="External"/><Relationship Id="rId124" Type="http://schemas.openxmlformats.org/officeDocument/2006/relationships/hyperlink" Target="https://www.trackshackresults.com/richmond/results/2008/hm_results.php?Link=22&amp;Type=3&amp;LName=Joyner&amp;FName=Jesse&amp;City=&amp;State=&amp;Country=" TargetMode="External"/><Relationship Id="rId129" Type="http://schemas.openxmlformats.org/officeDocument/2006/relationships/hyperlink" Target="https://racebest.com/results/6vvh3?" TargetMode="External"/><Relationship Id="rId54" Type="http://schemas.openxmlformats.org/officeDocument/2006/relationships/hyperlink" Target="https://falconracetiming.com/racetimes/SMT%20Turkey%20Trot%20AG%202019.htm" TargetMode="External"/><Relationship Id="rId70" Type="http://schemas.openxmlformats.org/officeDocument/2006/relationships/hyperlink" Target="https://www.joggling.co.uk/Marathon-List" TargetMode="External"/><Relationship Id="rId75" Type="http://schemas.openxmlformats.org/officeDocument/2006/relationships/hyperlink" Target="https://www.juggle.org/enewsletter/2017-07" TargetMode="External"/><Relationship Id="rId91" Type="http://schemas.openxmlformats.org/officeDocument/2006/relationships/hyperlink" Target="https://runsignup.com/Race/Results/11383?customResultsPageId=55324" TargetMode="External"/><Relationship Id="rId96" Type="http://schemas.openxmlformats.org/officeDocument/2006/relationships/hyperlink" Target="https://results.chicagomarathon.com/2022/?pid=search&amp;pidp=start" TargetMode="External"/><Relationship Id="rId140" Type="http://schemas.openxmlformats.org/officeDocument/2006/relationships/hyperlink" Target="https://results.nyrr.org/event/M2017/finishers" TargetMode="External"/><Relationship Id="rId145" Type="http://schemas.openxmlformats.org/officeDocument/2006/relationships/hyperlink" Target="https://marathonview.net/search?query=barak%20hirschowitz" TargetMode="External"/><Relationship Id="rId1" Type="http://schemas.openxmlformats.org/officeDocument/2006/relationships/hyperlink" Target="https://www.prweb.com/releases/catchitearly/joggling-world-record/prweb8929941.htm" TargetMode="External"/><Relationship Id="rId6" Type="http://schemas.openxmlformats.org/officeDocument/2006/relationships/hyperlink" Target="https://www.sportstats.ca/display-results.xhtml?raceid=29483" TargetMode="External"/><Relationship Id="rId23" Type="http://schemas.openxmlformats.org/officeDocument/2006/relationships/hyperlink" Target="https://dev.juggle.org/history/champs/champs1997.php" TargetMode="External"/><Relationship Id="rId28" Type="http://schemas.openxmlformats.org/officeDocument/2006/relationships/hyperlink" Target="https://dev.juggle.org/history/champs/champs1997.php" TargetMode="External"/><Relationship Id="rId49" Type="http://schemas.openxmlformats.org/officeDocument/2006/relationships/hyperlink" Target="https://falconracetiming.com/racetimes/SMT%20Turkey%20Trot%20AG%202021.htm" TargetMode="External"/><Relationship Id="rId114" Type="http://schemas.openxmlformats.org/officeDocument/2006/relationships/hyperlink" Target="https://eu.beaconjournal.com/story/news/local/2015/09/24/wooster-runner-hopes-to-set/10301568007/" TargetMode="External"/><Relationship Id="rId119" Type="http://schemas.openxmlformats.org/officeDocument/2006/relationships/hyperlink" Target="http://thejoggler.blogspot.com/2009/04/half-marathon-joggling-record.html" TargetMode="External"/><Relationship Id="rId44" Type="http://schemas.openxmlformats.org/officeDocument/2006/relationships/hyperlink" Target="https://marathonview.net/result/43416935" TargetMode="External"/><Relationship Id="rId60" Type="http://schemas.openxmlformats.org/officeDocument/2006/relationships/hyperlink" Target="https://www.nordbayern.de/region/wei%C3%9Fenburg/den-kompletten-marathon-jongliert-1.6643622?isAmp=true" TargetMode="External"/><Relationship Id="rId65" Type="http://schemas.openxmlformats.org/officeDocument/2006/relationships/hyperlink" Target="https://linzmarathon.r.mikatiming.de/2019/?pid=search" TargetMode="External"/><Relationship Id="rId81" Type="http://schemas.openxmlformats.org/officeDocument/2006/relationships/hyperlink" Target="https://results.sporthive.com/events/6460069711597044224/races/446670" TargetMode="External"/><Relationship Id="rId86" Type="http://schemas.openxmlformats.org/officeDocument/2006/relationships/hyperlink" Target="https://results.runthrough.co.uk/results.aspx?CId=16487&amp;RId=4574&amp;EId=2&amp;dt=0&amp;PageNo=4&amp;adv=0" TargetMode="External"/><Relationship Id="rId130" Type="http://schemas.openxmlformats.org/officeDocument/2006/relationships/hyperlink" Target="https://racebest.com/results/6vvh3?" TargetMode="External"/><Relationship Id="rId135" Type="http://schemas.openxmlformats.org/officeDocument/2006/relationships/hyperlink" Target="https://results.raceroster.com/v2/en-US/results/urrk4wsy39e9crfs/results?subEvent=25982&amp;page=1&amp;search=Dean+radcliffe" TargetMode="External"/><Relationship Id="rId151" Type="http://schemas.openxmlformats.org/officeDocument/2006/relationships/hyperlink" Target="https://marathonview.net/search?query=Shahar%20Cohen" TargetMode="External"/><Relationship Id="rId13" Type="http://schemas.openxmlformats.org/officeDocument/2006/relationships/hyperlink" Target="https://thejoggler.blogspot.com/2007/05/saunders-just-misses-5k-joggling-record.html" TargetMode="External"/><Relationship Id="rId18" Type="http://schemas.openxmlformats.org/officeDocument/2006/relationships/hyperlink" Target="https://dev.juggle.org/history/champs/champs1997.php" TargetMode="External"/><Relationship Id="rId39" Type="http://schemas.openxmlformats.org/officeDocument/2006/relationships/hyperlink" Target="https://marathonview.net/result/60090344" TargetMode="External"/><Relationship Id="rId109" Type="http://schemas.openxmlformats.org/officeDocument/2006/relationships/hyperlink" Target="https://acrotrekker.wordpress.com/tag/christopher-pert-joggler/" TargetMode="External"/><Relationship Id="rId34" Type="http://schemas.openxmlformats.org/officeDocument/2006/relationships/hyperlink" Target="https://dev.juggle.org/history/champs/champs2002.php" TargetMode="External"/><Relationship Id="rId50" Type="http://schemas.openxmlformats.org/officeDocument/2006/relationships/hyperlink" Target="https://falconracetiming.com/racetimes/Harrisburg%20Mile%20Overall%202021.htm" TargetMode="External"/><Relationship Id="rId55" Type="http://schemas.openxmlformats.org/officeDocument/2006/relationships/hyperlink" Target="https://www.pretzelcitysports.com/wp-content/uploads/2019/06/19-reading-dumb-half-res.pdf" TargetMode="External"/><Relationship Id="rId76" Type="http://schemas.openxmlformats.org/officeDocument/2006/relationships/hyperlink" Target="https://www.parkrun.org.uk/hull/news/2017/11/13/event-404-11th-november-2017-by-claire-hughes/" TargetMode="External"/><Relationship Id="rId97" Type="http://schemas.openxmlformats.org/officeDocument/2006/relationships/hyperlink" Target="https://results.tcslondonmarathon.com/2022/?pid=search" TargetMode="External"/><Relationship Id="rId104" Type="http://schemas.openxmlformats.org/officeDocument/2006/relationships/hyperlink" Target="https://results.tcslondonmarathon.com/2022/?pid=search" TargetMode="External"/><Relationship Id="rId120" Type="http://schemas.openxmlformats.org/officeDocument/2006/relationships/hyperlink" Target="https://runningmagazine.ca/the-scene/michal-kapral-sets-worlds-first-4-ball-joggling-10k-record-in-paradise/" TargetMode="External"/><Relationship Id="rId125" Type="http://schemas.openxmlformats.org/officeDocument/2006/relationships/hyperlink" Target="https://www.trackshackresults.com/richmond/results/2008/10k_results.php?Link=46&amp;Type=3&amp;LName=Joyner&amp;FName=Jesse&amp;City=&amp;State=&amp;Country=" TargetMode="External"/><Relationship Id="rId141" Type="http://schemas.openxmlformats.org/officeDocument/2006/relationships/hyperlink" Target="https://results.nyrr.org/event/M2018/finishers" TargetMode="External"/><Relationship Id="rId146" Type="http://schemas.openxmlformats.org/officeDocument/2006/relationships/hyperlink" Target="https://marathonview.net/search?query=barak%20hirschowitz" TargetMode="External"/><Relationship Id="rId7" Type="http://schemas.openxmlformats.org/officeDocument/2006/relationships/hyperlink" Target="https://www.sportstats.ca/display-results.xhtml?raceid=29483" TargetMode="External"/><Relationship Id="rId71" Type="http://schemas.openxmlformats.org/officeDocument/2006/relationships/hyperlink" Target="https://www.joggling.co.uk/Marathon-List" TargetMode="External"/><Relationship Id="rId92" Type="http://schemas.openxmlformats.org/officeDocument/2006/relationships/hyperlink" Target="https://www.thecrimson.com/article/2005/11/30/marathon-man-grad-student-keeps-balls/" TargetMode="External"/><Relationship Id="rId2" Type="http://schemas.openxmlformats.org/officeDocument/2006/relationships/hyperlink" Target="https://www.juggle.org/festival-details/online-joggling-championships/" TargetMode="External"/><Relationship Id="rId29" Type="http://schemas.openxmlformats.org/officeDocument/2006/relationships/hyperlink" Target="https://dev.juggle.org/history/champs/champs1997.php" TargetMode="External"/><Relationship Id="rId24" Type="http://schemas.openxmlformats.org/officeDocument/2006/relationships/hyperlink" Target="https://dev.juggle.org/history/champs/champs1997.php" TargetMode="External"/><Relationship Id="rId40" Type="http://schemas.openxmlformats.org/officeDocument/2006/relationships/hyperlink" Target="https://marathonview.net/result/61221540" TargetMode="External"/><Relationship Id="rId45" Type="http://schemas.openxmlformats.org/officeDocument/2006/relationships/hyperlink" Target="https://marathonview.net/result/42981151" TargetMode="External"/><Relationship Id="rId66" Type="http://schemas.openxmlformats.org/officeDocument/2006/relationships/hyperlink" Target="https://services.datasport.com/2018/lauf/winterthur/alfar.htm" TargetMode="External"/><Relationship Id="rId87" Type="http://schemas.openxmlformats.org/officeDocument/2006/relationships/hyperlink" Target="https://www.onlineraceresults.com/race/view_race.php?race_id=48212&amp;re_NO=e.g.%2C+1946&amp;re_FN=tyler&amp;re_LN=e.g.%2C+Desch&amp;re_CITY=&amp;re_STATE=&amp;re_DIVISION=&amp;submit_action=select_result&amp;race_id=48212" TargetMode="External"/><Relationship Id="rId110" Type="http://schemas.openxmlformats.org/officeDocument/2006/relationships/hyperlink" Target="http://www.marathonguide.com/results/browse.cfm?MIDD=67101010&amp;Gen=B&amp;Begin=31706&amp;End=31805&amp;Max=36159" TargetMode="External"/><Relationship Id="rId115" Type="http://schemas.openxmlformats.org/officeDocument/2006/relationships/hyperlink" Target="https://www.nlaa.ca/results/rr/2012/20121007traplinemarathon.php" TargetMode="External"/><Relationship Id="rId131" Type="http://schemas.openxmlformats.org/officeDocument/2006/relationships/hyperlink" Target="https://racebest.com/results/6vvh3?" TargetMode="External"/><Relationship Id="rId136" Type="http://schemas.openxmlformats.org/officeDocument/2006/relationships/hyperlink" Target="http://www.marathonguide.com/results/search.cfm" TargetMode="External"/><Relationship Id="rId61" Type="http://schemas.openxmlformats.org/officeDocument/2006/relationships/hyperlink" Target="https://services.datasport.com/2016/lauf/zuerich/alfar.htm" TargetMode="External"/><Relationship Id="rId82" Type="http://schemas.openxmlformats.org/officeDocument/2006/relationships/hyperlink" Target="https://results.sporthive.com/events/6460069711597044224/races/446670" TargetMode="External"/><Relationship Id="rId152" Type="http://schemas.openxmlformats.org/officeDocument/2006/relationships/hyperlink" Target="https://marathonview.net/search?query=christopher%20pert" TargetMode="External"/><Relationship Id="rId19" Type="http://schemas.openxmlformats.org/officeDocument/2006/relationships/hyperlink" Target="https://dev.juggle.org/history/champs/champs1997.php" TargetMode="External"/><Relationship Id="rId14" Type="http://schemas.openxmlformats.org/officeDocument/2006/relationships/hyperlink" Target="https://thejoggler.blogspot.com/2007/12/best-joggles-of-2007.html" TargetMode="External"/><Relationship Id="rId30" Type="http://schemas.openxmlformats.org/officeDocument/2006/relationships/hyperlink" Target="https://dev.juggle.org/history/champs/champs1997.php" TargetMode="External"/><Relationship Id="rId35" Type="http://schemas.openxmlformats.org/officeDocument/2006/relationships/hyperlink" Target="https://dev.juggle.org/history/champs/champs2006.php" TargetMode="External"/><Relationship Id="rId56" Type="http://schemas.openxmlformats.org/officeDocument/2006/relationships/hyperlink" Target="https://my.raceresult.com/163389/" TargetMode="External"/><Relationship Id="rId77" Type="http://schemas.openxmlformats.org/officeDocument/2006/relationships/hyperlink" Target="http://1stplacesports.com/man11gradedres.htm" TargetMode="External"/><Relationship Id="rId100" Type="http://schemas.openxmlformats.org/officeDocument/2006/relationships/hyperlink" Target="https://results.nyrr.org/event/M2022/finishers" TargetMode="External"/><Relationship Id="rId105" Type="http://schemas.openxmlformats.org/officeDocument/2006/relationships/hyperlink" Target="https://www.instagram.com/p/B9awUjCHeG-/" TargetMode="External"/><Relationship Id="rId126" Type="http://schemas.openxmlformats.org/officeDocument/2006/relationships/hyperlink" Target="http://www.dev.juggle.org/history/archives/jugmags/33-5/33-5,p28.htm" TargetMode="External"/><Relationship Id="rId147" Type="http://schemas.openxmlformats.org/officeDocument/2006/relationships/hyperlink" Target="https://marathonview.net/search?query=barak%20hirschowitz" TargetMode="External"/><Relationship Id="rId8" Type="http://schemas.openxmlformats.org/officeDocument/2006/relationships/hyperlink" Target="http://www.atlantajugglers.org/aja-media/articles-by-our-members/86-joggling-world-record" TargetMode="External"/><Relationship Id="rId51" Type="http://schemas.openxmlformats.org/officeDocument/2006/relationships/hyperlink" Target="https://www.pretzelcitysports.com/wp-content/uploads/2021/06/21-dd-half-results.pdf" TargetMode="External"/><Relationship Id="rId72" Type="http://schemas.openxmlformats.org/officeDocument/2006/relationships/hyperlink" Target="https://www.dev.juggle.org/history/archives/jugmags/45-2/45-2,p11.htm" TargetMode="External"/><Relationship Id="rId93" Type="http://schemas.openxmlformats.org/officeDocument/2006/relationships/hyperlink" Target="https://www.runbritainrankings.com/results/results.aspx?meetingid=427704&amp;event=Mar&amp;venue=London&amp;date=3-Oct-21" TargetMode="External"/><Relationship Id="rId98" Type="http://schemas.openxmlformats.org/officeDocument/2006/relationships/hyperlink" Target="https://results.nyrr.org/event/M2019/finishers" TargetMode="External"/><Relationship Id="rId121" Type="http://schemas.openxmlformats.org/officeDocument/2006/relationships/hyperlink" Target="https://www.latimes.com/archives/la-xpm-1989-04-24-me-1750-story.html" TargetMode="External"/><Relationship Id="rId142" Type="http://schemas.openxmlformats.org/officeDocument/2006/relationships/hyperlink" Target="https://www.sportstats.ca/display-results.xhtml?raceid=29483&amp;status=leader" TargetMode="External"/><Relationship Id="rId3" Type="http://schemas.openxmlformats.org/officeDocument/2006/relationships/hyperlink" Target="https://www.youtube.com/watch?v=NYNBRc9AKHE" TargetMode="External"/><Relationship Id="rId25" Type="http://schemas.openxmlformats.org/officeDocument/2006/relationships/hyperlink" Target="https://dev.juggle.org/history/champs/champs1997.php" TargetMode="External"/><Relationship Id="rId46" Type="http://schemas.openxmlformats.org/officeDocument/2006/relationships/hyperlink" Target="https://marathonview.net/result/51051873" TargetMode="External"/><Relationship Id="rId67" Type="http://schemas.openxmlformats.org/officeDocument/2006/relationships/hyperlink" Target="https://www.joggling.co.uk/Marathon-List" TargetMode="External"/><Relationship Id="rId116" Type="http://schemas.openxmlformats.org/officeDocument/2006/relationships/hyperlink" Target="https://marathonview.net/result/66848234" TargetMode="External"/><Relationship Id="rId137" Type="http://schemas.openxmlformats.org/officeDocument/2006/relationships/hyperlink" Target="https://results.nyrr.org/event/40/finishers" TargetMode="External"/><Relationship Id="rId20" Type="http://schemas.openxmlformats.org/officeDocument/2006/relationships/hyperlink" Target="https://dev.juggle.org/history/champs/champs1997.php" TargetMode="External"/><Relationship Id="rId41" Type="http://schemas.openxmlformats.org/officeDocument/2006/relationships/hyperlink" Target="https://marathonview.net/result/31146807" TargetMode="External"/><Relationship Id="rId62" Type="http://schemas.openxmlformats.org/officeDocument/2006/relationships/hyperlink" Target="https://services.datasport.com/2018/lauf/zuerich/alfar.htm" TargetMode="External"/><Relationship Id="rId83" Type="http://schemas.openxmlformats.org/officeDocument/2006/relationships/hyperlink" Target="https://www.facebook.com/profile/100064422740314/search?q=juggle%0a" TargetMode="External"/><Relationship Id="rId88" Type="http://schemas.openxmlformats.org/officeDocument/2006/relationships/hyperlink" Target="https://dev.juggle.org/history/champs/champs2000.php" TargetMode="External"/><Relationship Id="rId111" Type="http://schemas.openxmlformats.org/officeDocument/2006/relationships/hyperlink" Target="https://www.marathon.tokyo/2023/result/detail.php" TargetMode="External"/><Relationship Id="rId132" Type="http://schemas.openxmlformats.org/officeDocument/2006/relationships/hyperlink" Target="https://thejoggler.blogspot.com/2007/03/joggling-around-bay.html" TargetMode="External"/><Relationship Id="rId153" Type="http://schemas.openxmlformats.org/officeDocument/2006/relationships/hyperlink" Target="https://marathonview.net/search?query=christopher%20pert" TargetMode="External"/><Relationship Id="rId15" Type="http://schemas.openxmlformats.org/officeDocument/2006/relationships/hyperlink" Target="https://www.runnersworld.com/runners-stories/a20732918/joggler-sets-a-world-record-in-the-mile/" TargetMode="External"/><Relationship Id="rId36" Type="http://schemas.openxmlformats.org/officeDocument/2006/relationships/hyperlink" Target="https://www.instagram.com/p/CgiOHBcBGU6/" TargetMode="External"/><Relationship Id="rId57" Type="http://schemas.openxmlformats.org/officeDocument/2006/relationships/hyperlink" Target="https://services.datasport.com/2017/lauf/zuerich/alfar.htm" TargetMode="External"/><Relationship Id="rId106" Type="http://schemas.openxmlformats.org/officeDocument/2006/relationships/hyperlink" Target="https://www.instagram.com/p/BxGYO6IgjoJ/?hl=en" TargetMode="External"/><Relationship Id="rId127" Type="http://schemas.openxmlformats.org/officeDocument/2006/relationships/hyperlink" Target="https://runsignup.com/Race/Results/38943/" TargetMode="External"/><Relationship Id="rId10" Type="http://schemas.openxmlformats.org/officeDocument/2006/relationships/hyperlink" Target="https://thejoggler.blogspot.com/2008/08/canadian-running-magazine-5k-joggle-off.html" TargetMode="External"/><Relationship Id="rId31" Type="http://schemas.openxmlformats.org/officeDocument/2006/relationships/hyperlink" Target="https://dev.juggle.org/history/champs/champs1997.php" TargetMode="External"/><Relationship Id="rId52" Type="http://schemas.openxmlformats.org/officeDocument/2006/relationships/hyperlink" Target="https://resultscui.active.com/events/2020NewportTurkeyTrot" TargetMode="External"/><Relationship Id="rId73" Type="http://schemas.openxmlformats.org/officeDocument/2006/relationships/hyperlink" Target="https://dev.juggle.org/history/champs/champs1997.php" TargetMode="External"/><Relationship Id="rId78" Type="http://schemas.openxmlformats.org/officeDocument/2006/relationships/hyperlink" Target="https://runningmagazine.ca/sections/runs-races/bergeron-breaks-half-marathon-joggling-record/" TargetMode="External"/><Relationship Id="rId94" Type="http://schemas.openxmlformats.org/officeDocument/2006/relationships/hyperlink" Target="https://results.nyrr.org/event/881106/finishers/1329691" TargetMode="External"/><Relationship Id="rId99" Type="http://schemas.openxmlformats.org/officeDocument/2006/relationships/hyperlink" Target="https://www.nyrr.org/tcsnycmarathon/getinspired/photos-and-stories/2020/jack-hirschowitz" TargetMode="External"/><Relationship Id="rId101" Type="http://schemas.openxmlformats.org/officeDocument/2006/relationships/hyperlink" Target="https://results.chicagomarathon.com/2022/?pid=search&amp;pidp=start" TargetMode="External"/><Relationship Id="rId122" Type="http://schemas.openxmlformats.org/officeDocument/2006/relationships/hyperlink" Target="http://www.juggling.org/jw/87/4/notes.html" TargetMode="External"/><Relationship Id="rId143" Type="http://schemas.openxmlformats.org/officeDocument/2006/relationships/hyperlink" Target="https://www.marathon.tokyo/2023/result/detail.php" TargetMode="External"/><Relationship Id="rId148" Type="http://schemas.openxmlformats.org/officeDocument/2006/relationships/hyperlink" Target="https://results.nyrr.org/event/20VMara/finishers" TargetMode="External"/><Relationship Id="rId4" Type="http://schemas.openxmlformats.org/officeDocument/2006/relationships/hyperlink" Target="https://www.youtube.com/watch?v=OM97KJQIVAM" TargetMode="External"/><Relationship Id="rId9" Type="http://schemas.openxmlformats.org/officeDocument/2006/relationships/hyperlink" Target="https://thejoggler.blogspot.com/2008/08/canadian-running-magazine-5k-joggle-off.html" TargetMode="External"/><Relationship Id="rId26" Type="http://schemas.openxmlformats.org/officeDocument/2006/relationships/hyperlink" Target="https://dev.juggle.org/history/champs/champs1997.php" TargetMode="External"/><Relationship Id="rId47" Type="http://schemas.openxmlformats.org/officeDocument/2006/relationships/hyperlink" Target="https://marathonview.net/result/60673065" TargetMode="External"/><Relationship Id="rId68" Type="http://schemas.openxmlformats.org/officeDocument/2006/relationships/hyperlink" Target="https://www.joggling.co.uk/Marathon-List" TargetMode="External"/><Relationship Id="rId89" Type="http://schemas.openxmlformats.org/officeDocument/2006/relationships/hyperlink" Target="https://falconracetiming.com/racetimes/Harrisburg%20Half%20Marathon%20Overall%202019.htm" TargetMode="External"/><Relationship Id="rId112" Type="http://schemas.openxmlformats.org/officeDocument/2006/relationships/hyperlink" Target="http://www.marathonguide.com/results/browse.cfm?MIDD=481150111&amp;Gen=B&amp;Begin=13321&amp;End=13420&amp;Max=19959" TargetMode="External"/><Relationship Id="rId133" Type="http://schemas.openxmlformats.org/officeDocument/2006/relationships/hyperlink" Target="https://www.sportstimingsolutions.co.uk/rcd_mobile.php?id=355&amp;bib=114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dev.juggle.org/history/champs/champs1997.php" TargetMode="External"/><Relationship Id="rId37" Type="http://schemas.openxmlformats.org/officeDocument/2006/relationships/hyperlink" Target="https://marathonview.net/result/60881124" TargetMode="External"/><Relationship Id="rId58" Type="http://schemas.openxmlformats.org/officeDocument/2006/relationships/hyperlink" Target="https://seenlandmarathon2015.racepedia.de/ergebnisse/591" TargetMode="External"/><Relationship Id="rId79" Type="http://schemas.openxmlformats.org/officeDocument/2006/relationships/hyperlink" Target="https://runningmagazine.ca/sections/runs-races/bergeron-breaks-half-marathon-joggling-record/" TargetMode="External"/><Relationship Id="rId102" Type="http://schemas.openxmlformats.org/officeDocument/2006/relationships/hyperlink" Target="https://www.edinburghmarathon.com/results?name=ralph+kidner&amp;running_number=&amp;event=28&amp;gender=&amp;age_category=" TargetMode="External"/><Relationship Id="rId123" Type="http://schemas.openxmlformats.org/officeDocument/2006/relationships/hyperlink" Target="https://www.trackshackresults.com/richmond/results/2011/mar_results.php?Link=5&amp;Type=3&amp;LName=Joyner&amp;FName=Jesse&amp;City=&amp;State=&amp;Country=" TargetMode="External"/><Relationship Id="rId144" Type="http://schemas.openxmlformats.org/officeDocument/2006/relationships/hyperlink" Target="https://www.bmw-berlin-marathon.com/en/impressions/statistics-and-history/results-archive/?" TargetMode="External"/><Relationship Id="rId90" Type="http://schemas.openxmlformats.org/officeDocument/2006/relationships/hyperlink" Target="http://results.runthrough.co.uk/results.aspx?CId=16487&amp;RId=4574&amp;EId=5&amp;dt=0&amp;PageNo=1&amp;adv=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sportjuggler/" TargetMode="External"/><Relationship Id="rId18" Type="http://schemas.openxmlformats.org/officeDocument/2006/relationships/hyperlink" Target="https://twitter.com/thejoggler" TargetMode="External"/><Relationship Id="rId26" Type="http://schemas.openxmlformats.org/officeDocument/2006/relationships/hyperlink" Target="https://www.strava.com/athletes/31224310" TargetMode="External"/><Relationship Id="rId39" Type="http://schemas.openxmlformats.org/officeDocument/2006/relationships/comments" Target="../comments1.xml"/><Relationship Id="rId21" Type="http://schemas.openxmlformats.org/officeDocument/2006/relationships/hyperlink" Target="https://www.instagram.com/ej_coldham/" TargetMode="External"/><Relationship Id="rId34" Type="http://schemas.openxmlformats.org/officeDocument/2006/relationships/hyperlink" Target="https://www.instagram.com/jogglingjohnny/" TargetMode="External"/><Relationship Id="rId7" Type="http://schemas.openxmlformats.org/officeDocument/2006/relationships/hyperlink" Target="https://www.strava.com/athletes/7698084" TargetMode="External"/><Relationship Id="rId12" Type="http://schemas.openxmlformats.org/officeDocument/2006/relationships/hyperlink" Target="https://www.strava.com/athletes/100205127" TargetMode="External"/><Relationship Id="rId17" Type="http://schemas.openxmlformats.org/officeDocument/2006/relationships/hyperlink" Target="https://www.instagram.com/crazycraigjuggler/" TargetMode="External"/><Relationship Id="rId25" Type="http://schemas.openxmlformats.org/officeDocument/2006/relationships/hyperlink" Target="https://www.strava.com/athletes/5251880" TargetMode="External"/><Relationship Id="rId33" Type="http://schemas.openxmlformats.org/officeDocument/2006/relationships/hyperlink" Target="https://www.facebook.com/jogglathon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strava.com/athletes/3670979" TargetMode="External"/><Relationship Id="rId16" Type="http://schemas.openxmlformats.org/officeDocument/2006/relationships/hyperlink" Target="https://www.instagram.com/nati.hoops/" TargetMode="External"/><Relationship Id="rId20" Type="http://schemas.openxmlformats.org/officeDocument/2006/relationships/hyperlink" Target="https://www.instagram.com/dana_juggles_unicycles/" TargetMode="External"/><Relationship Id="rId29" Type="http://schemas.openxmlformats.org/officeDocument/2006/relationships/hyperlink" Target="https://www.strava.com/athletes/3344907" TargetMode="External"/><Relationship Id="rId1" Type="http://schemas.openxmlformats.org/officeDocument/2006/relationships/hyperlink" Target="https://www.instagram.com/theurbanjoggler/" TargetMode="External"/><Relationship Id="rId6" Type="http://schemas.openxmlformats.org/officeDocument/2006/relationships/hyperlink" Target="https://www.strava.com/athletes/74120164" TargetMode="External"/><Relationship Id="rId11" Type="http://schemas.openxmlformats.org/officeDocument/2006/relationships/hyperlink" Target="https://www.strava.com/athletes/10278768" TargetMode="External"/><Relationship Id="rId24" Type="http://schemas.openxmlformats.org/officeDocument/2006/relationships/hyperlink" Target="https://www.strava.com/athletes/46602525" TargetMode="External"/><Relationship Id="rId32" Type="http://schemas.openxmlformats.org/officeDocument/2006/relationships/hyperlink" Target="https://www.facebook.com/jessethejuggler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strava.com/athletes/20210563" TargetMode="External"/><Relationship Id="rId15" Type="http://schemas.openxmlformats.org/officeDocument/2006/relationships/hyperlink" Target="https://www.instagram.com/nigelwakita/" TargetMode="External"/><Relationship Id="rId23" Type="http://schemas.openxmlformats.org/officeDocument/2006/relationships/hyperlink" Target="https://www.strava.com/athletes/35175362" TargetMode="External"/><Relationship Id="rId28" Type="http://schemas.openxmlformats.org/officeDocument/2006/relationships/hyperlink" Target="https://www.strava.com/athletes/18008712" TargetMode="External"/><Relationship Id="rId36" Type="http://schemas.openxmlformats.org/officeDocument/2006/relationships/hyperlink" Target="https://www.instagram.com/dleenviezncti/" TargetMode="External"/><Relationship Id="rId10" Type="http://schemas.openxmlformats.org/officeDocument/2006/relationships/hyperlink" Target="https://www.strava.com/athletes/7902206" TargetMode="External"/><Relationship Id="rId19" Type="http://schemas.openxmlformats.org/officeDocument/2006/relationships/hyperlink" Target="https://www.strava.com/athletes/7056157" TargetMode="External"/><Relationship Id="rId31" Type="http://schemas.openxmlformats.org/officeDocument/2006/relationships/hyperlink" Target="https://www.instagram.com/marathonjoggler/" TargetMode="External"/><Relationship Id="rId4" Type="http://schemas.openxmlformats.org/officeDocument/2006/relationships/hyperlink" Target="https://www.strava.com/athletes/46602525" TargetMode="External"/><Relationship Id="rId9" Type="http://schemas.openxmlformats.org/officeDocument/2006/relationships/hyperlink" Target="https://www.strava.com/athletes/43580203" TargetMode="External"/><Relationship Id="rId14" Type="http://schemas.openxmlformats.org/officeDocument/2006/relationships/hyperlink" Target="https://www.instagram.com/_johnbaker/" TargetMode="External"/><Relationship Id="rId22" Type="http://schemas.openxmlformats.org/officeDocument/2006/relationships/hyperlink" Target="https://www.strava.com/athletes/24464333" TargetMode="External"/><Relationship Id="rId27" Type="http://schemas.openxmlformats.org/officeDocument/2006/relationships/hyperlink" Target="https://www.strava.com/athletes/48659670" TargetMode="External"/><Relationship Id="rId30" Type="http://schemas.openxmlformats.org/officeDocument/2006/relationships/hyperlink" Target="https://www.strava.com/athletes/3142383" TargetMode="External"/><Relationship Id="rId35" Type="http://schemas.openxmlformats.org/officeDocument/2006/relationships/hyperlink" Target="https://www.instagram.com/ironjoggler/" TargetMode="External"/><Relationship Id="rId8" Type="http://schemas.openxmlformats.org/officeDocument/2006/relationships/hyperlink" Target="https://www.strava.com/athletes/5251880" TargetMode="External"/><Relationship Id="rId3" Type="http://schemas.openxmlformats.org/officeDocument/2006/relationships/hyperlink" Target="https://www.strava.com/athletes/4485814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uffpost.com/entry/the-invention-of-joggling_b_6512928" TargetMode="External"/><Relationship Id="rId2" Type="http://schemas.openxmlformats.org/officeDocument/2006/relationships/hyperlink" Target="http://thejoggler.blogspot.com/2007/07/presenting-billy-gillen-another-5-ball.html" TargetMode="External"/><Relationship Id="rId1" Type="http://schemas.openxmlformats.org/officeDocument/2006/relationships/hyperlink" Target="http://thejoggler.blogspot.com/2007/07/presenting-billy-gillen-another-5-ball.html" TargetMode="External"/><Relationship Id="rId5" Type="http://schemas.openxmlformats.org/officeDocument/2006/relationships/hyperlink" Target="https://memorials.normansmortuary.com/Minnock-Sean-Thomas/4498278/obituary.php" TargetMode="External"/><Relationship Id="rId4" Type="http://schemas.openxmlformats.org/officeDocument/2006/relationships/hyperlink" Target="https://www.runnersworld.com/runners-stories/a20795634/juggling-runne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-vBpBqeheg" TargetMode="External"/><Relationship Id="rId13" Type="http://schemas.openxmlformats.org/officeDocument/2006/relationships/hyperlink" Target="https://www.justyouraveragejoggler.com/alex-tijerina-juggler-turned-joggler/%20Couldn't%20find%20any%20results" TargetMode="External"/><Relationship Id="rId18" Type="http://schemas.openxmlformats.org/officeDocument/2006/relationships/hyperlink" Target="https://www.instagram.com/p/B4Rcq5YgFN8/" TargetMode="External"/><Relationship Id="rId26" Type="http://schemas.openxmlformats.org/officeDocument/2006/relationships/hyperlink" Target="https://www.instagram.com/p/BhUCJQ3jc_u/" TargetMode="External"/><Relationship Id="rId3" Type="http://schemas.openxmlformats.org/officeDocument/2006/relationships/hyperlink" Target="https://www.instagram.com/greyskysymphony/" TargetMode="External"/><Relationship Id="rId21" Type="http://schemas.openxmlformats.org/officeDocument/2006/relationships/hyperlink" Target="https://www.instagram.com/p/BxmoEpphnga/" TargetMode="External"/><Relationship Id="rId7" Type="http://schemas.openxmlformats.org/officeDocument/2006/relationships/hyperlink" Target="https://www.instagram.com/krzysztofriewold/" TargetMode="External"/><Relationship Id="rId12" Type="http://schemas.openxmlformats.org/officeDocument/2006/relationships/hyperlink" Target="mailto:jogglingresults@gmail.com" TargetMode="External"/><Relationship Id="rId17" Type="http://schemas.openxmlformats.org/officeDocument/2006/relationships/hyperlink" Target="https://www.instagram.com/p/B4bfdt5AvsX/" TargetMode="External"/><Relationship Id="rId25" Type="http://schemas.openxmlformats.org/officeDocument/2006/relationships/hyperlink" Target="https://www.instagram.com/p/BivgX8NB8Nq/" TargetMode="External"/><Relationship Id="rId2" Type="http://schemas.openxmlformats.org/officeDocument/2006/relationships/hyperlink" Target="https://www.runnersworld.com/runners-stories/a20865270/the-joggler/" TargetMode="External"/><Relationship Id="rId16" Type="http://schemas.openxmlformats.org/officeDocument/2006/relationships/hyperlink" Target="https://www.instagram.com/p/B51pDD2gmz9/" TargetMode="External"/><Relationship Id="rId20" Type="http://schemas.openxmlformats.org/officeDocument/2006/relationships/hyperlink" Target="https://www.instagram.com/p/B13srCEgzRD/" TargetMode="External"/><Relationship Id="rId29" Type="http://schemas.openxmlformats.org/officeDocument/2006/relationships/hyperlink" Target="https://www.instagram.com/p/BIg06QODG3d/" TargetMode="External"/><Relationship Id="rId1" Type="http://schemas.openxmlformats.org/officeDocument/2006/relationships/hyperlink" Target="https://www.laufende-nase.net/" TargetMode="External"/><Relationship Id="rId6" Type="http://schemas.openxmlformats.org/officeDocument/2006/relationships/hyperlink" Target="https://www.instagram.com/krzysztofriewold/%20https:/www.instagram.com/p/BNArP16B7A_/%20%2010km%20in%2055min" TargetMode="External"/><Relationship Id="rId11" Type="http://schemas.openxmlformats.org/officeDocument/2006/relationships/hyperlink" Target="https://www.instagram.com/p/Bl2PoeIAXw8/" TargetMode="External"/><Relationship Id="rId24" Type="http://schemas.openxmlformats.org/officeDocument/2006/relationships/hyperlink" Target="https://www.instagram.com/p/Bvid_yxgDhu/" TargetMode="External"/><Relationship Id="rId5" Type="http://schemas.openxmlformats.org/officeDocument/2006/relationships/hyperlink" Target="https://www.instagram.com/p/COxtOiQCtVX/%20She's%20actually%20a%20professional%20skiier,%20joggling%20as%20part%20of%20her%20training" TargetMode="External"/><Relationship Id="rId15" Type="http://schemas.openxmlformats.org/officeDocument/2006/relationships/hyperlink" Target="https://www.instagram.com/p/B6c3eIfgfky/" TargetMode="External"/><Relationship Id="rId23" Type="http://schemas.openxmlformats.org/officeDocument/2006/relationships/hyperlink" Target="https://www.instagram.com/p/Bv_MrLyAI1M/" TargetMode="External"/><Relationship Id="rId28" Type="http://schemas.openxmlformats.org/officeDocument/2006/relationships/hyperlink" Target="https://www.instagram.com/p/BIjUzCajyuf/" TargetMode="External"/><Relationship Id="rId10" Type="http://schemas.openxmlformats.org/officeDocument/2006/relationships/hyperlink" Target="https://www.instagram.com/sven_brandelik/" TargetMode="External"/><Relationship Id="rId19" Type="http://schemas.openxmlformats.org/officeDocument/2006/relationships/hyperlink" Target="https://www.instagram.com/p/B2qhaW0g48r/" TargetMode="External"/><Relationship Id="rId4" Type="http://schemas.openxmlformats.org/officeDocument/2006/relationships/hyperlink" Target="https://www.instagram.com/p/CTIOEoApM3P/" TargetMode="External"/><Relationship Id="rId9" Type="http://schemas.openxmlformats.org/officeDocument/2006/relationships/hyperlink" Target="https://www.instagram.com/p/B49-kiqHp6P/" TargetMode="External"/><Relationship Id="rId14" Type="http://schemas.openxmlformats.org/officeDocument/2006/relationships/hyperlink" Target="https://marathonview.net/search?query=Barry%20Goldmeier" TargetMode="External"/><Relationship Id="rId22" Type="http://schemas.openxmlformats.org/officeDocument/2006/relationships/hyperlink" Target="https://www.instagram.com/p/BxOw4PKAQsr/" TargetMode="External"/><Relationship Id="rId27" Type="http://schemas.openxmlformats.org/officeDocument/2006/relationships/hyperlink" Target="https://www.instagram.com/p/BIl1YIKDEa0/" TargetMode="External"/><Relationship Id="rId30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1"/>
  <sheetViews>
    <sheetView zoomScaleNormal="100" workbookViewId="0">
      <pane ySplit="1" topLeftCell="A248" activePane="bottomLeft" state="frozen"/>
      <selection activeCell="D1" sqref="D1"/>
      <selection pane="bottomLeft" activeCell="C417" sqref="C417"/>
    </sheetView>
  </sheetViews>
  <sheetFormatPr defaultRowHeight="14.5" x14ac:dyDescent="0.35"/>
  <cols>
    <col min="1" max="1" width="11.7265625" bestFit="1" customWidth="1"/>
    <col min="2" max="2" width="15.90625" bestFit="1" customWidth="1"/>
    <col min="3" max="3" width="39.1796875" bestFit="1" customWidth="1"/>
    <col min="4" max="4" width="22.453125" bestFit="1" customWidth="1"/>
    <col min="5" max="5" width="9.54296875" bestFit="1" customWidth="1"/>
    <col min="6" max="6" width="12.81640625" bestFit="1" customWidth="1"/>
    <col min="7" max="7" width="13" bestFit="1" customWidth="1"/>
    <col min="8" max="8" width="8.453125" bestFit="1" customWidth="1"/>
    <col min="9" max="9" width="45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44704</v>
      </c>
      <c r="B2" t="s">
        <v>9</v>
      </c>
      <c r="C2" t="s">
        <v>10</v>
      </c>
      <c r="D2" t="s">
        <v>11</v>
      </c>
      <c r="E2" t="str">
        <f>VLOOKUP(D2,Joggler_List!A:C,2,0)</f>
        <v>M</v>
      </c>
      <c r="F2" t="str">
        <f>VLOOKUP(D2,Joggler_List!A:C,3,0)</f>
        <v>USA</v>
      </c>
      <c r="G2" s="3">
        <v>3.2291666666666666E-3</v>
      </c>
      <c r="H2">
        <v>0</v>
      </c>
    </row>
    <row r="3" spans="1:9" x14ac:dyDescent="0.35">
      <c r="A3" s="2">
        <v>37653</v>
      </c>
      <c r="B3" t="s">
        <v>9</v>
      </c>
      <c r="C3" t="s">
        <v>12</v>
      </c>
      <c r="D3" t="s">
        <v>13</v>
      </c>
      <c r="E3" t="str">
        <f>VLOOKUP(D3,Joggler_List!A:C,2,0)</f>
        <v>M</v>
      </c>
      <c r="F3" t="str">
        <f>VLOOKUP(D3,Joggler_List!A:C,3,0)</f>
        <v>USA</v>
      </c>
      <c r="G3" s="3">
        <v>3.2638888888888891E-3</v>
      </c>
      <c r="H3" t="s">
        <v>14</v>
      </c>
      <c r="I3" s="8" t="s">
        <v>15</v>
      </c>
    </row>
    <row r="4" spans="1:9" x14ac:dyDescent="0.35">
      <c r="A4" s="2">
        <v>43228</v>
      </c>
      <c r="B4" t="s">
        <v>9</v>
      </c>
      <c r="C4" t="s">
        <v>10</v>
      </c>
      <c r="D4" t="s">
        <v>16</v>
      </c>
      <c r="E4" t="str">
        <f>VLOOKUP(D4,Joggler_List!A:C,2,0)</f>
        <v>M</v>
      </c>
      <c r="F4" t="str">
        <f>VLOOKUP(D4,Joggler_List!A:C,3,0)</f>
        <v>USA</v>
      </c>
      <c r="G4" s="3">
        <v>3.2754629629629631E-3</v>
      </c>
      <c r="H4" t="s">
        <v>14</v>
      </c>
      <c r="I4" s="8" t="s">
        <v>17</v>
      </c>
    </row>
    <row r="5" spans="1:9" x14ac:dyDescent="0.35">
      <c r="A5">
        <v>1986</v>
      </c>
      <c r="B5" t="s">
        <v>9</v>
      </c>
      <c r="C5" t="s">
        <v>18</v>
      </c>
      <c r="D5" t="s">
        <v>19</v>
      </c>
      <c r="E5" t="str">
        <f>VLOOKUP(D5,Joggler_List!A:C,2,0)</f>
        <v>M</v>
      </c>
      <c r="F5" t="str">
        <f>VLOOKUP(D5,Joggler_List!A:C,3,0)</f>
        <v>USA</v>
      </c>
      <c r="G5" s="3">
        <v>3.2754629629629631E-3</v>
      </c>
      <c r="H5">
        <v>1</v>
      </c>
      <c r="I5" s="8" t="s">
        <v>20</v>
      </c>
    </row>
    <row r="6" spans="1:9" x14ac:dyDescent="0.35">
      <c r="A6">
        <v>1985</v>
      </c>
      <c r="B6" t="s">
        <v>9</v>
      </c>
      <c r="C6" t="s">
        <v>21</v>
      </c>
      <c r="D6" t="s">
        <v>19</v>
      </c>
      <c r="E6" t="str">
        <f>VLOOKUP(D6,Joggler_List!A:C,2,0)</f>
        <v>M</v>
      </c>
      <c r="F6" t="str">
        <f>VLOOKUP(D6,Joggler_List!A:C,3,0)</f>
        <v>USA</v>
      </c>
      <c r="G6" s="3">
        <v>3.3217592592592591E-3</v>
      </c>
      <c r="H6" t="s">
        <v>14</v>
      </c>
      <c r="I6" s="8" t="s">
        <v>22</v>
      </c>
    </row>
    <row r="7" spans="1:9" x14ac:dyDescent="0.35">
      <c r="A7">
        <v>1984</v>
      </c>
      <c r="B7" t="s">
        <v>9</v>
      </c>
      <c r="C7" t="s">
        <v>23</v>
      </c>
      <c r="D7" t="s">
        <v>19</v>
      </c>
      <c r="E7" t="str">
        <f>VLOOKUP(D7,Joggler_List!A:C,2,0)</f>
        <v>M</v>
      </c>
      <c r="F7" t="str">
        <f>VLOOKUP(D7,Joggler_List!A:C,3,0)</f>
        <v>USA</v>
      </c>
      <c r="G7" s="3">
        <v>3.425925925925926E-3</v>
      </c>
      <c r="H7" t="s">
        <v>14</v>
      </c>
      <c r="I7" s="8" t="s">
        <v>22</v>
      </c>
    </row>
    <row r="8" spans="1:9" x14ac:dyDescent="0.35">
      <c r="A8">
        <v>1985</v>
      </c>
      <c r="B8" t="s">
        <v>9</v>
      </c>
      <c r="C8" t="s">
        <v>21</v>
      </c>
      <c r="D8" t="s">
        <v>24</v>
      </c>
      <c r="E8" t="str">
        <f>VLOOKUP(D8,Joggler_List!A:C,2,0)</f>
        <v>M</v>
      </c>
      <c r="F8">
        <f>VLOOKUP(D8,Joggler_List!A:C,3,0)</f>
        <v>0</v>
      </c>
      <c r="G8" s="3">
        <v>3.5416666666666665E-3</v>
      </c>
      <c r="H8" t="s">
        <v>14</v>
      </c>
      <c r="I8" s="8" t="s">
        <v>22</v>
      </c>
    </row>
    <row r="9" spans="1:9" x14ac:dyDescent="0.35">
      <c r="A9">
        <v>1984</v>
      </c>
      <c r="B9" t="s">
        <v>9</v>
      </c>
      <c r="C9" t="s">
        <v>23</v>
      </c>
      <c r="D9" t="s">
        <v>25</v>
      </c>
      <c r="E9" t="str">
        <f>VLOOKUP(D9,Joggler_List!A:C,2,0)</f>
        <v>M</v>
      </c>
      <c r="F9">
        <f>VLOOKUP(D9,Joggler_List!A:C,3,0)</f>
        <v>0</v>
      </c>
      <c r="G9" s="3">
        <v>3.5416666666666665E-3</v>
      </c>
      <c r="H9" t="s">
        <v>14</v>
      </c>
      <c r="I9" s="8" t="s">
        <v>22</v>
      </c>
    </row>
    <row r="10" spans="1:9" x14ac:dyDescent="0.35">
      <c r="A10">
        <v>1997</v>
      </c>
      <c r="B10" t="s">
        <v>9</v>
      </c>
      <c r="C10" t="s">
        <v>26</v>
      </c>
      <c r="D10" t="s">
        <v>27</v>
      </c>
      <c r="E10" t="str">
        <f>VLOOKUP(D10,Joggler_List!A:C,2,0)</f>
        <v>M</v>
      </c>
      <c r="F10">
        <f>VLOOKUP(D10,Joggler_List!A:C,3,0)</f>
        <v>0</v>
      </c>
      <c r="G10" s="3">
        <v>3.6226851851851854E-3</v>
      </c>
      <c r="H10" t="s">
        <v>14</v>
      </c>
      <c r="I10" s="8" t="s">
        <v>28</v>
      </c>
    </row>
    <row r="11" spans="1:9" x14ac:dyDescent="0.35">
      <c r="A11">
        <v>1982</v>
      </c>
      <c r="B11" t="s">
        <v>9</v>
      </c>
      <c r="C11" t="s">
        <v>29</v>
      </c>
      <c r="D11" t="s">
        <v>30</v>
      </c>
      <c r="E11" t="str">
        <f>VLOOKUP(D11,Joggler_List!A:C,2,0)</f>
        <v>M</v>
      </c>
      <c r="F11">
        <f>VLOOKUP(D11,Joggler_List!A:C,3,0)</f>
        <v>0</v>
      </c>
      <c r="G11" s="3">
        <v>3.645833333333333E-3</v>
      </c>
      <c r="H11" t="s">
        <v>14</v>
      </c>
      <c r="I11" s="8" t="s">
        <v>22</v>
      </c>
    </row>
    <row r="12" spans="1:9" x14ac:dyDescent="0.35">
      <c r="A12">
        <v>1990</v>
      </c>
      <c r="B12" t="s">
        <v>9</v>
      </c>
      <c r="C12" t="s">
        <v>31</v>
      </c>
      <c r="D12" t="s">
        <v>32</v>
      </c>
      <c r="E12" t="str">
        <f>VLOOKUP(D12,Joggler_List!A:C,2,0)</f>
        <v>M</v>
      </c>
      <c r="F12" t="str">
        <f>VLOOKUP(D12,Joggler_List!A:C,3,0)</f>
        <v>USA</v>
      </c>
      <c r="G12" s="3">
        <v>3.6574074074074074E-3</v>
      </c>
      <c r="H12" t="s">
        <v>14</v>
      </c>
      <c r="I12" s="8" t="s">
        <v>22</v>
      </c>
    </row>
    <row r="13" spans="1:9" x14ac:dyDescent="0.35">
      <c r="A13" s="2">
        <v>44026</v>
      </c>
      <c r="B13" t="s">
        <v>9</v>
      </c>
      <c r="C13" t="s">
        <v>10</v>
      </c>
      <c r="D13" t="s">
        <v>33</v>
      </c>
      <c r="E13" t="str">
        <f>VLOOKUP(D13,Joggler_List!A:C,2,0)</f>
        <v>M</v>
      </c>
      <c r="F13" t="str">
        <f>VLOOKUP(D13,Joggler_List!A:C,3,0)</f>
        <v>USA</v>
      </c>
      <c r="G13" s="3">
        <v>3.7152777777777774E-3</v>
      </c>
      <c r="H13">
        <v>1</v>
      </c>
      <c r="I13" s="17" t="s">
        <v>34</v>
      </c>
    </row>
    <row r="14" spans="1:9" x14ac:dyDescent="0.35">
      <c r="A14">
        <v>1984</v>
      </c>
      <c r="B14" t="s">
        <v>9</v>
      </c>
      <c r="C14" t="s">
        <v>23</v>
      </c>
      <c r="D14" t="s">
        <v>35</v>
      </c>
      <c r="E14" t="str">
        <f>VLOOKUP(D14,Joggler_List!A:C,2,0)</f>
        <v>M</v>
      </c>
      <c r="F14">
        <f>VLOOKUP(D14,Joggler_List!A:C,3,0)</f>
        <v>0</v>
      </c>
      <c r="G14" s="3">
        <v>3.7384259259259263E-3</v>
      </c>
      <c r="H14" t="s">
        <v>14</v>
      </c>
      <c r="I14" s="8" t="s">
        <v>22</v>
      </c>
    </row>
    <row r="15" spans="1:9" x14ac:dyDescent="0.35">
      <c r="A15">
        <v>1983</v>
      </c>
      <c r="B15" t="s">
        <v>9</v>
      </c>
      <c r="C15" t="s">
        <v>36</v>
      </c>
      <c r="D15" t="s">
        <v>798</v>
      </c>
      <c r="E15" t="str">
        <f>VLOOKUP(D15,Joggler_List!A:C,2,0)</f>
        <v>M</v>
      </c>
      <c r="F15" t="str">
        <f>VLOOKUP(D15,Joggler_List!A:C,3,0)</f>
        <v>CAN</v>
      </c>
      <c r="G15" s="3">
        <v>3.7615740740740739E-3</v>
      </c>
      <c r="H15" t="s">
        <v>14</v>
      </c>
      <c r="I15" s="8" t="s">
        <v>22</v>
      </c>
    </row>
    <row r="16" spans="1:9" x14ac:dyDescent="0.35">
      <c r="A16">
        <v>1987</v>
      </c>
      <c r="B16" t="s">
        <v>9</v>
      </c>
      <c r="C16" t="s">
        <v>37</v>
      </c>
      <c r="D16" t="s">
        <v>38</v>
      </c>
      <c r="E16" t="str">
        <f>VLOOKUP(D16,Joggler_List!A:C,2,0)</f>
        <v>M</v>
      </c>
      <c r="F16">
        <f>VLOOKUP(D16,Joggler_List!A:C,3,0)</f>
        <v>0</v>
      </c>
      <c r="G16" s="3">
        <v>3.7731481481481483E-3</v>
      </c>
      <c r="H16" t="s">
        <v>14</v>
      </c>
      <c r="I16" s="8" t="s">
        <v>22</v>
      </c>
    </row>
    <row r="17" spans="1:9" x14ac:dyDescent="0.35">
      <c r="A17">
        <v>1996</v>
      </c>
      <c r="B17" t="s">
        <v>9</v>
      </c>
      <c r="C17" t="s">
        <v>39</v>
      </c>
      <c r="D17" t="s">
        <v>40</v>
      </c>
      <c r="E17" t="str">
        <f>VLOOKUP(D17,Joggler_List!A:C,2,0)</f>
        <v>M</v>
      </c>
      <c r="F17" t="str">
        <f>VLOOKUP(D17,Joggler_List!A:C,3,0)</f>
        <v>USA</v>
      </c>
      <c r="G17" s="3">
        <v>3.7847222222222223E-3</v>
      </c>
      <c r="H17" t="s">
        <v>14</v>
      </c>
      <c r="I17" s="8" t="s">
        <v>22</v>
      </c>
    </row>
    <row r="18" spans="1:9" x14ac:dyDescent="0.35">
      <c r="A18">
        <v>1987</v>
      </c>
      <c r="B18" t="s">
        <v>9</v>
      </c>
      <c r="C18" t="s">
        <v>37</v>
      </c>
      <c r="D18" t="s">
        <v>41</v>
      </c>
      <c r="E18" t="str">
        <f>VLOOKUP(D18,Joggler_List!A:C,2,0)</f>
        <v>M</v>
      </c>
      <c r="F18" t="str">
        <f>VLOOKUP(D18,Joggler_List!A:C,3,0)</f>
        <v>USA</v>
      </c>
      <c r="G18" s="3">
        <v>3.7962962962962963E-3</v>
      </c>
      <c r="H18" t="s">
        <v>14</v>
      </c>
      <c r="I18" s="8" t="s">
        <v>22</v>
      </c>
    </row>
    <row r="19" spans="1:9" x14ac:dyDescent="0.35">
      <c r="A19">
        <v>2020</v>
      </c>
      <c r="B19" t="s">
        <v>9</v>
      </c>
      <c r="C19" t="s">
        <v>42</v>
      </c>
      <c r="D19" t="s">
        <v>43</v>
      </c>
      <c r="E19" t="str">
        <f>VLOOKUP(D19,Joggler_List!A:C,2,0)</f>
        <v>M</v>
      </c>
      <c r="F19" t="str">
        <f>VLOOKUP(D19,Joggler_List!A:C,3,0)</f>
        <v>USA</v>
      </c>
      <c r="G19" s="3">
        <v>3.8078703703703707E-3</v>
      </c>
      <c r="H19" t="s">
        <v>14</v>
      </c>
      <c r="I19" s="8" t="s">
        <v>44</v>
      </c>
    </row>
    <row r="20" spans="1:9" x14ac:dyDescent="0.35">
      <c r="A20">
        <v>1983</v>
      </c>
      <c r="B20" t="s">
        <v>9</v>
      </c>
      <c r="C20" t="s">
        <v>36</v>
      </c>
      <c r="D20" t="s">
        <v>45</v>
      </c>
      <c r="E20" t="str">
        <f>VLOOKUP(D20,Joggler_List!A:C,2,0)</f>
        <v>M</v>
      </c>
      <c r="F20">
        <f>VLOOKUP(D20,Joggler_List!A:C,3,0)</f>
        <v>0</v>
      </c>
      <c r="G20" s="3">
        <v>3.8078703703703707E-3</v>
      </c>
      <c r="H20" t="s">
        <v>14</v>
      </c>
      <c r="I20" s="8" t="s">
        <v>22</v>
      </c>
    </row>
    <row r="21" spans="1:9" x14ac:dyDescent="0.35">
      <c r="A21">
        <v>1982</v>
      </c>
      <c r="B21" t="s">
        <v>9</v>
      </c>
      <c r="C21" t="s">
        <v>29</v>
      </c>
      <c r="D21" t="s">
        <v>46</v>
      </c>
      <c r="E21" t="str">
        <f>VLOOKUP(D21,Joggler_List!A:C,2,0)</f>
        <v>M</v>
      </c>
      <c r="F21">
        <f>VLOOKUP(D21,Joggler_List!A:C,3,0)</f>
        <v>0</v>
      </c>
      <c r="G21" s="3">
        <v>3.8078703703703707E-3</v>
      </c>
      <c r="H21" t="s">
        <v>14</v>
      </c>
      <c r="I21" s="8" t="s">
        <v>22</v>
      </c>
    </row>
    <row r="22" spans="1:9" x14ac:dyDescent="0.35">
      <c r="A22">
        <v>1992</v>
      </c>
      <c r="B22" t="s">
        <v>9</v>
      </c>
      <c r="C22" t="s">
        <v>47</v>
      </c>
      <c r="D22" t="s">
        <v>48</v>
      </c>
      <c r="E22" t="str">
        <f>VLOOKUP(D22,Joggler_List!A:C,2,0)</f>
        <v>M</v>
      </c>
      <c r="F22">
        <f>VLOOKUP(D22,Joggler_List!A:C,3,0)</f>
        <v>0</v>
      </c>
      <c r="G22" s="3">
        <v>3.8194444444444443E-3</v>
      </c>
      <c r="H22" t="s">
        <v>14</v>
      </c>
      <c r="I22" s="8" t="s">
        <v>22</v>
      </c>
    </row>
    <row r="23" spans="1:9" x14ac:dyDescent="0.35">
      <c r="A23">
        <v>1987</v>
      </c>
      <c r="B23" t="s">
        <v>9</v>
      </c>
      <c r="C23" t="s">
        <v>37</v>
      </c>
      <c r="D23" t="s">
        <v>49</v>
      </c>
      <c r="E23" t="str">
        <f>VLOOKUP(D23,Joggler_List!A:C,2,0)</f>
        <v>M</v>
      </c>
      <c r="F23">
        <f>VLOOKUP(D23,Joggler_List!A:C,3,0)</f>
        <v>0</v>
      </c>
      <c r="G23" s="3">
        <v>3.8657407407407408E-3</v>
      </c>
      <c r="H23" t="s">
        <v>14</v>
      </c>
      <c r="I23" s="8" t="s">
        <v>22</v>
      </c>
    </row>
    <row r="24" spans="1:9" x14ac:dyDescent="0.35">
      <c r="A24">
        <v>1988</v>
      </c>
      <c r="B24" t="s">
        <v>9</v>
      </c>
      <c r="C24" t="s">
        <v>50</v>
      </c>
      <c r="D24" t="s">
        <v>40</v>
      </c>
      <c r="E24" t="str">
        <f>VLOOKUP(D24,Joggler_List!A:C,2,0)</f>
        <v>M</v>
      </c>
      <c r="F24" t="str">
        <f>VLOOKUP(D24,Joggler_List!A:C,3,0)</f>
        <v>USA</v>
      </c>
      <c r="G24" s="3">
        <v>3.8773148148148143E-3</v>
      </c>
      <c r="H24" t="s">
        <v>14</v>
      </c>
      <c r="I24" s="8" t="s">
        <v>22</v>
      </c>
    </row>
    <row r="25" spans="1:9" x14ac:dyDescent="0.35">
      <c r="A25">
        <v>1982</v>
      </c>
      <c r="B25" t="s">
        <v>9</v>
      </c>
      <c r="C25" t="s">
        <v>29</v>
      </c>
      <c r="D25" t="s">
        <v>51</v>
      </c>
      <c r="E25" t="str">
        <f>VLOOKUP(D25,Joggler_List!A:C,2,0)</f>
        <v>M</v>
      </c>
      <c r="F25" t="str">
        <f>VLOOKUP(D25,Joggler_List!A:C,3,0)</f>
        <v>USA</v>
      </c>
      <c r="G25" s="3">
        <v>3.8888888888888883E-3</v>
      </c>
      <c r="H25" t="s">
        <v>14</v>
      </c>
      <c r="I25" s="8" t="s">
        <v>22</v>
      </c>
    </row>
    <row r="26" spans="1:9" x14ac:dyDescent="0.35">
      <c r="A26">
        <v>1990</v>
      </c>
      <c r="B26" t="s">
        <v>9</v>
      </c>
      <c r="C26" t="s">
        <v>31</v>
      </c>
      <c r="D26" t="s">
        <v>52</v>
      </c>
      <c r="E26" t="str">
        <f>VLOOKUP(D26,Joggler_List!A:C,2,0)</f>
        <v>M</v>
      </c>
      <c r="F26">
        <f>VLOOKUP(D26,Joggler_List!A:C,3,0)</f>
        <v>0</v>
      </c>
      <c r="G26" s="3">
        <v>3.9120370370370368E-3</v>
      </c>
      <c r="H26" t="s">
        <v>14</v>
      </c>
      <c r="I26" s="8" t="s">
        <v>22</v>
      </c>
    </row>
    <row r="27" spans="1:9" x14ac:dyDescent="0.35">
      <c r="A27">
        <v>1983</v>
      </c>
      <c r="B27" t="s">
        <v>9</v>
      </c>
      <c r="C27" t="s">
        <v>36</v>
      </c>
      <c r="D27" t="s">
        <v>53</v>
      </c>
      <c r="E27" t="str">
        <f>VLOOKUP(D27,Joggler_List!A:C,2,0)</f>
        <v>M</v>
      </c>
      <c r="F27">
        <f>VLOOKUP(D27,Joggler_List!A:C,3,0)</f>
        <v>0</v>
      </c>
      <c r="G27" s="3">
        <v>3.9120370370370368E-3</v>
      </c>
      <c r="H27" t="s">
        <v>14</v>
      </c>
      <c r="I27" s="8" t="s">
        <v>22</v>
      </c>
    </row>
    <row r="28" spans="1:9" x14ac:dyDescent="0.35">
      <c r="A28">
        <v>1996</v>
      </c>
      <c r="B28" t="s">
        <v>9</v>
      </c>
      <c r="C28" t="s">
        <v>39</v>
      </c>
      <c r="D28" t="s">
        <v>54</v>
      </c>
      <c r="E28" t="str">
        <f>VLOOKUP(D28,Joggler_List!A:C,2,0)</f>
        <v>M</v>
      </c>
      <c r="F28">
        <f>VLOOKUP(D28,Joggler_List!A:C,3,0)</f>
        <v>0</v>
      </c>
      <c r="G28" s="3">
        <v>3.9236111111111112E-3</v>
      </c>
      <c r="H28" t="s">
        <v>14</v>
      </c>
      <c r="I28" s="8" t="s">
        <v>22</v>
      </c>
    </row>
    <row r="29" spans="1:9" x14ac:dyDescent="0.35">
      <c r="A29">
        <v>1988</v>
      </c>
      <c r="B29" t="s">
        <v>9</v>
      </c>
      <c r="C29" t="s">
        <v>50</v>
      </c>
      <c r="D29" t="s">
        <v>55</v>
      </c>
      <c r="E29" t="str">
        <f>VLOOKUP(D29,Joggler_List!A:C,2,0)</f>
        <v>M</v>
      </c>
      <c r="F29">
        <f>VLOOKUP(D29,Joggler_List!A:C,3,0)</f>
        <v>0</v>
      </c>
      <c r="G29" s="3">
        <v>3.9236111111111112E-3</v>
      </c>
      <c r="H29" t="s">
        <v>14</v>
      </c>
      <c r="I29" s="8" t="s">
        <v>22</v>
      </c>
    </row>
    <row r="30" spans="1:9" x14ac:dyDescent="0.35">
      <c r="A30">
        <v>1989</v>
      </c>
      <c r="B30" t="s">
        <v>9</v>
      </c>
      <c r="C30" t="s">
        <v>56</v>
      </c>
      <c r="D30" t="s">
        <v>57</v>
      </c>
      <c r="E30" t="str">
        <f>VLOOKUP(D30,Joggler_List!A:C,2,0)</f>
        <v>M</v>
      </c>
      <c r="F30">
        <f>VLOOKUP(D30,Joggler_List!A:C,3,0)</f>
        <v>0</v>
      </c>
      <c r="G30" s="3">
        <v>3.9467592592592592E-3</v>
      </c>
      <c r="H30" t="s">
        <v>14</v>
      </c>
      <c r="I30" s="8" t="s">
        <v>22</v>
      </c>
    </row>
    <row r="31" spans="1:9" x14ac:dyDescent="0.35">
      <c r="A31">
        <v>1995</v>
      </c>
      <c r="B31" t="s">
        <v>9</v>
      </c>
      <c r="C31" t="s">
        <v>23</v>
      </c>
      <c r="D31" t="s">
        <v>32</v>
      </c>
      <c r="E31" t="str">
        <f>VLOOKUP(D31,Joggler_List!A:C,2,0)</f>
        <v>M</v>
      </c>
      <c r="F31" t="str">
        <f>VLOOKUP(D31,Joggler_List!A:C,3,0)</f>
        <v>USA</v>
      </c>
      <c r="G31" s="3">
        <v>3.9583333333333337E-3</v>
      </c>
      <c r="H31" t="s">
        <v>14</v>
      </c>
      <c r="I31" s="8" t="s">
        <v>58</v>
      </c>
    </row>
    <row r="32" spans="1:9" x14ac:dyDescent="0.35">
      <c r="A32">
        <v>1986</v>
      </c>
      <c r="B32" t="s">
        <v>9</v>
      </c>
      <c r="C32" t="s">
        <v>18</v>
      </c>
      <c r="D32" t="s">
        <v>59</v>
      </c>
      <c r="E32" t="str">
        <f>VLOOKUP(D32,Joggler_List!A:C,2,0)</f>
        <v>M</v>
      </c>
      <c r="F32">
        <f>VLOOKUP(D32,Joggler_List!A:C,3,0)</f>
        <v>0</v>
      </c>
      <c r="G32" s="3">
        <v>3.9814814814814817E-3</v>
      </c>
      <c r="H32" t="s">
        <v>14</v>
      </c>
      <c r="I32" s="8" t="s">
        <v>22</v>
      </c>
    </row>
    <row r="33" spans="1:9" x14ac:dyDescent="0.35">
      <c r="A33">
        <v>1996</v>
      </c>
      <c r="B33" t="s">
        <v>9</v>
      </c>
      <c r="C33" t="s">
        <v>39</v>
      </c>
      <c r="D33" t="s">
        <v>27</v>
      </c>
      <c r="E33" t="str">
        <f>VLOOKUP(D33,Joggler_List!A:C,2,0)</f>
        <v>M</v>
      </c>
      <c r="F33">
        <f>VLOOKUP(D33,Joggler_List!A:C,3,0)</f>
        <v>0</v>
      </c>
      <c r="G33" s="3">
        <v>4.0046296296296297E-3</v>
      </c>
      <c r="H33" t="s">
        <v>14</v>
      </c>
      <c r="I33" s="8" t="s">
        <v>22</v>
      </c>
    </row>
    <row r="34" spans="1:9" x14ac:dyDescent="0.35">
      <c r="A34">
        <v>1993</v>
      </c>
      <c r="B34" t="s">
        <v>9</v>
      </c>
      <c r="C34" t="s">
        <v>60</v>
      </c>
      <c r="D34" t="s">
        <v>61</v>
      </c>
      <c r="E34" t="str">
        <f>VLOOKUP(D34,Joggler_List!A:C,2,0)</f>
        <v>M</v>
      </c>
      <c r="F34">
        <f>VLOOKUP(D34,Joggler_List!A:C,3,0)</f>
        <v>0</v>
      </c>
      <c r="G34" s="3">
        <v>4.0046296296296297E-3</v>
      </c>
      <c r="H34" t="s">
        <v>14</v>
      </c>
      <c r="I34" s="8" t="s">
        <v>22</v>
      </c>
    </row>
    <row r="35" spans="1:9" x14ac:dyDescent="0.35">
      <c r="A35" s="2">
        <v>44398</v>
      </c>
      <c r="B35" t="s">
        <v>9</v>
      </c>
      <c r="C35" t="s">
        <v>62</v>
      </c>
      <c r="D35" t="s">
        <v>63</v>
      </c>
      <c r="E35" t="str">
        <f>VLOOKUP(D35,Joggler_List!A:C,2,0)</f>
        <v>M</v>
      </c>
      <c r="F35" t="str">
        <f>VLOOKUP(D35,Joggler_List!A:C,3,0)</f>
        <v>USA</v>
      </c>
      <c r="G35" s="3">
        <v>4.0162037037037033E-3</v>
      </c>
      <c r="H35" t="s">
        <v>14</v>
      </c>
      <c r="I35" s="8" t="s">
        <v>64</v>
      </c>
    </row>
    <row r="36" spans="1:9" x14ac:dyDescent="0.35">
      <c r="A36">
        <v>1989</v>
      </c>
      <c r="B36" t="s">
        <v>9</v>
      </c>
      <c r="C36" t="s">
        <v>56</v>
      </c>
      <c r="D36" t="s">
        <v>51</v>
      </c>
      <c r="E36" t="str">
        <f>VLOOKUP(D36,Joggler_List!A:C,2,0)</f>
        <v>M</v>
      </c>
      <c r="F36" t="str">
        <f>VLOOKUP(D36,Joggler_List!A:C,3,0)</f>
        <v>USA</v>
      </c>
      <c r="G36" s="3">
        <v>4.0162037037037033E-3</v>
      </c>
      <c r="H36" t="s">
        <v>14</v>
      </c>
      <c r="I36" s="8" t="s">
        <v>22</v>
      </c>
    </row>
    <row r="37" spans="1:9" x14ac:dyDescent="0.35">
      <c r="A37">
        <v>1985</v>
      </c>
      <c r="B37" t="s">
        <v>9</v>
      </c>
      <c r="C37" t="s">
        <v>21</v>
      </c>
      <c r="D37" t="s">
        <v>45</v>
      </c>
      <c r="E37" t="str">
        <f>VLOOKUP(D37,Joggler_List!A:C,2,0)</f>
        <v>M</v>
      </c>
      <c r="F37">
        <f>VLOOKUP(D37,Joggler_List!A:C,3,0)</f>
        <v>0</v>
      </c>
      <c r="G37" s="3">
        <v>4.0162037037037033E-3</v>
      </c>
      <c r="H37" t="s">
        <v>14</v>
      </c>
      <c r="I37" s="8" t="s">
        <v>22</v>
      </c>
    </row>
    <row r="38" spans="1:9" x14ac:dyDescent="0.35">
      <c r="A38">
        <v>1997</v>
      </c>
      <c r="B38" t="s">
        <v>9</v>
      </c>
      <c r="C38" t="s">
        <v>26</v>
      </c>
      <c r="D38" t="s">
        <v>65</v>
      </c>
      <c r="E38" t="str">
        <f>VLOOKUP(D38,Joggler_List!A:C,2,0)</f>
        <v>M</v>
      </c>
      <c r="F38">
        <f>VLOOKUP(D38,Joggler_List!A:C,3,0)</f>
        <v>0</v>
      </c>
      <c r="G38" s="3">
        <v>4.0277777777777777E-3</v>
      </c>
      <c r="H38" t="s">
        <v>14</v>
      </c>
      <c r="I38" s="8" t="s">
        <v>28</v>
      </c>
    </row>
    <row r="39" spans="1:9" x14ac:dyDescent="0.35">
      <c r="A39">
        <v>1994</v>
      </c>
      <c r="B39" t="s">
        <v>9</v>
      </c>
      <c r="C39" t="s">
        <v>66</v>
      </c>
      <c r="D39" t="s">
        <v>40</v>
      </c>
      <c r="E39" t="str">
        <f>VLOOKUP(D39,Joggler_List!A:C,2,0)</f>
        <v>M</v>
      </c>
      <c r="F39" t="str">
        <f>VLOOKUP(D39,Joggler_List!A:C,3,0)</f>
        <v>USA</v>
      </c>
      <c r="G39" s="3">
        <v>4.0277777777777777E-3</v>
      </c>
      <c r="H39" t="s">
        <v>14</v>
      </c>
      <c r="I39" s="8" t="s">
        <v>67</v>
      </c>
    </row>
    <row r="40" spans="1:9" x14ac:dyDescent="0.35">
      <c r="A40">
        <v>1986</v>
      </c>
      <c r="B40" t="s">
        <v>9</v>
      </c>
      <c r="C40" t="s">
        <v>18</v>
      </c>
      <c r="D40" t="s">
        <v>68</v>
      </c>
      <c r="E40" t="str">
        <f>VLOOKUP(D40,Joggler_List!A:C,2,0)</f>
        <v>M</v>
      </c>
      <c r="F40">
        <f>VLOOKUP(D40,Joggler_List!A:C,3,0)</f>
        <v>0</v>
      </c>
      <c r="G40" s="3">
        <v>4.0277777777777777E-3</v>
      </c>
      <c r="H40" t="s">
        <v>14</v>
      </c>
      <c r="I40" s="8" t="s">
        <v>22</v>
      </c>
    </row>
    <row r="41" spans="1:9" x14ac:dyDescent="0.35">
      <c r="A41">
        <v>1989</v>
      </c>
      <c r="B41" t="s">
        <v>9</v>
      </c>
      <c r="C41" t="s">
        <v>56</v>
      </c>
      <c r="D41" t="s">
        <v>69</v>
      </c>
      <c r="E41" t="str">
        <f>VLOOKUP(D41,Joggler_List!A:C,2,0)</f>
        <v>M</v>
      </c>
      <c r="F41">
        <f>VLOOKUP(D41,Joggler_List!A:C,3,0)</f>
        <v>0</v>
      </c>
      <c r="G41" s="3">
        <v>4.0624999999999993E-3</v>
      </c>
      <c r="H41" t="s">
        <v>14</v>
      </c>
      <c r="I41" s="8" t="s">
        <v>22</v>
      </c>
    </row>
    <row r="42" spans="1:9" x14ac:dyDescent="0.35">
      <c r="A42">
        <v>1988</v>
      </c>
      <c r="B42" t="s">
        <v>9</v>
      </c>
      <c r="C42" t="s">
        <v>50</v>
      </c>
      <c r="D42" t="s">
        <v>35</v>
      </c>
      <c r="E42" t="str">
        <f>VLOOKUP(D42,Joggler_List!A:C,2,0)</f>
        <v>M</v>
      </c>
      <c r="F42">
        <f>VLOOKUP(D42,Joggler_List!A:C,3,0)</f>
        <v>0</v>
      </c>
      <c r="G42" s="3">
        <v>4.0624999999999993E-3</v>
      </c>
      <c r="H42" t="s">
        <v>14</v>
      </c>
      <c r="I42" s="8" t="s">
        <v>22</v>
      </c>
    </row>
    <row r="43" spans="1:9" x14ac:dyDescent="0.35">
      <c r="A43" s="2">
        <v>37100</v>
      </c>
      <c r="B43" t="s">
        <v>9</v>
      </c>
      <c r="C43" t="s">
        <v>70</v>
      </c>
      <c r="D43" t="s">
        <v>71</v>
      </c>
      <c r="E43" t="str">
        <f>VLOOKUP(D43,Joggler_List!A:C,2,0)</f>
        <v>M</v>
      </c>
      <c r="F43">
        <f>VLOOKUP(D43,Joggler_List!A:C,3,0)</f>
        <v>0</v>
      </c>
      <c r="G43" s="3">
        <v>4.0856481481481481E-3</v>
      </c>
      <c r="H43" t="s">
        <v>14</v>
      </c>
      <c r="I43" s="8" t="s">
        <v>72</v>
      </c>
    </row>
    <row r="44" spans="1:9" x14ac:dyDescent="0.35">
      <c r="A44">
        <v>1992</v>
      </c>
      <c r="B44" t="s">
        <v>9</v>
      </c>
      <c r="C44" t="s">
        <v>47</v>
      </c>
      <c r="D44" t="s">
        <v>73</v>
      </c>
      <c r="E44" t="str">
        <f>VLOOKUP(D44,Joggler_List!A:C,2,0)</f>
        <v>M</v>
      </c>
      <c r="F44">
        <f>VLOOKUP(D44,Joggler_List!A:C,3,0)</f>
        <v>0</v>
      </c>
      <c r="G44" s="3">
        <v>4.0972222222222226E-3</v>
      </c>
      <c r="H44" t="s">
        <v>14</v>
      </c>
      <c r="I44" s="8" t="s">
        <v>22</v>
      </c>
    </row>
    <row r="45" spans="1:9" x14ac:dyDescent="0.35">
      <c r="A45">
        <v>1994</v>
      </c>
      <c r="B45" t="s">
        <v>9</v>
      </c>
      <c r="C45" t="s">
        <v>66</v>
      </c>
      <c r="D45" t="s">
        <v>74</v>
      </c>
      <c r="E45" t="str">
        <f>VLOOKUP(D45,Joggler_List!A:C,2,0)</f>
        <v>M</v>
      </c>
      <c r="F45">
        <f>VLOOKUP(D45,Joggler_List!A:C,3,0)</f>
        <v>0</v>
      </c>
      <c r="G45" s="3">
        <v>4.1203703703703706E-3</v>
      </c>
      <c r="H45" t="s">
        <v>14</v>
      </c>
      <c r="I45" s="8" t="s">
        <v>67</v>
      </c>
    </row>
    <row r="46" spans="1:9" x14ac:dyDescent="0.35">
      <c r="A46" s="2">
        <v>36743</v>
      </c>
      <c r="B46" t="s">
        <v>9</v>
      </c>
      <c r="C46" t="s">
        <v>75</v>
      </c>
      <c r="D46" t="s">
        <v>71</v>
      </c>
      <c r="E46" t="str">
        <f>VLOOKUP(D46,Joggler_List!A:C,2,0)</f>
        <v>M</v>
      </c>
      <c r="F46">
        <f>VLOOKUP(D46,Joggler_List!A:C,3,0)</f>
        <v>0</v>
      </c>
      <c r="G46" s="3">
        <v>4.1435185185185186E-3</v>
      </c>
      <c r="H46" t="s">
        <v>14</v>
      </c>
      <c r="I46" s="8" t="s">
        <v>76</v>
      </c>
    </row>
    <row r="47" spans="1:9" x14ac:dyDescent="0.35">
      <c r="A47">
        <v>1995</v>
      </c>
      <c r="B47" t="s">
        <v>9</v>
      </c>
      <c r="C47" t="s">
        <v>23</v>
      </c>
      <c r="D47" t="s">
        <v>74</v>
      </c>
      <c r="E47" t="str">
        <f>VLOOKUP(D47,Joggler_List!A:C,2,0)</f>
        <v>M</v>
      </c>
      <c r="F47">
        <f>VLOOKUP(D47,Joggler_List!A:C,3,0)</f>
        <v>0</v>
      </c>
      <c r="G47" s="3">
        <v>4.1782407407407402E-3</v>
      </c>
      <c r="H47" t="s">
        <v>14</v>
      </c>
      <c r="I47" s="8" t="s">
        <v>58</v>
      </c>
    </row>
    <row r="48" spans="1:9" x14ac:dyDescent="0.35">
      <c r="A48" s="2">
        <v>36743</v>
      </c>
      <c r="B48" t="s">
        <v>9</v>
      </c>
      <c r="C48" t="s">
        <v>75</v>
      </c>
      <c r="D48" t="s">
        <v>77</v>
      </c>
      <c r="E48" t="str">
        <f>VLOOKUP(D48,Joggler_List!A:C,2,0)</f>
        <v>M</v>
      </c>
      <c r="F48">
        <f>VLOOKUP(D48,Joggler_List!A:C,3,0)</f>
        <v>0</v>
      </c>
      <c r="G48" s="3">
        <v>4.1898148148148146E-3</v>
      </c>
      <c r="H48" t="s">
        <v>14</v>
      </c>
      <c r="I48" s="8" t="s">
        <v>76</v>
      </c>
    </row>
    <row r="49" spans="1:9" x14ac:dyDescent="0.35">
      <c r="A49">
        <v>1997</v>
      </c>
      <c r="B49" t="s">
        <v>9</v>
      </c>
      <c r="C49" t="s">
        <v>26</v>
      </c>
      <c r="D49" t="s">
        <v>78</v>
      </c>
      <c r="E49" t="str">
        <f>VLOOKUP(D49,Joggler_List!A:C,2,0)</f>
        <v>M</v>
      </c>
      <c r="F49">
        <f>VLOOKUP(D49,Joggler_List!A:C,3,0)</f>
        <v>0</v>
      </c>
      <c r="G49" s="3">
        <v>4.2013888888888891E-3</v>
      </c>
      <c r="H49" t="s">
        <v>14</v>
      </c>
      <c r="I49" s="8" t="s">
        <v>28</v>
      </c>
    </row>
    <row r="50" spans="1:9" x14ac:dyDescent="0.35">
      <c r="A50">
        <v>1996</v>
      </c>
      <c r="B50" t="s">
        <v>9</v>
      </c>
      <c r="C50" t="s">
        <v>39</v>
      </c>
      <c r="D50" t="s">
        <v>74</v>
      </c>
      <c r="E50" t="str">
        <f>VLOOKUP(D50,Joggler_List!A:C,2,0)</f>
        <v>M</v>
      </c>
      <c r="F50">
        <f>VLOOKUP(D50,Joggler_List!A:C,3,0)</f>
        <v>0</v>
      </c>
      <c r="G50" s="3">
        <v>4.2245370370370371E-3</v>
      </c>
      <c r="H50" t="s">
        <v>14</v>
      </c>
      <c r="I50" s="8" t="s">
        <v>22</v>
      </c>
    </row>
    <row r="51" spans="1:9" x14ac:dyDescent="0.35">
      <c r="A51" s="2">
        <v>37100</v>
      </c>
      <c r="B51" t="s">
        <v>9</v>
      </c>
      <c r="C51" t="s">
        <v>70</v>
      </c>
      <c r="D51" t="s">
        <v>79</v>
      </c>
      <c r="E51" t="str">
        <f>VLOOKUP(D51,Joggler_List!A:C,2,0)</f>
        <v>M</v>
      </c>
      <c r="F51">
        <f>VLOOKUP(D51,Joggler_List!A:C,3,0)</f>
        <v>0</v>
      </c>
      <c r="G51" s="3">
        <v>4.2361111111111106E-3</v>
      </c>
      <c r="H51" t="s">
        <v>14</v>
      </c>
      <c r="I51" s="8" t="s">
        <v>72</v>
      </c>
    </row>
    <row r="52" spans="1:9" x14ac:dyDescent="0.35">
      <c r="A52">
        <v>1996</v>
      </c>
      <c r="B52" t="s">
        <v>9</v>
      </c>
      <c r="C52" t="s">
        <v>39</v>
      </c>
      <c r="D52" t="s">
        <v>80</v>
      </c>
      <c r="E52" t="str">
        <f>VLOOKUP(D52,Joggler_List!A:C,2,0)</f>
        <v>M</v>
      </c>
      <c r="F52">
        <f>VLOOKUP(D52,Joggler_List!A:C,3,0)</f>
        <v>0</v>
      </c>
      <c r="G52" s="3">
        <v>4.2476851851851851E-3</v>
      </c>
      <c r="H52" t="s">
        <v>14</v>
      </c>
      <c r="I52" s="8" t="s">
        <v>22</v>
      </c>
    </row>
    <row r="53" spans="1:9" x14ac:dyDescent="0.35">
      <c r="A53">
        <v>1993</v>
      </c>
      <c r="B53" t="s">
        <v>9</v>
      </c>
      <c r="C53" t="s">
        <v>60</v>
      </c>
      <c r="D53" t="s">
        <v>48</v>
      </c>
      <c r="E53" t="str">
        <f>VLOOKUP(D53,Joggler_List!A:C,2,0)</f>
        <v>M</v>
      </c>
      <c r="F53">
        <f>VLOOKUP(D53,Joggler_List!A:C,3,0)</f>
        <v>0</v>
      </c>
      <c r="G53" s="3">
        <v>4.2476851851851851E-3</v>
      </c>
      <c r="H53" t="s">
        <v>14</v>
      </c>
      <c r="I53" s="8" t="s">
        <v>22</v>
      </c>
    </row>
    <row r="54" spans="1:9" x14ac:dyDescent="0.35">
      <c r="A54">
        <v>1995</v>
      </c>
      <c r="B54" t="s">
        <v>9</v>
      </c>
      <c r="C54" t="s">
        <v>23</v>
      </c>
      <c r="D54" t="s">
        <v>27</v>
      </c>
      <c r="E54" t="str">
        <f>VLOOKUP(D54,Joggler_List!A:C,2,0)</f>
        <v>M</v>
      </c>
      <c r="F54">
        <f>VLOOKUP(D54,Joggler_List!A:C,3,0)</f>
        <v>0</v>
      </c>
      <c r="G54" s="3">
        <v>4.2939814814814811E-3</v>
      </c>
      <c r="H54" t="s">
        <v>14</v>
      </c>
      <c r="I54" s="8" t="s">
        <v>58</v>
      </c>
    </row>
    <row r="55" spans="1:9" x14ac:dyDescent="0.35">
      <c r="A55">
        <v>1997</v>
      </c>
      <c r="B55" t="s">
        <v>9</v>
      </c>
      <c r="C55" t="s">
        <v>26</v>
      </c>
      <c r="D55" t="s">
        <v>68</v>
      </c>
      <c r="E55" t="str">
        <f>VLOOKUP(D55,Joggler_List!A:C,2,0)</f>
        <v>M</v>
      </c>
      <c r="F55">
        <f>VLOOKUP(D55,Joggler_List!A:C,3,0)</f>
        <v>0</v>
      </c>
      <c r="G55" s="3">
        <v>4.31712962962963E-3</v>
      </c>
      <c r="H55" t="s">
        <v>14</v>
      </c>
      <c r="I55" s="8" t="s">
        <v>28</v>
      </c>
    </row>
    <row r="56" spans="1:9" x14ac:dyDescent="0.35">
      <c r="A56">
        <v>1992</v>
      </c>
      <c r="B56" t="s">
        <v>9</v>
      </c>
      <c r="C56" t="s">
        <v>47</v>
      </c>
      <c r="D56" t="s">
        <v>81</v>
      </c>
      <c r="E56" t="str">
        <f>VLOOKUP(D56,Joggler_List!A:C,2,0)</f>
        <v>M</v>
      </c>
      <c r="F56">
        <f>VLOOKUP(D56,Joggler_List!A:C,3,0)</f>
        <v>0</v>
      </c>
      <c r="G56" s="3">
        <v>4.31712962962963E-3</v>
      </c>
      <c r="H56" t="s">
        <v>14</v>
      </c>
      <c r="I56" s="8" t="s">
        <v>22</v>
      </c>
    </row>
    <row r="57" spans="1:9" x14ac:dyDescent="0.35">
      <c r="A57">
        <v>1989</v>
      </c>
      <c r="B57" t="s">
        <v>9</v>
      </c>
      <c r="C57" t="s">
        <v>56</v>
      </c>
      <c r="D57" t="s">
        <v>82</v>
      </c>
      <c r="E57" t="str">
        <f>VLOOKUP(D57,Joggler_List!A:C,2,0)</f>
        <v>F</v>
      </c>
      <c r="F57">
        <f>VLOOKUP(D57,Joggler_List!A:C,3,0)</f>
        <v>0</v>
      </c>
      <c r="G57" s="3">
        <v>4.363425925925926E-3</v>
      </c>
      <c r="H57" t="s">
        <v>14</v>
      </c>
      <c r="I57" s="8" t="s">
        <v>22</v>
      </c>
    </row>
    <row r="58" spans="1:9" x14ac:dyDescent="0.35">
      <c r="A58">
        <v>1993</v>
      </c>
      <c r="B58" t="s">
        <v>9</v>
      </c>
      <c r="C58" t="s">
        <v>60</v>
      </c>
      <c r="D58" t="s">
        <v>83</v>
      </c>
      <c r="E58" t="str">
        <f>VLOOKUP(D58,Joggler_List!A:C,2,0)</f>
        <v>M</v>
      </c>
      <c r="F58">
        <f>VLOOKUP(D58,Joggler_List!A:C,3,0)</f>
        <v>0</v>
      </c>
      <c r="G58" s="3">
        <v>4.4560185185185189E-3</v>
      </c>
      <c r="H58" t="s">
        <v>14</v>
      </c>
      <c r="I58" s="8" t="s">
        <v>22</v>
      </c>
    </row>
    <row r="59" spans="1:9" x14ac:dyDescent="0.35">
      <c r="A59" s="2">
        <v>37100</v>
      </c>
      <c r="B59" t="s">
        <v>9</v>
      </c>
      <c r="C59" t="s">
        <v>70</v>
      </c>
      <c r="D59" t="s">
        <v>84</v>
      </c>
      <c r="E59" t="str">
        <f>VLOOKUP(D59,Joggler_List!A:C,2,0)</f>
        <v>M</v>
      </c>
      <c r="F59">
        <f>VLOOKUP(D59,Joggler_List!A:C,3,0)</f>
        <v>0</v>
      </c>
      <c r="G59" s="3">
        <v>4.4791666666666669E-3</v>
      </c>
      <c r="H59" t="s">
        <v>14</v>
      </c>
      <c r="I59" s="8" t="s">
        <v>72</v>
      </c>
    </row>
    <row r="60" spans="1:9" x14ac:dyDescent="0.35">
      <c r="A60" s="2">
        <v>41117</v>
      </c>
      <c r="B60" t="s">
        <v>85</v>
      </c>
      <c r="C60" t="s">
        <v>10</v>
      </c>
      <c r="D60" t="s">
        <v>86</v>
      </c>
      <c r="E60" t="str">
        <f>VLOOKUP(D60,Joggler_List!A:C,2,0)</f>
        <v>M</v>
      </c>
      <c r="F60" t="str">
        <f>VLOOKUP(D60,Joggler_List!A:C,3,0)</f>
        <v>USA</v>
      </c>
      <c r="G60" s="3">
        <v>4.5486111111111109E-3</v>
      </c>
      <c r="H60" t="s">
        <v>14</v>
      </c>
    </row>
    <row r="61" spans="1:9" x14ac:dyDescent="0.35">
      <c r="A61" s="2">
        <v>36743</v>
      </c>
      <c r="B61" t="s">
        <v>9</v>
      </c>
      <c r="C61" t="s">
        <v>75</v>
      </c>
      <c r="D61" t="s">
        <v>87</v>
      </c>
      <c r="E61" t="str">
        <f>VLOOKUP(D61,Joggler_List!A:C,2,0)</f>
        <v>M</v>
      </c>
      <c r="F61">
        <f>VLOOKUP(D61,Joggler_List!A:C,3,0)</f>
        <v>0</v>
      </c>
      <c r="G61" s="3">
        <v>4.5717592592592589E-3</v>
      </c>
      <c r="H61" t="s">
        <v>14</v>
      </c>
      <c r="I61" s="8" t="s">
        <v>76</v>
      </c>
    </row>
    <row r="62" spans="1:9" x14ac:dyDescent="0.35">
      <c r="A62" s="2">
        <v>36743</v>
      </c>
      <c r="B62" t="s">
        <v>9</v>
      </c>
      <c r="C62" t="s">
        <v>75</v>
      </c>
      <c r="D62" t="s">
        <v>88</v>
      </c>
      <c r="E62" t="str">
        <f>VLOOKUP(D62,Joggler_List!A:C,2,0)</f>
        <v>M</v>
      </c>
      <c r="F62">
        <f>VLOOKUP(D62,Joggler_List!A:C,3,0)</f>
        <v>0</v>
      </c>
      <c r="G62" s="3">
        <v>4.6180555555555558E-3</v>
      </c>
      <c r="H62" t="s">
        <v>14</v>
      </c>
      <c r="I62" s="8" t="s">
        <v>76</v>
      </c>
    </row>
    <row r="63" spans="1:9" x14ac:dyDescent="0.35">
      <c r="A63">
        <v>1990</v>
      </c>
      <c r="B63" t="s">
        <v>9</v>
      </c>
      <c r="C63" t="s">
        <v>31</v>
      </c>
      <c r="D63" t="s">
        <v>89</v>
      </c>
      <c r="E63" t="str">
        <f>VLOOKUP(D63,Joggler_List!A:C,2,0)</f>
        <v>F</v>
      </c>
      <c r="F63">
        <f>VLOOKUP(D63,Joggler_List!A:C,3,0)</f>
        <v>0</v>
      </c>
      <c r="G63" s="3">
        <v>4.6643518518518518E-3</v>
      </c>
      <c r="H63" t="s">
        <v>14</v>
      </c>
      <c r="I63" s="8" t="s">
        <v>22</v>
      </c>
    </row>
    <row r="64" spans="1:9" x14ac:dyDescent="0.35">
      <c r="A64">
        <v>1997</v>
      </c>
      <c r="B64" t="s">
        <v>9</v>
      </c>
      <c r="C64" t="s">
        <v>26</v>
      </c>
      <c r="D64" t="s">
        <v>90</v>
      </c>
      <c r="E64" t="str">
        <f>VLOOKUP(D64,Joggler_List!A:C,2,0)</f>
        <v>F</v>
      </c>
      <c r="F64">
        <f>VLOOKUP(D64,Joggler_List!A:C,3,0)</f>
        <v>0</v>
      </c>
      <c r="G64" s="3">
        <v>4.7106481481481478E-3</v>
      </c>
      <c r="H64" t="s">
        <v>14</v>
      </c>
      <c r="I64" s="8" t="s">
        <v>28</v>
      </c>
    </row>
    <row r="65" spans="1:9" x14ac:dyDescent="0.35">
      <c r="A65" s="2">
        <v>36743</v>
      </c>
      <c r="B65" t="s">
        <v>9</v>
      </c>
      <c r="C65" t="s">
        <v>75</v>
      </c>
      <c r="D65" t="s">
        <v>91</v>
      </c>
      <c r="E65" t="str">
        <f>VLOOKUP(D65,Joggler_List!A:C,2,0)</f>
        <v>F</v>
      </c>
      <c r="F65">
        <f>VLOOKUP(D65,Joggler_List!A:C,3,0)</f>
        <v>0</v>
      </c>
      <c r="G65" s="3">
        <v>4.7337962962962958E-3</v>
      </c>
      <c r="H65" t="s">
        <v>14</v>
      </c>
      <c r="I65" s="8" t="s">
        <v>76</v>
      </c>
    </row>
    <row r="66" spans="1:9" x14ac:dyDescent="0.35">
      <c r="A66">
        <v>2020</v>
      </c>
      <c r="B66" t="s">
        <v>9</v>
      </c>
      <c r="C66" t="s">
        <v>42</v>
      </c>
      <c r="D66" t="s">
        <v>92</v>
      </c>
      <c r="E66" t="str">
        <f>VLOOKUP(D66,Joggler_List!A:C,2,0)</f>
        <v>M</v>
      </c>
      <c r="F66" t="str">
        <f>VLOOKUP(D66,Joggler_List!A:C,3,0)</f>
        <v>USA</v>
      </c>
      <c r="G66" s="3">
        <v>4.7916666666666672E-3</v>
      </c>
      <c r="H66" t="s">
        <v>14</v>
      </c>
      <c r="I66" s="8" t="s">
        <v>44</v>
      </c>
    </row>
    <row r="67" spans="1:9" x14ac:dyDescent="0.35">
      <c r="A67">
        <v>1994</v>
      </c>
      <c r="B67" t="s">
        <v>9</v>
      </c>
      <c r="C67" t="s">
        <v>66</v>
      </c>
      <c r="D67" t="s">
        <v>81</v>
      </c>
      <c r="E67" t="str">
        <f>VLOOKUP(D67,Joggler_List!A:C,2,0)</f>
        <v>M</v>
      </c>
      <c r="F67">
        <f>VLOOKUP(D67,Joggler_List!A:C,3,0)</f>
        <v>0</v>
      </c>
      <c r="G67" s="3">
        <v>4.8263888888888887E-3</v>
      </c>
      <c r="H67" t="s">
        <v>14</v>
      </c>
      <c r="I67" s="8" t="s">
        <v>67</v>
      </c>
    </row>
    <row r="68" spans="1:9" x14ac:dyDescent="0.35">
      <c r="A68" s="2">
        <v>36743</v>
      </c>
      <c r="B68" t="s">
        <v>9</v>
      </c>
      <c r="C68" t="s">
        <v>75</v>
      </c>
      <c r="D68" t="s">
        <v>84</v>
      </c>
      <c r="E68" t="str">
        <f>VLOOKUP(D68,Joggler_List!A:C,2,0)</f>
        <v>M</v>
      </c>
      <c r="F68">
        <f>VLOOKUP(D68,Joggler_List!A:C,3,0)</f>
        <v>0</v>
      </c>
      <c r="G68" s="3">
        <v>4.8379629629629632E-3</v>
      </c>
      <c r="H68" t="s">
        <v>14</v>
      </c>
      <c r="I68" s="8" t="s">
        <v>76</v>
      </c>
    </row>
    <row r="69" spans="1:9" x14ac:dyDescent="0.35">
      <c r="A69" s="2">
        <v>36743</v>
      </c>
      <c r="B69" t="s">
        <v>9</v>
      </c>
      <c r="C69" t="s">
        <v>75</v>
      </c>
      <c r="D69" t="s">
        <v>93</v>
      </c>
      <c r="E69" t="str">
        <f>VLOOKUP(D69,Joggler_List!A:C,2,0)</f>
        <v>M</v>
      </c>
      <c r="F69">
        <f>VLOOKUP(D69,Joggler_List!A:C,3,0)</f>
        <v>0</v>
      </c>
      <c r="G69" s="3">
        <v>4.8611111111111112E-3</v>
      </c>
      <c r="H69" t="s">
        <v>14</v>
      </c>
      <c r="I69" s="8" t="s">
        <v>76</v>
      </c>
    </row>
    <row r="70" spans="1:9" x14ac:dyDescent="0.35">
      <c r="A70">
        <v>1997</v>
      </c>
      <c r="B70" t="s">
        <v>9</v>
      </c>
      <c r="C70" t="s">
        <v>26</v>
      </c>
      <c r="D70" t="s">
        <v>94</v>
      </c>
      <c r="E70" t="str">
        <f>VLOOKUP(D70,Joggler_List!A:C,2,0)</f>
        <v>M</v>
      </c>
      <c r="F70">
        <f>VLOOKUP(D70,Joggler_List!A:C,3,0)</f>
        <v>0</v>
      </c>
      <c r="G70" s="3">
        <v>4.9768518518518521E-3</v>
      </c>
      <c r="H70" t="s">
        <v>14</v>
      </c>
      <c r="I70" s="8" t="s">
        <v>28</v>
      </c>
    </row>
    <row r="71" spans="1:9" x14ac:dyDescent="0.35">
      <c r="A71" s="2">
        <v>37100</v>
      </c>
      <c r="B71" t="s">
        <v>9</v>
      </c>
      <c r="C71" t="s">
        <v>70</v>
      </c>
      <c r="D71" t="s">
        <v>95</v>
      </c>
      <c r="E71" t="str">
        <f>VLOOKUP(D71,Joggler_List!A:C,2,0)</f>
        <v>F</v>
      </c>
      <c r="F71">
        <f>VLOOKUP(D71,Joggler_List!A:C,3,0)</f>
        <v>0</v>
      </c>
      <c r="G71" s="3">
        <v>5.0347222222222225E-3</v>
      </c>
      <c r="H71" t="s">
        <v>14</v>
      </c>
      <c r="I71" s="8" t="s">
        <v>72</v>
      </c>
    </row>
    <row r="72" spans="1:9" x14ac:dyDescent="0.35">
      <c r="A72" s="2">
        <v>36743</v>
      </c>
      <c r="B72" t="s">
        <v>9</v>
      </c>
      <c r="C72" t="s">
        <v>75</v>
      </c>
      <c r="D72" t="s">
        <v>96</v>
      </c>
      <c r="E72" t="str">
        <f>VLOOKUP(D72,Joggler_List!A:C,2,0)</f>
        <v>M</v>
      </c>
      <c r="F72">
        <f>VLOOKUP(D72,Joggler_List!A:C,3,0)</f>
        <v>0</v>
      </c>
      <c r="G72" s="3">
        <v>5.0347222222222225E-3</v>
      </c>
      <c r="H72" t="s">
        <v>14</v>
      </c>
      <c r="I72" s="8" t="s">
        <v>76</v>
      </c>
    </row>
    <row r="73" spans="1:9" x14ac:dyDescent="0.35">
      <c r="A73">
        <v>1997</v>
      </c>
      <c r="B73" t="s">
        <v>9</v>
      </c>
      <c r="C73" t="s">
        <v>26</v>
      </c>
      <c r="D73" t="s">
        <v>96</v>
      </c>
      <c r="E73" t="str">
        <f>VLOOKUP(D73,Joggler_List!A:C,2,0)</f>
        <v>M</v>
      </c>
      <c r="F73">
        <f>VLOOKUP(D73,Joggler_List!A:C,3,0)</f>
        <v>0</v>
      </c>
      <c r="G73" s="3">
        <v>5.0347222222222225E-3</v>
      </c>
      <c r="H73" t="s">
        <v>14</v>
      </c>
      <c r="I73" s="8" t="s">
        <v>28</v>
      </c>
    </row>
    <row r="74" spans="1:9" x14ac:dyDescent="0.35">
      <c r="A74" s="2">
        <v>37100</v>
      </c>
      <c r="B74" t="s">
        <v>9</v>
      </c>
      <c r="C74" t="s">
        <v>70</v>
      </c>
      <c r="D74" t="s">
        <v>97</v>
      </c>
      <c r="E74" t="str">
        <f>VLOOKUP(D74,Joggler_List!A:C,2,0)</f>
        <v>M</v>
      </c>
      <c r="F74">
        <f>VLOOKUP(D74,Joggler_List!A:C,3,0)</f>
        <v>0</v>
      </c>
      <c r="G74" s="3">
        <v>5.1504629629629635E-3</v>
      </c>
      <c r="H74" t="s">
        <v>14</v>
      </c>
      <c r="I74" s="8" t="s">
        <v>72</v>
      </c>
    </row>
    <row r="75" spans="1:9" x14ac:dyDescent="0.35">
      <c r="A75" s="2">
        <v>37100</v>
      </c>
      <c r="B75" t="s">
        <v>9</v>
      </c>
      <c r="C75" t="s">
        <v>70</v>
      </c>
      <c r="D75" t="s">
        <v>98</v>
      </c>
      <c r="E75" t="str">
        <f>VLOOKUP(D75,Joggler_List!A:C,2,0)</f>
        <v>M</v>
      </c>
      <c r="F75">
        <f>VLOOKUP(D75,Joggler_List!A:C,3,0)</f>
        <v>0</v>
      </c>
      <c r="G75" s="3">
        <v>5.1504629629629635E-3</v>
      </c>
      <c r="H75" t="s">
        <v>14</v>
      </c>
      <c r="I75" s="8" t="s">
        <v>72</v>
      </c>
    </row>
    <row r="76" spans="1:9" x14ac:dyDescent="0.35">
      <c r="A76">
        <v>1990</v>
      </c>
      <c r="B76" t="s">
        <v>9</v>
      </c>
      <c r="C76" t="s">
        <v>31</v>
      </c>
      <c r="D76" t="s">
        <v>82</v>
      </c>
      <c r="E76" t="str">
        <f>VLOOKUP(D76,Joggler_List!A:C,2,0)</f>
        <v>F</v>
      </c>
      <c r="F76">
        <f>VLOOKUP(D76,Joggler_List!A:C,3,0)</f>
        <v>0</v>
      </c>
      <c r="G76" s="3">
        <v>5.2546296296296299E-3</v>
      </c>
      <c r="H76" t="s">
        <v>14</v>
      </c>
      <c r="I76" s="8" t="s">
        <v>22</v>
      </c>
    </row>
    <row r="77" spans="1:9" x14ac:dyDescent="0.35">
      <c r="A77">
        <v>1997</v>
      </c>
      <c r="B77" t="s">
        <v>9</v>
      </c>
      <c r="C77" t="s">
        <v>26</v>
      </c>
      <c r="D77" t="s">
        <v>99</v>
      </c>
      <c r="E77" t="str">
        <f>VLOOKUP(D77,Joggler_List!A:C,2,0)</f>
        <v>M</v>
      </c>
      <c r="F77">
        <f>VLOOKUP(D77,Joggler_List!A:C,3,0)</f>
        <v>0</v>
      </c>
      <c r="G77" s="3">
        <v>5.2662037037037035E-3</v>
      </c>
      <c r="H77" t="s">
        <v>14</v>
      </c>
      <c r="I77" s="8" t="s">
        <v>28</v>
      </c>
    </row>
    <row r="78" spans="1:9" x14ac:dyDescent="0.35">
      <c r="A78">
        <v>1997</v>
      </c>
      <c r="B78" t="s">
        <v>9</v>
      </c>
      <c r="C78" t="s">
        <v>26</v>
      </c>
      <c r="D78" t="s">
        <v>100</v>
      </c>
      <c r="E78" t="str">
        <f>VLOOKUP(D78,Joggler_List!A:C,2,0)</f>
        <v>F</v>
      </c>
      <c r="F78">
        <f>VLOOKUP(D78,Joggler_List!A:C,3,0)</f>
        <v>0</v>
      </c>
      <c r="G78" s="3">
        <v>5.2662037037037035E-3</v>
      </c>
      <c r="H78" t="s">
        <v>14</v>
      </c>
      <c r="I78" s="8" t="s">
        <v>28</v>
      </c>
    </row>
    <row r="79" spans="1:9" x14ac:dyDescent="0.35">
      <c r="A79">
        <v>1989</v>
      </c>
      <c r="B79" t="s">
        <v>85</v>
      </c>
      <c r="C79" t="s">
        <v>10</v>
      </c>
      <c r="D79" t="s">
        <v>41</v>
      </c>
      <c r="E79" t="str">
        <f>VLOOKUP(D79,Joggler_List!A:C,2,0)</f>
        <v>M</v>
      </c>
      <c r="F79" t="str">
        <f>VLOOKUP(D79,Joggler_List!A:C,3,0)</f>
        <v>USA</v>
      </c>
      <c r="G79" s="3">
        <v>5.3356481481481484E-3</v>
      </c>
      <c r="H79" t="s">
        <v>14</v>
      </c>
      <c r="I79" s="8" t="s">
        <v>101</v>
      </c>
    </row>
    <row r="80" spans="1:9" x14ac:dyDescent="0.35">
      <c r="A80" s="2">
        <v>37100</v>
      </c>
      <c r="B80" t="s">
        <v>9</v>
      </c>
      <c r="C80" t="s">
        <v>70</v>
      </c>
      <c r="D80" t="s">
        <v>102</v>
      </c>
      <c r="E80" t="str">
        <f>VLOOKUP(D80,Joggler_List!A:C,2,0)</f>
        <v>M</v>
      </c>
      <c r="F80">
        <f>VLOOKUP(D80,Joggler_List!A:C,3,0)</f>
        <v>0</v>
      </c>
      <c r="G80" s="3">
        <v>5.4398148148148149E-3</v>
      </c>
      <c r="H80" t="s">
        <v>14</v>
      </c>
      <c r="I80" s="8" t="s">
        <v>72</v>
      </c>
    </row>
    <row r="81" spans="1:9" x14ac:dyDescent="0.35">
      <c r="A81">
        <v>1993</v>
      </c>
      <c r="B81" t="s">
        <v>9</v>
      </c>
      <c r="C81" t="s">
        <v>60</v>
      </c>
      <c r="D81" t="s">
        <v>82</v>
      </c>
      <c r="E81" t="str">
        <f>VLOOKUP(D81,Joggler_List!A:C,2,0)</f>
        <v>F</v>
      </c>
      <c r="F81">
        <f>VLOOKUP(D81,Joggler_List!A:C,3,0)</f>
        <v>0</v>
      </c>
      <c r="G81" s="3">
        <v>5.5208333333333333E-3</v>
      </c>
      <c r="H81" t="s">
        <v>14</v>
      </c>
      <c r="I81" s="8" t="s">
        <v>22</v>
      </c>
    </row>
    <row r="82" spans="1:9" x14ac:dyDescent="0.35">
      <c r="A82" s="2">
        <v>37100</v>
      </c>
      <c r="B82" t="s">
        <v>9</v>
      </c>
      <c r="C82" t="s">
        <v>70</v>
      </c>
      <c r="D82" t="s">
        <v>103</v>
      </c>
      <c r="E82" t="str">
        <f>VLOOKUP(D82,Joggler_List!A:C,2,0)</f>
        <v>M</v>
      </c>
      <c r="F82" t="str">
        <f>VLOOKUP(D82,Joggler_List!A:C,3,0)</f>
        <v>USA</v>
      </c>
      <c r="G82" s="3">
        <v>5.7638888888888887E-3</v>
      </c>
      <c r="H82" t="s">
        <v>14</v>
      </c>
      <c r="I82" s="8" t="s">
        <v>72</v>
      </c>
    </row>
    <row r="83" spans="1:9" x14ac:dyDescent="0.35">
      <c r="A83">
        <v>1994</v>
      </c>
      <c r="B83" t="s">
        <v>9</v>
      </c>
      <c r="C83" t="s">
        <v>66</v>
      </c>
      <c r="D83" t="s">
        <v>104</v>
      </c>
      <c r="E83" t="str">
        <f>VLOOKUP(D83,Joggler_List!A:C,2,0)</f>
        <v>M</v>
      </c>
      <c r="F83">
        <f>VLOOKUP(D83,Joggler_List!A:C,3,0)</f>
        <v>0</v>
      </c>
      <c r="G83" s="3">
        <v>5.8680555555555543E-3</v>
      </c>
      <c r="H83" t="s">
        <v>14</v>
      </c>
      <c r="I83" s="8" t="s">
        <v>67</v>
      </c>
    </row>
    <row r="84" spans="1:9" x14ac:dyDescent="0.35">
      <c r="A84">
        <v>1990</v>
      </c>
      <c r="B84" t="s">
        <v>9</v>
      </c>
      <c r="C84" t="s">
        <v>31</v>
      </c>
      <c r="D84" t="s">
        <v>105</v>
      </c>
      <c r="E84" t="str">
        <f>VLOOKUP(D84,Joggler_List!A:C,2,0)</f>
        <v>F</v>
      </c>
      <c r="F84">
        <f>VLOOKUP(D84,Joggler_List!A:C,3,0)</f>
        <v>0</v>
      </c>
      <c r="G84" s="3">
        <v>6.0648148148148145E-3</v>
      </c>
      <c r="H84" t="s">
        <v>14</v>
      </c>
      <c r="I84" s="8" t="s">
        <v>22</v>
      </c>
    </row>
    <row r="85" spans="1:9" x14ac:dyDescent="0.35">
      <c r="A85">
        <v>1992</v>
      </c>
      <c r="B85" t="s">
        <v>9</v>
      </c>
      <c r="C85" t="s">
        <v>47</v>
      </c>
      <c r="D85" t="s">
        <v>105</v>
      </c>
      <c r="E85" t="str">
        <f>VLOOKUP(D85,Joggler_List!A:C,2,0)</f>
        <v>F</v>
      </c>
      <c r="F85">
        <f>VLOOKUP(D85,Joggler_List!A:C,3,0)</f>
        <v>0</v>
      </c>
      <c r="G85" s="3">
        <v>6.076388888888889E-3</v>
      </c>
      <c r="H85" t="s">
        <v>14</v>
      </c>
      <c r="I85" s="8" t="s">
        <v>22</v>
      </c>
    </row>
    <row r="86" spans="1:9" x14ac:dyDescent="0.35">
      <c r="A86">
        <v>1995</v>
      </c>
      <c r="B86" t="s">
        <v>9</v>
      </c>
      <c r="C86" t="s">
        <v>23</v>
      </c>
      <c r="D86" t="s">
        <v>106</v>
      </c>
      <c r="E86" t="str">
        <f>VLOOKUP(D86,Joggler_List!A:C,2,0)</f>
        <v>F</v>
      </c>
      <c r="F86">
        <f>VLOOKUP(D86,Joggler_List!A:C,3,0)</f>
        <v>0</v>
      </c>
      <c r="G86" s="3">
        <v>6.215277777777777E-3</v>
      </c>
      <c r="H86" t="s">
        <v>14</v>
      </c>
      <c r="I86" s="8" t="s">
        <v>58</v>
      </c>
    </row>
    <row r="87" spans="1:9" x14ac:dyDescent="0.35">
      <c r="A87">
        <v>1997</v>
      </c>
      <c r="B87" t="s">
        <v>9</v>
      </c>
      <c r="C87" t="s">
        <v>26</v>
      </c>
      <c r="D87" t="s">
        <v>106</v>
      </c>
      <c r="E87" t="str">
        <f>VLOOKUP(D87,Joggler_List!A:C,2,0)</f>
        <v>F</v>
      </c>
      <c r="F87">
        <f>VLOOKUP(D87,Joggler_List!A:C,3,0)</f>
        <v>0</v>
      </c>
      <c r="G87" s="3">
        <v>6.3657407407407404E-3</v>
      </c>
      <c r="H87" t="s">
        <v>14</v>
      </c>
      <c r="I87" s="8" t="s">
        <v>28</v>
      </c>
    </row>
    <row r="88" spans="1:9" x14ac:dyDescent="0.35">
      <c r="A88">
        <v>1997</v>
      </c>
      <c r="B88" t="s">
        <v>9</v>
      </c>
      <c r="C88" t="s">
        <v>26</v>
      </c>
      <c r="D88" t="s">
        <v>107</v>
      </c>
      <c r="E88" t="str">
        <f>VLOOKUP(D88,Joggler_List!A:C,2,0)</f>
        <v>F</v>
      </c>
      <c r="F88">
        <f>VLOOKUP(D88,Joggler_List!A:C,3,0)</f>
        <v>0</v>
      </c>
      <c r="G88" s="3">
        <v>6.3657407407407404E-3</v>
      </c>
      <c r="H88" t="s">
        <v>14</v>
      </c>
      <c r="I88" s="8" t="s">
        <v>28</v>
      </c>
    </row>
    <row r="89" spans="1:9" x14ac:dyDescent="0.35">
      <c r="A89">
        <v>1994</v>
      </c>
      <c r="B89" t="s">
        <v>9</v>
      </c>
      <c r="C89" t="s">
        <v>66</v>
      </c>
      <c r="D89" t="s">
        <v>108</v>
      </c>
      <c r="E89" t="str">
        <f>VLOOKUP(D89,Joggler_List!A:C,2,0)</f>
        <v>M</v>
      </c>
      <c r="F89">
        <f>VLOOKUP(D89,Joggler_List!A:C,3,0)</f>
        <v>0</v>
      </c>
      <c r="G89" s="3">
        <v>6.3657407407407404E-3</v>
      </c>
      <c r="H89" t="s">
        <v>14</v>
      </c>
      <c r="I89" s="8" t="s">
        <v>67</v>
      </c>
    </row>
    <row r="90" spans="1:9" x14ac:dyDescent="0.35">
      <c r="A90">
        <v>1995</v>
      </c>
      <c r="B90" t="s">
        <v>9</v>
      </c>
      <c r="C90" t="s">
        <v>23</v>
      </c>
      <c r="D90" t="s">
        <v>109</v>
      </c>
      <c r="E90" t="str">
        <f>VLOOKUP(D90,Joggler_List!A:C,2,0)</f>
        <v>F</v>
      </c>
      <c r="F90">
        <f>VLOOKUP(D90,Joggler_List!A:C,3,0)</f>
        <v>0</v>
      </c>
      <c r="G90" s="3">
        <v>6.5046296296296302E-3</v>
      </c>
      <c r="H90" t="s">
        <v>14</v>
      </c>
      <c r="I90" s="8" t="s">
        <v>58</v>
      </c>
    </row>
    <row r="91" spans="1:9" x14ac:dyDescent="0.35">
      <c r="A91">
        <v>1997</v>
      </c>
      <c r="B91" t="s">
        <v>9</v>
      </c>
      <c r="C91" t="s">
        <v>26</v>
      </c>
      <c r="D91" t="s">
        <v>109</v>
      </c>
      <c r="E91" t="str">
        <f>VLOOKUP(D91,Joggler_List!A:C,2,0)</f>
        <v>F</v>
      </c>
      <c r="F91">
        <f>VLOOKUP(D91,Joggler_List!A:C,3,0)</f>
        <v>0</v>
      </c>
      <c r="G91" s="3">
        <v>6.6087962962962966E-3</v>
      </c>
      <c r="H91" t="s">
        <v>14</v>
      </c>
      <c r="I91" s="8" t="s">
        <v>28</v>
      </c>
    </row>
    <row r="92" spans="1:9" x14ac:dyDescent="0.35">
      <c r="A92">
        <v>1993</v>
      </c>
      <c r="B92" t="s">
        <v>9</v>
      </c>
      <c r="C92" t="s">
        <v>60</v>
      </c>
      <c r="D92" t="s">
        <v>109</v>
      </c>
      <c r="E92" t="str">
        <f>VLOOKUP(D92,Joggler_List!A:C,2,0)</f>
        <v>F</v>
      </c>
      <c r="F92">
        <f>VLOOKUP(D92,Joggler_List!A:C,3,0)</f>
        <v>0</v>
      </c>
      <c r="G92" s="3">
        <v>6.6319444444444446E-3</v>
      </c>
      <c r="H92" t="s">
        <v>14</v>
      </c>
      <c r="I92" s="8" t="s">
        <v>22</v>
      </c>
    </row>
    <row r="93" spans="1:9" x14ac:dyDescent="0.35">
      <c r="A93">
        <v>1988</v>
      </c>
      <c r="B93" t="s">
        <v>9</v>
      </c>
      <c r="C93" t="s">
        <v>50</v>
      </c>
      <c r="D93" t="s">
        <v>110</v>
      </c>
      <c r="E93" t="str">
        <f>VLOOKUP(D93,Joggler_List!A:C,2,0)</f>
        <v>F</v>
      </c>
      <c r="F93">
        <f>VLOOKUP(D93,Joggler_List!A:C,3,0)</f>
        <v>0</v>
      </c>
      <c r="G93" s="3">
        <v>6.7129629629629622E-3</v>
      </c>
      <c r="H93" t="s">
        <v>14</v>
      </c>
      <c r="I93" s="8" t="s">
        <v>22</v>
      </c>
    </row>
    <row r="94" spans="1:9" x14ac:dyDescent="0.35">
      <c r="A94">
        <v>1988</v>
      </c>
      <c r="B94" t="s">
        <v>9</v>
      </c>
      <c r="C94" t="s">
        <v>50</v>
      </c>
      <c r="D94" t="s">
        <v>111</v>
      </c>
      <c r="E94" t="str">
        <f>VLOOKUP(D94,Joggler_List!A:C,2,0)</f>
        <v>F</v>
      </c>
      <c r="F94">
        <f>VLOOKUP(D94,Joggler_List!A:C,3,0)</f>
        <v>0</v>
      </c>
      <c r="G94" s="3">
        <v>6.9791666666666674E-3</v>
      </c>
      <c r="H94" t="s">
        <v>14</v>
      </c>
      <c r="I94" s="8" t="s">
        <v>22</v>
      </c>
    </row>
    <row r="95" spans="1:9" x14ac:dyDescent="0.35">
      <c r="A95">
        <v>1996</v>
      </c>
      <c r="B95" t="s">
        <v>9</v>
      </c>
      <c r="C95" t="s">
        <v>39</v>
      </c>
      <c r="D95" t="s">
        <v>100</v>
      </c>
      <c r="E95" t="str">
        <f>VLOOKUP(D95,Joggler_List!A:C,2,0)</f>
        <v>F</v>
      </c>
      <c r="F95">
        <f>VLOOKUP(D95,Joggler_List!A:C,3,0)</f>
        <v>0</v>
      </c>
      <c r="G95" s="3">
        <v>7.0254629629629634E-3</v>
      </c>
      <c r="H95" t="s">
        <v>14</v>
      </c>
      <c r="I95" s="8" t="s">
        <v>22</v>
      </c>
    </row>
    <row r="96" spans="1:9" x14ac:dyDescent="0.35">
      <c r="A96">
        <v>1996</v>
      </c>
      <c r="B96" t="s">
        <v>9</v>
      </c>
      <c r="C96" t="s">
        <v>39</v>
      </c>
      <c r="D96" t="s">
        <v>105</v>
      </c>
      <c r="E96" t="str">
        <f>VLOOKUP(D96,Joggler_List!A:C,2,0)</f>
        <v>F</v>
      </c>
      <c r="F96">
        <f>VLOOKUP(D96,Joggler_List!A:C,3,0)</f>
        <v>0</v>
      </c>
      <c r="G96" s="3">
        <v>7.083333333333333E-3</v>
      </c>
      <c r="H96" t="s">
        <v>14</v>
      </c>
      <c r="I96" s="8" t="s">
        <v>22</v>
      </c>
    </row>
    <row r="97" spans="1:9" x14ac:dyDescent="0.35">
      <c r="A97">
        <v>1996</v>
      </c>
      <c r="B97" t="s">
        <v>85</v>
      </c>
      <c r="C97" t="s">
        <v>39</v>
      </c>
      <c r="D97" t="s">
        <v>112</v>
      </c>
      <c r="E97" t="str">
        <f>VLOOKUP(D97,Joggler_List!A:C,2,0)</f>
        <v>M</v>
      </c>
      <c r="F97">
        <f>VLOOKUP(D97,Joggler_List!A:C,3,0)</f>
        <v>0</v>
      </c>
      <c r="G97" s="3">
        <v>7.3611111111111108E-3</v>
      </c>
      <c r="H97" t="s">
        <v>14</v>
      </c>
      <c r="I97" s="8" t="s">
        <v>22</v>
      </c>
    </row>
    <row r="98" spans="1:9" x14ac:dyDescent="0.35">
      <c r="A98">
        <v>1996</v>
      </c>
      <c r="B98" t="s">
        <v>85</v>
      </c>
      <c r="C98" t="s">
        <v>39</v>
      </c>
      <c r="D98" t="s">
        <v>113</v>
      </c>
      <c r="E98" t="str">
        <f>VLOOKUP(D98,Joggler_List!A:C,2,0)</f>
        <v>M</v>
      </c>
      <c r="F98" t="str">
        <f>VLOOKUP(D98,Joggler_List!A:C,3,0)</f>
        <v>USA</v>
      </c>
      <c r="G98" s="3">
        <v>7.3726851851851861E-3</v>
      </c>
      <c r="H98" t="s">
        <v>14</v>
      </c>
      <c r="I98" s="8" t="s">
        <v>22</v>
      </c>
    </row>
    <row r="99" spans="1:9" x14ac:dyDescent="0.35">
      <c r="A99">
        <v>1988</v>
      </c>
      <c r="B99" t="s">
        <v>9</v>
      </c>
      <c r="C99" t="s">
        <v>50</v>
      </c>
      <c r="D99" t="s">
        <v>105</v>
      </c>
      <c r="E99" t="str">
        <f>VLOOKUP(D99,Joggler_List!A:C,2,0)</f>
        <v>F</v>
      </c>
      <c r="F99">
        <f>VLOOKUP(D99,Joggler_List!A:C,3,0)</f>
        <v>0</v>
      </c>
      <c r="G99" s="3">
        <v>7.4074074074074068E-3</v>
      </c>
      <c r="H99" t="s">
        <v>14</v>
      </c>
      <c r="I99" s="8" t="s">
        <v>22</v>
      </c>
    </row>
    <row r="100" spans="1:9" x14ac:dyDescent="0.35">
      <c r="A100">
        <v>2020</v>
      </c>
      <c r="B100" t="s">
        <v>9</v>
      </c>
      <c r="C100" t="s">
        <v>42</v>
      </c>
      <c r="D100" t="s">
        <v>114</v>
      </c>
      <c r="E100" t="str">
        <f>VLOOKUP(D100,Joggler_List!A:C,2,0)</f>
        <v>F</v>
      </c>
      <c r="F100" t="str">
        <f>VLOOKUP(D100,Joggler_List!A:C,3,0)</f>
        <v>USA</v>
      </c>
      <c r="G100" s="3">
        <v>7.4652777777777781E-3</v>
      </c>
      <c r="H100" t="s">
        <v>14</v>
      </c>
      <c r="I100" s="8" t="s">
        <v>44</v>
      </c>
    </row>
    <row r="101" spans="1:9" x14ac:dyDescent="0.35">
      <c r="A101">
        <v>1992</v>
      </c>
      <c r="B101" t="s">
        <v>9</v>
      </c>
      <c r="C101" t="s">
        <v>47</v>
      </c>
      <c r="D101" t="s">
        <v>115</v>
      </c>
      <c r="E101" t="str">
        <f>VLOOKUP(D101,Joggler_List!A:C,2,0)</f>
        <v>F</v>
      </c>
      <c r="F101">
        <f>VLOOKUP(D101,Joggler_List!A:C,3,0)</f>
        <v>0</v>
      </c>
      <c r="G101" s="3">
        <v>7.5925925925925926E-3</v>
      </c>
      <c r="H101" t="s">
        <v>14</v>
      </c>
      <c r="I101" s="8" t="s">
        <v>22</v>
      </c>
    </row>
    <row r="102" spans="1:9" x14ac:dyDescent="0.35">
      <c r="A102">
        <v>1993</v>
      </c>
      <c r="B102" t="s">
        <v>9</v>
      </c>
      <c r="C102" t="s">
        <v>60</v>
      </c>
      <c r="D102" t="s">
        <v>116</v>
      </c>
      <c r="E102" t="str">
        <f>VLOOKUP(D102,Joggler_List!A:C,2,0)</f>
        <v>F</v>
      </c>
      <c r="F102">
        <f>VLOOKUP(D102,Joggler_List!A:C,3,0)</f>
        <v>0</v>
      </c>
      <c r="G102" s="3">
        <v>7.8125E-3</v>
      </c>
      <c r="H102" t="s">
        <v>14</v>
      </c>
      <c r="I102" s="8" t="s">
        <v>22</v>
      </c>
    </row>
    <row r="103" spans="1:9" x14ac:dyDescent="0.35">
      <c r="A103" s="2">
        <v>40972</v>
      </c>
      <c r="B103" t="s">
        <v>117</v>
      </c>
      <c r="C103" t="s">
        <v>118</v>
      </c>
      <c r="D103" t="s">
        <v>119</v>
      </c>
      <c r="E103" t="str">
        <f>VLOOKUP(D103,Joggler_List!A:C,2,0)</f>
        <v>M</v>
      </c>
      <c r="F103" t="str">
        <f>VLOOKUP(D103,Joggler_List!A:C,3,0)</f>
        <v>USA</v>
      </c>
      <c r="G103" s="3">
        <v>1.1597222222222222E-2</v>
      </c>
      <c r="H103" t="s">
        <v>14</v>
      </c>
      <c r="I103" s="8" t="s">
        <v>120</v>
      </c>
    </row>
    <row r="104" spans="1:9" x14ac:dyDescent="0.35">
      <c r="A104">
        <v>2020</v>
      </c>
      <c r="B104" t="s">
        <v>117</v>
      </c>
      <c r="C104" t="s">
        <v>42</v>
      </c>
      <c r="D104" t="s">
        <v>121</v>
      </c>
      <c r="E104" t="str">
        <f>VLOOKUP(D104,Joggler_List!A:C,2,0)</f>
        <v>M</v>
      </c>
      <c r="F104" t="str">
        <f>VLOOKUP(D104,Joggler_List!A:C,3,0)</f>
        <v>CAN</v>
      </c>
      <c r="G104" s="3">
        <v>1.1678240740740741E-2</v>
      </c>
      <c r="H104">
        <v>0</v>
      </c>
      <c r="I104" s="8" t="s">
        <v>44</v>
      </c>
    </row>
    <row r="105" spans="1:9" x14ac:dyDescent="0.35">
      <c r="A105" s="2">
        <v>40845</v>
      </c>
      <c r="B105" t="s">
        <v>117</v>
      </c>
      <c r="C105" t="s">
        <v>122</v>
      </c>
      <c r="D105" t="s">
        <v>119</v>
      </c>
      <c r="E105" t="str">
        <f>VLOOKUP(D105,Joggler_List!A:C,2,0)</f>
        <v>M</v>
      </c>
      <c r="F105" t="str">
        <f>VLOOKUP(D105,Joggler_List!A:C,3,0)</f>
        <v>USA</v>
      </c>
      <c r="G105" s="3">
        <v>1.1701388888888891E-2</v>
      </c>
      <c r="H105" t="s">
        <v>14</v>
      </c>
      <c r="I105" s="8" t="s">
        <v>123</v>
      </c>
    </row>
    <row r="106" spans="1:9" x14ac:dyDescent="0.35">
      <c r="A106" s="2">
        <v>44770</v>
      </c>
      <c r="B106" t="s">
        <v>117</v>
      </c>
      <c r="C106" t="s">
        <v>10</v>
      </c>
      <c r="D106" t="s">
        <v>124</v>
      </c>
      <c r="E106" t="str">
        <f>VLOOKUP(D106,Joggler_List!A:C,2,0)</f>
        <v>M</v>
      </c>
      <c r="F106" t="str">
        <f>VLOOKUP(D106,Joggler_List!A:C,3,0)</f>
        <v>USA</v>
      </c>
      <c r="G106" s="3">
        <v>1.1759259259259259E-2</v>
      </c>
      <c r="H106" t="s">
        <v>14</v>
      </c>
      <c r="I106" s="8" t="s">
        <v>125</v>
      </c>
    </row>
    <row r="107" spans="1:9" x14ac:dyDescent="0.35">
      <c r="A107" s="2">
        <v>43330</v>
      </c>
      <c r="B107" t="s">
        <v>117</v>
      </c>
      <c r="C107" t="s">
        <v>126</v>
      </c>
      <c r="D107" t="s">
        <v>127</v>
      </c>
      <c r="E107" t="str">
        <f>VLOOKUP(D107,Joggler_List!A:C,2,0)</f>
        <v>M</v>
      </c>
      <c r="F107" t="str">
        <f>VLOOKUP(D107,Joggler_List!A:C,3,0)</f>
        <v>CAN</v>
      </c>
      <c r="G107" s="3">
        <v>1.1770833333333333E-2</v>
      </c>
      <c r="H107">
        <v>0</v>
      </c>
      <c r="I107" t="s">
        <v>128</v>
      </c>
    </row>
    <row r="108" spans="1:9" x14ac:dyDescent="0.35">
      <c r="A108">
        <v>1986</v>
      </c>
      <c r="B108" t="s">
        <v>117</v>
      </c>
      <c r="C108" t="s">
        <v>18</v>
      </c>
      <c r="D108" t="s">
        <v>19</v>
      </c>
      <c r="E108" t="str">
        <f>VLOOKUP(D108,Joggler_List!A:C,2,0)</f>
        <v>M</v>
      </c>
      <c r="F108" t="str">
        <f>VLOOKUP(D108,Joggler_List!A:C,3,0)</f>
        <v>USA</v>
      </c>
      <c r="G108" s="3">
        <v>1.1782407407407406E-2</v>
      </c>
      <c r="H108">
        <v>1</v>
      </c>
      <c r="I108" s="8" t="s">
        <v>129</v>
      </c>
    </row>
    <row r="109" spans="1:9" x14ac:dyDescent="0.35">
      <c r="A109" s="2">
        <v>43239</v>
      </c>
      <c r="B109" t="s">
        <v>117</v>
      </c>
      <c r="C109" t="s">
        <v>788</v>
      </c>
      <c r="D109" t="s">
        <v>121</v>
      </c>
      <c r="E109" t="str">
        <f>VLOOKUP(D109,Joggler_List!A:C,2,0)</f>
        <v>M</v>
      </c>
      <c r="F109" t="str">
        <f>VLOOKUP(D109,Joggler_List!A:C,3,0)</f>
        <v>CAN</v>
      </c>
      <c r="G109" s="3">
        <v>1.1817129629629629E-2</v>
      </c>
      <c r="H109" t="s">
        <v>14</v>
      </c>
      <c r="I109" t="s">
        <v>862</v>
      </c>
    </row>
    <row r="110" spans="1:9" x14ac:dyDescent="0.35">
      <c r="A110" s="2">
        <v>39689</v>
      </c>
      <c r="B110" t="s">
        <v>117</v>
      </c>
      <c r="C110" t="s">
        <v>130</v>
      </c>
      <c r="D110" t="s">
        <v>131</v>
      </c>
      <c r="E110" t="str">
        <f>VLOOKUP(D110,Joggler_List!A:C,2,0)</f>
        <v>M</v>
      </c>
      <c r="F110" t="str">
        <f>VLOOKUP(D110,Joggler_List!A:C,3,0)</f>
        <v>CAN</v>
      </c>
      <c r="G110" s="3">
        <v>1.1851851851851851E-2</v>
      </c>
      <c r="H110">
        <v>5</v>
      </c>
      <c r="I110" s="8" t="s">
        <v>132</v>
      </c>
    </row>
    <row r="111" spans="1:9" x14ac:dyDescent="0.35">
      <c r="A111" s="2">
        <v>39689</v>
      </c>
      <c r="B111" t="s">
        <v>117</v>
      </c>
      <c r="C111" t="s">
        <v>130</v>
      </c>
      <c r="D111" t="s">
        <v>133</v>
      </c>
      <c r="E111" t="str">
        <f>VLOOKUP(D111,Joggler_List!A:C,2,0)</f>
        <v>M</v>
      </c>
      <c r="F111" t="str">
        <f>VLOOKUP(D111,Joggler_List!A:C,3,0)</f>
        <v>CAN</v>
      </c>
      <c r="G111" s="3">
        <v>1.1863425925925925E-2</v>
      </c>
      <c r="H111">
        <v>0</v>
      </c>
      <c r="I111" s="8" t="s">
        <v>132</v>
      </c>
    </row>
    <row r="112" spans="1:9" x14ac:dyDescent="0.35">
      <c r="A112" s="2">
        <v>39201</v>
      </c>
      <c r="B112" t="s">
        <v>117</v>
      </c>
      <c r="C112" t="s">
        <v>134</v>
      </c>
      <c r="D112" t="s">
        <v>135</v>
      </c>
      <c r="E112" t="str">
        <f>VLOOKUP(D112,Joggler_List!A:C,2,0)</f>
        <v>M</v>
      </c>
      <c r="F112" t="str">
        <f>VLOOKUP(D112,Joggler_List!A:C,3,0)</f>
        <v>CAN</v>
      </c>
      <c r="G112" s="3">
        <v>1.1863425925925925E-2</v>
      </c>
      <c r="H112" t="s">
        <v>14</v>
      </c>
      <c r="I112" s="8" t="s">
        <v>136</v>
      </c>
    </row>
    <row r="113" spans="1:9" x14ac:dyDescent="0.35">
      <c r="A113">
        <v>2007</v>
      </c>
      <c r="B113" t="s">
        <v>117</v>
      </c>
      <c r="C113" t="s">
        <v>10</v>
      </c>
      <c r="D113" t="s">
        <v>137</v>
      </c>
      <c r="E113" t="str">
        <f>VLOOKUP(D113,Joggler_List!A:C,2,0)</f>
        <v>M</v>
      </c>
      <c r="F113" t="str">
        <f>VLOOKUP(D113,Joggler_List!A:C,3,0)</f>
        <v>USA</v>
      </c>
      <c r="G113" s="3">
        <v>1.1898148148148149E-2</v>
      </c>
      <c r="H113">
        <v>0</v>
      </c>
      <c r="I113" s="8" t="s">
        <v>138</v>
      </c>
    </row>
    <row r="114" spans="1:9" x14ac:dyDescent="0.35">
      <c r="A114" s="2">
        <v>43624</v>
      </c>
      <c r="B114" t="s">
        <v>117</v>
      </c>
      <c r="C114" t="s">
        <v>788</v>
      </c>
      <c r="D114" t="s">
        <v>121</v>
      </c>
      <c r="E114" t="str">
        <f>VLOOKUP(D114,Joggler_List!A:C,2,0)</f>
        <v>M</v>
      </c>
      <c r="F114" t="str">
        <f>VLOOKUP(D114,Joggler_List!A:C,3,0)</f>
        <v>CAN</v>
      </c>
      <c r="G114" s="3">
        <v>1.1990740740740739E-2</v>
      </c>
      <c r="H114" t="s">
        <v>14</v>
      </c>
      <c r="I114" t="s">
        <v>869</v>
      </c>
    </row>
    <row r="115" spans="1:9" x14ac:dyDescent="0.35">
      <c r="A115">
        <v>1990</v>
      </c>
      <c r="B115" t="s">
        <v>117</v>
      </c>
      <c r="C115" t="s">
        <v>31</v>
      </c>
      <c r="D115" t="s">
        <v>32</v>
      </c>
      <c r="E115" t="str">
        <f>VLOOKUP(D115,Joggler_List!A:C,2,0)</f>
        <v>M</v>
      </c>
      <c r="F115" t="str">
        <f>VLOOKUP(D115,Joggler_List!A:C,3,0)</f>
        <v>USA</v>
      </c>
      <c r="G115" s="3">
        <v>1.2233796296296296E-2</v>
      </c>
      <c r="H115" t="s">
        <v>14</v>
      </c>
      <c r="I115" s="8" t="s">
        <v>22</v>
      </c>
    </row>
    <row r="116" spans="1:9" x14ac:dyDescent="0.35">
      <c r="A116" s="2">
        <v>42511</v>
      </c>
      <c r="B116" t="s">
        <v>117</v>
      </c>
      <c r="C116" t="s">
        <v>139</v>
      </c>
      <c r="D116" t="s">
        <v>127</v>
      </c>
      <c r="E116" t="str">
        <f>VLOOKUP(D116,Joggler_List!A:C,2,0)</f>
        <v>M</v>
      </c>
      <c r="F116" t="str">
        <f>VLOOKUP(D116,Joggler_List!A:C,3,0)</f>
        <v>CAN</v>
      </c>
      <c r="G116" s="3">
        <v>1.2291666666666666E-2</v>
      </c>
      <c r="H116" t="s">
        <v>14</v>
      </c>
      <c r="I116" s="8" t="s">
        <v>140</v>
      </c>
    </row>
    <row r="117" spans="1:9" x14ac:dyDescent="0.35">
      <c r="A117" s="2">
        <v>42511</v>
      </c>
      <c r="B117" t="s">
        <v>117</v>
      </c>
      <c r="C117" t="s">
        <v>788</v>
      </c>
      <c r="D117" t="s">
        <v>127</v>
      </c>
      <c r="E117" t="str">
        <f>VLOOKUP(D117,Joggler_List!A:C,2,0)</f>
        <v>M</v>
      </c>
      <c r="F117" t="str">
        <f>VLOOKUP(D117,Joggler_List!A:C,3,0)</f>
        <v>CAN</v>
      </c>
      <c r="G117" s="3">
        <v>1.2291666666666666E-2</v>
      </c>
      <c r="H117" t="s">
        <v>14</v>
      </c>
      <c r="I117" s="8" t="s">
        <v>789</v>
      </c>
    </row>
    <row r="118" spans="1:9" x14ac:dyDescent="0.35">
      <c r="A118" s="2">
        <v>43924</v>
      </c>
      <c r="B118" t="s">
        <v>117</v>
      </c>
      <c r="C118" t="s">
        <v>10</v>
      </c>
      <c r="D118" t="s">
        <v>33</v>
      </c>
      <c r="E118" t="str">
        <f>VLOOKUP(D118,Joggler_List!A:C,2,0)</f>
        <v>M</v>
      </c>
      <c r="F118" t="str">
        <f>VLOOKUP(D118,Joggler_List!A:C,3,0)</f>
        <v>USA</v>
      </c>
      <c r="G118" s="3">
        <v>1.2349537037037039E-2</v>
      </c>
      <c r="H118">
        <v>1</v>
      </c>
      <c r="I118" s="8" t="s">
        <v>141</v>
      </c>
    </row>
    <row r="119" spans="1:9" x14ac:dyDescent="0.35">
      <c r="A119" s="2">
        <v>42875</v>
      </c>
      <c r="B119" t="s">
        <v>117</v>
      </c>
      <c r="C119" t="s">
        <v>788</v>
      </c>
      <c r="D119" t="s">
        <v>121</v>
      </c>
      <c r="E119" t="str">
        <f>VLOOKUP(D119,Joggler_List!A:C,2,0)</f>
        <v>M</v>
      </c>
      <c r="F119" t="str">
        <f>VLOOKUP(D119,Joggler_List!A:C,3,0)</f>
        <v>CAN</v>
      </c>
      <c r="G119" s="3">
        <v>1.2349537037037039E-2</v>
      </c>
      <c r="H119" t="s">
        <v>14</v>
      </c>
      <c r="I119" t="s">
        <v>870</v>
      </c>
    </row>
    <row r="120" spans="1:9" x14ac:dyDescent="0.35">
      <c r="A120">
        <v>1990</v>
      </c>
      <c r="B120" t="s">
        <v>117</v>
      </c>
      <c r="C120" t="s">
        <v>31</v>
      </c>
      <c r="D120" t="s">
        <v>142</v>
      </c>
      <c r="E120" t="str">
        <f>VLOOKUP(D120,Joggler_List!A:C,2,0)</f>
        <v>M</v>
      </c>
      <c r="F120">
        <f>VLOOKUP(D120,Joggler_List!A:C,3,0)</f>
        <v>0</v>
      </c>
      <c r="G120" s="3">
        <v>1.2442129629629629E-2</v>
      </c>
      <c r="H120" t="s">
        <v>14</v>
      </c>
      <c r="I120" s="8" t="s">
        <v>22</v>
      </c>
    </row>
    <row r="121" spans="1:9" x14ac:dyDescent="0.35">
      <c r="A121" s="2">
        <v>40744</v>
      </c>
      <c r="B121" t="s">
        <v>117</v>
      </c>
      <c r="C121" t="s">
        <v>143</v>
      </c>
      <c r="D121" t="s">
        <v>103</v>
      </c>
      <c r="E121" t="str">
        <f>VLOOKUP(D121,Joggler_List!A:C,2,0)</f>
        <v>M</v>
      </c>
      <c r="F121" t="str">
        <f>VLOOKUP(D121,Joggler_List!A:C,3,0)</f>
        <v>USA</v>
      </c>
      <c r="G121" s="3">
        <v>1.2465277777777777E-2</v>
      </c>
      <c r="H121" t="s">
        <v>14</v>
      </c>
      <c r="I121" s="8" t="s">
        <v>144</v>
      </c>
    </row>
    <row r="122" spans="1:9" x14ac:dyDescent="0.35">
      <c r="A122" s="2">
        <v>42190</v>
      </c>
      <c r="B122" t="s">
        <v>117</v>
      </c>
      <c r="C122" t="s">
        <v>145</v>
      </c>
      <c r="D122" t="s">
        <v>146</v>
      </c>
      <c r="E122" t="str">
        <f>VLOOKUP(D122,Joggler_List!A:C,2,0)</f>
        <v>F</v>
      </c>
      <c r="F122" t="str">
        <f>VLOOKUP(D122,Joggler_List!A:C,3,0)</f>
        <v>USA</v>
      </c>
      <c r="G122" s="3">
        <v>1.2638888888888889E-2</v>
      </c>
      <c r="H122" t="s">
        <v>14</v>
      </c>
      <c r="I122" s="8" t="s">
        <v>147</v>
      </c>
    </row>
    <row r="123" spans="1:9" x14ac:dyDescent="0.35">
      <c r="A123">
        <v>1997</v>
      </c>
      <c r="B123" t="s">
        <v>117</v>
      </c>
      <c r="C123" t="s">
        <v>26</v>
      </c>
      <c r="D123" t="s">
        <v>27</v>
      </c>
      <c r="E123" t="str">
        <f>VLOOKUP(D123,Joggler_List!A:C,2,0)</f>
        <v>M</v>
      </c>
      <c r="F123">
        <f>VLOOKUP(D123,Joggler_List!A:C,3,0)</f>
        <v>0</v>
      </c>
      <c r="G123" s="3">
        <v>1.2743055555555556E-2</v>
      </c>
      <c r="H123" t="s">
        <v>14</v>
      </c>
      <c r="I123" s="8" t="s">
        <v>28</v>
      </c>
    </row>
    <row r="124" spans="1:9" x14ac:dyDescent="0.35">
      <c r="A124">
        <v>2016</v>
      </c>
      <c r="B124" t="s">
        <v>117</v>
      </c>
      <c r="C124" t="s">
        <v>145</v>
      </c>
      <c r="D124" t="s">
        <v>146</v>
      </c>
      <c r="E124" t="str">
        <f>VLOOKUP(D124,Joggler_List!A:C,2,0)</f>
        <v>F</v>
      </c>
      <c r="F124" t="str">
        <f>VLOOKUP(D124,Joggler_List!A:C,3,0)</f>
        <v>USA</v>
      </c>
      <c r="G124" s="3">
        <v>1.2800925925925926E-2</v>
      </c>
      <c r="H124" t="s">
        <v>14</v>
      </c>
      <c r="I124" s="8" t="s">
        <v>147</v>
      </c>
    </row>
    <row r="125" spans="1:9" x14ac:dyDescent="0.35">
      <c r="A125">
        <v>1993</v>
      </c>
      <c r="B125" t="s">
        <v>117</v>
      </c>
      <c r="C125" t="s">
        <v>60</v>
      </c>
      <c r="D125" t="s">
        <v>32</v>
      </c>
      <c r="E125" t="str">
        <f>VLOOKUP(D125,Joggler_List!A:C,2,0)</f>
        <v>M</v>
      </c>
      <c r="F125" t="str">
        <f>VLOOKUP(D125,Joggler_List!A:C,3,0)</f>
        <v>USA</v>
      </c>
      <c r="G125" s="3">
        <v>1.2905092592592591E-2</v>
      </c>
      <c r="H125" t="s">
        <v>14</v>
      </c>
      <c r="I125" s="8" t="s">
        <v>22</v>
      </c>
    </row>
    <row r="126" spans="1:9" x14ac:dyDescent="0.35">
      <c r="A126" s="2">
        <v>40744</v>
      </c>
      <c r="B126" t="s">
        <v>117</v>
      </c>
      <c r="C126" t="s">
        <v>143</v>
      </c>
      <c r="D126" t="s">
        <v>137</v>
      </c>
      <c r="E126" t="str">
        <f>VLOOKUP(D126,Joggler_List!A:C,2,0)</f>
        <v>M</v>
      </c>
      <c r="F126" t="str">
        <f>VLOOKUP(D126,Joggler_List!A:C,3,0)</f>
        <v>USA</v>
      </c>
      <c r="G126" s="3">
        <v>1.2939814814814814E-2</v>
      </c>
      <c r="H126" t="s">
        <v>14</v>
      </c>
      <c r="I126" s="8" t="s">
        <v>144</v>
      </c>
    </row>
    <row r="127" spans="1:9" x14ac:dyDescent="0.35">
      <c r="A127">
        <v>1997</v>
      </c>
      <c r="B127" t="s">
        <v>117</v>
      </c>
      <c r="C127" t="s">
        <v>26</v>
      </c>
      <c r="D127" t="s">
        <v>148</v>
      </c>
      <c r="E127" t="str">
        <f>VLOOKUP(D127,Joggler_List!A:C,2,0)</f>
        <v>M</v>
      </c>
      <c r="F127" t="str">
        <f>VLOOKUP(D127,Joggler_List!A:C,3,0)</f>
        <v>USA</v>
      </c>
      <c r="G127" s="3">
        <v>1.2997685185185183E-2</v>
      </c>
      <c r="H127" t="s">
        <v>14</v>
      </c>
      <c r="I127" s="8" t="s">
        <v>28</v>
      </c>
    </row>
    <row r="128" spans="1:9" x14ac:dyDescent="0.35">
      <c r="A128" s="2">
        <v>40008</v>
      </c>
      <c r="B128" t="s">
        <v>117</v>
      </c>
      <c r="C128" t="s">
        <v>149</v>
      </c>
      <c r="D128" t="s">
        <v>137</v>
      </c>
      <c r="E128" t="str">
        <f>VLOOKUP(D128,Joggler_List!A:C,2,0)</f>
        <v>M</v>
      </c>
      <c r="F128" t="str">
        <f>VLOOKUP(D128,Joggler_List!A:C,3,0)</f>
        <v>USA</v>
      </c>
      <c r="G128" s="3">
        <v>1.3043981481481483E-2</v>
      </c>
      <c r="H128" t="s">
        <v>14</v>
      </c>
      <c r="I128" s="8" t="s">
        <v>150</v>
      </c>
    </row>
    <row r="129" spans="1:9" x14ac:dyDescent="0.35">
      <c r="A129">
        <v>1982</v>
      </c>
      <c r="B129" t="s">
        <v>117</v>
      </c>
      <c r="C129" t="s">
        <v>29</v>
      </c>
      <c r="D129" t="s">
        <v>59</v>
      </c>
      <c r="E129" t="str">
        <f>VLOOKUP(D129,Joggler_List!A:C,2,0)</f>
        <v>M</v>
      </c>
      <c r="F129">
        <f>VLOOKUP(D129,Joggler_List!A:C,3,0)</f>
        <v>0</v>
      </c>
      <c r="G129" s="3">
        <v>1.3043981481481483E-2</v>
      </c>
      <c r="H129" t="s">
        <v>14</v>
      </c>
      <c r="I129" s="8" t="s">
        <v>22</v>
      </c>
    </row>
    <row r="130" spans="1:9" x14ac:dyDescent="0.35">
      <c r="A130" s="2">
        <v>42511</v>
      </c>
      <c r="B130" t="s">
        <v>117</v>
      </c>
      <c r="C130" t="s">
        <v>139</v>
      </c>
      <c r="D130" t="s">
        <v>121</v>
      </c>
      <c r="E130" t="str">
        <f>VLOOKUP(D130,Joggler_List!A:C,2,0)</f>
        <v>M</v>
      </c>
      <c r="F130" t="str">
        <f>VLOOKUP(D130,Joggler_List!A:C,3,0)</f>
        <v>CAN</v>
      </c>
      <c r="G130" s="3">
        <v>1.3136574074074077E-2</v>
      </c>
      <c r="H130" t="s">
        <v>14</v>
      </c>
      <c r="I130" s="8" t="s">
        <v>140</v>
      </c>
    </row>
    <row r="131" spans="1:9" x14ac:dyDescent="0.35">
      <c r="A131" s="2">
        <v>44562</v>
      </c>
      <c r="B131" t="s">
        <v>117</v>
      </c>
      <c r="C131" t="s">
        <v>151</v>
      </c>
      <c r="D131" t="s">
        <v>152</v>
      </c>
      <c r="E131" t="str">
        <f>VLOOKUP(D131,Joggler_List!A:C,2,0)</f>
        <v>M</v>
      </c>
      <c r="F131" t="str">
        <f>VLOOKUP(D131,Joggler_List!A:C,3,0)</f>
        <v>GBR</v>
      </c>
      <c r="G131" s="3">
        <v>1.315972222222222E-2</v>
      </c>
      <c r="H131">
        <v>2</v>
      </c>
    </row>
    <row r="132" spans="1:9" x14ac:dyDescent="0.35">
      <c r="A132">
        <v>1982</v>
      </c>
      <c r="B132" t="s">
        <v>117</v>
      </c>
      <c r="C132" t="s">
        <v>29</v>
      </c>
      <c r="D132" t="s">
        <v>30</v>
      </c>
      <c r="E132" t="str">
        <f>VLOOKUP(D132,Joggler_List!A:C,2,0)</f>
        <v>M</v>
      </c>
      <c r="F132">
        <f>VLOOKUP(D132,Joggler_List!A:C,3,0)</f>
        <v>0</v>
      </c>
      <c r="G132" s="3">
        <v>1.3194444444444444E-2</v>
      </c>
      <c r="H132" t="s">
        <v>14</v>
      </c>
      <c r="I132" s="8" t="s">
        <v>22</v>
      </c>
    </row>
    <row r="133" spans="1:9" x14ac:dyDescent="0.35">
      <c r="A133">
        <v>1997</v>
      </c>
      <c r="B133" t="s">
        <v>117</v>
      </c>
      <c r="C133" t="s">
        <v>721</v>
      </c>
      <c r="D133" t="s">
        <v>32</v>
      </c>
      <c r="E133" t="str">
        <f>VLOOKUP(D133,Joggler_List!A:C,2,0)</f>
        <v>M</v>
      </c>
      <c r="F133" t="str">
        <f>VLOOKUP(D133,Joggler_List!A:C,3,0)</f>
        <v>USA</v>
      </c>
      <c r="G133" s="3">
        <v>1.3194444444444444E-2</v>
      </c>
      <c r="H133" t="s">
        <v>14</v>
      </c>
      <c r="I133" t="s">
        <v>720</v>
      </c>
    </row>
    <row r="134" spans="1:9" x14ac:dyDescent="0.35">
      <c r="A134" s="2">
        <v>40744</v>
      </c>
      <c r="B134" t="s">
        <v>117</v>
      </c>
      <c r="C134" t="s">
        <v>143</v>
      </c>
      <c r="D134" t="s">
        <v>119</v>
      </c>
      <c r="E134" t="str">
        <f>VLOOKUP(D134,Joggler_List!A:C,2,0)</f>
        <v>M</v>
      </c>
      <c r="F134" t="str">
        <f>VLOOKUP(D134,Joggler_List!A:C,3,0)</f>
        <v>USA</v>
      </c>
      <c r="G134" s="3">
        <v>1.3206018518518518E-2</v>
      </c>
      <c r="H134" t="s">
        <v>14</v>
      </c>
      <c r="I134" s="8" t="s">
        <v>144</v>
      </c>
    </row>
    <row r="135" spans="1:9" x14ac:dyDescent="0.35">
      <c r="A135">
        <v>2018</v>
      </c>
      <c r="B135" t="s">
        <v>117</v>
      </c>
      <c r="C135" t="s">
        <v>145</v>
      </c>
      <c r="D135" t="s">
        <v>133</v>
      </c>
      <c r="E135" t="str">
        <f>VLOOKUP(D135,Joggler_List!A:C,2,0)</f>
        <v>M</v>
      </c>
      <c r="F135" t="str">
        <f>VLOOKUP(D135,Joggler_List!A:C,3,0)</f>
        <v>CAN</v>
      </c>
      <c r="G135" s="3">
        <v>1.3252314814814814E-2</v>
      </c>
      <c r="H135" t="s">
        <v>14</v>
      </c>
      <c r="I135" s="8" t="s">
        <v>147</v>
      </c>
    </row>
    <row r="136" spans="1:9" x14ac:dyDescent="0.35">
      <c r="A136">
        <v>1989</v>
      </c>
      <c r="B136" t="s">
        <v>117</v>
      </c>
      <c r="C136" t="s">
        <v>56</v>
      </c>
      <c r="D136" t="s">
        <v>153</v>
      </c>
      <c r="E136" t="str">
        <f>VLOOKUP(D136,Joggler_List!A:C,2,0)</f>
        <v>M</v>
      </c>
      <c r="F136">
        <f>VLOOKUP(D136,Joggler_List!A:C,3,0)</f>
        <v>0</v>
      </c>
      <c r="G136" s="3">
        <v>1.3263888888888889E-2</v>
      </c>
      <c r="H136" t="s">
        <v>14</v>
      </c>
      <c r="I136" s="8" t="s">
        <v>22</v>
      </c>
    </row>
    <row r="137" spans="1:9" x14ac:dyDescent="0.35">
      <c r="A137">
        <v>2018</v>
      </c>
      <c r="B137" t="s">
        <v>117</v>
      </c>
      <c r="C137" t="s">
        <v>145</v>
      </c>
      <c r="D137" t="s">
        <v>146</v>
      </c>
      <c r="E137" t="str">
        <f>VLOOKUP(D137,Joggler_List!A:C,2,0)</f>
        <v>F</v>
      </c>
      <c r="F137" t="str">
        <f>VLOOKUP(D137,Joggler_List!A:C,3,0)</f>
        <v>USA</v>
      </c>
      <c r="G137" s="3">
        <v>1.329861111111111E-2</v>
      </c>
      <c r="H137" t="s">
        <v>14</v>
      </c>
      <c r="I137" s="8" t="s">
        <v>147</v>
      </c>
    </row>
    <row r="138" spans="1:9" x14ac:dyDescent="0.35">
      <c r="A138">
        <v>2017</v>
      </c>
      <c r="B138" t="s">
        <v>117</v>
      </c>
      <c r="C138" t="s">
        <v>145</v>
      </c>
      <c r="D138" t="s">
        <v>146</v>
      </c>
      <c r="E138" t="str">
        <f>VLOOKUP(D138,Joggler_List!A:C,2,0)</f>
        <v>F</v>
      </c>
      <c r="F138" t="str">
        <f>VLOOKUP(D138,Joggler_List!A:C,3,0)</f>
        <v>USA</v>
      </c>
      <c r="G138" s="3">
        <v>1.3333333333333334E-2</v>
      </c>
      <c r="H138" t="s">
        <v>14</v>
      </c>
      <c r="I138" s="8" t="s">
        <v>147</v>
      </c>
    </row>
    <row r="139" spans="1:9" x14ac:dyDescent="0.35">
      <c r="A139">
        <v>2017</v>
      </c>
      <c r="B139" t="s">
        <v>117</v>
      </c>
      <c r="C139" t="s">
        <v>154</v>
      </c>
      <c r="D139" t="s">
        <v>155</v>
      </c>
      <c r="E139" t="str">
        <f>VLOOKUP(D139,Joggler_List!A:C,2,0)</f>
        <v>M</v>
      </c>
      <c r="F139">
        <f>VLOOKUP(D139,Joggler_List!A:C,3,0)</f>
        <v>0</v>
      </c>
      <c r="G139" s="3">
        <v>1.3379629629629628E-2</v>
      </c>
      <c r="H139" t="s">
        <v>14</v>
      </c>
      <c r="I139" s="8" t="s">
        <v>156</v>
      </c>
    </row>
    <row r="140" spans="1:9" x14ac:dyDescent="0.35">
      <c r="A140">
        <v>1986</v>
      </c>
      <c r="B140" t="s">
        <v>117</v>
      </c>
      <c r="C140" t="s">
        <v>18</v>
      </c>
      <c r="D140" t="s">
        <v>68</v>
      </c>
      <c r="E140" t="str">
        <f>VLOOKUP(D140,Joggler_List!A:C,2,0)</f>
        <v>M</v>
      </c>
      <c r="F140">
        <f>VLOOKUP(D140,Joggler_List!A:C,3,0)</f>
        <v>0</v>
      </c>
      <c r="G140" s="3">
        <v>1.3425925925925924E-2</v>
      </c>
      <c r="H140" t="s">
        <v>14</v>
      </c>
      <c r="I140" s="8" t="s">
        <v>22</v>
      </c>
    </row>
    <row r="141" spans="1:9" x14ac:dyDescent="0.35">
      <c r="A141">
        <v>2017</v>
      </c>
      <c r="B141" t="s">
        <v>117</v>
      </c>
      <c r="C141" t="s">
        <v>154</v>
      </c>
      <c r="D141" t="s">
        <v>146</v>
      </c>
      <c r="E141" t="str">
        <f>VLOOKUP(D141,Joggler_List!A:C,2,0)</f>
        <v>F</v>
      </c>
      <c r="F141" t="str">
        <f>VLOOKUP(D141,Joggler_List!A:C,3,0)</f>
        <v>USA</v>
      </c>
      <c r="G141" s="3">
        <v>1.3530092592592594E-2</v>
      </c>
      <c r="H141" t="s">
        <v>14</v>
      </c>
      <c r="I141" s="8" t="s">
        <v>156</v>
      </c>
    </row>
    <row r="142" spans="1:9" x14ac:dyDescent="0.35">
      <c r="A142" s="2">
        <v>44646</v>
      </c>
      <c r="B142" t="s">
        <v>117</v>
      </c>
      <c r="C142" t="s">
        <v>157</v>
      </c>
      <c r="D142" t="s">
        <v>158</v>
      </c>
      <c r="E142" t="str">
        <f>VLOOKUP(D142,Joggler_List!A:C,2,0)</f>
        <v>M</v>
      </c>
      <c r="F142" t="str">
        <f>VLOOKUP(D142,Joggler_List!A:C,3,0)</f>
        <v>GBR</v>
      </c>
      <c r="G142" s="3">
        <v>1.3553240740740741E-2</v>
      </c>
      <c r="H142">
        <v>0</v>
      </c>
    </row>
    <row r="143" spans="1:9" x14ac:dyDescent="0.35">
      <c r="A143">
        <v>1988</v>
      </c>
      <c r="B143" t="s">
        <v>117</v>
      </c>
      <c r="C143" t="s">
        <v>50</v>
      </c>
      <c r="D143" t="s">
        <v>153</v>
      </c>
      <c r="E143" t="str">
        <f>VLOOKUP(D143,Joggler_List!A:C,2,0)</f>
        <v>M</v>
      </c>
      <c r="F143">
        <f>VLOOKUP(D143,Joggler_List!A:C,3,0)</f>
        <v>0</v>
      </c>
      <c r="G143" s="3">
        <v>1.3587962962962963E-2</v>
      </c>
      <c r="H143" t="s">
        <v>14</v>
      </c>
      <c r="I143" s="8" t="s">
        <v>22</v>
      </c>
    </row>
    <row r="144" spans="1:9" x14ac:dyDescent="0.35">
      <c r="A144" s="2">
        <v>44618</v>
      </c>
      <c r="B144" t="s">
        <v>117</v>
      </c>
      <c r="C144" t="s">
        <v>729</v>
      </c>
      <c r="D144" t="s">
        <v>158</v>
      </c>
      <c r="E144" t="str">
        <f>VLOOKUP(D144,Joggler_List!A:C,2,0)</f>
        <v>M</v>
      </c>
      <c r="F144" t="str">
        <f>VLOOKUP(D144,Joggler_List!A:C,3,0)</f>
        <v>GBR</v>
      </c>
      <c r="G144" s="3">
        <v>1.3587962962962963E-2</v>
      </c>
      <c r="H144">
        <v>0</v>
      </c>
      <c r="I144" s="44"/>
    </row>
    <row r="145" spans="1:9" x14ac:dyDescent="0.35">
      <c r="A145">
        <v>1983</v>
      </c>
      <c r="B145" t="s">
        <v>117</v>
      </c>
      <c r="C145" t="s">
        <v>36</v>
      </c>
      <c r="D145" t="s">
        <v>159</v>
      </c>
      <c r="E145" t="str">
        <f>VLOOKUP(D145,Joggler_List!A:C,2,0)</f>
        <v>M</v>
      </c>
      <c r="F145">
        <f>VLOOKUP(D145,Joggler_List!A:C,3,0)</f>
        <v>0</v>
      </c>
      <c r="G145" s="3">
        <v>1.3599537037037037E-2</v>
      </c>
      <c r="H145" t="s">
        <v>14</v>
      </c>
      <c r="I145" s="8" t="s">
        <v>22</v>
      </c>
    </row>
    <row r="146" spans="1:9" x14ac:dyDescent="0.35">
      <c r="A146">
        <v>2017</v>
      </c>
      <c r="B146" t="s">
        <v>117</v>
      </c>
      <c r="C146" t="s">
        <v>154</v>
      </c>
      <c r="D146" t="s">
        <v>119</v>
      </c>
      <c r="E146" t="str">
        <f>VLOOKUP(D146,Joggler_List!A:C,2,0)</f>
        <v>M</v>
      </c>
      <c r="F146" t="str">
        <f>VLOOKUP(D146,Joggler_List!A:C,3,0)</f>
        <v>USA</v>
      </c>
      <c r="G146" s="3">
        <v>1.3611111111111114E-2</v>
      </c>
      <c r="H146" t="s">
        <v>14</v>
      </c>
      <c r="I146" s="8" t="s">
        <v>156</v>
      </c>
    </row>
    <row r="147" spans="1:9" x14ac:dyDescent="0.35">
      <c r="A147">
        <v>2010</v>
      </c>
      <c r="B147" t="s">
        <v>117</v>
      </c>
      <c r="C147" t="s">
        <v>160</v>
      </c>
      <c r="D147" t="s">
        <v>137</v>
      </c>
      <c r="E147" t="str">
        <f>VLOOKUP(D147,Joggler_List!A:C,2,0)</f>
        <v>M</v>
      </c>
      <c r="F147" t="str">
        <f>VLOOKUP(D147,Joggler_List!A:C,3,0)</f>
        <v>USA</v>
      </c>
      <c r="G147" s="3">
        <v>1.3668981481481482E-2</v>
      </c>
      <c r="H147" t="s">
        <v>14</v>
      </c>
      <c r="I147" s="8" t="s">
        <v>161</v>
      </c>
    </row>
    <row r="148" spans="1:9" x14ac:dyDescent="0.35">
      <c r="A148">
        <v>2020</v>
      </c>
      <c r="B148" t="s">
        <v>117</v>
      </c>
      <c r="C148" t="s">
        <v>42</v>
      </c>
      <c r="D148" t="s">
        <v>43</v>
      </c>
      <c r="E148" t="str">
        <f>VLOOKUP(D148,Joggler_List!A:C,2,0)</f>
        <v>M</v>
      </c>
      <c r="F148" t="str">
        <f>VLOOKUP(D148,Joggler_List!A:C,3,0)</f>
        <v>USA</v>
      </c>
      <c r="G148" s="3">
        <v>1.3692129629629629E-2</v>
      </c>
      <c r="H148" t="s">
        <v>14</v>
      </c>
      <c r="I148" s="8" t="s">
        <v>44</v>
      </c>
    </row>
    <row r="149" spans="1:9" x14ac:dyDescent="0.35">
      <c r="A149" s="2">
        <v>43239</v>
      </c>
      <c r="B149" t="s">
        <v>117</v>
      </c>
      <c r="C149" t="s">
        <v>788</v>
      </c>
      <c r="D149" t="s">
        <v>863</v>
      </c>
      <c r="E149" t="str">
        <f>VLOOKUP(D149,Joggler_List!A:C,2,0)</f>
        <v>M</v>
      </c>
      <c r="F149" t="str">
        <f>VLOOKUP(D149,Joggler_List!A:C,3,0)</f>
        <v>CAN</v>
      </c>
      <c r="G149" s="3">
        <v>1.3703703703703704E-2</v>
      </c>
      <c r="H149" t="s">
        <v>14</v>
      </c>
      <c r="I149" t="s">
        <v>864</v>
      </c>
    </row>
    <row r="150" spans="1:9" x14ac:dyDescent="0.35">
      <c r="A150">
        <v>2005</v>
      </c>
      <c r="B150" t="s">
        <v>117</v>
      </c>
      <c r="C150" t="s">
        <v>162</v>
      </c>
      <c r="D150" t="s">
        <v>163</v>
      </c>
      <c r="E150" t="str">
        <f>VLOOKUP(D150,Joggler_List!A:C,2,0)</f>
        <v>M</v>
      </c>
      <c r="F150" t="str">
        <f>VLOOKUP(D150,Joggler_List!A:C,3,0)</f>
        <v>USA</v>
      </c>
      <c r="G150" s="3">
        <v>1.375E-2</v>
      </c>
      <c r="H150" t="s">
        <v>14</v>
      </c>
    </row>
    <row r="151" spans="1:9" x14ac:dyDescent="0.35">
      <c r="A151">
        <v>1992</v>
      </c>
      <c r="B151" t="s">
        <v>117</v>
      </c>
      <c r="C151" t="s">
        <v>47</v>
      </c>
      <c r="D151" t="s">
        <v>112</v>
      </c>
      <c r="E151" t="str">
        <f>VLOOKUP(D151,Joggler_List!A:C,2,0)</f>
        <v>M</v>
      </c>
      <c r="F151">
        <f>VLOOKUP(D151,Joggler_List!A:C,3,0)</f>
        <v>0</v>
      </c>
      <c r="G151" s="3">
        <v>1.375E-2</v>
      </c>
      <c r="H151" t="s">
        <v>14</v>
      </c>
      <c r="I151" s="8" t="s">
        <v>22</v>
      </c>
    </row>
    <row r="152" spans="1:9" x14ac:dyDescent="0.35">
      <c r="A152">
        <v>1982</v>
      </c>
      <c r="B152" t="s">
        <v>117</v>
      </c>
      <c r="C152" t="s">
        <v>29</v>
      </c>
      <c r="D152" t="s">
        <v>164</v>
      </c>
      <c r="E152" t="str">
        <f>VLOOKUP(D152,Joggler_List!A:C,2,0)</f>
        <v>M</v>
      </c>
      <c r="F152">
        <f>VLOOKUP(D152,Joggler_List!A:C,3,0)</f>
        <v>0</v>
      </c>
      <c r="G152" s="3">
        <v>1.3784722222222224E-2</v>
      </c>
      <c r="H152" t="s">
        <v>14</v>
      </c>
      <c r="I152" s="8" t="s">
        <v>22</v>
      </c>
    </row>
    <row r="153" spans="1:9" x14ac:dyDescent="0.35">
      <c r="A153" s="2">
        <v>37454</v>
      </c>
      <c r="B153" t="s">
        <v>117</v>
      </c>
      <c r="C153" t="s">
        <v>165</v>
      </c>
      <c r="D153" t="s">
        <v>32</v>
      </c>
      <c r="E153" t="str">
        <f>VLOOKUP(D153,Joggler_List!A:C,2,0)</f>
        <v>M</v>
      </c>
      <c r="F153" t="str">
        <f>VLOOKUP(D153,Joggler_List!A:C,3,0)</f>
        <v>USA</v>
      </c>
      <c r="G153" s="3">
        <v>1.3796296296296298E-2</v>
      </c>
      <c r="H153" t="s">
        <v>14</v>
      </c>
      <c r="I153" s="8" t="s">
        <v>166</v>
      </c>
    </row>
    <row r="154" spans="1:9" x14ac:dyDescent="0.35">
      <c r="A154">
        <v>1987</v>
      </c>
      <c r="B154" t="s">
        <v>117</v>
      </c>
      <c r="C154" t="s">
        <v>37</v>
      </c>
      <c r="D154" t="s">
        <v>41</v>
      </c>
      <c r="E154" t="str">
        <f>VLOOKUP(D154,Joggler_List!A:C,2,0)</f>
        <v>M</v>
      </c>
      <c r="F154" t="str">
        <f>VLOOKUP(D154,Joggler_List!A:C,3,0)</f>
        <v>USA</v>
      </c>
      <c r="G154" s="3">
        <v>1.3796296296296298E-2</v>
      </c>
      <c r="H154" t="s">
        <v>14</v>
      </c>
      <c r="I154" s="8" t="s">
        <v>22</v>
      </c>
    </row>
    <row r="155" spans="1:9" x14ac:dyDescent="0.35">
      <c r="A155">
        <v>1995</v>
      </c>
      <c r="B155" t="s">
        <v>117</v>
      </c>
      <c r="C155" t="s">
        <v>23</v>
      </c>
      <c r="D155" t="s">
        <v>32</v>
      </c>
      <c r="E155" t="str">
        <f>VLOOKUP(D155,Joggler_List!A:C,2,0)</f>
        <v>M</v>
      </c>
      <c r="F155" t="str">
        <f>VLOOKUP(D155,Joggler_List!A:C,3,0)</f>
        <v>USA</v>
      </c>
      <c r="G155" s="3">
        <v>1.3819444444444445E-2</v>
      </c>
      <c r="H155" t="s">
        <v>14</v>
      </c>
      <c r="I155" s="8" t="s">
        <v>58</v>
      </c>
    </row>
    <row r="156" spans="1:9" x14ac:dyDescent="0.35">
      <c r="A156">
        <v>2022</v>
      </c>
      <c r="B156" t="s">
        <v>117</v>
      </c>
      <c r="C156" t="s">
        <v>42</v>
      </c>
      <c r="D156" t="s">
        <v>332</v>
      </c>
      <c r="E156" t="str">
        <f>VLOOKUP(D156,Joggler_List!A:C,2,0)</f>
        <v>M</v>
      </c>
      <c r="F156" t="str">
        <f>VLOOKUP(D156,Joggler_List!A:C,3,0)</f>
        <v>AUT</v>
      </c>
      <c r="G156" s="3">
        <v>1.3865740740740739E-2</v>
      </c>
      <c r="H156" t="s">
        <v>14</v>
      </c>
      <c r="I156" s="8" t="s">
        <v>878</v>
      </c>
    </row>
    <row r="157" spans="1:9" x14ac:dyDescent="0.35">
      <c r="A157" s="2">
        <v>43643</v>
      </c>
      <c r="B157" t="s">
        <v>117</v>
      </c>
      <c r="C157" t="s">
        <v>167</v>
      </c>
      <c r="D157" t="s">
        <v>168</v>
      </c>
      <c r="E157" t="str">
        <f>VLOOKUP(D157,Joggler_List!A:C,2,0)</f>
        <v>M</v>
      </c>
      <c r="F157" t="str">
        <f>VLOOKUP(D157,Joggler_List!A:C,3,0)</f>
        <v>USA</v>
      </c>
      <c r="G157" s="3">
        <v>1.3877314814814815E-2</v>
      </c>
      <c r="H157" t="s">
        <v>14</v>
      </c>
      <c r="I157" t="s">
        <v>169</v>
      </c>
    </row>
    <row r="158" spans="1:9" x14ac:dyDescent="0.35">
      <c r="A158" s="2">
        <v>40744</v>
      </c>
      <c r="B158" t="s">
        <v>117</v>
      </c>
      <c r="C158" t="s">
        <v>143</v>
      </c>
      <c r="D158" t="s">
        <v>170</v>
      </c>
      <c r="E158" t="str">
        <f>VLOOKUP(D158,Joggler_List!A:C,2,0)</f>
        <v>M</v>
      </c>
      <c r="F158">
        <f>VLOOKUP(D158,Joggler_List!A:C,3,0)</f>
        <v>0</v>
      </c>
      <c r="G158" s="3">
        <v>1.3888888888888888E-2</v>
      </c>
      <c r="H158" t="s">
        <v>14</v>
      </c>
      <c r="I158" s="8" t="s">
        <v>144</v>
      </c>
    </row>
    <row r="159" spans="1:9" x14ac:dyDescent="0.35">
      <c r="A159">
        <v>1992</v>
      </c>
      <c r="B159" t="s">
        <v>117</v>
      </c>
      <c r="C159" t="s">
        <v>47</v>
      </c>
      <c r="D159" t="s">
        <v>48</v>
      </c>
      <c r="E159" t="str">
        <f>VLOOKUP(D159,Joggler_List!A:C,2,0)</f>
        <v>M</v>
      </c>
      <c r="F159">
        <f>VLOOKUP(D159,Joggler_List!A:C,3,0)</f>
        <v>0</v>
      </c>
      <c r="G159" s="3">
        <v>1.3888888888888888E-2</v>
      </c>
      <c r="H159" t="s">
        <v>14</v>
      </c>
      <c r="I159" s="8" t="s">
        <v>22</v>
      </c>
    </row>
    <row r="160" spans="1:9" x14ac:dyDescent="0.35">
      <c r="A160" s="2">
        <v>38916</v>
      </c>
      <c r="B160" t="s">
        <v>117</v>
      </c>
      <c r="C160" t="s">
        <v>171</v>
      </c>
      <c r="D160" t="s">
        <v>172</v>
      </c>
      <c r="E160" t="str">
        <f>VLOOKUP(D160,Joggler_List!A:C,2,0)</f>
        <v>M</v>
      </c>
      <c r="F160">
        <f>VLOOKUP(D160,Joggler_List!A:C,3,0)</f>
        <v>0</v>
      </c>
      <c r="G160" s="3">
        <v>1.3900462962962962E-2</v>
      </c>
      <c r="H160" t="s">
        <v>14</v>
      </c>
      <c r="I160" s="8" t="s">
        <v>173</v>
      </c>
    </row>
    <row r="161" spans="1:9" x14ac:dyDescent="0.35">
      <c r="A161">
        <v>1987</v>
      </c>
      <c r="B161" t="s">
        <v>117</v>
      </c>
      <c r="C161" t="s">
        <v>37</v>
      </c>
      <c r="D161" t="s">
        <v>49</v>
      </c>
      <c r="E161" t="str">
        <f>VLOOKUP(D161,Joggler_List!A:C,2,0)</f>
        <v>M</v>
      </c>
      <c r="F161">
        <f>VLOOKUP(D161,Joggler_List!A:C,3,0)</f>
        <v>0</v>
      </c>
      <c r="G161" s="3">
        <v>1.3958333333333335E-2</v>
      </c>
      <c r="H161" t="s">
        <v>14</v>
      </c>
      <c r="I161" s="8" t="s">
        <v>22</v>
      </c>
    </row>
    <row r="162" spans="1:9" x14ac:dyDescent="0.35">
      <c r="A162">
        <v>1983</v>
      </c>
      <c r="B162" t="s">
        <v>117</v>
      </c>
      <c r="C162" t="s">
        <v>36</v>
      </c>
      <c r="D162" t="s">
        <v>41</v>
      </c>
      <c r="E162" t="str">
        <f>VLOOKUP(D162,Joggler_List!A:C,2,0)</f>
        <v>M</v>
      </c>
      <c r="F162" t="str">
        <f>VLOOKUP(D162,Joggler_List!A:C,3,0)</f>
        <v>USA</v>
      </c>
      <c r="G162" s="3">
        <v>1.3969907407407408E-2</v>
      </c>
      <c r="H162" t="s">
        <v>14</v>
      </c>
      <c r="I162" s="8" t="s">
        <v>22</v>
      </c>
    </row>
    <row r="163" spans="1:9" x14ac:dyDescent="0.35">
      <c r="A163">
        <v>1990</v>
      </c>
      <c r="B163" t="s">
        <v>117</v>
      </c>
      <c r="C163" t="s">
        <v>31</v>
      </c>
      <c r="D163" t="s">
        <v>153</v>
      </c>
      <c r="E163" t="str">
        <f>VLOOKUP(D163,Joggler_List!A:C,2,0)</f>
        <v>M</v>
      </c>
      <c r="F163">
        <f>VLOOKUP(D163,Joggler_List!A:C,3,0)</f>
        <v>0</v>
      </c>
      <c r="G163" s="3">
        <v>1.3981481481481482E-2</v>
      </c>
      <c r="H163" t="s">
        <v>14</v>
      </c>
      <c r="I163" s="8" t="s">
        <v>22</v>
      </c>
    </row>
    <row r="164" spans="1:9" x14ac:dyDescent="0.35">
      <c r="A164">
        <v>1983</v>
      </c>
      <c r="B164" t="s">
        <v>117</v>
      </c>
      <c r="C164" t="s">
        <v>36</v>
      </c>
      <c r="D164" t="s">
        <v>798</v>
      </c>
      <c r="E164" t="str">
        <f>VLOOKUP(D164,Joggler_List!A:C,2,0)</f>
        <v>M</v>
      </c>
      <c r="F164" t="str">
        <f>VLOOKUP(D164,Joggler_List!A:C,3,0)</f>
        <v>CAN</v>
      </c>
      <c r="G164" s="3">
        <v>1.3993055555555555E-2</v>
      </c>
      <c r="H164" t="s">
        <v>14</v>
      </c>
      <c r="I164" s="8" t="s">
        <v>22</v>
      </c>
    </row>
    <row r="165" spans="1:9" x14ac:dyDescent="0.35">
      <c r="A165" s="2">
        <v>45003</v>
      </c>
      <c r="B165" t="s">
        <v>117</v>
      </c>
      <c r="C165" t="s">
        <v>736</v>
      </c>
      <c r="D165" t="s">
        <v>158</v>
      </c>
      <c r="E165" t="str">
        <f>VLOOKUP(D165,Joggler_List!A:C,2,0)</f>
        <v>M</v>
      </c>
      <c r="F165" t="str">
        <f>VLOOKUP(D165,Joggler_List!A:C,3,0)</f>
        <v>GBR</v>
      </c>
      <c r="G165" s="3">
        <v>1.4004629629629631E-2</v>
      </c>
      <c r="H165">
        <v>0</v>
      </c>
      <c r="I165" s="44"/>
    </row>
    <row r="166" spans="1:9" x14ac:dyDescent="0.35">
      <c r="A166">
        <v>1981</v>
      </c>
      <c r="B166" t="s">
        <v>117</v>
      </c>
      <c r="C166" t="s">
        <v>174</v>
      </c>
      <c r="D166" t="s">
        <v>46</v>
      </c>
      <c r="E166" t="str">
        <f>VLOOKUP(D166,Joggler_List!A:C,2,0)</f>
        <v>M</v>
      </c>
      <c r="F166">
        <f>VLOOKUP(D166,Joggler_List!A:C,3,0)</f>
        <v>0</v>
      </c>
      <c r="G166" s="3">
        <v>1.4016203703703704E-2</v>
      </c>
      <c r="H166" t="s">
        <v>14</v>
      </c>
      <c r="I166" s="8" t="s">
        <v>175</v>
      </c>
    </row>
    <row r="167" spans="1:9" x14ac:dyDescent="0.35">
      <c r="A167">
        <v>1996</v>
      </c>
      <c r="B167" t="s">
        <v>117</v>
      </c>
      <c r="C167" t="s">
        <v>39</v>
      </c>
      <c r="D167" t="s">
        <v>27</v>
      </c>
      <c r="E167" t="str">
        <f>VLOOKUP(D167,Joggler_List!A:C,2,0)</f>
        <v>M</v>
      </c>
      <c r="F167">
        <f>VLOOKUP(D167,Joggler_List!A:C,3,0)</f>
        <v>0</v>
      </c>
      <c r="G167" s="3">
        <v>1.4085648148148151E-2</v>
      </c>
      <c r="H167" t="s">
        <v>14</v>
      </c>
    </row>
    <row r="168" spans="1:9" x14ac:dyDescent="0.35">
      <c r="A168" s="2">
        <v>45017</v>
      </c>
      <c r="B168" t="s">
        <v>117</v>
      </c>
      <c r="C168" t="s">
        <v>746</v>
      </c>
      <c r="D168" t="s">
        <v>158</v>
      </c>
      <c r="E168" t="str">
        <f>VLOOKUP(D168,Joggler_List!A:C,2,0)</f>
        <v>M</v>
      </c>
      <c r="F168" t="str">
        <f>VLOOKUP(D168,Joggler_List!A:C,3,0)</f>
        <v>GBR</v>
      </c>
      <c r="G168" s="3">
        <v>1.4097222222222221E-2</v>
      </c>
      <c r="H168">
        <v>0</v>
      </c>
      <c r="I168" s="44"/>
    </row>
    <row r="169" spans="1:9" x14ac:dyDescent="0.35">
      <c r="A169">
        <v>1992</v>
      </c>
      <c r="B169" t="s">
        <v>117</v>
      </c>
      <c r="C169" t="s">
        <v>47</v>
      </c>
      <c r="D169" t="s">
        <v>176</v>
      </c>
      <c r="E169" t="str">
        <f>VLOOKUP(D169,Joggler_List!A:C,2,0)</f>
        <v>M</v>
      </c>
      <c r="F169">
        <f>VLOOKUP(D169,Joggler_List!A:C,3,0)</f>
        <v>0</v>
      </c>
      <c r="G169" s="3">
        <v>1.4178240740740741E-2</v>
      </c>
      <c r="H169" t="s">
        <v>14</v>
      </c>
      <c r="I169" s="8" t="s">
        <v>22</v>
      </c>
    </row>
    <row r="170" spans="1:9" x14ac:dyDescent="0.35">
      <c r="A170">
        <v>2017</v>
      </c>
      <c r="B170" t="s">
        <v>117</v>
      </c>
      <c r="C170" t="s">
        <v>154</v>
      </c>
      <c r="D170" t="s">
        <v>177</v>
      </c>
      <c r="E170" t="str">
        <f>VLOOKUP(D170,Joggler_List!A:C,2,0)</f>
        <v>M</v>
      </c>
      <c r="F170">
        <f>VLOOKUP(D170,Joggler_List!A:C,3,0)</f>
        <v>0</v>
      </c>
      <c r="G170" s="3">
        <v>1.4189814814814815E-2</v>
      </c>
      <c r="H170" t="s">
        <v>14</v>
      </c>
      <c r="I170" s="8" t="s">
        <v>156</v>
      </c>
    </row>
    <row r="171" spans="1:9" x14ac:dyDescent="0.35">
      <c r="A171">
        <v>1986</v>
      </c>
      <c r="B171" t="s">
        <v>117</v>
      </c>
      <c r="C171" t="s">
        <v>18</v>
      </c>
      <c r="D171" t="s">
        <v>178</v>
      </c>
      <c r="E171" t="str">
        <f>VLOOKUP(D171,Joggler_List!A:C,2,0)</f>
        <v>M</v>
      </c>
      <c r="F171" t="str">
        <f>VLOOKUP(D171,Joggler_List!A:C,3,0)</f>
        <v>USA</v>
      </c>
      <c r="G171" s="3">
        <v>1.4201388888888888E-2</v>
      </c>
      <c r="H171" t="s">
        <v>14</v>
      </c>
      <c r="I171" s="8" t="s">
        <v>22</v>
      </c>
    </row>
    <row r="172" spans="1:9" x14ac:dyDescent="0.35">
      <c r="A172">
        <v>1989</v>
      </c>
      <c r="B172" t="s">
        <v>117</v>
      </c>
      <c r="C172" t="s">
        <v>56</v>
      </c>
      <c r="D172" t="s">
        <v>57</v>
      </c>
      <c r="E172" t="str">
        <f>VLOOKUP(D172,Joggler_List!A:C,2,0)</f>
        <v>M</v>
      </c>
      <c r="F172">
        <f>VLOOKUP(D172,Joggler_List!A:C,3,0)</f>
        <v>0</v>
      </c>
      <c r="G172" s="3">
        <v>1.4270833333333335E-2</v>
      </c>
      <c r="H172" t="s">
        <v>14</v>
      </c>
      <c r="I172" s="8" t="s">
        <v>22</v>
      </c>
    </row>
    <row r="173" spans="1:9" x14ac:dyDescent="0.35">
      <c r="A173" s="2">
        <v>45031</v>
      </c>
      <c r="B173" t="s">
        <v>117</v>
      </c>
      <c r="C173" t="s">
        <v>735</v>
      </c>
      <c r="D173" t="s">
        <v>158</v>
      </c>
      <c r="E173" t="str">
        <f>VLOOKUP(D173,Joggler_List!A:C,2,0)</f>
        <v>M</v>
      </c>
      <c r="F173" t="str">
        <f>VLOOKUP(D173,Joggler_List!A:C,3,0)</f>
        <v>GBR</v>
      </c>
      <c r="G173" s="3">
        <v>1.4270833333333335E-2</v>
      </c>
      <c r="H173">
        <v>0</v>
      </c>
      <c r="I173" s="44"/>
    </row>
    <row r="174" spans="1:9" x14ac:dyDescent="0.35">
      <c r="A174">
        <v>1995</v>
      </c>
      <c r="B174" t="s">
        <v>117</v>
      </c>
      <c r="C174" t="s">
        <v>23</v>
      </c>
      <c r="D174" t="s">
        <v>176</v>
      </c>
      <c r="E174" t="str">
        <f>VLOOKUP(D174,Joggler_List!A:C,2,0)</f>
        <v>M</v>
      </c>
      <c r="F174">
        <f>VLOOKUP(D174,Joggler_List!A:C,3,0)</f>
        <v>0</v>
      </c>
      <c r="G174" s="3">
        <v>1.4317129629629631E-2</v>
      </c>
      <c r="H174" t="s">
        <v>14</v>
      </c>
      <c r="I174" s="8" t="s">
        <v>58</v>
      </c>
    </row>
    <row r="175" spans="1:9" x14ac:dyDescent="0.35">
      <c r="A175">
        <v>1988</v>
      </c>
      <c r="B175" t="s">
        <v>117</v>
      </c>
      <c r="C175" t="s">
        <v>50</v>
      </c>
      <c r="D175" t="s">
        <v>40</v>
      </c>
      <c r="E175" t="str">
        <f>VLOOKUP(D175,Joggler_List!A:C,2,0)</f>
        <v>M</v>
      </c>
      <c r="F175" t="str">
        <f>VLOOKUP(D175,Joggler_List!A:C,3,0)</f>
        <v>USA</v>
      </c>
      <c r="G175" s="3">
        <v>1.4340277777777776E-2</v>
      </c>
      <c r="H175" t="s">
        <v>14</v>
      </c>
      <c r="I175" s="8" t="s">
        <v>22</v>
      </c>
    </row>
    <row r="176" spans="1:9" x14ac:dyDescent="0.35">
      <c r="A176" s="2">
        <v>41735</v>
      </c>
      <c r="B176" t="s">
        <v>117</v>
      </c>
      <c r="C176" t="s">
        <v>179</v>
      </c>
      <c r="D176" t="s">
        <v>180</v>
      </c>
      <c r="E176" t="str">
        <f>VLOOKUP(D176,Joggler_List!A:C,2,0)</f>
        <v>F</v>
      </c>
      <c r="F176" t="str">
        <f>VLOOKUP(D176,Joggler_List!A:C,3,0)</f>
        <v>USA</v>
      </c>
      <c r="G176" s="3">
        <v>1.4351851851851852E-2</v>
      </c>
      <c r="H176">
        <v>3</v>
      </c>
      <c r="I176" t="s">
        <v>181</v>
      </c>
    </row>
    <row r="177" spans="1:9" x14ac:dyDescent="0.35">
      <c r="A177" s="2">
        <v>42190</v>
      </c>
      <c r="B177" t="s">
        <v>117</v>
      </c>
      <c r="C177" t="s">
        <v>145</v>
      </c>
      <c r="D177" t="s">
        <v>182</v>
      </c>
      <c r="E177" t="str">
        <f>VLOOKUP(D177,Joggler_List!A:C,2,0)</f>
        <v>M</v>
      </c>
      <c r="F177">
        <f>VLOOKUP(D177,Joggler_List!A:C,3,0)</f>
        <v>0</v>
      </c>
      <c r="G177" s="3">
        <v>1.4351851851851852E-2</v>
      </c>
      <c r="H177" t="s">
        <v>14</v>
      </c>
      <c r="I177" s="8" t="s">
        <v>147</v>
      </c>
    </row>
    <row r="178" spans="1:9" x14ac:dyDescent="0.35">
      <c r="A178" s="2">
        <v>43797</v>
      </c>
      <c r="B178" t="s">
        <v>117</v>
      </c>
      <c r="C178" t="s">
        <v>183</v>
      </c>
      <c r="D178" t="s">
        <v>63</v>
      </c>
      <c r="E178" t="str">
        <f>VLOOKUP(D178,Joggler_List!A:C,2,0)</f>
        <v>M</v>
      </c>
      <c r="F178" t="str">
        <f>VLOOKUP(D178,Joggler_List!A:C,3,0)</f>
        <v>USA</v>
      </c>
      <c r="G178" s="3">
        <v>1.4363425925925925E-2</v>
      </c>
      <c r="H178" t="s">
        <v>14</v>
      </c>
      <c r="I178" s="8" t="s">
        <v>184</v>
      </c>
    </row>
    <row r="179" spans="1:9" x14ac:dyDescent="0.35">
      <c r="A179">
        <v>1991</v>
      </c>
      <c r="B179" t="s">
        <v>117</v>
      </c>
      <c r="C179" t="s">
        <v>185</v>
      </c>
      <c r="D179" t="s">
        <v>153</v>
      </c>
      <c r="E179" t="str">
        <f>VLOOKUP(D179,Joggler_List!A:C,2,0)</f>
        <v>M</v>
      </c>
      <c r="F179">
        <f>VLOOKUP(D179,Joggler_List!A:C,3,0)</f>
        <v>0</v>
      </c>
      <c r="G179" s="3">
        <v>1.4363425925925925E-2</v>
      </c>
      <c r="H179" t="s">
        <v>14</v>
      </c>
      <c r="I179" s="8" t="s">
        <v>22</v>
      </c>
    </row>
    <row r="180" spans="1:9" x14ac:dyDescent="0.35">
      <c r="A180">
        <v>2019</v>
      </c>
      <c r="B180" t="s">
        <v>117</v>
      </c>
      <c r="C180" t="s">
        <v>145</v>
      </c>
      <c r="D180" t="s">
        <v>146</v>
      </c>
      <c r="E180" t="str">
        <f>VLOOKUP(D180,Joggler_List!A:C,2,0)</f>
        <v>F</v>
      </c>
      <c r="F180" t="str">
        <f>VLOOKUP(D180,Joggler_List!A:C,3,0)</f>
        <v>USA</v>
      </c>
      <c r="G180" s="3">
        <v>1.4374999999999999E-2</v>
      </c>
      <c r="H180" t="s">
        <v>14</v>
      </c>
      <c r="I180" s="8" t="s">
        <v>147</v>
      </c>
    </row>
    <row r="181" spans="1:9" x14ac:dyDescent="0.35">
      <c r="A181" s="2">
        <v>42945</v>
      </c>
      <c r="B181" t="s">
        <v>117</v>
      </c>
      <c r="C181" t="s">
        <v>865</v>
      </c>
      <c r="D181" t="s">
        <v>863</v>
      </c>
      <c r="E181" t="str">
        <f>VLOOKUP(D181,Joggler_List!A:C,2,0)</f>
        <v>M</v>
      </c>
      <c r="F181" t="str">
        <f>VLOOKUP(D181,Joggler_List!A:C,3,0)</f>
        <v>CAN</v>
      </c>
      <c r="G181" s="3">
        <v>1.4409722222222221E-2</v>
      </c>
      <c r="H181" t="s">
        <v>14</v>
      </c>
      <c r="I181" t="s">
        <v>866</v>
      </c>
    </row>
    <row r="182" spans="1:9" x14ac:dyDescent="0.35">
      <c r="A182" s="2">
        <v>44961</v>
      </c>
      <c r="B182" t="s">
        <v>117</v>
      </c>
      <c r="C182" t="s">
        <v>743</v>
      </c>
      <c r="D182" t="s">
        <v>158</v>
      </c>
      <c r="E182" t="str">
        <f>VLOOKUP(D182,Joggler_List!A:C,2,0)</f>
        <v>M</v>
      </c>
      <c r="F182" t="str">
        <f>VLOOKUP(D182,Joggler_List!A:C,3,0)</f>
        <v>GBR</v>
      </c>
      <c r="G182" s="3">
        <v>1.4432870370370372E-2</v>
      </c>
      <c r="H182">
        <v>0</v>
      </c>
      <c r="I182" s="44"/>
    </row>
    <row r="183" spans="1:9" x14ac:dyDescent="0.35">
      <c r="A183">
        <v>1997</v>
      </c>
      <c r="B183" t="s">
        <v>117</v>
      </c>
      <c r="C183" t="s">
        <v>26</v>
      </c>
      <c r="D183" t="s">
        <v>65</v>
      </c>
      <c r="E183" t="str">
        <f>VLOOKUP(D183,Joggler_List!A:C,2,0)</f>
        <v>M</v>
      </c>
      <c r="F183">
        <f>VLOOKUP(D183,Joggler_List!A:C,3,0)</f>
        <v>0</v>
      </c>
      <c r="G183" s="3">
        <v>1.4467592592592593E-2</v>
      </c>
      <c r="H183" t="s">
        <v>14</v>
      </c>
      <c r="I183" s="8" t="s">
        <v>28</v>
      </c>
    </row>
    <row r="184" spans="1:9" x14ac:dyDescent="0.35">
      <c r="A184">
        <v>1994</v>
      </c>
      <c r="B184" t="s">
        <v>117</v>
      </c>
      <c r="C184" t="s">
        <v>186</v>
      </c>
      <c r="D184" t="s">
        <v>40</v>
      </c>
      <c r="E184" t="str">
        <f>VLOOKUP(D184,Joggler_List!A:C,2,0)</f>
        <v>M</v>
      </c>
      <c r="F184" t="str">
        <f>VLOOKUP(D184,Joggler_List!A:C,3,0)</f>
        <v>USA</v>
      </c>
      <c r="G184" s="3">
        <v>1.4467592592592593E-2</v>
      </c>
      <c r="H184" t="s">
        <v>14</v>
      </c>
      <c r="I184" s="8" t="s">
        <v>67</v>
      </c>
    </row>
    <row r="185" spans="1:9" x14ac:dyDescent="0.35">
      <c r="A185">
        <v>1989</v>
      </c>
      <c r="B185" t="s">
        <v>117</v>
      </c>
      <c r="C185" t="s">
        <v>56</v>
      </c>
      <c r="D185" t="s">
        <v>187</v>
      </c>
      <c r="E185" t="str">
        <f>VLOOKUP(D185,Joggler_List!A:C,2,0)</f>
        <v>M</v>
      </c>
      <c r="F185">
        <f>VLOOKUP(D185,Joggler_List!A:C,3,0)</f>
        <v>0</v>
      </c>
      <c r="G185" s="3">
        <v>1.4467592592592593E-2</v>
      </c>
      <c r="H185" t="s">
        <v>14</v>
      </c>
      <c r="I185" s="8" t="s">
        <v>22</v>
      </c>
    </row>
    <row r="186" spans="1:9" x14ac:dyDescent="0.35">
      <c r="A186" s="2">
        <v>45024</v>
      </c>
      <c r="B186" t="s">
        <v>117</v>
      </c>
      <c r="C186" t="s">
        <v>734</v>
      </c>
      <c r="D186" t="s">
        <v>158</v>
      </c>
      <c r="E186" t="str">
        <f>VLOOKUP(D186,Joggler_List!A:C,2,0)</f>
        <v>M</v>
      </c>
      <c r="F186" t="str">
        <f>VLOOKUP(D186,Joggler_List!A:C,3,0)</f>
        <v>GBR</v>
      </c>
      <c r="G186" s="3">
        <v>1.4490740740740742E-2</v>
      </c>
      <c r="H186">
        <v>1</v>
      </c>
      <c r="I186" s="44"/>
    </row>
    <row r="187" spans="1:9" x14ac:dyDescent="0.35">
      <c r="A187" s="2">
        <v>45038</v>
      </c>
      <c r="B187" t="s">
        <v>117</v>
      </c>
      <c r="C187" t="s">
        <v>747</v>
      </c>
      <c r="D187" t="s">
        <v>158</v>
      </c>
      <c r="E187" t="str">
        <f>VLOOKUP(D187,Joggler_List!A:C,2,0)</f>
        <v>M</v>
      </c>
      <c r="F187" t="str">
        <f>VLOOKUP(D187,Joggler_List!A:C,3,0)</f>
        <v>GBR</v>
      </c>
      <c r="G187" s="3">
        <v>1.4548611111111111E-2</v>
      </c>
      <c r="H187">
        <v>0</v>
      </c>
      <c r="I187" s="44"/>
    </row>
    <row r="188" spans="1:9" x14ac:dyDescent="0.35">
      <c r="A188" s="2">
        <v>44947</v>
      </c>
      <c r="B188" t="s">
        <v>117</v>
      </c>
      <c r="C188" t="s">
        <v>741</v>
      </c>
      <c r="D188" t="s">
        <v>158</v>
      </c>
      <c r="E188" t="str">
        <f>VLOOKUP(D188,Joggler_List!A:C,2,0)</f>
        <v>M</v>
      </c>
      <c r="F188" t="str">
        <f>VLOOKUP(D188,Joggler_List!A:C,3,0)</f>
        <v>GBR</v>
      </c>
      <c r="G188" s="3">
        <v>1.4560185185185183E-2</v>
      </c>
      <c r="H188">
        <v>0</v>
      </c>
      <c r="I188" s="44"/>
    </row>
    <row r="189" spans="1:9" x14ac:dyDescent="0.35">
      <c r="A189" s="2">
        <v>44525</v>
      </c>
      <c r="B189" t="s">
        <v>117</v>
      </c>
      <c r="C189" t="s">
        <v>188</v>
      </c>
      <c r="D189" t="s">
        <v>63</v>
      </c>
      <c r="E189" t="str">
        <f>VLOOKUP(D189,Joggler_List!A:C,2,0)</f>
        <v>M</v>
      </c>
      <c r="F189" t="str">
        <f>VLOOKUP(D189,Joggler_List!A:C,3,0)</f>
        <v>USA</v>
      </c>
      <c r="G189" s="3">
        <v>1.4606481481481482E-2</v>
      </c>
      <c r="H189" t="s">
        <v>14</v>
      </c>
      <c r="I189" s="8" t="s">
        <v>189</v>
      </c>
    </row>
    <row r="190" spans="1:9" x14ac:dyDescent="0.35">
      <c r="A190">
        <v>1994</v>
      </c>
      <c r="B190" t="s">
        <v>117</v>
      </c>
      <c r="C190" t="s">
        <v>186</v>
      </c>
      <c r="D190" t="s">
        <v>74</v>
      </c>
      <c r="E190" t="str">
        <f>VLOOKUP(D190,Joggler_List!A:C,2,0)</f>
        <v>M</v>
      </c>
      <c r="F190">
        <f>VLOOKUP(D190,Joggler_List!A:C,3,0)</f>
        <v>0</v>
      </c>
      <c r="G190" s="3">
        <v>1.4618055555555556E-2</v>
      </c>
      <c r="H190" t="s">
        <v>14</v>
      </c>
      <c r="I190" s="8" t="s">
        <v>67</v>
      </c>
    </row>
    <row r="191" spans="1:9" x14ac:dyDescent="0.35">
      <c r="A191" s="2">
        <v>43393</v>
      </c>
      <c r="B191" t="s">
        <v>117</v>
      </c>
      <c r="C191" t="s">
        <v>190</v>
      </c>
      <c r="D191" t="s">
        <v>137</v>
      </c>
      <c r="E191" t="str">
        <f>VLOOKUP(D191,Joggler_List!A:C,2,0)</f>
        <v>M</v>
      </c>
      <c r="F191" t="str">
        <f>VLOOKUP(D191,Joggler_List!A:C,3,0)</f>
        <v>USA</v>
      </c>
      <c r="G191" s="3">
        <v>1.462962962962963E-2</v>
      </c>
      <c r="H191">
        <v>0</v>
      </c>
      <c r="I191" s="8" t="s">
        <v>191</v>
      </c>
    </row>
    <row r="192" spans="1:9" x14ac:dyDescent="0.35">
      <c r="A192" s="2">
        <v>44534</v>
      </c>
      <c r="B192" t="s">
        <v>117</v>
      </c>
      <c r="C192" t="s">
        <v>726</v>
      </c>
      <c r="D192" t="s">
        <v>158</v>
      </c>
      <c r="E192" t="str">
        <f>VLOOKUP(D192,Joggler_List!A:C,2,0)</f>
        <v>M</v>
      </c>
      <c r="F192" t="str">
        <f>VLOOKUP(D192,Joggler_List!A:C,3,0)</f>
        <v>GBR</v>
      </c>
      <c r="G192" s="3">
        <v>1.462962962962963E-2</v>
      </c>
      <c r="H192" t="s">
        <v>14</v>
      </c>
      <c r="I192" s="44"/>
    </row>
    <row r="193" spans="1:9" x14ac:dyDescent="0.35">
      <c r="A193">
        <v>1981</v>
      </c>
      <c r="B193" t="s">
        <v>117</v>
      </c>
      <c r="C193" t="s">
        <v>174</v>
      </c>
      <c r="D193" t="s">
        <v>192</v>
      </c>
      <c r="E193" t="str">
        <f>VLOOKUP(D193,Joggler_List!A:C,2,0)</f>
        <v>M</v>
      </c>
      <c r="F193">
        <f>VLOOKUP(D193,Joggler_List!A:C,3,0)</f>
        <v>0</v>
      </c>
      <c r="G193" s="3">
        <v>1.4687499999999999E-2</v>
      </c>
      <c r="H193" t="s">
        <v>14</v>
      </c>
      <c r="I193" s="8" t="s">
        <v>175</v>
      </c>
    </row>
    <row r="194" spans="1:9" x14ac:dyDescent="0.35">
      <c r="A194" s="2">
        <v>44520</v>
      </c>
      <c r="B194" t="s">
        <v>117</v>
      </c>
      <c r="C194" t="s">
        <v>724</v>
      </c>
      <c r="D194" t="s">
        <v>158</v>
      </c>
      <c r="E194" t="str">
        <f>VLOOKUP(D194,Joggler_List!A:C,2,0)</f>
        <v>M</v>
      </c>
      <c r="F194" t="str">
        <f>VLOOKUP(D194,Joggler_List!A:C,3,0)</f>
        <v>GBR</v>
      </c>
      <c r="G194" s="3">
        <v>1.4849537037037036E-2</v>
      </c>
      <c r="H194" t="s">
        <v>14</v>
      </c>
      <c r="I194" s="44"/>
    </row>
    <row r="195" spans="1:9" x14ac:dyDescent="0.35">
      <c r="A195" s="2">
        <v>38916</v>
      </c>
      <c r="B195" t="s">
        <v>117</v>
      </c>
      <c r="C195" t="s">
        <v>171</v>
      </c>
      <c r="D195" t="s">
        <v>193</v>
      </c>
      <c r="E195" t="str">
        <f>VLOOKUP(D195,Joggler_List!A:C,2,0)</f>
        <v>M</v>
      </c>
      <c r="F195">
        <f>VLOOKUP(D195,Joggler_List!A:C,3,0)</f>
        <v>0</v>
      </c>
      <c r="G195" s="3">
        <v>1.4872685185185185E-2</v>
      </c>
      <c r="H195" t="s">
        <v>14</v>
      </c>
      <c r="I195" s="8" t="s">
        <v>173</v>
      </c>
    </row>
    <row r="196" spans="1:9" x14ac:dyDescent="0.35">
      <c r="A196">
        <v>1981</v>
      </c>
      <c r="B196" t="s">
        <v>117</v>
      </c>
      <c r="C196" t="s">
        <v>174</v>
      </c>
      <c r="D196" t="s">
        <v>194</v>
      </c>
      <c r="E196" t="str">
        <f>VLOOKUP(D196,Joggler_List!A:C,2,0)</f>
        <v>M</v>
      </c>
      <c r="F196">
        <f>VLOOKUP(D196,Joggler_List!A:C,3,0)</f>
        <v>0</v>
      </c>
      <c r="G196" s="3">
        <v>1.4976851851851852E-2</v>
      </c>
      <c r="H196" t="s">
        <v>14</v>
      </c>
      <c r="I196" s="8" t="s">
        <v>175</v>
      </c>
    </row>
    <row r="197" spans="1:9" x14ac:dyDescent="0.35">
      <c r="A197">
        <v>1997</v>
      </c>
      <c r="B197" t="s">
        <v>117</v>
      </c>
      <c r="C197" t="s">
        <v>26</v>
      </c>
      <c r="D197" t="s">
        <v>68</v>
      </c>
      <c r="E197" t="str">
        <f>VLOOKUP(D197,Joggler_List!A:C,2,0)</f>
        <v>M</v>
      </c>
      <c r="F197">
        <f>VLOOKUP(D197,Joggler_List!A:C,3,0)</f>
        <v>0</v>
      </c>
      <c r="G197" s="3">
        <v>1.5011574074074075E-2</v>
      </c>
      <c r="H197" t="s">
        <v>14</v>
      </c>
      <c r="I197" s="8" t="s">
        <v>28</v>
      </c>
    </row>
    <row r="198" spans="1:9" x14ac:dyDescent="0.35">
      <c r="A198" s="2">
        <v>44576</v>
      </c>
      <c r="B198" t="s">
        <v>117</v>
      </c>
      <c r="C198" t="s">
        <v>728</v>
      </c>
      <c r="D198" t="s">
        <v>158</v>
      </c>
      <c r="E198" t="str">
        <f>VLOOKUP(D198,Joggler_List!A:C,2,0)</f>
        <v>M</v>
      </c>
      <c r="F198" t="str">
        <f>VLOOKUP(D198,Joggler_List!A:C,3,0)</f>
        <v>GBR</v>
      </c>
      <c r="G198" s="3">
        <v>1.5011574074074075E-2</v>
      </c>
      <c r="H198" t="s">
        <v>14</v>
      </c>
      <c r="I198" s="44"/>
    </row>
    <row r="199" spans="1:9" x14ac:dyDescent="0.35">
      <c r="A199">
        <v>1996</v>
      </c>
      <c r="B199" t="s">
        <v>117</v>
      </c>
      <c r="C199" t="s">
        <v>39</v>
      </c>
      <c r="D199" t="s">
        <v>74</v>
      </c>
      <c r="E199" t="str">
        <f>VLOOKUP(D199,Joggler_List!A:C,2,0)</f>
        <v>M</v>
      </c>
      <c r="F199">
        <f>VLOOKUP(D199,Joggler_List!A:C,3,0)</f>
        <v>0</v>
      </c>
      <c r="G199" s="3">
        <v>1.5023148148148148E-2</v>
      </c>
      <c r="H199" t="s">
        <v>14</v>
      </c>
    </row>
    <row r="200" spans="1:9" x14ac:dyDescent="0.35">
      <c r="A200">
        <v>2018</v>
      </c>
      <c r="B200" t="s">
        <v>117</v>
      </c>
      <c r="C200" t="s">
        <v>145</v>
      </c>
      <c r="D200" t="s">
        <v>195</v>
      </c>
      <c r="E200" t="str">
        <f>VLOOKUP(D200,Joggler_List!A:C,2,0)</f>
        <v>M</v>
      </c>
      <c r="F200">
        <f>VLOOKUP(D200,Joggler_List!A:C,3,0)</f>
        <v>0</v>
      </c>
      <c r="G200" s="3">
        <v>1.503472222222222E-2</v>
      </c>
      <c r="H200" t="s">
        <v>14</v>
      </c>
      <c r="I200" s="8" t="s">
        <v>147</v>
      </c>
    </row>
    <row r="201" spans="1:9" x14ac:dyDescent="0.35">
      <c r="A201" s="2">
        <v>40744</v>
      </c>
      <c r="B201" t="s">
        <v>117</v>
      </c>
      <c r="C201" t="s">
        <v>143</v>
      </c>
      <c r="D201" t="s">
        <v>196</v>
      </c>
      <c r="E201" t="str">
        <f>VLOOKUP(D201,Joggler_List!A:C,2,0)</f>
        <v>M</v>
      </c>
      <c r="F201">
        <f>VLOOKUP(D201,Joggler_List!A:C,3,0)</f>
        <v>0</v>
      </c>
      <c r="G201" s="3">
        <v>1.5057870370370369E-2</v>
      </c>
      <c r="H201" t="s">
        <v>14</v>
      </c>
      <c r="I201" s="8" t="s">
        <v>144</v>
      </c>
    </row>
    <row r="202" spans="1:9" x14ac:dyDescent="0.35">
      <c r="A202" s="2">
        <v>40744</v>
      </c>
      <c r="B202" t="s">
        <v>117</v>
      </c>
      <c r="C202" t="s">
        <v>143</v>
      </c>
      <c r="D202" t="s">
        <v>197</v>
      </c>
      <c r="E202" t="str">
        <f>VLOOKUP(D202,Joggler_List!A:C,2,0)</f>
        <v>F</v>
      </c>
      <c r="F202" t="str">
        <f>VLOOKUP(D202,Joggler_List!A:C,3,0)</f>
        <v>USA</v>
      </c>
      <c r="G202" s="3">
        <v>1.511574074074074E-2</v>
      </c>
      <c r="H202" t="s">
        <v>14</v>
      </c>
      <c r="I202" s="8" t="s">
        <v>144</v>
      </c>
    </row>
    <row r="203" spans="1:9" x14ac:dyDescent="0.35">
      <c r="A203" s="2">
        <v>44884</v>
      </c>
      <c r="B203" t="s">
        <v>117</v>
      </c>
      <c r="C203" t="s">
        <v>739</v>
      </c>
      <c r="D203" t="s">
        <v>158</v>
      </c>
      <c r="E203" t="str">
        <f>VLOOKUP(D203,Joggler_List!A:C,2,0)</f>
        <v>M</v>
      </c>
      <c r="F203" t="str">
        <f>VLOOKUP(D203,Joggler_List!A:C,3,0)</f>
        <v>GBR</v>
      </c>
      <c r="G203" s="3">
        <v>1.5127314814814816E-2</v>
      </c>
      <c r="H203">
        <v>0</v>
      </c>
      <c r="I203" s="44"/>
    </row>
    <row r="204" spans="1:9" x14ac:dyDescent="0.35">
      <c r="A204">
        <v>1991</v>
      </c>
      <c r="B204" t="s">
        <v>117</v>
      </c>
      <c r="C204" t="s">
        <v>185</v>
      </c>
      <c r="D204" t="s">
        <v>41</v>
      </c>
      <c r="E204" t="str">
        <f>VLOOKUP(D204,Joggler_List!A:C,2,0)</f>
        <v>M</v>
      </c>
      <c r="F204" t="str">
        <f>VLOOKUP(D204,Joggler_List!A:C,3,0)</f>
        <v>USA</v>
      </c>
      <c r="G204" s="3">
        <v>1.5150462962962963E-2</v>
      </c>
      <c r="H204" t="s">
        <v>14</v>
      </c>
      <c r="I204" s="8" t="s">
        <v>22</v>
      </c>
    </row>
    <row r="205" spans="1:9" x14ac:dyDescent="0.35">
      <c r="A205" s="2">
        <v>39644</v>
      </c>
      <c r="B205" t="s">
        <v>117</v>
      </c>
      <c r="C205" t="s">
        <v>198</v>
      </c>
      <c r="D205" t="s">
        <v>163</v>
      </c>
      <c r="E205" t="str">
        <f>VLOOKUP(D205,Joggler_List!A:C,2,0)</f>
        <v>M</v>
      </c>
      <c r="F205" t="str">
        <f>VLOOKUP(D205,Joggler_List!A:C,3,0)</f>
        <v>USA</v>
      </c>
      <c r="G205" s="3">
        <v>1.5162037037037036E-2</v>
      </c>
      <c r="H205" t="s">
        <v>14</v>
      </c>
      <c r="I205" s="8" t="s">
        <v>199</v>
      </c>
    </row>
    <row r="206" spans="1:9" x14ac:dyDescent="0.35">
      <c r="A206" s="2">
        <v>44590</v>
      </c>
      <c r="B206" t="s">
        <v>117</v>
      </c>
      <c r="C206" t="s">
        <v>724</v>
      </c>
      <c r="D206" t="s">
        <v>158</v>
      </c>
      <c r="E206" t="str">
        <f>VLOOKUP(D206,Joggler_List!A:C,2,0)</f>
        <v>M</v>
      </c>
      <c r="F206" t="str">
        <f>VLOOKUP(D206,Joggler_List!A:C,3,0)</f>
        <v>GBR</v>
      </c>
      <c r="G206" s="3">
        <v>1.5370370370370369E-2</v>
      </c>
      <c r="H206" t="s">
        <v>14</v>
      </c>
      <c r="I206" s="44"/>
    </row>
    <row r="207" spans="1:9" x14ac:dyDescent="0.35">
      <c r="A207">
        <v>1991</v>
      </c>
      <c r="B207" t="s">
        <v>117</v>
      </c>
      <c r="C207" t="s">
        <v>185</v>
      </c>
      <c r="D207" t="s">
        <v>81</v>
      </c>
      <c r="E207" t="str">
        <f>VLOOKUP(D207,Joggler_List!A:C,2,0)</f>
        <v>M</v>
      </c>
      <c r="F207">
        <f>VLOOKUP(D207,Joggler_List!A:C,3,0)</f>
        <v>0</v>
      </c>
      <c r="G207" s="3">
        <v>1.5381944444444443E-2</v>
      </c>
      <c r="H207" t="s">
        <v>14</v>
      </c>
      <c r="I207" s="8" t="s">
        <v>22</v>
      </c>
    </row>
    <row r="208" spans="1:9" x14ac:dyDescent="0.35">
      <c r="A208" s="2">
        <v>44835</v>
      </c>
      <c r="B208" t="s">
        <v>117</v>
      </c>
      <c r="C208" t="s">
        <v>736</v>
      </c>
      <c r="D208" t="s">
        <v>158</v>
      </c>
      <c r="E208" t="str">
        <f>VLOOKUP(D208,Joggler_List!A:C,2,0)</f>
        <v>M</v>
      </c>
      <c r="F208" t="str">
        <f>VLOOKUP(D208,Joggler_List!A:C,3,0)</f>
        <v>GBR</v>
      </c>
      <c r="G208" s="3">
        <v>1.5428240740740741E-2</v>
      </c>
      <c r="H208">
        <v>0</v>
      </c>
      <c r="I208" s="44"/>
    </row>
    <row r="209" spans="1:9" x14ac:dyDescent="0.35">
      <c r="A209" s="2">
        <v>44555</v>
      </c>
      <c r="B209" t="s">
        <v>117</v>
      </c>
      <c r="C209" t="s">
        <v>727</v>
      </c>
      <c r="D209" t="s">
        <v>158</v>
      </c>
      <c r="E209" t="str">
        <f>VLOOKUP(D209,Joggler_List!A:C,2,0)</f>
        <v>M</v>
      </c>
      <c r="F209" t="str">
        <f>VLOOKUP(D209,Joggler_List!A:C,3,0)</f>
        <v>GBR</v>
      </c>
      <c r="G209" s="3">
        <v>1.5439814814814816E-2</v>
      </c>
      <c r="H209" t="s">
        <v>14</v>
      </c>
      <c r="I209" s="44"/>
    </row>
    <row r="210" spans="1:9" x14ac:dyDescent="0.35">
      <c r="A210" s="2">
        <v>44471</v>
      </c>
      <c r="B210" t="s">
        <v>117</v>
      </c>
      <c r="C210" t="s">
        <v>724</v>
      </c>
      <c r="D210" t="s">
        <v>158</v>
      </c>
      <c r="E210" t="str">
        <f>VLOOKUP(D210,Joggler_List!A:C,2,0)</f>
        <v>M</v>
      </c>
      <c r="F210" t="str">
        <f>VLOOKUP(D210,Joggler_List!A:C,3,0)</f>
        <v>GBR</v>
      </c>
      <c r="G210" s="3">
        <v>1.545138888888889E-2</v>
      </c>
      <c r="H210" t="s">
        <v>14</v>
      </c>
      <c r="I210" s="44"/>
    </row>
    <row r="211" spans="1:9" x14ac:dyDescent="0.35">
      <c r="A211" s="2">
        <v>44443</v>
      </c>
      <c r="B211" t="s">
        <v>117</v>
      </c>
      <c r="C211" t="s">
        <v>724</v>
      </c>
      <c r="D211" t="s">
        <v>158</v>
      </c>
      <c r="E211" t="str">
        <f>VLOOKUP(D211,Joggler_List!A:C,2,0)</f>
        <v>M</v>
      </c>
      <c r="F211" t="str">
        <f>VLOOKUP(D211,Joggler_List!A:C,3,0)</f>
        <v>GBR</v>
      </c>
      <c r="G211" s="3">
        <v>1.5462962962962963E-2</v>
      </c>
      <c r="H211" t="s">
        <v>14</v>
      </c>
      <c r="I211" s="44"/>
    </row>
    <row r="212" spans="1:9" x14ac:dyDescent="0.35">
      <c r="A212" s="2">
        <v>44632</v>
      </c>
      <c r="B212" t="s">
        <v>117</v>
      </c>
      <c r="C212" t="s">
        <v>726</v>
      </c>
      <c r="D212" t="s">
        <v>158</v>
      </c>
      <c r="E212" t="str">
        <f>VLOOKUP(D212,Joggler_List!A:C,2,0)</f>
        <v>M</v>
      </c>
      <c r="F212" t="str">
        <f>VLOOKUP(D212,Joggler_List!A:C,3,0)</f>
        <v>GBR</v>
      </c>
      <c r="G212" s="3">
        <v>1.5532407407407406E-2</v>
      </c>
      <c r="H212" t="s">
        <v>14</v>
      </c>
      <c r="I212" s="44"/>
    </row>
    <row r="213" spans="1:9" x14ac:dyDescent="0.35">
      <c r="A213" s="2">
        <v>44828</v>
      </c>
      <c r="B213" t="s">
        <v>117</v>
      </c>
      <c r="C213" t="s">
        <v>735</v>
      </c>
      <c r="D213" t="s">
        <v>158</v>
      </c>
      <c r="E213" t="str">
        <f>VLOOKUP(D213,Joggler_List!A:C,2,0)</f>
        <v>M</v>
      </c>
      <c r="F213" t="str">
        <f>VLOOKUP(D213,Joggler_List!A:C,3,0)</f>
        <v>GBR</v>
      </c>
      <c r="G213" s="3">
        <v>1.5532407407407406E-2</v>
      </c>
      <c r="H213" t="s">
        <v>14</v>
      </c>
      <c r="I213" s="44"/>
    </row>
    <row r="214" spans="1:9" x14ac:dyDescent="0.35">
      <c r="A214" s="2">
        <v>39280</v>
      </c>
      <c r="B214" t="s">
        <v>117</v>
      </c>
      <c r="C214" t="s">
        <v>149</v>
      </c>
      <c r="D214" t="s">
        <v>200</v>
      </c>
      <c r="E214" t="str">
        <f>VLOOKUP(D214,Joggler_List!A:C,2,0)</f>
        <v>M</v>
      </c>
      <c r="F214">
        <f>VLOOKUP(D214,Joggler_List!A:C,3,0)</f>
        <v>0</v>
      </c>
      <c r="G214" s="3">
        <v>1.5590277777777778E-2</v>
      </c>
      <c r="H214" t="s">
        <v>14</v>
      </c>
      <c r="I214" s="8" t="s">
        <v>201</v>
      </c>
    </row>
    <row r="215" spans="1:9" x14ac:dyDescent="0.35">
      <c r="A215">
        <v>1997</v>
      </c>
      <c r="B215" t="s">
        <v>117</v>
      </c>
      <c r="C215" t="s">
        <v>26</v>
      </c>
      <c r="D215" t="s">
        <v>202</v>
      </c>
      <c r="E215" t="str">
        <f>VLOOKUP(D215,Joggler_List!A:C,2,0)</f>
        <v>M</v>
      </c>
      <c r="F215">
        <f>VLOOKUP(D215,Joggler_List!A:C,3,0)</f>
        <v>0</v>
      </c>
      <c r="G215" s="3">
        <v>1.5613425925925926E-2</v>
      </c>
      <c r="H215" t="s">
        <v>14</v>
      </c>
      <c r="I215" s="8" t="s">
        <v>28</v>
      </c>
    </row>
    <row r="216" spans="1:9" x14ac:dyDescent="0.35">
      <c r="A216">
        <v>1994</v>
      </c>
      <c r="B216" t="s">
        <v>117</v>
      </c>
      <c r="C216" t="s">
        <v>186</v>
      </c>
      <c r="D216" t="s">
        <v>203</v>
      </c>
      <c r="E216" t="str">
        <f>VLOOKUP(D216,Joggler_List!A:C,2,0)</f>
        <v>M</v>
      </c>
      <c r="F216">
        <f>VLOOKUP(D216,Joggler_List!A:C,3,0)</f>
        <v>0</v>
      </c>
      <c r="G216" s="3">
        <v>1.5625E-2</v>
      </c>
      <c r="H216" t="s">
        <v>14</v>
      </c>
      <c r="I216" s="8" t="s">
        <v>67</v>
      </c>
    </row>
    <row r="217" spans="1:9" x14ac:dyDescent="0.35">
      <c r="A217" s="2">
        <v>44464</v>
      </c>
      <c r="B217" t="s">
        <v>117</v>
      </c>
      <c r="C217" t="s">
        <v>724</v>
      </c>
      <c r="D217" t="s">
        <v>158</v>
      </c>
      <c r="E217" t="str">
        <f>VLOOKUP(D217,Joggler_List!A:C,2,0)</f>
        <v>M</v>
      </c>
      <c r="F217" t="str">
        <f>VLOOKUP(D217,Joggler_List!A:C,3,0)</f>
        <v>GBR</v>
      </c>
      <c r="G217" s="3">
        <v>1.5648148148148151E-2</v>
      </c>
      <c r="H217" t="s">
        <v>14</v>
      </c>
      <c r="I217" s="44"/>
    </row>
    <row r="218" spans="1:9" x14ac:dyDescent="0.35">
      <c r="A218" s="2">
        <v>45003</v>
      </c>
      <c r="B218" t="s">
        <v>117</v>
      </c>
      <c r="C218" t="s">
        <v>204</v>
      </c>
      <c r="D218" t="s">
        <v>205</v>
      </c>
      <c r="E218" t="str">
        <f>VLOOKUP(D218,Joggler_List!A:C,2,0)</f>
        <v>M</v>
      </c>
      <c r="F218" t="str">
        <f>VLOOKUP(D218,Joggler_List!A:C,3,0)</f>
        <v>GBR</v>
      </c>
      <c r="G218" s="3">
        <v>1.5671296296296298E-2</v>
      </c>
      <c r="H218" t="s">
        <v>14</v>
      </c>
      <c r="I218" t="s">
        <v>206</v>
      </c>
    </row>
    <row r="219" spans="1:9" x14ac:dyDescent="0.35">
      <c r="A219">
        <v>1993</v>
      </c>
      <c r="B219" t="s">
        <v>117</v>
      </c>
      <c r="C219" t="s">
        <v>60</v>
      </c>
      <c r="D219" t="s">
        <v>207</v>
      </c>
      <c r="E219" t="str">
        <f>VLOOKUP(D219,Joggler_List!A:C,2,0)</f>
        <v>M</v>
      </c>
      <c r="F219">
        <f>VLOOKUP(D219,Joggler_List!A:C,3,0)</f>
        <v>0</v>
      </c>
      <c r="G219" s="3">
        <v>1.5671296296296298E-2</v>
      </c>
      <c r="H219" t="s">
        <v>14</v>
      </c>
      <c r="I219" s="8" t="s">
        <v>22</v>
      </c>
    </row>
    <row r="220" spans="1:9" x14ac:dyDescent="0.35">
      <c r="A220">
        <v>1993</v>
      </c>
      <c r="B220" t="s">
        <v>117</v>
      </c>
      <c r="C220" t="s">
        <v>60</v>
      </c>
      <c r="D220" t="s">
        <v>112</v>
      </c>
      <c r="E220" t="str">
        <f>VLOOKUP(D220,Joggler_List!A:C,2,0)</f>
        <v>M</v>
      </c>
      <c r="F220">
        <f>VLOOKUP(D220,Joggler_List!A:C,3,0)</f>
        <v>0</v>
      </c>
      <c r="G220" s="3">
        <v>1.5682870370370371E-2</v>
      </c>
      <c r="H220" t="s">
        <v>14</v>
      </c>
      <c r="I220" s="8" t="s">
        <v>22</v>
      </c>
    </row>
    <row r="221" spans="1:9" x14ac:dyDescent="0.35">
      <c r="A221">
        <v>1991</v>
      </c>
      <c r="B221" t="s">
        <v>117</v>
      </c>
      <c r="C221" t="s">
        <v>185</v>
      </c>
      <c r="D221" t="s">
        <v>57</v>
      </c>
      <c r="E221" t="str">
        <f>VLOOKUP(D221,Joggler_List!A:C,2,0)</f>
        <v>M</v>
      </c>
      <c r="F221">
        <f>VLOOKUP(D221,Joggler_List!A:C,3,0)</f>
        <v>0</v>
      </c>
      <c r="G221" s="3">
        <v>1.5694444444444445E-2</v>
      </c>
      <c r="H221" t="s">
        <v>14</v>
      </c>
      <c r="I221" s="8" t="s">
        <v>22</v>
      </c>
    </row>
    <row r="222" spans="1:9" x14ac:dyDescent="0.35">
      <c r="A222">
        <v>2017</v>
      </c>
      <c r="B222" t="s">
        <v>117</v>
      </c>
      <c r="C222" t="s">
        <v>154</v>
      </c>
      <c r="D222" t="s">
        <v>54</v>
      </c>
      <c r="E222" t="str">
        <f>VLOOKUP(D222,Joggler_List!A:C,2,0)</f>
        <v>M</v>
      </c>
      <c r="F222">
        <f>VLOOKUP(D222,Joggler_List!A:C,3,0)</f>
        <v>0</v>
      </c>
      <c r="G222" s="3">
        <v>1.5706018518518518E-2</v>
      </c>
      <c r="H222" t="s">
        <v>14</v>
      </c>
      <c r="I222" s="8" t="s">
        <v>156</v>
      </c>
    </row>
    <row r="223" spans="1:9" x14ac:dyDescent="0.35">
      <c r="A223">
        <v>1995</v>
      </c>
      <c r="B223" t="s">
        <v>117</v>
      </c>
      <c r="C223" t="s">
        <v>23</v>
      </c>
      <c r="D223" t="s">
        <v>27</v>
      </c>
      <c r="E223" t="str">
        <f>VLOOKUP(D223,Joggler_List!A:C,2,0)</f>
        <v>M</v>
      </c>
      <c r="F223">
        <f>VLOOKUP(D223,Joggler_List!A:C,3,0)</f>
        <v>0</v>
      </c>
      <c r="G223" s="3">
        <v>1.5706018518518518E-2</v>
      </c>
      <c r="H223" t="s">
        <v>14</v>
      </c>
      <c r="I223" s="8" t="s">
        <v>58</v>
      </c>
    </row>
    <row r="224" spans="1:9" x14ac:dyDescent="0.35">
      <c r="A224" s="2">
        <v>44422</v>
      </c>
      <c r="B224" t="s">
        <v>117</v>
      </c>
      <c r="C224" t="s">
        <v>724</v>
      </c>
      <c r="D224" t="s">
        <v>158</v>
      </c>
      <c r="E224" t="str">
        <f>VLOOKUP(D224,Joggler_List!A:C,2,0)</f>
        <v>M</v>
      </c>
      <c r="F224" t="str">
        <f>VLOOKUP(D224,Joggler_List!A:C,3,0)</f>
        <v>GBR</v>
      </c>
      <c r="G224" s="3">
        <v>1.5706018518518518E-2</v>
      </c>
      <c r="H224" t="s">
        <v>14</v>
      </c>
      <c r="I224" s="44"/>
    </row>
    <row r="225" spans="1:9" x14ac:dyDescent="0.35">
      <c r="A225" s="2">
        <v>44989</v>
      </c>
      <c r="B225" t="s">
        <v>117</v>
      </c>
      <c r="C225" t="s">
        <v>744</v>
      </c>
      <c r="D225" t="s">
        <v>158</v>
      </c>
      <c r="E225" t="str">
        <f>VLOOKUP(D225,Joggler_List!A:C,2,0)</f>
        <v>M</v>
      </c>
      <c r="F225" t="str">
        <f>VLOOKUP(D225,Joggler_List!A:C,3,0)</f>
        <v>GBR</v>
      </c>
      <c r="G225" s="3">
        <v>1.5752314814814813E-2</v>
      </c>
      <c r="H225">
        <v>0</v>
      </c>
      <c r="I225" s="44"/>
    </row>
    <row r="226" spans="1:9" x14ac:dyDescent="0.35">
      <c r="A226" s="2">
        <v>44611</v>
      </c>
      <c r="B226" t="s">
        <v>117</v>
      </c>
      <c r="C226" t="s">
        <v>728</v>
      </c>
      <c r="D226" t="s">
        <v>158</v>
      </c>
      <c r="E226" t="str">
        <f>VLOOKUP(D226,Joggler_List!A:C,2,0)</f>
        <v>M</v>
      </c>
      <c r="F226" t="str">
        <f>VLOOKUP(D226,Joggler_List!A:C,3,0)</f>
        <v>GBR</v>
      </c>
      <c r="G226" s="3">
        <v>1.5844907407407408E-2</v>
      </c>
      <c r="H226" t="s">
        <v>14</v>
      </c>
      <c r="I226" s="44"/>
    </row>
    <row r="227" spans="1:9" x14ac:dyDescent="0.35">
      <c r="A227" s="2">
        <v>44450</v>
      </c>
      <c r="B227" t="s">
        <v>117</v>
      </c>
      <c r="C227" t="s">
        <v>724</v>
      </c>
      <c r="D227" t="s">
        <v>158</v>
      </c>
      <c r="E227" t="str">
        <f>VLOOKUP(D227,Joggler_List!A:C,2,0)</f>
        <v>M</v>
      </c>
      <c r="F227" t="str">
        <f>VLOOKUP(D227,Joggler_List!A:C,3,0)</f>
        <v>GBR</v>
      </c>
      <c r="G227" s="3">
        <v>1.5856481481481482E-2</v>
      </c>
      <c r="H227" t="s">
        <v>14</v>
      </c>
      <c r="I227" s="44"/>
    </row>
    <row r="228" spans="1:9" x14ac:dyDescent="0.35">
      <c r="A228" s="2">
        <v>44870</v>
      </c>
      <c r="B228" t="s">
        <v>117</v>
      </c>
      <c r="C228" t="s">
        <v>738</v>
      </c>
      <c r="D228" t="s">
        <v>158</v>
      </c>
      <c r="E228" t="str">
        <f>VLOOKUP(D228,Joggler_List!A:C,2,0)</f>
        <v>M</v>
      </c>
      <c r="F228" t="str">
        <f>VLOOKUP(D228,Joggler_List!A:C,3,0)</f>
        <v>GBR</v>
      </c>
      <c r="G228" s="3">
        <v>1.5902777777777776E-2</v>
      </c>
      <c r="H228">
        <v>0</v>
      </c>
      <c r="I228" s="44"/>
    </row>
    <row r="229" spans="1:9" x14ac:dyDescent="0.35">
      <c r="A229" s="2">
        <v>43820</v>
      </c>
      <c r="B229" t="s">
        <v>117</v>
      </c>
      <c r="C229" t="s">
        <v>723</v>
      </c>
      <c r="D229" t="s">
        <v>158</v>
      </c>
      <c r="E229" t="str">
        <f>VLOOKUP(D229,Joggler_List!A:C,2,0)</f>
        <v>M</v>
      </c>
      <c r="F229" t="str">
        <f>VLOOKUP(D229,Joggler_List!A:C,3,0)</f>
        <v>GBR</v>
      </c>
      <c r="G229" s="3">
        <v>1.5983796296296295E-2</v>
      </c>
      <c r="H229" t="s">
        <v>14</v>
      </c>
      <c r="I229" s="44"/>
    </row>
    <row r="230" spans="1:9" x14ac:dyDescent="0.35">
      <c r="A230" s="2">
        <v>40008</v>
      </c>
      <c r="B230" t="s">
        <v>117</v>
      </c>
      <c r="C230" t="s">
        <v>149</v>
      </c>
      <c r="D230" t="s">
        <v>208</v>
      </c>
      <c r="E230" t="str">
        <f>VLOOKUP(D230,Joggler_List!A:C,2,0)</f>
        <v>M</v>
      </c>
      <c r="F230">
        <f>VLOOKUP(D230,Joggler_List!A:C,3,0)</f>
        <v>0</v>
      </c>
      <c r="G230" s="3">
        <v>1.6018518518518519E-2</v>
      </c>
      <c r="H230" t="s">
        <v>14</v>
      </c>
      <c r="I230" s="8" t="s">
        <v>150</v>
      </c>
    </row>
    <row r="231" spans="1:9" x14ac:dyDescent="0.35">
      <c r="A231" s="2">
        <v>44506</v>
      </c>
      <c r="B231" t="s">
        <v>117</v>
      </c>
      <c r="C231" t="s">
        <v>724</v>
      </c>
      <c r="D231" t="s">
        <v>158</v>
      </c>
      <c r="E231" t="str">
        <f>VLOOKUP(D231,Joggler_List!A:C,2,0)</f>
        <v>M</v>
      </c>
      <c r="F231" t="str">
        <f>VLOOKUP(D231,Joggler_List!A:C,3,0)</f>
        <v>GBR</v>
      </c>
      <c r="G231" s="3">
        <v>1.6018518518518519E-2</v>
      </c>
      <c r="H231" t="s">
        <v>14</v>
      </c>
      <c r="I231" s="44"/>
    </row>
    <row r="232" spans="1:9" x14ac:dyDescent="0.35">
      <c r="A232" s="2">
        <v>44457</v>
      </c>
      <c r="B232" t="s">
        <v>117</v>
      </c>
      <c r="C232" t="s">
        <v>725</v>
      </c>
      <c r="D232" t="s">
        <v>158</v>
      </c>
      <c r="E232" t="str">
        <f>VLOOKUP(D232,Joggler_List!A:C,2,0)</f>
        <v>M</v>
      </c>
      <c r="F232" t="str">
        <f>VLOOKUP(D232,Joggler_List!A:C,3,0)</f>
        <v>GBR</v>
      </c>
      <c r="G232" s="3">
        <v>1.6122685185185184E-2</v>
      </c>
      <c r="H232" t="s">
        <v>14</v>
      </c>
      <c r="I232" s="44"/>
    </row>
    <row r="233" spans="1:9" x14ac:dyDescent="0.35">
      <c r="A233">
        <v>1997</v>
      </c>
      <c r="B233" t="s">
        <v>117</v>
      </c>
      <c r="C233" t="s">
        <v>26</v>
      </c>
      <c r="D233" t="s">
        <v>209</v>
      </c>
      <c r="E233" t="str">
        <f>VLOOKUP(D233,Joggler_List!A:C,2,0)</f>
        <v>M</v>
      </c>
      <c r="F233">
        <f>VLOOKUP(D233,Joggler_List!A:C,3,0)</f>
        <v>0</v>
      </c>
      <c r="G233" s="3">
        <v>1.6134259259259261E-2</v>
      </c>
      <c r="H233" t="s">
        <v>14</v>
      </c>
      <c r="I233" s="8" t="s">
        <v>28</v>
      </c>
    </row>
    <row r="234" spans="1:9" x14ac:dyDescent="0.35">
      <c r="A234">
        <v>1996</v>
      </c>
      <c r="B234" t="s">
        <v>117</v>
      </c>
      <c r="C234" t="s">
        <v>39</v>
      </c>
      <c r="D234" t="s">
        <v>210</v>
      </c>
      <c r="E234" t="str">
        <f>VLOOKUP(D234,Joggler_List!A:C,2,0)</f>
        <v>M</v>
      </c>
      <c r="F234">
        <f>VLOOKUP(D234,Joggler_List!A:C,3,0)</f>
        <v>0</v>
      </c>
      <c r="G234" s="3">
        <v>1.621527777777778E-2</v>
      </c>
      <c r="H234" t="s">
        <v>14</v>
      </c>
    </row>
    <row r="235" spans="1:9" x14ac:dyDescent="0.35">
      <c r="A235">
        <v>1988</v>
      </c>
      <c r="B235" t="s">
        <v>117</v>
      </c>
      <c r="C235" t="s">
        <v>50</v>
      </c>
      <c r="D235" t="s">
        <v>211</v>
      </c>
      <c r="E235" t="str">
        <f>VLOOKUP(D235,Joggler_List!A:C,2,0)</f>
        <v>M</v>
      </c>
      <c r="F235">
        <f>VLOOKUP(D235,Joggler_List!A:C,3,0)</f>
        <v>0</v>
      </c>
      <c r="G235" s="3">
        <v>1.621527777777778E-2</v>
      </c>
      <c r="H235" t="s">
        <v>14</v>
      </c>
      <c r="I235" s="8" t="s">
        <v>22</v>
      </c>
    </row>
    <row r="236" spans="1:9" x14ac:dyDescent="0.35">
      <c r="A236">
        <v>2016</v>
      </c>
      <c r="B236" t="s">
        <v>117</v>
      </c>
      <c r="C236" t="s">
        <v>145</v>
      </c>
      <c r="D236" t="s">
        <v>212</v>
      </c>
      <c r="E236" t="str">
        <f>VLOOKUP(D236,Joggler_List!A:C,2,0)</f>
        <v>M</v>
      </c>
      <c r="F236">
        <f>VLOOKUP(D236,Joggler_List!A:C,3,0)</f>
        <v>0</v>
      </c>
      <c r="G236" s="3">
        <v>1.622685185185185E-2</v>
      </c>
      <c r="H236" t="s">
        <v>14</v>
      </c>
      <c r="I236" s="8" t="s">
        <v>147</v>
      </c>
    </row>
    <row r="237" spans="1:9" x14ac:dyDescent="0.35">
      <c r="A237" s="2">
        <v>44933</v>
      </c>
      <c r="B237" t="s">
        <v>117</v>
      </c>
      <c r="C237" t="s">
        <v>809</v>
      </c>
      <c r="D237" t="s">
        <v>807</v>
      </c>
      <c r="E237" t="str">
        <f>VLOOKUP(D237,Joggler_List!A:C,2,0)</f>
        <v>M</v>
      </c>
      <c r="F237" t="str">
        <f>VLOOKUP(D237,Joggler_List!A:C,3,0)</f>
        <v>IRE</v>
      </c>
      <c r="G237" s="3">
        <v>1.6261574074074074E-2</v>
      </c>
      <c r="H237" t="s">
        <v>14</v>
      </c>
      <c r="I237" t="s">
        <v>810</v>
      </c>
    </row>
    <row r="238" spans="1:9" x14ac:dyDescent="0.35">
      <c r="A238" s="2">
        <v>44954</v>
      </c>
      <c r="B238" t="s">
        <v>117</v>
      </c>
      <c r="C238" t="s">
        <v>742</v>
      </c>
      <c r="D238" t="s">
        <v>158</v>
      </c>
      <c r="E238" t="str">
        <f>VLOOKUP(D238,Joggler_List!A:C,2,0)</f>
        <v>M</v>
      </c>
      <c r="F238" t="str">
        <f>VLOOKUP(D238,Joggler_List!A:C,3,0)</f>
        <v>GBR</v>
      </c>
      <c r="G238" s="3">
        <v>1.6307870370370372E-2</v>
      </c>
      <c r="H238" t="s">
        <v>14</v>
      </c>
      <c r="I238" s="44"/>
    </row>
    <row r="239" spans="1:9" x14ac:dyDescent="0.35">
      <c r="A239" s="2">
        <v>42190</v>
      </c>
      <c r="B239" t="s">
        <v>117</v>
      </c>
      <c r="C239" t="s">
        <v>145</v>
      </c>
      <c r="D239" t="s">
        <v>213</v>
      </c>
      <c r="E239" t="str">
        <f>VLOOKUP(D239,Joggler_List!A:C,2,0)</f>
        <v>M</v>
      </c>
      <c r="F239" t="str">
        <f>VLOOKUP(D239,Joggler_List!A:C,3,0)</f>
        <v>USA</v>
      </c>
      <c r="G239" s="3">
        <v>1.6319444444444445E-2</v>
      </c>
      <c r="H239" t="s">
        <v>14</v>
      </c>
      <c r="I239" s="8" t="s">
        <v>147</v>
      </c>
    </row>
    <row r="240" spans="1:9" x14ac:dyDescent="0.35">
      <c r="A240" s="2">
        <v>44562</v>
      </c>
      <c r="B240" t="s">
        <v>117</v>
      </c>
      <c r="C240" t="s">
        <v>723</v>
      </c>
      <c r="D240" t="s">
        <v>158</v>
      </c>
      <c r="E240" t="str">
        <f>VLOOKUP(D240,Joggler_List!A:C,2,0)</f>
        <v>M</v>
      </c>
      <c r="F240" t="str">
        <f>VLOOKUP(D240,Joggler_List!A:C,3,0)</f>
        <v>GBR</v>
      </c>
      <c r="G240" s="3">
        <v>1.6342592592592593E-2</v>
      </c>
      <c r="H240" t="s">
        <v>14</v>
      </c>
      <c r="I240" s="44"/>
    </row>
    <row r="241" spans="1:9" x14ac:dyDescent="0.35">
      <c r="A241" s="2">
        <v>44625</v>
      </c>
      <c r="B241" t="s">
        <v>117</v>
      </c>
      <c r="C241" t="s">
        <v>730</v>
      </c>
      <c r="D241" t="s">
        <v>158</v>
      </c>
      <c r="E241" t="str">
        <f>VLOOKUP(D241,Joggler_List!A:C,2,0)</f>
        <v>M</v>
      </c>
      <c r="F241" t="str">
        <f>VLOOKUP(D241,Joggler_List!A:C,3,0)</f>
        <v>GBR</v>
      </c>
      <c r="G241" s="3">
        <v>1.6354166666666666E-2</v>
      </c>
      <c r="H241" t="s">
        <v>14</v>
      </c>
      <c r="I241" s="44"/>
    </row>
    <row r="242" spans="1:9" x14ac:dyDescent="0.35">
      <c r="A242">
        <v>2020</v>
      </c>
      <c r="B242" t="s">
        <v>117</v>
      </c>
      <c r="C242" t="s">
        <v>42</v>
      </c>
      <c r="D242" t="s">
        <v>200</v>
      </c>
      <c r="E242" t="str">
        <f>VLOOKUP(D242,Joggler_List!A:C,2,0)</f>
        <v>M</v>
      </c>
      <c r="F242">
        <f>VLOOKUP(D242,Joggler_List!A:C,3,0)</f>
        <v>0</v>
      </c>
      <c r="G242" s="3">
        <v>1.636574074074074E-2</v>
      </c>
      <c r="H242" t="s">
        <v>14</v>
      </c>
      <c r="I242" s="8" t="s">
        <v>44</v>
      </c>
    </row>
    <row r="243" spans="1:9" x14ac:dyDescent="0.35">
      <c r="A243" s="2">
        <v>44772</v>
      </c>
      <c r="B243" t="s">
        <v>117</v>
      </c>
      <c r="C243" t="s">
        <v>733</v>
      </c>
      <c r="D243" t="s">
        <v>158</v>
      </c>
      <c r="E243" t="str">
        <f>VLOOKUP(D243,Joggler_List!A:C,2,0)</f>
        <v>M</v>
      </c>
      <c r="F243" t="str">
        <f>VLOOKUP(D243,Joggler_List!A:C,3,0)</f>
        <v>GBR</v>
      </c>
      <c r="G243" s="3">
        <v>1.6469907407407405E-2</v>
      </c>
      <c r="H243" t="s">
        <v>14</v>
      </c>
      <c r="I243" s="44"/>
    </row>
    <row r="244" spans="1:9" x14ac:dyDescent="0.35">
      <c r="A244" s="2">
        <v>36743</v>
      </c>
      <c r="B244" t="s">
        <v>117</v>
      </c>
      <c r="C244" t="s">
        <v>75</v>
      </c>
      <c r="D244" t="s">
        <v>84</v>
      </c>
      <c r="E244" t="str">
        <f>VLOOKUP(D244,Joggler_List!A:C,2,0)</f>
        <v>M</v>
      </c>
      <c r="F244">
        <f>VLOOKUP(D244,Joggler_List!A:C,3,0)</f>
        <v>0</v>
      </c>
      <c r="G244" s="3">
        <v>1.6493055555555556E-2</v>
      </c>
      <c r="H244" t="s">
        <v>14</v>
      </c>
      <c r="I244" s="8" t="s">
        <v>76</v>
      </c>
    </row>
    <row r="245" spans="1:9" x14ac:dyDescent="0.35">
      <c r="A245">
        <v>1997</v>
      </c>
      <c r="B245" t="s">
        <v>117</v>
      </c>
      <c r="C245" t="s">
        <v>26</v>
      </c>
      <c r="D245" t="s">
        <v>90</v>
      </c>
      <c r="E245" t="str">
        <f>VLOOKUP(D245,Joggler_List!A:C,2,0)</f>
        <v>F</v>
      </c>
      <c r="F245">
        <f>VLOOKUP(D245,Joggler_List!A:C,3,0)</f>
        <v>0</v>
      </c>
      <c r="G245" s="3">
        <v>1.6493055555555556E-2</v>
      </c>
      <c r="H245" t="s">
        <v>14</v>
      </c>
      <c r="I245" s="8" t="s">
        <v>28</v>
      </c>
    </row>
    <row r="246" spans="1:9" x14ac:dyDescent="0.35">
      <c r="A246" s="2">
        <v>36743</v>
      </c>
      <c r="B246" t="s">
        <v>117</v>
      </c>
      <c r="C246" t="s">
        <v>75</v>
      </c>
      <c r="D246" t="s">
        <v>77</v>
      </c>
      <c r="E246" t="str">
        <f>VLOOKUP(D246,Joggler_List!A:C,2,0)</f>
        <v>M</v>
      </c>
      <c r="F246">
        <f>VLOOKUP(D246,Joggler_List!A:C,3,0)</f>
        <v>0</v>
      </c>
      <c r="G246" s="3">
        <v>1.650462962962963E-2</v>
      </c>
      <c r="H246" t="s">
        <v>14</v>
      </c>
      <c r="I246" s="8" t="s">
        <v>76</v>
      </c>
    </row>
    <row r="247" spans="1:9" x14ac:dyDescent="0.35">
      <c r="A247" s="2">
        <v>44919</v>
      </c>
      <c r="B247" t="s">
        <v>117</v>
      </c>
      <c r="C247" t="s">
        <v>723</v>
      </c>
      <c r="D247" t="s">
        <v>158</v>
      </c>
      <c r="E247" t="str">
        <f>VLOOKUP(D247,Joggler_List!A:C,2,0)</f>
        <v>M</v>
      </c>
      <c r="F247" t="str">
        <f>VLOOKUP(D247,Joggler_List!A:C,3,0)</f>
        <v>GBR</v>
      </c>
      <c r="G247" s="3">
        <v>1.6516203703703703E-2</v>
      </c>
      <c r="H247" t="s">
        <v>14</v>
      </c>
      <c r="I247" s="44"/>
    </row>
    <row r="248" spans="1:9" x14ac:dyDescent="0.35">
      <c r="A248" s="2">
        <v>44814</v>
      </c>
      <c r="B248" t="s">
        <v>117</v>
      </c>
      <c r="C248" t="s">
        <v>734</v>
      </c>
      <c r="D248" t="s">
        <v>158</v>
      </c>
      <c r="E248" t="str">
        <f>VLOOKUP(D248,Joggler_List!A:C,2,0)</f>
        <v>M</v>
      </c>
      <c r="F248" t="str">
        <f>VLOOKUP(D248,Joggler_List!A:C,3,0)</f>
        <v>GBR</v>
      </c>
      <c r="G248" s="3">
        <v>1.6527777777777777E-2</v>
      </c>
      <c r="H248" t="s">
        <v>14</v>
      </c>
      <c r="I248" s="44"/>
    </row>
    <row r="249" spans="1:9" x14ac:dyDescent="0.35">
      <c r="A249">
        <v>2017</v>
      </c>
      <c r="B249" t="s">
        <v>117</v>
      </c>
      <c r="C249" t="s">
        <v>145</v>
      </c>
      <c r="D249" t="s">
        <v>212</v>
      </c>
      <c r="E249" t="str">
        <f>VLOOKUP(D249,Joggler_List!A:C,2,0)</f>
        <v>M</v>
      </c>
      <c r="F249">
        <f>VLOOKUP(D249,Joggler_List!A:C,3,0)</f>
        <v>0</v>
      </c>
      <c r="G249" s="3">
        <v>1.653935185185185E-2</v>
      </c>
      <c r="H249" t="s">
        <v>14</v>
      </c>
      <c r="I249" s="8" t="s">
        <v>147</v>
      </c>
    </row>
    <row r="250" spans="1:9" x14ac:dyDescent="0.35">
      <c r="A250" s="2">
        <v>40008</v>
      </c>
      <c r="B250" t="s">
        <v>117</v>
      </c>
      <c r="C250" t="s">
        <v>149</v>
      </c>
      <c r="D250" t="s">
        <v>214</v>
      </c>
      <c r="E250" t="str">
        <f>VLOOKUP(D250,Joggler_List!A:C,2,0)</f>
        <v>M</v>
      </c>
      <c r="F250">
        <f>VLOOKUP(D250,Joggler_List!A:C,3,0)</f>
        <v>0</v>
      </c>
      <c r="G250" s="3">
        <v>1.6550925925925924E-2</v>
      </c>
      <c r="H250" t="s">
        <v>14</v>
      </c>
      <c r="I250" s="8" t="s">
        <v>150</v>
      </c>
    </row>
    <row r="251" spans="1:9" x14ac:dyDescent="0.35">
      <c r="A251">
        <v>2010</v>
      </c>
      <c r="B251" t="s">
        <v>117</v>
      </c>
      <c r="C251" t="s">
        <v>160</v>
      </c>
      <c r="D251" t="s">
        <v>215</v>
      </c>
      <c r="E251" t="str">
        <f>VLOOKUP(D251,Joggler_List!A:C,2,0)</f>
        <v>M</v>
      </c>
      <c r="F251">
        <f>VLOOKUP(D251,Joggler_List!A:C,3,0)</f>
        <v>0</v>
      </c>
      <c r="G251" s="3">
        <v>1.6574074074074074E-2</v>
      </c>
      <c r="H251" t="s">
        <v>14</v>
      </c>
      <c r="I251" s="8" t="s">
        <v>161</v>
      </c>
    </row>
    <row r="252" spans="1:9" x14ac:dyDescent="0.35">
      <c r="A252" s="2">
        <v>42190</v>
      </c>
      <c r="B252" t="s">
        <v>117</v>
      </c>
      <c r="C252" t="s">
        <v>145</v>
      </c>
      <c r="D252" t="s">
        <v>216</v>
      </c>
      <c r="E252" t="str">
        <f>VLOOKUP(D252,Joggler_List!A:C,2,0)</f>
        <v>M</v>
      </c>
      <c r="F252">
        <f>VLOOKUP(D252,Joggler_List!A:C,3,0)</f>
        <v>0</v>
      </c>
      <c r="G252" s="3">
        <v>1.6574074074074074E-2</v>
      </c>
      <c r="H252" t="s">
        <v>14</v>
      </c>
      <c r="I252" s="8" t="s">
        <v>147</v>
      </c>
    </row>
    <row r="253" spans="1:9" x14ac:dyDescent="0.35">
      <c r="A253">
        <v>2016</v>
      </c>
      <c r="B253" t="s">
        <v>117</v>
      </c>
      <c r="C253" t="s">
        <v>145</v>
      </c>
      <c r="D253" t="s">
        <v>213</v>
      </c>
      <c r="E253" t="str">
        <f>VLOOKUP(D253,Joggler_List!A:C,2,0)</f>
        <v>M</v>
      </c>
      <c r="F253" t="str">
        <f>VLOOKUP(D253,Joggler_List!A:C,3,0)</f>
        <v>USA</v>
      </c>
      <c r="G253" s="3">
        <v>1.6620370370370372E-2</v>
      </c>
      <c r="H253" t="s">
        <v>14</v>
      </c>
      <c r="I253" s="8" t="s">
        <v>147</v>
      </c>
    </row>
    <row r="254" spans="1:9" x14ac:dyDescent="0.35">
      <c r="A254" s="2">
        <v>44891</v>
      </c>
      <c r="B254" t="s">
        <v>117</v>
      </c>
      <c r="C254" t="s">
        <v>740</v>
      </c>
      <c r="D254" t="s">
        <v>158</v>
      </c>
      <c r="E254" t="str">
        <f>VLOOKUP(D254,Joggler_List!A:C,2,0)</f>
        <v>M</v>
      </c>
      <c r="F254" t="str">
        <f>VLOOKUP(D254,Joggler_List!A:C,3,0)</f>
        <v>GBR</v>
      </c>
      <c r="G254" s="3">
        <v>1.6620370370370372E-2</v>
      </c>
      <c r="H254" t="s">
        <v>14</v>
      </c>
      <c r="I254" s="44"/>
    </row>
    <row r="255" spans="1:9" x14ac:dyDescent="0.35">
      <c r="A255">
        <v>2017</v>
      </c>
      <c r="B255" t="s">
        <v>117</v>
      </c>
      <c r="C255" t="s">
        <v>154</v>
      </c>
      <c r="D255" t="s">
        <v>217</v>
      </c>
      <c r="E255" t="str">
        <f>VLOOKUP(D255,Joggler_List!A:C,2,0)</f>
        <v>M</v>
      </c>
      <c r="F255" t="str">
        <f>VLOOKUP(D255,Joggler_List!A:C,3,0)</f>
        <v>ISR</v>
      </c>
      <c r="G255" s="3">
        <v>1.6666666666666666E-2</v>
      </c>
      <c r="H255" t="s">
        <v>14</v>
      </c>
      <c r="I255" s="8" t="s">
        <v>156</v>
      </c>
    </row>
    <row r="256" spans="1:9" x14ac:dyDescent="0.35">
      <c r="A256">
        <v>2020</v>
      </c>
      <c r="B256" t="s">
        <v>117</v>
      </c>
      <c r="C256" t="s">
        <v>42</v>
      </c>
      <c r="D256" t="s">
        <v>218</v>
      </c>
      <c r="E256" t="str">
        <f>VLOOKUP(D256,Joggler_List!A:C,2,0)</f>
        <v>M</v>
      </c>
      <c r="F256" t="str">
        <f>VLOOKUP(D256,Joggler_List!A:C,3,0)</f>
        <v>JPN</v>
      </c>
      <c r="G256" s="3">
        <v>1.6747685185185185E-2</v>
      </c>
      <c r="H256" t="s">
        <v>14</v>
      </c>
      <c r="I256" s="8" t="s">
        <v>44</v>
      </c>
    </row>
    <row r="257" spans="1:9" x14ac:dyDescent="0.35">
      <c r="A257" s="2">
        <v>44793</v>
      </c>
      <c r="B257" t="s">
        <v>117</v>
      </c>
      <c r="C257" t="s">
        <v>812</v>
      </c>
      <c r="D257" t="s">
        <v>807</v>
      </c>
      <c r="E257" t="str">
        <f>VLOOKUP(D257,Joggler_List!A:C,2,0)</f>
        <v>M</v>
      </c>
      <c r="F257" t="str">
        <f>VLOOKUP(D257,Joggler_List!A:C,3,0)</f>
        <v>IRE</v>
      </c>
      <c r="G257" s="3">
        <v>1.6851851851851851E-2</v>
      </c>
      <c r="H257" t="s">
        <v>14</v>
      </c>
      <c r="I257" t="s">
        <v>811</v>
      </c>
    </row>
    <row r="258" spans="1:9" x14ac:dyDescent="0.35">
      <c r="A258" s="2">
        <v>44849</v>
      </c>
      <c r="B258" t="s">
        <v>117</v>
      </c>
      <c r="C258" t="s">
        <v>737</v>
      </c>
      <c r="D258" t="s">
        <v>158</v>
      </c>
      <c r="E258" t="str">
        <f>VLOOKUP(D258,Joggler_List!A:C,2,0)</f>
        <v>M</v>
      </c>
      <c r="F258" t="str">
        <f>VLOOKUP(D258,Joggler_List!A:C,3,0)</f>
        <v>GBR</v>
      </c>
      <c r="G258" s="3">
        <v>1.6886574074074075E-2</v>
      </c>
      <c r="H258" t="s">
        <v>14</v>
      </c>
      <c r="I258" s="44"/>
    </row>
    <row r="259" spans="1:9" x14ac:dyDescent="0.35">
      <c r="A259" s="2">
        <v>43414</v>
      </c>
      <c r="B259" t="s">
        <v>117</v>
      </c>
      <c r="C259" t="s">
        <v>219</v>
      </c>
      <c r="D259" t="s">
        <v>220</v>
      </c>
      <c r="E259" t="str">
        <f>VLOOKUP(D259,Joggler_List!A:C,2,0)</f>
        <v>M</v>
      </c>
      <c r="F259" t="str">
        <f>VLOOKUP(D259,Joggler_List!A:C,3,0)</f>
        <v>GBR</v>
      </c>
      <c r="G259" s="3">
        <v>1.6898148148148148E-2</v>
      </c>
      <c r="H259" t="s">
        <v>14</v>
      </c>
      <c r="I259" t="s">
        <v>221</v>
      </c>
    </row>
    <row r="260" spans="1:9" x14ac:dyDescent="0.35">
      <c r="A260" s="2">
        <v>39644</v>
      </c>
      <c r="B260" t="s">
        <v>117</v>
      </c>
      <c r="C260" t="s">
        <v>198</v>
      </c>
      <c r="D260" t="s">
        <v>222</v>
      </c>
      <c r="E260" t="str">
        <f>VLOOKUP(D260,Joggler_List!A:C,2,0)</f>
        <v>M</v>
      </c>
      <c r="F260" t="str">
        <f>VLOOKUP(D260,Joggler_List!A:C,3,0)</f>
        <v>USA</v>
      </c>
      <c r="G260" s="3">
        <v>1.6944444444444443E-2</v>
      </c>
      <c r="H260" t="s">
        <v>14</v>
      </c>
      <c r="I260" s="8" t="s">
        <v>199</v>
      </c>
    </row>
    <row r="261" spans="1:9" x14ac:dyDescent="0.35">
      <c r="A261" s="2">
        <v>37454</v>
      </c>
      <c r="B261" t="s">
        <v>117</v>
      </c>
      <c r="C261" t="s">
        <v>165</v>
      </c>
      <c r="D261" t="s">
        <v>84</v>
      </c>
      <c r="E261" t="str">
        <f>VLOOKUP(D261,Joggler_List!A:C,2,0)</f>
        <v>M</v>
      </c>
      <c r="F261">
        <f>VLOOKUP(D261,Joggler_List!A:C,3,0)</f>
        <v>0</v>
      </c>
      <c r="G261" s="3">
        <v>1.6967592592592593E-2</v>
      </c>
      <c r="H261" t="s">
        <v>14</v>
      </c>
      <c r="I261" s="8" t="s">
        <v>166</v>
      </c>
    </row>
    <row r="262" spans="1:9" x14ac:dyDescent="0.35">
      <c r="A262" s="2">
        <v>42190</v>
      </c>
      <c r="B262" t="s">
        <v>117</v>
      </c>
      <c r="C262" t="s">
        <v>145</v>
      </c>
      <c r="D262" t="s">
        <v>223</v>
      </c>
      <c r="E262" t="str">
        <f>VLOOKUP(D262,Joggler_List!A:C,2,0)</f>
        <v>M</v>
      </c>
      <c r="F262">
        <f>VLOOKUP(D262,Joggler_List!A:C,3,0)</f>
        <v>0</v>
      </c>
      <c r="G262" s="3">
        <v>1.6979166666666667E-2</v>
      </c>
      <c r="H262" t="s">
        <v>14</v>
      </c>
      <c r="I262" s="8" t="s">
        <v>147</v>
      </c>
    </row>
    <row r="263" spans="1:9" x14ac:dyDescent="0.35">
      <c r="A263" s="2">
        <v>39644</v>
      </c>
      <c r="B263" t="s">
        <v>117</v>
      </c>
      <c r="C263" t="s">
        <v>198</v>
      </c>
      <c r="D263" t="s">
        <v>224</v>
      </c>
      <c r="E263" t="str">
        <f>VLOOKUP(D263,Joggler_List!A:C,2,0)</f>
        <v>M</v>
      </c>
      <c r="F263">
        <f>VLOOKUP(D263,Joggler_List!A:C,3,0)</f>
        <v>0</v>
      </c>
      <c r="G263" s="3">
        <v>1.7025462962962961E-2</v>
      </c>
      <c r="H263" t="s">
        <v>14</v>
      </c>
      <c r="I263" s="8" t="s">
        <v>199</v>
      </c>
    </row>
    <row r="264" spans="1:9" x14ac:dyDescent="0.35">
      <c r="A264" s="2">
        <v>39280</v>
      </c>
      <c r="B264" t="s">
        <v>117</v>
      </c>
      <c r="C264" t="s">
        <v>149</v>
      </c>
      <c r="D264" t="s">
        <v>225</v>
      </c>
      <c r="E264" t="str">
        <f>VLOOKUP(D264,Joggler_List!A:C,2,0)</f>
        <v>M</v>
      </c>
      <c r="F264">
        <f>VLOOKUP(D264,Joggler_List!A:C,3,0)</f>
        <v>0</v>
      </c>
      <c r="G264" s="3">
        <v>1.7060185185185185E-2</v>
      </c>
      <c r="H264" t="s">
        <v>14</v>
      </c>
      <c r="I264" s="8" t="s">
        <v>201</v>
      </c>
    </row>
    <row r="265" spans="1:9" x14ac:dyDescent="0.35">
      <c r="A265" s="2">
        <v>36743</v>
      </c>
      <c r="B265" t="s">
        <v>117</v>
      </c>
      <c r="C265" t="s">
        <v>75</v>
      </c>
      <c r="D265" t="s">
        <v>88</v>
      </c>
      <c r="E265" t="str">
        <f>VLOOKUP(D265,Joggler_List!A:C,2,0)</f>
        <v>M</v>
      </c>
      <c r="F265">
        <f>VLOOKUP(D265,Joggler_List!A:C,3,0)</f>
        <v>0</v>
      </c>
      <c r="G265" s="3">
        <v>1.7071759259259259E-2</v>
      </c>
      <c r="H265" t="s">
        <v>14</v>
      </c>
      <c r="I265" s="8" t="s">
        <v>76</v>
      </c>
    </row>
    <row r="266" spans="1:9" x14ac:dyDescent="0.35">
      <c r="A266">
        <v>1993</v>
      </c>
      <c r="B266" t="s">
        <v>117</v>
      </c>
      <c r="C266" t="s">
        <v>60</v>
      </c>
      <c r="D266" t="s">
        <v>226</v>
      </c>
      <c r="E266" t="str">
        <f>VLOOKUP(D266,Joggler_List!A:C,2,0)</f>
        <v>M</v>
      </c>
      <c r="F266" t="str">
        <f>VLOOKUP(D266,Joggler_List!A:C,3,0)</f>
        <v>USA</v>
      </c>
      <c r="G266" s="3">
        <v>1.7083333333333336E-2</v>
      </c>
      <c r="H266" t="s">
        <v>14</v>
      </c>
      <c r="I266" s="8" t="s">
        <v>22</v>
      </c>
    </row>
    <row r="267" spans="1:9" x14ac:dyDescent="0.35">
      <c r="A267">
        <v>2017</v>
      </c>
      <c r="B267" t="s">
        <v>117</v>
      </c>
      <c r="C267" t="s">
        <v>154</v>
      </c>
      <c r="D267" t="s">
        <v>227</v>
      </c>
      <c r="E267" t="str">
        <f>VLOOKUP(D267,Joggler_List!A:C,2,0)</f>
        <v>F</v>
      </c>
      <c r="F267">
        <f>VLOOKUP(D267,Joggler_List!A:C,3,0)</f>
        <v>0</v>
      </c>
      <c r="G267" s="3">
        <v>1.7094907407407409E-2</v>
      </c>
      <c r="H267" t="s">
        <v>14</v>
      </c>
      <c r="I267" s="8" t="s">
        <v>156</v>
      </c>
    </row>
    <row r="268" spans="1:9" x14ac:dyDescent="0.35">
      <c r="A268">
        <v>1996</v>
      </c>
      <c r="B268" t="s">
        <v>117</v>
      </c>
      <c r="C268" t="s">
        <v>39</v>
      </c>
      <c r="D268" t="s">
        <v>112</v>
      </c>
      <c r="E268" t="str">
        <f>VLOOKUP(D268,Joggler_List!A:C,2,0)</f>
        <v>M</v>
      </c>
      <c r="F268">
        <f>VLOOKUP(D268,Joggler_List!A:C,3,0)</f>
        <v>0</v>
      </c>
      <c r="G268" s="3">
        <v>1.7106481481481483E-2</v>
      </c>
      <c r="H268" t="s">
        <v>14</v>
      </c>
    </row>
    <row r="269" spans="1:9" x14ac:dyDescent="0.35">
      <c r="A269">
        <v>2017</v>
      </c>
      <c r="B269" t="s">
        <v>117</v>
      </c>
      <c r="C269" t="s">
        <v>154</v>
      </c>
      <c r="D269" t="s">
        <v>228</v>
      </c>
      <c r="E269" t="str">
        <f>VLOOKUP(D269,Joggler_List!A:C,2,0)</f>
        <v>M</v>
      </c>
      <c r="F269">
        <f>VLOOKUP(D269,Joggler_List!A:C,3,0)</f>
        <v>0</v>
      </c>
      <c r="G269" s="3">
        <v>1.7152777777777777E-2</v>
      </c>
      <c r="H269" t="s">
        <v>14</v>
      </c>
      <c r="I269" s="8" t="s">
        <v>156</v>
      </c>
    </row>
    <row r="270" spans="1:9" x14ac:dyDescent="0.35">
      <c r="A270">
        <v>2017</v>
      </c>
      <c r="B270" t="s">
        <v>117</v>
      </c>
      <c r="C270" t="s">
        <v>145</v>
      </c>
      <c r="D270" t="s">
        <v>229</v>
      </c>
      <c r="E270" t="str">
        <f>VLOOKUP(D270,Joggler_List!A:C,2,0)</f>
        <v>M</v>
      </c>
      <c r="F270">
        <f>VLOOKUP(D270,Joggler_List!A:C,3,0)</f>
        <v>0</v>
      </c>
      <c r="G270" s="3">
        <v>1.7152777777777777E-2</v>
      </c>
      <c r="H270" t="s">
        <v>14</v>
      </c>
      <c r="I270" s="8" t="s">
        <v>147</v>
      </c>
    </row>
    <row r="271" spans="1:9" x14ac:dyDescent="0.35">
      <c r="A271">
        <v>2018</v>
      </c>
      <c r="B271" t="s">
        <v>117</v>
      </c>
      <c r="C271" t="s">
        <v>145</v>
      </c>
      <c r="D271" t="s">
        <v>230</v>
      </c>
      <c r="E271" t="str">
        <f>VLOOKUP(D271,Joggler_List!A:C,2,0)</f>
        <v>F</v>
      </c>
      <c r="F271">
        <f>VLOOKUP(D271,Joggler_List!A:C,3,0)</f>
        <v>0</v>
      </c>
      <c r="G271" s="3">
        <v>1.7152777777777777E-2</v>
      </c>
      <c r="H271" t="s">
        <v>14</v>
      </c>
      <c r="I271" s="8" t="s">
        <v>147</v>
      </c>
    </row>
    <row r="272" spans="1:9" x14ac:dyDescent="0.35">
      <c r="A272" s="2">
        <v>44583</v>
      </c>
      <c r="B272" t="s">
        <v>117</v>
      </c>
      <c r="C272" t="s">
        <v>724</v>
      </c>
      <c r="D272" t="s">
        <v>158</v>
      </c>
      <c r="E272" t="str">
        <f>VLOOKUP(D272,Joggler_List!A:C,2,0)</f>
        <v>M</v>
      </c>
      <c r="F272" t="str">
        <f>VLOOKUP(D272,Joggler_List!A:C,3,0)</f>
        <v>GBR</v>
      </c>
      <c r="G272" s="3">
        <v>1.7164351851851851E-2</v>
      </c>
      <c r="H272" t="s">
        <v>14</v>
      </c>
      <c r="I272" s="44"/>
    </row>
    <row r="273" spans="1:9" x14ac:dyDescent="0.35">
      <c r="A273">
        <v>2017</v>
      </c>
      <c r="B273" t="s">
        <v>117</v>
      </c>
      <c r="C273" t="s">
        <v>154</v>
      </c>
      <c r="D273" t="s">
        <v>231</v>
      </c>
      <c r="E273" t="str">
        <f>VLOOKUP(D273,Joggler_List!A:C,2,0)</f>
        <v>M</v>
      </c>
      <c r="F273">
        <f>VLOOKUP(D273,Joggler_List!A:C,3,0)</f>
        <v>0</v>
      </c>
      <c r="G273" s="3">
        <v>1.7222222222222222E-2</v>
      </c>
      <c r="H273" t="s">
        <v>14</v>
      </c>
      <c r="I273" s="8" t="s">
        <v>156</v>
      </c>
    </row>
    <row r="274" spans="1:9" x14ac:dyDescent="0.35">
      <c r="A274" s="2">
        <v>44968</v>
      </c>
      <c r="B274" t="s">
        <v>117</v>
      </c>
      <c r="C274" t="s">
        <v>735</v>
      </c>
      <c r="D274" t="s">
        <v>158</v>
      </c>
      <c r="E274" t="str">
        <f>VLOOKUP(D274,Joggler_List!A:C,2,0)</f>
        <v>M</v>
      </c>
      <c r="F274" t="str">
        <f>VLOOKUP(D274,Joggler_List!A:C,3,0)</f>
        <v>GBR</v>
      </c>
      <c r="G274" s="3">
        <v>1.7222222222222222E-2</v>
      </c>
      <c r="H274" t="s">
        <v>14</v>
      </c>
      <c r="I274" s="44"/>
    </row>
    <row r="275" spans="1:9" x14ac:dyDescent="0.35">
      <c r="A275">
        <v>2016</v>
      </c>
      <c r="B275" t="s">
        <v>117</v>
      </c>
      <c r="C275" t="s">
        <v>145</v>
      </c>
      <c r="D275" t="s">
        <v>216</v>
      </c>
      <c r="E275" t="str">
        <f>VLOOKUP(D275,Joggler_List!A:C,2,0)</f>
        <v>M</v>
      </c>
      <c r="F275">
        <f>VLOOKUP(D275,Joggler_List!A:C,3,0)</f>
        <v>0</v>
      </c>
      <c r="G275" s="3">
        <v>1.7361111111111112E-2</v>
      </c>
      <c r="H275" t="s">
        <v>14</v>
      </c>
      <c r="I275" s="8" t="s">
        <v>147</v>
      </c>
    </row>
    <row r="276" spans="1:9" x14ac:dyDescent="0.35">
      <c r="A276">
        <v>2018</v>
      </c>
      <c r="B276" t="s">
        <v>117</v>
      </c>
      <c r="C276" t="s">
        <v>145</v>
      </c>
      <c r="D276" t="s">
        <v>232</v>
      </c>
      <c r="E276" t="str">
        <f>VLOOKUP(D276,Joggler_List!A:C,2,0)</f>
        <v>M</v>
      </c>
      <c r="F276">
        <f>VLOOKUP(D276,Joggler_List!A:C,3,0)</f>
        <v>0</v>
      </c>
      <c r="G276" s="3">
        <v>1.741898148148148E-2</v>
      </c>
      <c r="H276" t="s">
        <v>14</v>
      </c>
      <c r="I276" s="8" t="s">
        <v>147</v>
      </c>
    </row>
    <row r="277" spans="1:9" x14ac:dyDescent="0.35">
      <c r="A277">
        <v>2017</v>
      </c>
      <c r="B277" t="s">
        <v>117</v>
      </c>
      <c r="C277" t="s">
        <v>145</v>
      </c>
      <c r="D277" t="s">
        <v>228</v>
      </c>
      <c r="E277" t="str">
        <f>VLOOKUP(D277,Joggler_List!A:C,2,0)</f>
        <v>M</v>
      </c>
      <c r="F277">
        <f>VLOOKUP(D277,Joggler_List!A:C,3,0)</f>
        <v>0</v>
      </c>
      <c r="G277" s="3">
        <v>1.7453703703703704E-2</v>
      </c>
      <c r="H277" t="s">
        <v>14</v>
      </c>
      <c r="I277" s="8" t="s">
        <v>147</v>
      </c>
    </row>
    <row r="278" spans="1:9" x14ac:dyDescent="0.35">
      <c r="A278" s="2">
        <v>43632</v>
      </c>
      <c r="B278" t="s">
        <v>117</v>
      </c>
      <c r="C278" t="s">
        <v>712</v>
      </c>
      <c r="D278" t="s">
        <v>561</v>
      </c>
      <c r="E278" t="str">
        <f>VLOOKUP(D278,Joggler_List!A:C,2,0)</f>
        <v>M</v>
      </c>
      <c r="F278" t="str">
        <f>VLOOKUP(D278,Joggler_List!A:C,3,0)</f>
        <v>USA</v>
      </c>
      <c r="G278" s="3">
        <v>1.7476851851851851E-2</v>
      </c>
      <c r="H278" t="s">
        <v>14</v>
      </c>
      <c r="I278" s="8" t="s">
        <v>713</v>
      </c>
    </row>
    <row r="279" spans="1:9" x14ac:dyDescent="0.35">
      <c r="A279" s="2">
        <v>38916</v>
      </c>
      <c r="B279" t="s">
        <v>117</v>
      </c>
      <c r="C279" t="s">
        <v>171</v>
      </c>
      <c r="D279" t="s">
        <v>233</v>
      </c>
      <c r="E279" t="str">
        <f>VLOOKUP(D279,Joggler_List!A:C,2,0)</f>
        <v>M</v>
      </c>
      <c r="F279">
        <f>VLOOKUP(D279,Joggler_List!A:C,3,0)</f>
        <v>0</v>
      </c>
      <c r="G279" s="3">
        <v>1.7673611111111109E-2</v>
      </c>
      <c r="H279" t="s">
        <v>14</v>
      </c>
      <c r="I279" s="8" t="s">
        <v>173</v>
      </c>
    </row>
    <row r="280" spans="1:9" x14ac:dyDescent="0.35">
      <c r="A280" s="2">
        <v>37454</v>
      </c>
      <c r="B280" t="s">
        <v>117</v>
      </c>
      <c r="C280" t="s">
        <v>165</v>
      </c>
      <c r="D280" t="s">
        <v>234</v>
      </c>
      <c r="E280" t="str">
        <f>VLOOKUP(D280,Joggler_List!A:C,2,0)</f>
        <v>M</v>
      </c>
      <c r="F280">
        <f>VLOOKUP(D280,Joggler_List!A:C,3,0)</f>
        <v>0</v>
      </c>
      <c r="G280" s="3">
        <v>1.7777777777777778E-2</v>
      </c>
      <c r="H280" t="s">
        <v>14</v>
      </c>
      <c r="I280" s="8" t="s">
        <v>166</v>
      </c>
    </row>
    <row r="281" spans="1:9" x14ac:dyDescent="0.35">
      <c r="A281" s="2">
        <v>40957</v>
      </c>
      <c r="B281" t="s">
        <v>117</v>
      </c>
      <c r="C281" t="s">
        <v>235</v>
      </c>
      <c r="D281" t="s">
        <v>236</v>
      </c>
      <c r="E281" t="str">
        <f>VLOOKUP(D281,Joggler_List!A:C,2,0)</f>
        <v>M</v>
      </c>
      <c r="F281" t="str">
        <f>VLOOKUP(D281,Joggler_List!A:C,3,0)</f>
        <v>GBR</v>
      </c>
      <c r="G281" s="3">
        <v>1.7789351851851851E-2</v>
      </c>
      <c r="H281" t="s">
        <v>14</v>
      </c>
      <c r="I281" s="8" t="s">
        <v>237</v>
      </c>
    </row>
    <row r="282" spans="1:9" x14ac:dyDescent="0.35">
      <c r="A282" s="2">
        <v>43554</v>
      </c>
      <c r="B282" t="s">
        <v>117</v>
      </c>
      <c r="C282" t="s">
        <v>722</v>
      </c>
      <c r="D282" t="s">
        <v>158</v>
      </c>
      <c r="E282" t="str">
        <f>VLOOKUP(D282,Joggler_List!A:C,2,0)</f>
        <v>M</v>
      </c>
      <c r="F282" t="str">
        <f>VLOOKUP(D282,Joggler_List!A:C,3,0)</f>
        <v>GBR</v>
      </c>
      <c r="G282" s="3">
        <v>1.7812499999999998E-2</v>
      </c>
      <c r="H282" t="s">
        <v>14</v>
      </c>
      <c r="I282" s="44"/>
    </row>
    <row r="283" spans="1:9" x14ac:dyDescent="0.35">
      <c r="A283" s="2">
        <v>44884</v>
      </c>
      <c r="B283" t="s">
        <v>117</v>
      </c>
      <c r="C283" t="s">
        <v>238</v>
      </c>
      <c r="D283" t="s">
        <v>220</v>
      </c>
      <c r="E283" t="str">
        <f>VLOOKUP(D283,Joggler_List!A:C,2,0)</f>
        <v>M</v>
      </c>
      <c r="F283" t="str">
        <f>VLOOKUP(D283,Joggler_List!A:C,3,0)</f>
        <v>GBR</v>
      </c>
      <c r="G283" s="3">
        <v>1.7824074074074076E-2</v>
      </c>
      <c r="H283" t="s">
        <v>14</v>
      </c>
      <c r="I283" t="s">
        <v>239</v>
      </c>
    </row>
    <row r="284" spans="1:9" x14ac:dyDescent="0.35">
      <c r="A284" s="2">
        <v>37454</v>
      </c>
      <c r="B284" t="s">
        <v>117</v>
      </c>
      <c r="C284" t="s">
        <v>165</v>
      </c>
      <c r="D284" t="s">
        <v>95</v>
      </c>
      <c r="E284" t="str">
        <f>VLOOKUP(D284,Joggler_List!A:C,2,0)</f>
        <v>F</v>
      </c>
      <c r="F284">
        <f>VLOOKUP(D284,Joggler_List!A:C,3,0)</f>
        <v>0</v>
      </c>
      <c r="G284" s="3">
        <v>1.7858796296296296E-2</v>
      </c>
      <c r="H284" t="s">
        <v>14</v>
      </c>
      <c r="I284" s="8" t="s">
        <v>166</v>
      </c>
    </row>
    <row r="285" spans="1:9" x14ac:dyDescent="0.35">
      <c r="A285" s="2">
        <v>44765</v>
      </c>
      <c r="B285" t="s">
        <v>117</v>
      </c>
      <c r="C285" t="s">
        <v>732</v>
      </c>
      <c r="D285" t="s">
        <v>158</v>
      </c>
      <c r="E285" t="str">
        <f>VLOOKUP(D285,Joggler_List!A:C,2,0)</f>
        <v>M</v>
      </c>
      <c r="F285" t="str">
        <f>VLOOKUP(D285,Joggler_List!A:C,3,0)</f>
        <v>GBR</v>
      </c>
      <c r="G285" s="3">
        <v>1.7858796296296296E-2</v>
      </c>
      <c r="H285">
        <v>2</v>
      </c>
      <c r="I285" s="44"/>
    </row>
    <row r="286" spans="1:9" x14ac:dyDescent="0.35">
      <c r="A286" s="2">
        <v>39280</v>
      </c>
      <c r="B286" t="s">
        <v>117</v>
      </c>
      <c r="C286" t="s">
        <v>149</v>
      </c>
      <c r="D286" t="s">
        <v>240</v>
      </c>
      <c r="E286" t="str">
        <f>VLOOKUP(D286,Joggler_List!A:C,2,0)</f>
        <v>M</v>
      </c>
      <c r="F286">
        <f>VLOOKUP(D286,Joggler_List!A:C,3,0)</f>
        <v>0</v>
      </c>
      <c r="G286" s="3">
        <v>1.7893518518518517E-2</v>
      </c>
      <c r="H286" t="s">
        <v>14</v>
      </c>
      <c r="I286" s="8" t="s">
        <v>201</v>
      </c>
    </row>
    <row r="287" spans="1:9" x14ac:dyDescent="0.35">
      <c r="A287" s="2">
        <v>40008</v>
      </c>
      <c r="B287" t="s">
        <v>117</v>
      </c>
      <c r="C287" t="s">
        <v>149</v>
      </c>
      <c r="D287" t="s">
        <v>241</v>
      </c>
      <c r="E287" t="str">
        <f>VLOOKUP(D287,Joggler_List!A:C,2,0)</f>
        <v>M</v>
      </c>
      <c r="F287">
        <f>VLOOKUP(D287,Joggler_List!A:C,3,0)</f>
        <v>0</v>
      </c>
      <c r="G287" s="3">
        <v>1.7962962962962962E-2</v>
      </c>
      <c r="H287" t="s">
        <v>14</v>
      </c>
      <c r="I287" s="8" t="s">
        <v>150</v>
      </c>
    </row>
    <row r="288" spans="1:9" x14ac:dyDescent="0.35">
      <c r="A288" s="2">
        <v>37454</v>
      </c>
      <c r="B288" t="s">
        <v>117</v>
      </c>
      <c r="C288" t="s">
        <v>165</v>
      </c>
      <c r="D288" t="s">
        <v>242</v>
      </c>
      <c r="E288" t="str">
        <f>VLOOKUP(D288,Joggler_List!A:C,2,0)</f>
        <v>M</v>
      </c>
      <c r="F288">
        <f>VLOOKUP(D288,Joggler_List!A:C,3,0)</f>
        <v>0</v>
      </c>
      <c r="G288" s="3">
        <v>1.8020833333333333E-2</v>
      </c>
      <c r="H288" t="s">
        <v>14</v>
      </c>
      <c r="I288" s="8" t="s">
        <v>166</v>
      </c>
    </row>
    <row r="289" spans="1:9" x14ac:dyDescent="0.35">
      <c r="A289" s="2">
        <v>44604</v>
      </c>
      <c r="B289" t="s">
        <v>117</v>
      </c>
      <c r="C289" t="s">
        <v>724</v>
      </c>
      <c r="D289" t="s">
        <v>158</v>
      </c>
      <c r="E289" t="str">
        <f>VLOOKUP(D289,Joggler_List!A:C,2,0)</f>
        <v>M</v>
      </c>
      <c r="F289" t="str">
        <f>VLOOKUP(D289,Joggler_List!A:C,3,0)</f>
        <v>GBR</v>
      </c>
      <c r="G289" s="3">
        <v>1.8090277777777778E-2</v>
      </c>
      <c r="H289" t="s">
        <v>14</v>
      </c>
      <c r="I289" s="44"/>
    </row>
    <row r="290" spans="1:9" x14ac:dyDescent="0.35">
      <c r="A290">
        <v>2018</v>
      </c>
      <c r="B290" t="s">
        <v>117</v>
      </c>
      <c r="C290" t="s">
        <v>145</v>
      </c>
      <c r="D290" t="s">
        <v>216</v>
      </c>
      <c r="E290" t="str">
        <f>VLOOKUP(D290,Joggler_List!A:C,2,0)</f>
        <v>M</v>
      </c>
      <c r="F290">
        <f>VLOOKUP(D290,Joggler_List!A:C,3,0)</f>
        <v>0</v>
      </c>
      <c r="G290" s="3">
        <v>1.8113425925925925E-2</v>
      </c>
      <c r="H290" t="s">
        <v>14</v>
      </c>
      <c r="I290" s="8" t="s">
        <v>147</v>
      </c>
    </row>
    <row r="291" spans="1:9" x14ac:dyDescent="0.35">
      <c r="A291" s="2">
        <v>39644</v>
      </c>
      <c r="B291" t="s">
        <v>117</v>
      </c>
      <c r="C291" t="s">
        <v>198</v>
      </c>
      <c r="D291" t="s">
        <v>233</v>
      </c>
      <c r="E291" t="str">
        <f>VLOOKUP(D291,Joggler_List!A:C,2,0)</f>
        <v>M</v>
      </c>
      <c r="F291">
        <f>VLOOKUP(D291,Joggler_List!A:C,3,0)</f>
        <v>0</v>
      </c>
      <c r="G291" s="3">
        <v>1.8136574074074072E-2</v>
      </c>
      <c r="H291" t="s">
        <v>14</v>
      </c>
      <c r="I291" s="8" t="s">
        <v>199</v>
      </c>
    </row>
    <row r="292" spans="1:9" x14ac:dyDescent="0.35">
      <c r="A292" s="2">
        <v>42190</v>
      </c>
      <c r="B292" t="s">
        <v>117</v>
      </c>
      <c r="C292" t="s">
        <v>145</v>
      </c>
      <c r="D292" t="s">
        <v>232</v>
      </c>
      <c r="E292" t="str">
        <f>VLOOKUP(D292,Joggler_List!A:C,2,0)</f>
        <v>M</v>
      </c>
      <c r="F292">
        <f>VLOOKUP(D292,Joggler_List!A:C,3,0)</f>
        <v>0</v>
      </c>
      <c r="G292" s="3">
        <v>1.8194444444444444E-2</v>
      </c>
      <c r="H292" t="s">
        <v>14</v>
      </c>
      <c r="I292" s="8" t="s">
        <v>147</v>
      </c>
    </row>
    <row r="293" spans="1:9" x14ac:dyDescent="0.35">
      <c r="A293">
        <v>2017</v>
      </c>
      <c r="B293" t="s">
        <v>117</v>
      </c>
      <c r="C293" t="s">
        <v>154</v>
      </c>
      <c r="D293" t="s">
        <v>243</v>
      </c>
      <c r="E293" t="str">
        <f>VLOOKUP(D293,Joggler_List!A:C,2,0)</f>
        <v>M</v>
      </c>
      <c r="F293">
        <f>VLOOKUP(D293,Joggler_List!A:C,3,0)</f>
        <v>0</v>
      </c>
      <c r="G293" s="3">
        <v>1.8229166666666668E-2</v>
      </c>
      <c r="H293" t="s">
        <v>14</v>
      </c>
      <c r="I293" s="8" t="s">
        <v>156</v>
      </c>
    </row>
    <row r="294" spans="1:9" x14ac:dyDescent="0.35">
      <c r="A294" s="2">
        <v>38181</v>
      </c>
      <c r="B294" t="s">
        <v>117</v>
      </c>
      <c r="C294" t="s">
        <v>244</v>
      </c>
      <c r="D294" t="s">
        <v>71</v>
      </c>
      <c r="E294" t="str">
        <f>VLOOKUP(D294,Joggler_List!A:C,2,0)</f>
        <v>M</v>
      </c>
      <c r="F294">
        <f>VLOOKUP(D294,Joggler_List!A:C,3,0)</f>
        <v>0</v>
      </c>
      <c r="G294" s="3">
        <v>1.8240740740740741E-2</v>
      </c>
      <c r="H294" t="s">
        <v>14</v>
      </c>
      <c r="I294" s="8" t="s">
        <v>245</v>
      </c>
    </row>
    <row r="295" spans="1:9" x14ac:dyDescent="0.35">
      <c r="A295">
        <v>2020</v>
      </c>
      <c r="B295" t="s">
        <v>117</v>
      </c>
      <c r="C295" t="s">
        <v>42</v>
      </c>
      <c r="D295" t="s">
        <v>92</v>
      </c>
      <c r="E295" t="str">
        <f>VLOOKUP(D295,Joggler_List!A:C,2,0)</f>
        <v>M</v>
      </c>
      <c r="F295" t="str">
        <f>VLOOKUP(D295,Joggler_List!A:C,3,0)</f>
        <v>USA</v>
      </c>
      <c r="G295" s="3">
        <v>1.8252314814814815E-2</v>
      </c>
      <c r="H295" t="s">
        <v>14</v>
      </c>
      <c r="I295" s="8" t="s">
        <v>44</v>
      </c>
    </row>
    <row r="296" spans="1:9" x14ac:dyDescent="0.35">
      <c r="A296">
        <v>2018</v>
      </c>
      <c r="B296" t="s">
        <v>117</v>
      </c>
      <c r="C296" t="s">
        <v>145</v>
      </c>
      <c r="D296" t="s">
        <v>213</v>
      </c>
      <c r="E296" t="str">
        <f>VLOOKUP(D296,Joggler_List!A:C,2,0)</f>
        <v>M</v>
      </c>
      <c r="F296" t="str">
        <f>VLOOKUP(D296,Joggler_List!A:C,3,0)</f>
        <v>USA</v>
      </c>
      <c r="G296" s="3">
        <v>1.8287037037037036E-2</v>
      </c>
      <c r="H296" t="s">
        <v>14</v>
      </c>
      <c r="I296" s="8" t="s">
        <v>147</v>
      </c>
    </row>
    <row r="297" spans="1:9" x14ac:dyDescent="0.35">
      <c r="A297" s="2">
        <v>44996</v>
      </c>
      <c r="B297" t="s">
        <v>117</v>
      </c>
      <c r="C297" t="s">
        <v>745</v>
      </c>
      <c r="D297" t="s">
        <v>158</v>
      </c>
      <c r="E297" t="str">
        <f>VLOOKUP(D297,Joggler_List!A:C,2,0)</f>
        <v>M</v>
      </c>
      <c r="F297" t="str">
        <f>VLOOKUP(D297,Joggler_List!A:C,3,0)</f>
        <v>GBR</v>
      </c>
      <c r="G297" s="3">
        <v>1.8298611111111113E-2</v>
      </c>
      <c r="H297">
        <v>0</v>
      </c>
      <c r="I297" s="44"/>
    </row>
    <row r="298" spans="1:9" x14ac:dyDescent="0.35">
      <c r="A298" s="2">
        <v>43358</v>
      </c>
      <c r="B298" t="s">
        <v>117</v>
      </c>
      <c r="C298" t="s">
        <v>246</v>
      </c>
      <c r="D298" t="s">
        <v>247</v>
      </c>
      <c r="E298" t="str">
        <f>VLOOKUP(D298,Joggler_List!A:C,2,0)</f>
        <v>M</v>
      </c>
      <c r="F298" t="str">
        <f>VLOOKUP(D298,Joggler_List!A:C,3,0)</f>
        <v>GBR</v>
      </c>
      <c r="G298" s="3">
        <v>1.8333333333333333E-2</v>
      </c>
      <c r="H298" t="s">
        <v>14</v>
      </c>
      <c r="I298" t="s">
        <v>248</v>
      </c>
    </row>
    <row r="299" spans="1:9" x14ac:dyDescent="0.35">
      <c r="A299" s="2">
        <v>42190</v>
      </c>
      <c r="B299" t="s">
        <v>117</v>
      </c>
      <c r="C299" t="s">
        <v>145</v>
      </c>
      <c r="D299" t="s">
        <v>249</v>
      </c>
      <c r="E299" t="str">
        <f>VLOOKUP(D299,Joggler_List!A:C,2,0)</f>
        <v>M</v>
      </c>
      <c r="F299">
        <f>VLOOKUP(D299,Joggler_List!A:C,3,0)</f>
        <v>0</v>
      </c>
      <c r="G299" s="3">
        <v>1.8368055555555554E-2</v>
      </c>
      <c r="H299" t="s">
        <v>14</v>
      </c>
      <c r="I299" s="8" t="s">
        <v>147</v>
      </c>
    </row>
    <row r="300" spans="1:9" x14ac:dyDescent="0.35">
      <c r="A300" s="2">
        <v>44429</v>
      </c>
      <c r="B300" t="s">
        <v>117</v>
      </c>
      <c r="C300" t="s">
        <v>723</v>
      </c>
      <c r="D300" t="s">
        <v>158</v>
      </c>
      <c r="E300" t="str">
        <f>VLOOKUP(D300,Joggler_List!A:C,2,0)</f>
        <v>M</v>
      </c>
      <c r="F300" t="str">
        <f>VLOOKUP(D300,Joggler_List!A:C,3,0)</f>
        <v>GBR</v>
      </c>
      <c r="G300" s="3">
        <v>1.8414351851851852E-2</v>
      </c>
      <c r="H300" t="s">
        <v>14</v>
      </c>
      <c r="I300" s="44"/>
    </row>
    <row r="301" spans="1:9" x14ac:dyDescent="0.35">
      <c r="A301" s="2">
        <v>38552</v>
      </c>
      <c r="B301" t="s">
        <v>117</v>
      </c>
      <c r="C301" t="s">
        <v>250</v>
      </c>
      <c r="D301" t="s">
        <v>233</v>
      </c>
      <c r="E301" t="str">
        <f>VLOOKUP(D301,Joggler_List!A:C,2,0)</f>
        <v>M</v>
      </c>
      <c r="F301">
        <f>VLOOKUP(D301,Joggler_List!A:C,3,0)</f>
        <v>0</v>
      </c>
      <c r="G301" s="3">
        <v>1.8587962962962962E-2</v>
      </c>
      <c r="H301" t="s">
        <v>14</v>
      </c>
      <c r="I301" s="8" t="s">
        <v>251</v>
      </c>
    </row>
    <row r="302" spans="1:9" x14ac:dyDescent="0.35">
      <c r="A302">
        <v>1997</v>
      </c>
      <c r="B302" t="s">
        <v>117</v>
      </c>
      <c r="C302" t="s">
        <v>26</v>
      </c>
      <c r="D302" t="s">
        <v>105</v>
      </c>
      <c r="E302" t="str">
        <f>VLOOKUP(D302,Joggler_List!A:C,2,0)</f>
        <v>F</v>
      </c>
      <c r="F302">
        <f>VLOOKUP(D302,Joggler_List!A:C,3,0)</f>
        <v>0</v>
      </c>
      <c r="G302" s="3">
        <v>1.8715277777777779E-2</v>
      </c>
      <c r="H302" t="s">
        <v>14</v>
      </c>
      <c r="I302" s="8" t="s">
        <v>28</v>
      </c>
    </row>
    <row r="303" spans="1:9" x14ac:dyDescent="0.35">
      <c r="A303">
        <v>1997</v>
      </c>
      <c r="B303" t="s">
        <v>117</v>
      </c>
      <c r="C303" t="s">
        <v>26</v>
      </c>
      <c r="D303" t="s">
        <v>100</v>
      </c>
      <c r="E303" t="str">
        <f>VLOOKUP(D303,Joggler_List!A:C,2,0)</f>
        <v>F</v>
      </c>
      <c r="F303">
        <f>VLOOKUP(D303,Joggler_List!A:C,3,0)</f>
        <v>0</v>
      </c>
      <c r="G303" s="3">
        <v>1.8715277777777779E-2</v>
      </c>
      <c r="H303" t="s">
        <v>14</v>
      </c>
      <c r="I303" s="8" t="s">
        <v>28</v>
      </c>
    </row>
    <row r="304" spans="1:9" x14ac:dyDescent="0.35">
      <c r="A304" s="2">
        <v>44751</v>
      </c>
      <c r="B304" t="s">
        <v>117</v>
      </c>
      <c r="C304" t="s">
        <v>731</v>
      </c>
      <c r="D304" t="s">
        <v>158</v>
      </c>
      <c r="E304" t="str">
        <f>VLOOKUP(D304,Joggler_List!A:C,2,0)</f>
        <v>M</v>
      </c>
      <c r="F304" t="str">
        <f>VLOOKUP(D304,Joggler_List!A:C,3,0)</f>
        <v>GBR</v>
      </c>
      <c r="G304" s="3">
        <v>1.8726851851851852E-2</v>
      </c>
      <c r="H304" t="s">
        <v>14</v>
      </c>
      <c r="I304" s="44"/>
    </row>
    <row r="305" spans="1:9" x14ac:dyDescent="0.35">
      <c r="A305" s="2">
        <v>40687</v>
      </c>
      <c r="B305" t="s">
        <v>252</v>
      </c>
      <c r="C305" t="s">
        <v>10</v>
      </c>
      <c r="D305" t="s">
        <v>86</v>
      </c>
      <c r="E305" t="str">
        <f>VLOOKUP(D305,Joggler_List!A:C,2,0)</f>
        <v>M</v>
      </c>
      <c r="F305" t="str">
        <f>VLOOKUP(D305,Joggler_List!A:C,3,0)</f>
        <v>USA</v>
      </c>
      <c r="G305" s="3">
        <v>1.8819444444444448E-2</v>
      </c>
      <c r="H305" t="s">
        <v>14</v>
      </c>
    </row>
    <row r="306" spans="1:9" x14ac:dyDescent="0.35">
      <c r="A306">
        <v>2017</v>
      </c>
      <c r="B306" t="s">
        <v>117</v>
      </c>
      <c r="C306" t="s">
        <v>154</v>
      </c>
      <c r="D306" t="s">
        <v>213</v>
      </c>
      <c r="E306" t="str">
        <f>VLOOKUP(D306,Joggler_List!A:C,2,0)</f>
        <v>M</v>
      </c>
      <c r="F306" t="str">
        <f>VLOOKUP(D306,Joggler_List!A:C,3,0)</f>
        <v>USA</v>
      </c>
      <c r="G306" s="3">
        <v>1.8877314814814816E-2</v>
      </c>
      <c r="H306" t="s">
        <v>14</v>
      </c>
      <c r="I306" s="8" t="s">
        <v>156</v>
      </c>
    </row>
    <row r="307" spans="1:9" x14ac:dyDescent="0.35">
      <c r="A307" s="2">
        <v>45003</v>
      </c>
      <c r="B307" t="s">
        <v>117</v>
      </c>
      <c r="C307" t="s">
        <v>790</v>
      </c>
      <c r="D307" t="s">
        <v>791</v>
      </c>
      <c r="E307" t="str">
        <f>VLOOKUP(D307,Joggler_List!A:C,2,0)</f>
        <v>M</v>
      </c>
      <c r="F307" t="str">
        <f>VLOOKUP(D307,Joggler_List!A:C,3,0)</f>
        <v>USA</v>
      </c>
      <c r="G307" s="3">
        <v>1.8888888888888889E-2</v>
      </c>
      <c r="H307">
        <v>0</v>
      </c>
      <c r="I307" t="s">
        <v>792</v>
      </c>
    </row>
    <row r="308" spans="1:9" x14ac:dyDescent="0.35">
      <c r="A308" s="2">
        <v>40744</v>
      </c>
      <c r="B308" t="s">
        <v>117</v>
      </c>
      <c r="C308" t="s">
        <v>143</v>
      </c>
      <c r="D308" t="s">
        <v>153</v>
      </c>
      <c r="E308" t="str">
        <f>VLOOKUP(D308,Joggler_List!A:C,2,0)</f>
        <v>M</v>
      </c>
      <c r="F308">
        <f>VLOOKUP(D308,Joggler_List!A:C,3,0)</f>
        <v>0</v>
      </c>
      <c r="G308" s="3">
        <v>1.8958333333333334E-2</v>
      </c>
      <c r="H308" t="s">
        <v>14</v>
      </c>
      <c r="I308" s="8" t="s">
        <v>144</v>
      </c>
    </row>
    <row r="309" spans="1:9" x14ac:dyDescent="0.35">
      <c r="A309">
        <v>2019</v>
      </c>
      <c r="B309" t="s">
        <v>117</v>
      </c>
      <c r="C309" t="s">
        <v>145</v>
      </c>
      <c r="D309" t="s">
        <v>232</v>
      </c>
      <c r="E309" t="str">
        <f>VLOOKUP(D309,Joggler_List!A:C,2,0)</f>
        <v>M</v>
      </c>
      <c r="F309">
        <f>VLOOKUP(D309,Joggler_List!A:C,3,0)</f>
        <v>0</v>
      </c>
      <c r="G309" s="3">
        <v>1.8969907407407408E-2</v>
      </c>
      <c r="H309" t="s">
        <v>14</v>
      </c>
      <c r="I309" s="8" t="s">
        <v>147</v>
      </c>
    </row>
    <row r="310" spans="1:9" x14ac:dyDescent="0.35">
      <c r="A310">
        <v>1997</v>
      </c>
      <c r="B310" t="s">
        <v>117</v>
      </c>
      <c r="C310" t="s">
        <v>26</v>
      </c>
      <c r="D310" t="s">
        <v>253</v>
      </c>
      <c r="E310" t="str">
        <f>VLOOKUP(D310,Joggler_List!A:C,2,0)</f>
        <v>M</v>
      </c>
      <c r="F310">
        <f>VLOOKUP(D310,Joggler_List!A:C,3,0)</f>
        <v>0</v>
      </c>
      <c r="G310" s="3">
        <v>1.9004629629629632E-2</v>
      </c>
      <c r="H310" t="s">
        <v>14</v>
      </c>
      <c r="I310" s="8" t="s">
        <v>28</v>
      </c>
    </row>
    <row r="311" spans="1:9" x14ac:dyDescent="0.35">
      <c r="A311">
        <v>2010</v>
      </c>
      <c r="B311" t="s">
        <v>117</v>
      </c>
      <c r="C311" t="s">
        <v>160</v>
      </c>
      <c r="D311" t="s">
        <v>84</v>
      </c>
      <c r="E311" t="str">
        <f>VLOOKUP(D311,Joggler_List!A:C,2,0)</f>
        <v>M</v>
      </c>
      <c r="F311">
        <f>VLOOKUP(D311,Joggler_List!A:C,3,0)</f>
        <v>0</v>
      </c>
      <c r="G311" s="3">
        <v>1.9016203703703705E-2</v>
      </c>
      <c r="H311" t="s">
        <v>14</v>
      </c>
      <c r="I311" s="8" t="s">
        <v>161</v>
      </c>
    </row>
    <row r="312" spans="1:9" x14ac:dyDescent="0.35">
      <c r="A312">
        <v>2010</v>
      </c>
      <c r="B312" t="s">
        <v>117</v>
      </c>
      <c r="C312" t="s">
        <v>160</v>
      </c>
      <c r="D312" t="s">
        <v>254</v>
      </c>
      <c r="E312" t="str">
        <f>VLOOKUP(D312,Joggler_List!A:C,2,0)</f>
        <v>M</v>
      </c>
      <c r="F312" t="str">
        <f>VLOOKUP(D312,Joggler_List!A:C,3,0)</f>
        <v>USA</v>
      </c>
      <c r="G312" s="3">
        <v>1.9131944444444444E-2</v>
      </c>
      <c r="H312" t="s">
        <v>14</v>
      </c>
      <c r="I312" s="8" t="s">
        <v>161</v>
      </c>
    </row>
    <row r="313" spans="1:9" x14ac:dyDescent="0.35">
      <c r="A313" s="2">
        <v>37454</v>
      </c>
      <c r="B313" t="s">
        <v>117</v>
      </c>
      <c r="C313" t="s">
        <v>165</v>
      </c>
      <c r="D313" t="s">
        <v>233</v>
      </c>
      <c r="E313" t="str">
        <f>VLOOKUP(D313,Joggler_List!A:C,2,0)</f>
        <v>M</v>
      </c>
      <c r="F313">
        <f>VLOOKUP(D313,Joggler_List!A:C,3,0)</f>
        <v>0</v>
      </c>
      <c r="G313" s="3">
        <v>1.9155092592592592E-2</v>
      </c>
      <c r="H313" t="s">
        <v>14</v>
      </c>
      <c r="I313" s="8" t="s">
        <v>166</v>
      </c>
    </row>
    <row r="314" spans="1:9" x14ac:dyDescent="0.35">
      <c r="A314">
        <v>2010</v>
      </c>
      <c r="B314" t="s">
        <v>117</v>
      </c>
      <c r="C314" t="s">
        <v>160</v>
      </c>
      <c r="D314" t="s">
        <v>255</v>
      </c>
      <c r="E314" t="str">
        <f>VLOOKUP(D314,Joggler_List!A:C,2,0)</f>
        <v>M</v>
      </c>
      <c r="F314">
        <f>VLOOKUP(D314,Joggler_List!A:C,3,0)</f>
        <v>0</v>
      </c>
      <c r="G314" s="3">
        <v>1.9212962962962963E-2</v>
      </c>
      <c r="H314" t="s">
        <v>14</v>
      </c>
      <c r="I314" s="8" t="s">
        <v>161</v>
      </c>
    </row>
    <row r="315" spans="1:9" x14ac:dyDescent="0.35">
      <c r="A315">
        <v>1992</v>
      </c>
      <c r="B315" t="s">
        <v>117</v>
      </c>
      <c r="C315" t="s">
        <v>47</v>
      </c>
      <c r="D315" t="s">
        <v>109</v>
      </c>
      <c r="E315" t="str">
        <f>VLOOKUP(D315,Joggler_List!A:C,2,0)</f>
        <v>F</v>
      </c>
      <c r="F315">
        <f>VLOOKUP(D315,Joggler_List!A:C,3,0)</f>
        <v>0</v>
      </c>
      <c r="G315" s="3">
        <v>1.923611111111111E-2</v>
      </c>
      <c r="H315" t="s">
        <v>14</v>
      </c>
      <c r="I315" s="8" t="s">
        <v>22</v>
      </c>
    </row>
    <row r="316" spans="1:9" x14ac:dyDescent="0.35">
      <c r="A316" s="2">
        <v>44724</v>
      </c>
      <c r="B316" t="s">
        <v>117</v>
      </c>
      <c r="C316" t="s">
        <v>710</v>
      </c>
      <c r="D316" t="s">
        <v>632</v>
      </c>
      <c r="E316" t="str">
        <f>VLOOKUP(D316,Joggler_List!A:C,2,0)</f>
        <v>F</v>
      </c>
      <c r="F316" t="str">
        <f>VLOOKUP(D316,Joggler_List!A:C,3,0)</f>
        <v>USA</v>
      </c>
      <c r="G316" s="3">
        <v>1.9247685185185184E-2</v>
      </c>
      <c r="H316" t="s">
        <v>14</v>
      </c>
    </row>
    <row r="317" spans="1:9" x14ac:dyDescent="0.35">
      <c r="A317">
        <v>2017</v>
      </c>
      <c r="B317" t="s">
        <v>117</v>
      </c>
      <c r="C317" t="s">
        <v>154</v>
      </c>
      <c r="D317" t="s">
        <v>256</v>
      </c>
      <c r="E317" t="str">
        <f>VLOOKUP(D317,Joggler_List!A:C,2,0)</f>
        <v>M</v>
      </c>
      <c r="F317">
        <f>VLOOKUP(D317,Joggler_List!A:C,3,0)</f>
        <v>0</v>
      </c>
      <c r="G317" s="3">
        <v>1.9340277777777779E-2</v>
      </c>
      <c r="H317" t="s">
        <v>14</v>
      </c>
      <c r="I317" s="8" t="s">
        <v>156</v>
      </c>
    </row>
    <row r="318" spans="1:9" x14ac:dyDescent="0.35">
      <c r="A318" s="2">
        <v>38916</v>
      </c>
      <c r="B318" t="s">
        <v>117</v>
      </c>
      <c r="C318" t="s">
        <v>171</v>
      </c>
      <c r="D318" t="s">
        <v>257</v>
      </c>
      <c r="E318" t="str">
        <f>VLOOKUP(D318,Joggler_List!A:C,2,0)</f>
        <v>M</v>
      </c>
      <c r="F318">
        <f>VLOOKUP(D318,Joggler_List!A:C,3,0)</f>
        <v>0</v>
      </c>
      <c r="G318" s="3">
        <v>1.9363425925925926E-2</v>
      </c>
      <c r="H318" t="s">
        <v>14</v>
      </c>
      <c r="I318" s="8" t="s">
        <v>173</v>
      </c>
    </row>
    <row r="319" spans="1:9" x14ac:dyDescent="0.35">
      <c r="A319">
        <v>1996</v>
      </c>
      <c r="B319" t="s">
        <v>252</v>
      </c>
      <c r="C319" t="s">
        <v>39</v>
      </c>
      <c r="D319" t="s">
        <v>113</v>
      </c>
      <c r="E319" t="str">
        <f>VLOOKUP(D319,Joggler_List!A:C,2,0)</f>
        <v>M</v>
      </c>
      <c r="F319" t="str">
        <f>VLOOKUP(D319,Joggler_List!A:C,3,0)</f>
        <v>USA</v>
      </c>
      <c r="G319" s="3">
        <v>1.9363425925925926E-2</v>
      </c>
      <c r="H319" t="s">
        <v>14</v>
      </c>
    </row>
    <row r="320" spans="1:9" x14ac:dyDescent="0.35">
      <c r="A320">
        <v>2017</v>
      </c>
      <c r="B320" t="s">
        <v>117</v>
      </c>
      <c r="C320" t="s">
        <v>154</v>
      </c>
      <c r="D320" t="s">
        <v>258</v>
      </c>
      <c r="E320" t="str">
        <f>VLOOKUP(D320,Joggler_List!A:C,2,0)</f>
        <v>M</v>
      </c>
      <c r="F320">
        <f>VLOOKUP(D320,Joggler_List!A:C,3,0)</f>
        <v>0</v>
      </c>
      <c r="G320" s="3">
        <v>1.9398148148148147E-2</v>
      </c>
      <c r="H320" t="s">
        <v>14</v>
      </c>
      <c r="I320" s="8" t="s">
        <v>156</v>
      </c>
    </row>
    <row r="321" spans="1:9" x14ac:dyDescent="0.35">
      <c r="A321">
        <v>1989</v>
      </c>
      <c r="B321" t="s">
        <v>117</v>
      </c>
      <c r="C321" t="s">
        <v>56</v>
      </c>
      <c r="D321" t="s">
        <v>105</v>
      </c>
      <c r="E321" t="str">
        <f>VLOOKUP(D321,Joggler_List!A:C,2,0)</f>
        <v>F</v>
      </c>
      <c r="F321">
        <f>VLOOKUP(D321,Joggler_List!A:C,3,0)</f>
        <v>0</v>
      </c>
      <c r="G321" s="3">
        <v>1.9409722222222221E-2</v>
      </c>
      <c r="H321" t="s">
        <v>14</v>
      </c>
      <c r="I321" s="8" t="s">
        <v>22</v>
      </c>
    </row>
    <row r="322" spans="1:9" x14ac:dyDescent="0.35">
      <c r="A322" s="2">
        <v>45010</v>
      </c>
      <c r="B322" t="s">
        <v>117</v>
      </c>
      <c r="C322" t="s">
        <v>737</v>
      </c>
      <c r="D322" t="s">
        <v>158</v>
      </c>
      <c r="E322" t="str">
        <f>VLOOKUP(D322,Joggler_List!A:C,2,0)</f>
        <v>M</v>
      </c>
      <c r="F322" t="str">
        <f>VLOOKUP(D322,Joggler_List!A:C,3,0)</f>
        <v>GBR</v>
      </c>
      <c r="G322" s="3">
        <v>1.9432870370370371E-2</v>
      </c>
      <c r="H322">
        <v>0</v>
      </c>
      <c r="I322" s="44"/>
    </row>
    <row r="323" spans="1:9" x14ac:dyDescent="0.35">
      <c r="A323" s="2">
        <v>39644</v>
      </c>
      <c r="B323" t="s">
        <v>117</v>
      </c>
      <c r="C323" t="s">
        <v>198</v>
      </c>
      <c r="D323" t="s">
        <v>84</v>
      </c>
      <c r="E323" t="str">
        <f>VLOOKUP(D323,Joggler_List!A:C,2,0)</f>
        <v>M</v>
      </c>
      <c r="F323">
        <f>VLOOKUP(D323,Joggler_List!A:C,3,0)</f>
        <v>0</v>
      </c>
      <c r="G323" s="3">
        <v>1.9479166666666669E-2</v>
      </c>
      <c r="H323" t="s">
        <v>14</v>
      </c>
      <c r="I323" s="8" t="s">
        <v>199</v>
      </c>
    </row>
    <row r="324" spans="1:9" x14ac:dyDescent="0.35">
      <c r="A324">
        <v>1989</v>
      </c>
      <c r="B324" t="s">
        <v>252</v>
      </c>
      <c r="C324" t="s">
        <v>10</v>
      </c>
      <c r="D324" t="s">
        <v>41</v>
      </c>
      <c r="E324" t="str">
        <f>VLOOKUP(D324,Joggler_List!A:C,2,0)</f>
        <v>M</v>
      </c>
      <c r="F324" t="str">
        <f>VLOOKUP(D324,Joggler_List!A:C,3,0)</f>
        <v>USA</v>
      </c>
      <c r="G324" s="3">
        <v>1.9571759259259257E-2</v>
      </c>
      <c r="H324" t="s">
        <v>14</v>
      </c>
      <c r="I324" s="8" t="s">
        <v>101</v>
      </c>
    </row>
    <row r="325" spans="1:9" x14ac:dyDescent="0.35">
      <c r="A325">
        <v>2017</v>
      </c>
      <c r="B325" t="s">
        <v>117</v>
      </c>
      <c r="C325" t="s">
        <v>154</v>
      </c>
      <c r="D325" t="s">
        <v>254</v>
      </c>
      <c r="E325" t="str">
        <f>VLOOKUP(D325,Joggler_List!A:C,2,0)</f>
        <v>M</v>
      </c>
      <c r="F325" t="str">
        <f>VLOOKUP(D325,Joggler_List!A:C,3,0)</f>
        <v>USA</v>
      </c>
      <c r="G325" s="3">
        <v>1.96875E-2</v>
      </c>
      <c r="H325" t="s">
        <v>14</v>
      </c>
      <c r="I325" s="8" t="s">
        <v>156</v>
      </c>
    </row>
    <row r="326" spans="1:9" x14ac:dyDescent="0.35">
      <c r="A326">
        <v>2017</v>
      </c>
      <c r="B326" t="s">
        <v>117</v>
      </c>
      <c r="C326" t="s">
        <v>145</v>
      </c>
      <c r="D326" t="s">
        <v>216</v>
      </c>
      <c r="E326" t="str">
        <f>VLOOKUP(D326,Joggler_List!A:C,2,0)</f>
        <v>M</v>
      </c>
      <c r="F326">
        <f>VLOOKUP(D326,Joggler_List!A:C,3,0)</f>
        <v>0</v>
      </c>
      <c r="G326" s="3">
        <v>1.9745370370370371E-2</v>
      </c>
      <c r="H326" t="s">
        <v>14</v>
      </c>
      <c r="I326" s="8" t="s">
        <v>147</v>
      </c>
    </row>
    <row r="327" spans="1:9" x14ac:dyDescent="0.35">
      <c r="A327" s="2">
        <v>38916</v>
      </c>
      <c r="B327" t="s">
        <v>117</v>
      </c>
      <c r="C327" t="s">
        <v>171</v>
      </c>
      <c r="D327" t="s">
        <v>255</v>
      </c>
      <c r="E327" t="str">
        <f>VLOOKUP(D327,Joggler_List!A:C,2,0)</f>
        <v>M</v>
      </c>
      <c r="F327">
        <f>VLOOKUP(D327,Joggler_List!A:C,3,0)</f>
        <v>0</v>
      </c>
      <c r="G327" s="3">
        <v>1.9791666666666666E-2</v>
      </c>
      <c r="H327" t="s">
        <v>14</v>
      </c>
      <c r="I327" s="8" t="s">
        <v>173</v>
      </c>
    </row>
    <row r="328" spans="1:9" x14ac:dyDescent="0.35">
      <c r="A328" s="2">
        <v>37454</v>
      </c>
      <c r="B328" t="s">
        <v>117</v>
      </c>
      <c r="C328" t="s">
        <v>165</v>
      </c>
      <c r="D328" t="s">
        <v>87</v>
      </c>
      <c r="E328" t="str">
        <f>VLOOKUP(D328,Joggler_List!A:C,2,0)</f>
        <v>M</v>
      </c>
      <c r="F328">
        <f>VLOOKUP(D328,Joggler_List!A:C,3,0)</f>
        <v>0</v>
      </c>
      <c r="G328" s="3">
        <v>1.9953703703703706E-2</v>
      </c>
      <c r="H328" t="s">
        <v>14</v>
      </c>
      <c r="I328" s="8" t="s">
        <v>166</v>
      </c>
    </row>
    <row r="329" spans="1:9" x14ac:dyDescent="0.35">
      <c r="A329">
        <v>1997</v>
      </c>
      <c r="B329" t="s">
        <v>117</v>
      </c>
      <c r="C329" t="s">
        <v>26</v>
      </c>
      <c r="D329" t="s">
        <v>259</v>
      </c>
      <c r="E329" t="str">
        <f>VLOOKUP(D329,Joggler_List!A:C,2,0)</f>
        <v>F</v>
      </c>
      <c r="F329">
        <f>VLOOKUP(D329,Joggler_List!A:C,3,0)</f>
        <v>0</v>
      </c>
      <c r="G329" s="3">
        <v>0.02</v>
      </c>
      <c r="H329" t="s">
        <v>14</v>
      </c>
      <c r="I329" s="8" t="s">
        <v>28</v>
      </c>
    </row>
    <row r="330" spans="1:9" x14ac:dyDescent="0.35">
      <c r="A330" s="2">
        <v>40744</v>
      </c>
      <c r="B330" t="s">
        <v>117</v>
      </c>
      <c r="C330" t="s">
        <v>143</v>
      </c>
      <c r="D330" t="s">
        <v>255</v>
      </c>
      <c r="E330" t="str">
        <f>VLOOKUP(D330,Joggler_List!A:C,2,0)</f>
        <v>M</v>
      </c>
      <c r="F330">
        <f>VLOOKUP(D330,Joggler_List!A:C,3,0)</f>
        <v>0</v>
      </c>
      <c r="G330" s="3">
        <v>2.0069444444444442E-2</v>
      </c>
      <c r="H330" t="s">
        <v>14</v>
      </c>
      <c r="I330" s="8" t="s">
        <v>144</v>
      </c>
    </row>
    <row r="331" spans="1:9" x14ac:dyDescent="0.35">
      <c r="A331">
        <v>2010</v>
      </c>
      <c r="B331" t="s">
        <v>117</v>
      </c>
      <c r="C331" t="s">
        <v>160</v>
      </c>
      <c r="D331" t="s">
        <v>260</v>
      </c>
      <c r="E331" t="str">
        <f>VLOOKUP(D331,Joggler_List!A:C,2,0)</f>
        <v>M</v>
      </c>
      <c r="F331">
        <f>VLOOKUP(D331,Joggler_List!A:C,3,0)</f>
        <v>0</v>
      </c>
      <c r="G331" s="3">
        <v>2.0150462962962964E-2</v>
      </c>
      <c r="H331" t="s">
        <v>14</v>
      </c>
      <c r="I331" s="8" t="s">
        <v>161</v>
      </c>
    </row>
    <row r="332" spans="1:9" x14ac:dyDescent="0.35">
      <c r="A332" s="2">
        <v>38181</v>
      </c>
      <c r="B332" t="s">
        <v>117</v>
      </c>
      <c r="C332" t="s">
        <v>244</v>
      </c>
      <c r="D332" t="s">
        <v>84</v>
      </c>
      <c r="E332" t="str">
        <f>VLOOKUP(D332,Joggler_List!A:C,2,0)</f>
        <v>M</v>
      </c>
      <c r="F332">
        <f>VLOOKUP(D332,Joggler_List!A:C,3,0)</f>
        <v>0</v>
      </c>
      <c r="G332" s="3">
        <v>2.0312500000000001E-2</v>
      </c>
      <c r="H332" t="s">
        <v>14</v>
      </c>
      <c r="I332" s="8" t="s">
        <v>245</v>
      </c>
    </row>
    <row r="333" spans="1:9" x14ac:dyDescent="0.35">
      <c r="A333">
        <v>1990</v>
      </c>
      <c r="B333" t="s">
        <v>117</v>
      </c>
      <c r="C333" t="s">
        <v>31</v>
      </c>
      <c r="D333" t="s">
        <v>109</v>
      </c>
      <c r="E333" t="str">
        <f>VLOOKUP(D333,Joggler_List!A:C,2,0)</f>
        <v>F</v>
      </c>
      <c r="F333">
        <f>VLOOKUP(D333,Joggler_List!A:C,3,0)</f>
        <v>0</v>
      </c>
      <c r="G333" s="3">
        <v>2.0312500000000001E-2</v>
      </c>
      <c r="H333" t="s">
        <v>14</v>
      </c>
      <c r="I333" s="8" t="s">
        <v>22</v>
      </c>
    </row>
    <row r="334" spans="1:9" x14ac:dyDescent="0.35">
      <c r="A334" s="2">
        <v>39644</v>
      </c>
      <c r="B334" t="s">
        <v>117</v>
      </c>
      <c r="C334" t="s">
        <v>198</v>
      </c>
      <c r="D334" t="s">
        <v>257</v>
      </c>
      <c r="E334" t="str">
        <f>VLOOKUP(D334,Joggler_List!A:C,2,0)</f>
        <v>M</v>
      </c>
      <c r="F334">
        <f>VLOOKUP(D334,Joggler_List!A:C,3,0)</f>
        <v>0</v>
      </c>
      <c r="G334" s="3">
        <v>2.0370370370370369E-2</v>
      </c>
      <c r="H334" t="s">
        <v>14</v>
      </c>
      <c r="I334" s="8" t="s">
        <v>199</v>
      </c>
    </row>
    <row r="335" spans="1:9" x14ac:dyDescent="0.35">
      <c r="A335" s="2">
        <v>40744</v>
      </c>
      <c r="B335" t="s">
        <v>117</v>
      </c>
      <c r="C335" t="s">
        <v>143</v>
      </c>
      <c r="D335" t="s">
        <v>258</v>
      </c>
      <c r="E335" t="str">
        <f>VLOOKUP(D335,Joggler_List!A:C,2,0)</f>
        <v>M</v>
      </c>
      <c r="F335">
        <f>VLOOKUP(D335,Joggler_List!A:C,3,0)</f>
        <v>0</v>
      </c>
      <c r="G335" s="3">
        <v>2.0462962962962964E-2</v>
      </c>
      <c r="H335" t="s">
        <v>14</v>
      </c>
      <c r="I335" s="8" t="s">
        <v>144</v>
      </c>
    </row>
    <row r="336" spans="1:9" x14ac:dyDescent="0.35">
      <c r="A336">
        <v>1993</v>
      </c>
      <c r="B336" t="s">
        <v>117</v>
      </c>
      <c r="C336" t="s">
        <v>60</v>
      </c>
      <c r="D336" t="s">
        <v>105</v>
      </c>
      <c r="E336" t="str">
        <f>VLOOKUP(D336,Joggler_List!A:C,2,0)</f>
        <v>F</v>
      </c>
      <c r="F336">
        <f>VLOOKUP(D336,Joggler_List!A:C,3,0)</f>
        <v>0</v>
      </c>
      <c r="G336" s="3">
        <v>2.0497685185185185E-2</v>
      </c>
      <c r="H336" t="s">
        <v>14</v>
      </c>
      <c r="I336" s="8" t="s">
        <v>22</v>
      </c>
    </row>
    <row r="337" spans="1:9" x14ac:dyDescent="0.35">
      <c r="A337" s="2">
        <v>39280</v>
      </c>
      <c r="B337" t="s">
        <v>117</v>
      </c>
      <c r="C337" t="s">
        <v>149</v>
      </c>
      <c r="D337" t="s">
        <v>261</v>
      </c>
      <c r="E337" t="str">
        <f>VLOOKUP(D337,Joggler_List!A:C,2,0)</f>
        <v>M</v>
      </c>
      <c r="F337" t="str">
        <f>VLOOKUP(D337,Joggler_List!A:C,3,0)</f>
        <v>USA</v>
      </c>
      <c r="G337" s="3">
        <v>2.0520833333333332E-2</v>
      </c>
      <c r="H337" t="s">
        <v>14</v>
      </c>
      <c r="I337" s="8" t="s">
        <v>201</v>
      </c>
    </row>
    <row r="338" spans="1:9" x14ac:dyDescent="0.35">
      <c r="A338">
        <v>2016</v>
      </c>
      <c r="B338" t="s">
        <v>117</v>
      </c>
      <c r="C338" t="s">
        <v>145</v>
      </c>
      <c r="D338" t="s">
        <v>229</v>
      </c>
      <c r="E338" t="str">
        <f>VLOOKUP(D338,Joggler_List!A:C,2,0)</f>
        <v>M</v>
      </c>
      <c r="F338">
        <f>VLOOKUP(D338,Joggler_List!A:C,3,0)</f>
        <v>0</v>
      </c>
      <c r="G338" s="3">
        <v>2.0659722222222222E-2</v>
      </c>
      <c r="H338" t="s">
        <v>14</v>
      </c>
      <c r="I338" s="8" t="s">
        <v>147</v>
      </c>
    </row>
    <row r="339" spans="1:9" x14ac:dyDescent="0.35">
      <c r="A339" s="2">
        <v>43582</v>
      </c>
      <c r="B339" t="s">
        <v>117</v>
      </c>
      <c r="C339" t="s">
        <v>769</v>
      </c>
      <c r="D339" t="s">
        <v>247</v>
      </c>
      <c r="E339" t="str">
        <f>VLOOKUP(D339,Joggler_List!A:C,2,0)</f>
        <v>M</v>
      </c>
      <c r="F339" t="str">
        <f>VLOOKUP(D339,Joggler_List!A:C,3,0)</f>
        <v>GBR</v>
      </c>
      <c r="G339" s="3">
        <v>2.0752314814814814E-2</v>
      </c>
      <c r="H339" t="s">
        <v>14</v>
      </c>
      <c r="I339" s="8" t="s">
        <v>770</v>
      </c>
    </row>
    <row r="340" spans="1:9" x14ac:dyDescent="0.35">
      <c r="A340" s="2">
        <v>44548</v>
      </c>
      <c r="B340" t="s">
        <v>117</v>
      </c>
      <c r="C340" t="s">
        <v>724</v>
      </c>
      <c r="D340" t="s">
        <v>158</v>
      </c>
      <c r="E340" t="str">
        <f>VLOOKUP(D340,Joggler_List!A:C,2,0)</f>
        <v>M</v>
      </c>
      <c r="F340" t="str">
        <f>VLOOKUP(D340,Joggler_List!A:C,3,0)</f>
        <v>GBR</v>
      </c>
      <c r="G340" s="3">
        <v>2.0763888888888887E-2</v>
      </c>
      <c r="H340" t="s">
        <v>14</v>
      </c>
      <c r="I340" s="44"/>
    </row>
    <row r="341" spans="1:9" x14ac:dyDescent="0.35">
      <c r="A341">
        <v>1996</v>
      </c>
      <c r="B341" t="s">
        <v>117</v>
      </c>
      <c r="C341" t="s">
        <v>39</v>
      </c>
      <c r="D341" t="s">
        <v>226</v>
      </c>
      <c r="E341" t="str">
        <f>VLOOKUP(D341,Joggler_List!A:C,2,0)</f>
        <v>M</v>
      </c>
      <c r="F341" t="str">
        <f>VLOOKUP(D341,Joggler_List!A:C,3,0)</f>
        <v>USA</v>
      </c>
      <c r="G341" s="3">
        <v>2.0787037037037038E-2</v>
      </c>
      <c r="H341" t="s">
        <v>14</v>
      </c>
    </row>
    <row r="342" spans="1:9" x14ac:dyDescent="0.35">
      <c r="A342">
        <v>2017</v>
      </c>
      <c r="B342" t="s">
        <v>117</v>
      </c>
      <c r="C342" t="s">
        <v>145</v>
      </c>
      <c r="D342" t="s">
        <v>262</v>
      </c>
      <c r="E342" t="str">
        <f>VLOOKUP(D342,Joggler_List!A:C,2,0)</f>
        <v>M</v>
      </c>
      <c r="F342">
        <f>VLOOKUP(D342,Joggler_List!A:C,3,0)</f>
        <v>0</v>
      </c>
      <c r="G342" s="3">
        <v>2.0914351851851851E-2</v>
      </c>
      <c r="H342" t="s">
        <v>14</v>
      </c>
      <c r="I342" s="8" t="s">
        <v>147</v>
      </c>
    </row>
    <row r="343" spans="1:9" x14ac:dyDescent="0.35">
      <c r="A343">
        <v>1991</v>
      </c>
      <c r="B343" t="s">
        <v>117</v>
      </c>
      <c r="C343" t="s">
        <v>185</v>
      </c>
      <c r="D343" t="s">
        <v>105</v>
      </c>
      <c r="E343" t="str">
        <f>VLOOKUP(D343,Joggler_List!A:C,2,0)</f>
        <v>F</v>
      </c>
      <c r="F343">
        <f>VLOOKUP(D343,Joggler_List!A:C,3,0)</f>
        <v>0</v>
      </c>
      <c r="G343" s="3">
        <v>2.0983796296296296E-2</v>
      </c>
      <c r="H343" t="s">
        <v>14</v>
      </c>
      <c r="I343" s="8" t="s">
        <v>22</v>
      </c>
    </row>
    <row r="344" spans="1:9" x14ac:dyDescent="0.35">
      <c r="A344">
        <v>2018</v>
      </c>
      <c r="B344" t="s">
        <v>117</v>
      </c>
      <c r="C344" t="s">
        <v>145</v>
      </c>
      <c r="D344" t="s">
        <v>263</v>
      </c>
      <c r="E344" t="str">
        <f>VLOOKUP(D344,Joggler_List!A:C,2,0)</f>
        <v>M</v>
      </c>
      <c r="F344">
        <f>VLOOKUP(D344,Joggler_List!A:C,3,0)</f>
        <v>0</v>
      </c>
      <c r="G344" s="3">
        <v>2.1030092592592597E-2</v>
      </c>
      <c r="H344" t="s">
        <v>14</v>
      </c>
      <c r="I344" s="8" t="s">
        <v>147</v>
      </c>
    </row>
    <row r="345" spans="1:9" x14ac:dyDescent="0.35">
      <c r="A345">
        <v>2017</v>
      </c>
      <c r="B345" t="s">
        <v>117</v>
      </c>
      <c r="C345" t="s">
        <v>154</v>
      </c>
      <c r="D345" t="s">
        <v>264</v>
      </c>
      <c r="E345" t="str">
        <f>VLOOKUP(D345,Joggler_List!A:C,2,0)</f>
        <v>M</v>
      </c>
      <c r="F345">
        <f>VLOOKUP(D345,Joggler_List!A:C,3,0)</f>
        <v>0</v>
      </c>
      <c r="G345" s="3">
        <v>2.1053240740740744E-2</v>
      </c>
      <c r="H345" t="s">
        <v>14</v>
      </c>
      <c r="I345" s="8" t="s">
        <v>156</v>
      </c>
    </row>
    <row r="346" spans="1:9" x14ac:dyDescent="0.35">
      <c r="A346">
        <v>2017</v>
      </c>
      <c r="B346" t="s">
        <v>117</v>
      </c>
      <c r="C346" t="s">
        <v>154</v>
      </c>
      <c r="D346" t="s">
        <v>263</v>
      </c>
      <c r="E346" t="str">
        <f>VLOOKUP(D346,Joggler_List!A:C,2,0)</f>
        <v>M</v>
      </c>
      <c r="F346">
        <f>VLOOKUP(D346,Joggler_List!A:C,3,0)</f>
        <v>0</v>
      </c>
      <c r="G346" s="3">
        <v>2.1087962962962961E-2</v>
      </c>
      <c r="H346" t="s">
        <v>14</v>
      </c>
      <c r="I346" s="8" t="s">
        <v>156</v>
      </c>
    </row>
    <row r="347" spans="1:9" x14ac:dyDescent="0.35">
      <c r="A347">
        <v>1988</v>
      </c>
      <c r="B347" t="s">
        <v>117</v>
      </c>
      <c r="C347" t="s">
        <v>50</v>
      </c>
      <c r="D347" t="s">
        <v>109</v>
      </c>
      <c r="E347" t="str">
        <f>VLOOKUP(D347,Joggler_List!A:C,2,0)</f>
        <v>F</v>
      </c>
      <c r="F347">
        <f>VLOOKUP(D347,Joggler_List!A:C,3,0)</f>
        <v>0</v>
      </c>
      <c r="G347" s="3">
        <v>2.1087962962962961E-2</v>
      </c>
      <c r="H347" t="s">
        <v>14</v>
      </c>
      <c r="I347" s="8" t="s">
        <v>22</v>
      </c>
    </row>
    <row r="348" spans="1:9" x14ac:dyDescent="0.35">
      <c r="A348" s="2">
        <v>44597</v>
      </c>
      <c r="B348" t="s">
        <v>117</v>
      </c>
      <c r="C348" t="s">
        <v>724</v>
      </c>
      <c r="D348" t="s">
        <v>158</v>
      </c>
      <c r="E348" t="str">
        <f>VLOOKUP(D348,Joggler_List!A:C,2,0)</f>
        <v>M</v>
      </c>
      <c r="F348" t="str">
        <f>VLOOKUP(D348,Joggler_List!A:C,3,0)</f>
        <v>GBR</v>
      </c>
      <c r="G348" s="3">
        <v>2.1180555555555553E-2</v>
      </c>
      <c r="H348" t="s">
        <v>14</v>
      </c>
      <c r="I348" s="44"/>
    </row>
    <row r="349" spans="1:9" x14ac:dyDescent="0.35">
      <c r="A349" s="2">
        <v>40008</v>
      </c>
      <c r="B349" t="s">
        <v>117</v>
      </c>
      <c r="C349" t="s">
        <v>149</v>
      </c>
      <c r="D349" t="s">
        <v>84</v>
      </c>
      <c r="E349" t="str">
        <f>VLOOKUP(D349,Joggler_List!A:C,2,0)</f>
        <v>M</v>
      </c>
      <c r="F349">
        <f>VLOOKUP(D349,Joggler_List!A:C,3,0)</f>
        <v>0</v>
      </c>
      <c r="G349" s="3">
        <v>2.1435185185185186E-2</v>
      </c>
      <c r="H349" t="s">
        <v>14</v>
      </c>
      <c r="I349" s="8" t="s">
        <v>150</v>
      </c>
    </row>
    <row r="350" spans="1:9" x14ac:dyDescent="0.35">
      <c r="A350" s="2">
        <v>40008</v>
      </c>
      <c r="B350" t="s">
        <v>117</v>
      </c>
      <c r="C350" t="s">
        <v>149</v>
      </c>
      <c r="D350" t="s">
        <v>254</v>
      </c>
      <c r="E350" t="str">
        <f>VLOOKUP(D350,Joggler_List!A:C,2,0)</f>
        <v>M</v>
      </c>
      <c r="F350" t="str">
        <f>VLOOKUP(D350,Joggler_List!A:C,3,0)</f>
        <v>USA</v>
      </c>
      <c r="G350" s="3">
        <v>2.146990740740741E-2</v>
      </c>
      <c r="H350" t="s">
        <v>14</v>
      </c>
      <c r="I350" s="8" t="s">
        <v>150</v>
      </c>
    </row>
    <row r="351" spans="1:9" x14ac:dyDescent="0.35">
      <c r="A351" s="2">
        <v>43050</v>
      </c>
      <c r="B351" t="s">
        <v>117</v>
      </c>
      <c r="C351" t="s">
        <v>265</v>
      </c>
      <c r="D351" t="s">
        <v>247</v>
      </c>
      <c r="E351" t="str">
        <f>VLOOKUP(D351,Joggler_List!A:C,2,0)</f>
        <v>M</v>
      </c>
      <c r="F351" t="str">
        <f>VLOOKUP(D351,Joggler_List!A:C,3,0)</f>
        <v>GBR</v>
      </c>
      <c r="G351" s="3">
        <v>2.1516203703703704E-2</v>
      </c>
      <c r="H351" t="s">
        <v>14</v>
      </c>
      <c r="I351" s="8" t="s">
        <v>266</v>
      </c>
    </row>
    <row r="352" spans="1:9" x14ac:dyDescent="0.35">
      <c r="A352" s="2">
        <v>44744</v>
      </c>
      <c r="B352" t="s">
        <v>117</v>
      </c>
      <c r="C352" t="s">
        <v>725</v>
      </c>
      <c r="D352" t="s">
        <v>158</v>
      </c>
      <c r="E352" t="str">
        <f>VLOOKUP(D352,Joggler_List!A:C,2,0)</f>
        <v>M</v>
      </c>
      <c r="F352" t="str">
        <f>VLOOKUP(D352,Joggler_List!A:C,3,0)</f>
        <v>GBR</v>
      </c>
      <c r="G352" s="3">
        <v>2.2187499999999999E-2</v>
      </c>
      <c r="H352">
        <v>0</v>
      </c>
      <c r="I352" s="44"/>
    </row>
    <row r="353" spans="1:9" x14ac:dyDescent="0.35">
      <c r="A353" s="2">
        <v>45018</v>
      </c>
      <c r="B353" t="s">
        <v>117</v>
      </c>
      <c r="C353" t="s">
        <v>267</v>
      </c>
      <c r="D353" t="s">
        <v>268</v>
      </c>
      <c r="E353" t="str">
        <f>VLOOKUP(D353,Joggler_List!A:C,2,0)</f>
        <v>M</v>
      </c>
      <c r="F353" t="str">
        <f>VLOOKUP(D353,Joggler_List!A:C,3,0)</f>
        <v>GBR</v>
      </c>
      <c r="G353" s="3">
        <v>2.2268518518518521E-2</v>
      </c>
      <c r="H353" t="s">
        <v>14</v>
      </c>
      <c r="I353" t="s">
        <v>269</v>
      </c>
    </row>
    <row r="354" spans="1:9" x14ac:dyDescent="0.35">
      <c r="A354" s="2">
        <v>43800</v>
      </c>
      <c r="B354" t="s">
        <v>117</v>
      </c>
      <c r="C354" t="s">
        <v>708</v>
      </c>
      <c r="D354" t="s">
        <v>632</v>
      </c>
      <c r="E354" t="str">
        <f>VLOOKUP(D354,Joggler_List!A:C,2,0)</f>
        <v>F</v>
      </c>
      <c r="F354" t="str">
        <f>VLOOKUP(D354,Joggler_List!A:C,3,0)</f>
        <v>USA</v>
      </c>
      <c r="G354" s="3">
        <v>2.2430555555555554E-2</v>
      </c>
      <c r="H354" t="s">
        <v>14</v>
      </c>
      <c r="I354" s="8" t="s">
        <v>709</v>
      </c>
    </row>
    <row r="355" spans="1:9" x14ac:dyDescent="0.35">
      <c r="A355" s="2">
        <v>40008</v>
      </c>
      <c r="B355" t="s">
        <v>117</v>
      </c>
      <c r="C355" t="s">
        <v>149</v>
      </c>
      <c r="D355" t="s">
        <v>270</v>
      </c>
      <c r="E355" t="str">
        <f>VLOOKUP(D355,Joggler_List!A:C,2,0)</f>
        <v>M</v>
      </c>
      <c r="F355">
        <f>VLOOKUP(D355,Joggler_List!A:C,3,0)</f>
        <v>0</v>
      </c>
      <c r="G355" s="3">
        <v>2.2604166666666665E-2</v>
      </c>
      <c r="H355" t="s">
        <v>14</v>
      </c>
      <c r="I355" s="8" t="s">
        <v>150</v>
      </c>
    </row>
    <row r="356" spans="1:9" x14ac:dyDescent="0.35">
      <c r="A356">
        <v>1992</v>
      </c>
      <c r="B356" t="s">
        <v>117</v>
      </c>
      <c r="C356" t="s">
        <v>47</v>
      </c>
      <c r="D356" t="s">
        <v>271</v>
      </c>
      <c r="E356" t="str">
        <f>VLOOKUP(D356,Joggler_List!A:C,2,0)</f>
        <v>F</v>
      </c>
      <c r="F356">
        <f>VLOOKUP(D356,Joggler_List!A:C,3,0)</f>
        <v>0</v>
      </c>
      <c r="G356" s="3">
        <v>2.2777777777777775E-2</v>
      </c>
      <c r="H356" t="s">
        <v>14</v>
      </c>
      <c r="I356" s="8" t="s">
        <v>22</v>
      </c>
    </row>
    <row r="357" spans="1:9" x14ac:dyDescent="0.35">
      <c r="A357" s="2">
        <v>39280</v>
      </c>
      <c r="B357" t="s">
        <v>117</v>
      </c>
      <c r="C357" t="s">
        <v>149</v>
      </c>
      <c r="D357" t="s">
        <v>254</v>
      </c>
      <c r="E357" t="str">
        <f>VLOOKUP(D357,Joggler_List!A:C,2,0)</f>
        <v>M</v>
      </c>
      <c r="F357" t="str">
        <f>VLOOKUP(D357,Joggler_List!A:C,3,0)</f>
        <v>USA</v>
      </c>
      <c r="G357" s="3">
        <v>2.2800925925925929E-2</v>
      </c>
      <c r="H357" t="s">
        <v>14</v>
      </c>
      <c r="I357" s="8" t="s">
        <v>201</v>
      </c>
    </row>
    <row r="358" spans="1:9" x14ac:dyDescent="0.35">
      <c r="A358">
        <v>1995</v>
      </c>
      <c r="B358" t="s">
        <v>252</v>
      </c>
      <c r="C358" t="s">
        <v>23</v>
      </c>
      <c r="D358" t="s">
        <v>113</v>
      </c>
      <c r="E358" t="str">
        <f>VLOOKUP(D358,Joggler_List!A:C,2,0)</f>
        <v>M</v>
      </c>
      <c r="F358" t="str">
        <f>VLOOKUP(D358,Joggler_List!A:C,3,0)</f>
        <v>USA</v>
      </c>
      <c r="G358" s="3">
        <v>2.2951388888888886E-2</v>
      </c>
      <c r="H358" t="s">
        <v>14</v>
      </c>
      <c r="I358" s="8" t="s">
        <v>58</v>
      </c>
    </row>
    <row r="359" spans="1:9" x14ac:dyDescent="0.35">
      <c r="A359">
        <v>1994</v>
      </c>
      <c r="B359" t="s">
        <v>117</v>
      </c>
      <c r="C359" t="s">
        <v>186</v>
      </c>
      <c r="D359" t="s">
        <v>109</v>
      </c>
      <c r="E359" t="str">
        <f>VLOOKUP(D359,Joggler_List!A:C,2,0)</f>
        <v>F</v>
      </c>
      <c r="F359">
        <f>VLOOKUP(D359,Joggler_List!A:C,3,0)</f>
        <v>0</v>
      </c>
      <c r="G359" s="3">
        <v>2.3067129629629632E-2</v>
      </c>
      <c r="H359" t="s">
        <v>14</v>
      </c>
      <c r="I359" s="8" t="s">
        <v>67</v>
      </c>
    </row>
    <row r="360" spans="1:9" x14ac:dyDescent="0.35">
      <c r="A360">
        <v>2017</v>
      </c>
      <c r="B360" t="s">
        <v>117</v>
      </c>
      <c r="C360" t="s">
        <v>145</v>
      </c>
      <c r="D360" t="s">
        <v>263</v>
      </c>
      <c r="E360" t="str">
        <f>VLOOKUP(D360,Joggler_List!A:C,2,0)</f>
        <v>M</v>
      </c>
      <c r="F360">
        <f>VLOOKUP(D360,Joggler_List!A:C,3,0)</f>
        <v>0</v>
      </c>
      <c r="G360" s="3">
        <v>2.3090277777777779E-2</v>
      </c>
      <c r="H360" t="s">
        <v>14</v>
      </c>
      <c r="I360" s="8" t="s">
        <v>147</v>
      </c>
    </row>
    <row r="361" spans="1:9" x14ac:dyDescent="0.35">
      <c r="A361">
        <v>1996</v>
      </c>
      <c r="B361" t="s">
        <v>117</v>
      </c>
      <c r="C361" t="s">
        <v>39</v>
      </c>
      <c r="D361" t="s">
        <v>109</v>
      </c>
      <c r="E361" t="str">
        <f>VLOOKUP(D361,Joggler_List!A:C,2,0)</f>
        <v>F</v>
      </c>
      <c r="F361">
        <f>VLOOKUP(D361,Joggler_List!A:C,3,0)</f>
        <v>0</v>
      </c>
      <c r="G361" s="3">
        <v>2.3634259259259258E-2</v>
      </c>
      <c r="H361" t="s">
        <v>14</v>
      </c>
    </row>
    <row r="362" spans="1:9" x14ac:dyDescent="0.35">
      <c r="A362">
        <v>2017</v>
      </c>
      <c r="B362" t="s">
        <v>117</v>
      </c>
      <c r="C362" t="s">
        <v>145</v>
      </c>
      <c r="D362" t="s">
        <v>272</v>
      </c>
      <c r="E362" t="str">
        <f>VLOOKUP(D362,Joggler_List!A:C,2,0)</f>
        <v>M</v>
      </c>
      <c r="F362">
        <f>VLOOKUP(D362,Joggler_List!A:C,3,0)</f>
        <v>0</v>
      </c>
      <c r="G362" s="3">
        <v>2.4131944444444445E-2</v>
      </c>
      <c r="H362" t="s">
        <v>14</v>
      </c>
      <c r="I362" s="8" t="s">
        <v>147</v>
      </c>
    </row>
    <row r="363" spans="1:9" x14ac:dyDescent="0.35">
      <c r="A363" s="2">
        <v>44752</v>
      </c>
      <c r="B363" t="s">
        <v>273</v>
      </c>
      <c r="C363" t="s">
        <v>10</v>
      </c>
      <c r="D363" t="s">
        <v>121</v>
      </c>
      <c r="E363" t="str">
        <f>VLOOKUP(D363,Joggler_List!A:C,2,0)</f>
        <v>M</v>
      </c>
      <c r="F363" t="str">
        <f>VLOOKUP(D363,Joggler_List!A:C,3,0)</f>
        <v>CAN</v>
      </c>
      <c r="G363" s="3">
        <v>2.4155092592592589E-2</v>
      </c>
      <c r="H363" t="s">
        <v>14</v>
      </c>
    </row>
    <row r="364" spans="1:9" x14ac:dyDescent="0.35">
      <c r="A364" s="2">
        <v>44422</v>
      </c>
      <c r="B364" t="s">
        <v>117</v>
      </c>
      <c r="C364" t="s">
        <v>274</v>
      </c>
      <c r="D364" t="s">
        <v>749</v>
      </c>
      <c r="E364" t="str">
        <f>VLOOKUP(D364,Joggler_List!A:C,2,0)</f>
        <v>F</v>
      </c>
      <c r="F364" t="str">
        <f>VLOOKUP(D364,Joggler_List!A:C,3,0)</f>
        <v>GBR</v>
      </c>
      <c r="G364" s="3">
        <v>2.4652777777777777E-2</v>
      </c>
      <c r="H364" t="s">
        <v>14</v>
      </c>
      <c r="I364" t="s">
        <v>275</v>
      </c>
    </row>
    <row r="365" spans="1:9" x14ac:dyDescent="0.35">
      <c r="A365" s="2">
        <v>43331</v>
      </c>
      <c r="B365" t="s">
        <v>273</v>
      </c>
      <c r="C365" t="s">
        <v>781</v>
      </c>
      <c r="D365" t="s">
        <v>121</v>
      </c>
      <c r="E365" t="str">
        <f>VLOOKUP(D365,Joggler_List!A:C,2,0)</f>
        <v>M</v>
      </c>
      <c r="F365" t="str">
        <f>VLOOKUP(D365,Joggler_List!A:C,3,0)</f>
        <v>CAN</v>
      </c>
      <c r="G365" s="3">
        <v>2.4722222222222225E-2</v>
      </c>
      <c r="H365" t="s">
        <v>14</v>
      </c>
      <c r="I365" t="s">
        <v>782</v>
      </c>
    </row>
    <row r="366" spans="1:9" x14ac:dyDescent="0.35">
      <c r="A366" s="2">
        <v>40859</v>
      </c>
      <c r="B366" t="s">
        <v>273</v>
      </c>
      <c r="C366" t="s">
        <v>276</v>
      </c>
      <c r="D366" t="s">
        <v>119</v>
      </c>
      <c r="E366" t="str">
        <f>VLOOKUP(D366,Joggler_List!A:C,2,0)</f>
        <v>M</v>
      </c>
      <c r="F366" t="str">
        <f>VLOOKUP(D366,Joggler_List!A:C,3,0)</f>
        <v>USA</v>
      </c>
      <c r="G366" s="3">
        <v>2.478009259259259E-2</v>
      </c>
      <c r="H366" t="s">
        <v>14</v>
      </c>
      <c r="I366" s="8" t="s">
        <v>277</v>
      </c>
    </row>
    <row r="367" spans="1:9" x14ac:dyDescent="0.35">
      <c r="A367">
        <v>1990</v>
      </c>
      <c r="B367" t="s">
        <v>273</v>
      </c>
      <c r="C367" t="s">
        <v>10</v>
      </c>
      <c r="D367" t="s">
        <v>32</v>
      </c>
      <c r="E367" t="str">
        <f>VLOOKUP(D367,Joggler_List!A:C,2,0)</f>
        <v>M</v>
      </c>
      <c r="F367" t="str">
        <f>VLOOKUP(D367,Joggler_List!A:C,3,0)</f>
        <v>USA</v>
      </c>
      <c r="G367" s="3">
        <v>2.4826388888888887E-2</v>
      </c>
      <c r="H367" t="s">
        <v>14</v>
      </c>
      <c r="I367" t="s">
        <v>720</v>
      </c>
    </row>
    <row r="368" spans="1:9" x14ac:dyDescent="0.35">
      <c r="A368" s="2">
        <v>38181</v>
      </c>
      <c r="B368" t="s">
        <v>117</v>
      </c>
      <c r="C368" t="s">
        <v>244</v>
      </c>
      <c r="D368" t="s">
        <v>278</v>
      </c>
      <c r="E368" t="str">
        <f>VLOOKUP(D368,Joggler_List!A:C,2,0)</f>
        <v>F</v>
      </c>
      <c r="F368">
        <f>VLOOKUP(D368,Joggler_List!A:C,3,0)</f>
        <v>0</v>
      </c>
      <c r="G368" s="3">
        <v>2.4872685185185189E-2</v>
      </c>
      <c r="H368" t="s">
        <v>14</v>
      </c>
      <c r="I368" s="8" t="s">
        <v>245</v>
      </c>
    </row>
    <row r="369" spans="1:9" x14ac:dyDescent="0.35">
      <c r="A369">
        <v>2022</v>
      </c>
      <c r="B369" t="s">
        <v>273</v>
      </c>
      <c r="C369" t="s">
        <v>10</v>
      </c>
      <c r="D369" t="s">
        <v>279</v>
      </c>
      <c r="E369" t="str">
        <f>VLOOKUP(D369,Joggler_List!A:C,2,0)</f>
        <v>M</v>
      </c>
      <c r="F369" t="str">
        <f>VLOOKUP(D369,Joggler_List!A:C,3,0)</f>
        <v>GBR</v>
      </c>
      <c r="G369" s="3">
        <v>2.5023148148148145E-2</v>
      </c>
      <c r="H369">
        <v>0</v>
      </c>
    </row>
    <row r="370" spans="1:9" x14ac:dyDescent="0.35">
      <c r="A370">
        <v>2019</v>
      </c>
      <c r="B370" t="s">
        <v>117</v>
      </c>
      <c r="C370" t="s">
        <v>145</v>
      </c>
      <c r="D370" t="s">
        <v>280</v>
      </c>
      <c r="E370" t="str">
        <f>VLOOKUP(D370,Joggler_List!A:C,2,0)</f>
        <v>M</v>
      </c>
      <c r="F370">
        <f>VLOOKUP(D370,Joggler_List!A:C,3,0)</f>
        <v>0</v>
      </c>
      <c r="G370" s="3">
        <v>2.5023148148148145E-2</v>
      </c>
      <c r="H370" t="s">
        <v>14</v>
      </c>
      <c r="I370" s="8" t="s">
        <v>147</v>
      </c>
    </row>
    <row r="371" spans="1:9" x14ac:dyDescent="0.35">
      <c r="A371" s="2">
        <v>38916</v>
      </c>
      <c r="B371" t="s">
        <v>117</v>
      </c>
      <c r="C371" t="s">
        <v>171</v>
      </c>
      <c r="D371" t="s">
        <v>278</v>
      </c>
      <c r="E371" t="str">
        <f>VLOOKUP(D371,Joggler_List!A:C,2,0)</f>
        <v>F</v>
      </c>
      <c r="F371">
        <f>VLOOKUP(D371,Joggler_List!A:C,3,0)</f>
        <v>0</v>
      </c>
      <c r="G371" s="3">
        <v>2.5127314814814811E-2</v>
      </c>
      <c r="H371" t="s">
        <v>14</v>
      </c>
      <c r="I371" s="8" t="s">
        <v>173</v>
      </c>
    </row>
    <row r="372" spans="1:9" x14ac:dyDescent="0.35">
      <c r="A372">
        <v>1995</v>
      </c>
      <c r="B372" t="s">
        <v>117</v>
      </c>
      <c r="C372" t="s">
        <v>23</v>
      </c>
      <c r="D372" t="s">
        <v>105</v>
      </c>
      <c r="E372" t="str">
        <f>VLOOKUP(D372,Joggler_List!A:C,2,0)</f>
        <v>F</v>
      </c>
      <c r="F372">
        <f>VLOOKUP(D372,Joggler_List!A:C,3,0)</f>
        <v>0</v>
      </c>
      <c r="G372" s="3">
        <v>2.5162037037037038E-2</v>
      </c>
      <c r="H372" t="s">
        <v>14</v>
      </c>
      <c r="I372" s="8" t="s">
        <v>58</v>
      </c>
    </row>
    <row r="373" spans="1:9" x14ac:dyDescent="0.35">
      <c r="A373" s="2">
        <v>38970</v>
      </c>
      <c r="B373" t="s">
        <v>273</v>
      </c>
      <c r="C373" t="s">
        <v>281</v>
      </c>
      <c r="D373" t="s">
        <v>133</v>
      </c>
      <c r="E373" t="str">
        <f>VLOOKUP(D373,Joggler_List!A:C,2,0)</f>
        <v>M</v>
      </c>
      <c r="F373" t="str">
        <f>VLOOKUP(D373,Joggler_List!A:C,3,0)</f>
        <v>CAN</v>
      </c>
      <c r="G373" s="3">
        <v>2.5312500000000002E-2</v>
      </c>
      <c r="H373" t="s">
        <v>14</v>
      </c>
    </row>
    <row r="374" spans="1:9" x14ac:dyDescent="0.35">
      <c r="A374" s="2">
        <v>40008</v>
      </c>
      <c r="B374" t="s">
        <v>117</v>
      </c>
      <c r="C374" t="s">
        <v>149</v>
      </c>
      <c r="D374" t="s">
        <v>282</v>
      </c>
      <c r="E374" t="str">
        <f>VLOOKUP(D374,Joggler_List!A:C,2,0)</f>
        <v>M</v>
      </c>
      <c r="F374">
        <f>VLOOKUP(D374,Joggler_List!A:C,3,0)</f>
        <v>0</v>
      </c>
      <c r="G374" s="3">
        <v>2.5347222222222219E-2</v>
      </c>
      <c r="H374" t="s">
        <v>14</v>
      </c>
      <c r="I374" s="8" t="s">
        <v>150</v>
      </c>
    </row>
    <row r="375" spans="1:9" x14ac:dyDescent="0.35">
      <c r="A375">
        <v>2010</v>
      </c>
      <c r="B375" t="s">
        <v>117</v>
      </c>
      <c r="C375" t="s">
        <v>160</v>
      </c>
      <c r="D375" t="s">
        <v>283</v>
      </c>
      <c r="E375" t="str">
        <f>VLOOKUP(D375,Joggler_List!A:C,2,0)</f>
        <v>M</v>
      </c>
      <c r="F375">
        <f>VLOOKUP(D375,Joggler_List!A:C,3,0)</f>
        <v>0</v>
      </c>
      <c r="G375" s="3">
        <v>2.6192129629629631E-2</v>
      </c>
      <c r="H375" t="s">
        <v>14</v>
      </c>
      <c r="I375" s="8" t="s">
        <v>161</v>
      </c>
    </row>
    <row r="376" spans="1:9" x14ac:dyDescent="0.35">
      <c r="A376" s="2">
        <v>38552</v>
      </c>
      <c r="B376" t="s">
        <v>117</v>
      </c>
      <c r="C376" t="s">
        <v>250</v>
      </c>
      <c r="D376" t="s">
        <v>284</v>
      </c>
      <c r="E376" t="str">
        <f>VLOOKUP(D376,Joggler_List!A:C,2,0)</f>
        <v>M</v>
      </c>
      <c r="F376">
        <f>VLOOKUP(D376,Joggler_List!A:C,3,0)</f>
        <v>0</v>
      </c>
      <c r="G376" s="3">
        <v>2.6516203703703698E-2</v>
      </c>
      <c r="H376" t="s">
        <v>14</v>
      </c>
      <c r="I376" s="8" t="s">
        <v>251</v>
      </c>
    </row>
    <row r="377" spans="1:9" x14ac:dyDescent="0.35">
      <c r="A377" s="2">
        <v>39280</v>
      </c>
      <c r="B377" t="s">
        <v>252</v>
      </c>
      <c r="C377" t="s">
        <v>149</v>
      </c>
      <c r="D377" t="s">
        <v>113</v>
      </c>
      <c r="E377" t="str">
        <f>VLOOKUP(D377,Joggler_List!A:C,2,0)</f>
        <v>M</v>
      </c>
      <c r="F377" t="str">
        <f>VLOOKUP(D377,Joggler_List!A:C,3,0)</f>
        <v>USA</v>
      </c>
      <c r="G377" s="3">
        <v>2.7060185185185187E-2</v>
      </c>
      <c r="H377" t="s">
        <v>14</v>
      </c>
      <c r="I377" s="8" t="s">
        <v>201</v>
      </c>
    </row>
    <row r="378" spans="1:9" x14ac:dyDescent="0.35">
      <c r="A378" s="2">
        <v>44605</v>
      </c>
      <c r="B378" t="s">
        <v>273</v>
      </c>
      <c r="C378" t="s">
        <v>285</v>
      </c>
      <c r="D378" t="s">
        <v>158</v>
      </c>
      <c r="E378" t="str">
        <f>VLOOKUP(D378,Joggler_List!A:C,2,0)</f>
        <v>M</v>
      </c>
      <c r="F378" t="str">
        <f>VLOOKUP(D378,Joggler_List!A:C,3,0)</f>
        <v>GBR</v>
      </c>
      <c r="G378" s="3">
        <v>2.8773148148148145E-2</v>
      </c>
      <c r="H378">
        <v>0</v>
      </c>
    </row>
    <row r="379" spans="1:9" x14ac:dyDescent="0.35">
      <c r="A379">
        <v>2016</v>
      </c>
      <c r="B379" t="s">
        <v>117</v>
      </c>
      <c r="C379" t="s">
        <v>145</v>
      </c>
      <c r="D379" t="s">
        <v>263</v>
      </c>
      <c r="E379" t="str">
        <f>VLOOKUP(D379,Joggler_List!A:C,2,0)</f>
        <v>M</v>
      </c>
      <c r="F379">
        <f>VLOOKUP(D379,Joggler_List!A:C,3,0)</f>
        <v>0</v>
      </c>
      <c r="G379" s="3">
        <v>2.943287037037037E-2</v>
      </c>
      <c r="H379" t="s">
        <v>14</v>
      </c>
      <c r="I379" s="8" t="s">
        <v>147</v>
      </c>
    </row>
    <row r="380" spans="1:9" x14ac:dyDescent="0.35">
      <c r="A380" s="2">
        <v>44436</v>
      </c>
      <c r="B380" t="s">
        <v>117</v>
      </c>
      <c r="C380" t="s">
        <v>286</v>
      </c>
      <c r="D380" t="s">
        <v>749</v>
      </c>
      <c r="E380" t="str">
        <f>VLOOKUP(D380,Joggler_List!A:C,2,0)</f>
        <v>F</v>
      </c>
      <c r="F380" t="str">
        <f>VLOOKUP(D380,Joggler_List!A:C,3,0)</f>
        <v>GBR</v>
      </c>
      <c r="G380" s="3">
        <v>2.946759259259259E-2</v>
      </c>
      <c r="H380" t="s">
        <v>14</v>
      </c>
      <c r="I380" t="s">
        <v>287</v>
      </c>
    </row>
    <row r="381" spans="1:9" x14ac:dyDescent="0.35">
      <c r="A381" s="2">
        <v>44161</v>
      </c>
      <c r="B381" t="s">
        <v>273</v>
      </c>
      <c r="C381" t="s">
        <v>288</v>
      </c>
      <c r="D381" t="s">
        <v>63</v>
      </c>
      <c r="E381" t="str">
        <f>VLOOKUP(D381,Joggler_List!A:C,2,0)</f>
        <v>M</v>
      </c>
      <c r="F381" t="str">
        <f>VLOOKUP(D381,Joggler_List!A:C,3,0)</f>
        <v>USA</v>
      </c>
      <c r="G381" s="3">
        <v>3.0925925925925926E-2</v>
      </c>
      <c r="H381" t="s">
        <v>14</v>
      </c>
      <c r="I381" s="8" t="s">
        <v>289</v>
      </c>
    </row>
    <row r="382" spans="1:9" x14ac:dyDescent="0.35">
      <c r="A382" s="2">
        <v>43722</v>
      </c>
      <c r="B382" t="s">
        <v>273</v>
      </c>
      <c r="C382" t="s">
        <v>290</v>
      </c>
      <c r="D382" t="s">
        <v>291</v>
      </c>
      <c r="E382" t="str">
        <f>VLOOKUP(D382,Joggler_List!A:C,2,0)</f>
        <v>M</v>
      </c>
      <c r="F382" t="str">
        <f>VLOOKUP(D382,Joggler_List!A:C,3,0)</f>
        <v>POL</v>
      </c>
      <c r="G382" s="3">
        <v>3.142361111111111E-2</v>
      </c>
      <c r="H382">
        <v>2</v>
      </c>
    </row>
    <row r="383" spans="1:9" x14ac:dyDescent="0.35">
      <c r="A383">
        <v>2017</v>
      </c>
      <c r="B383" t="s">
        <v>117</v>
      </c>
      <c r="C383" t="s">
        <v>154</v>
      </c>
      <c r="D383" t="s">
        <v>292</v>
      </c>
      <c r="E383" t="str">
        <f>VLOOKUP(D383,Joggler_List!A:C,2,0)</f>
        <v>F</v>
      </c>
      <c r="F383">
        <f>VLOOKUP(D383,Joggler_List!A:C,3,0)</f>
        <v>0</v>
      </c>
      <c r="G383" s="3">
        <v>3.1678240740740743E-2</v>
      </c>
      <c r="H383" t="s">
        <v>14</v>
      </c>
      <c r="I383" s="8" t="s">
        <v>156</v>
      </c>
    </row>
    <row r="384" spans="1:9" x14ac:dyDescent="0.35">
      <c r="A384" s="2">
        <v>39174</v>
      </c>
      <c r="B384" t="s">
        <v>273</v>
      </c>
      <c r="C384" t="s">
        <v>293</v>
      </c>
      <c r="D384" t="s">
        <v>294</v>
      </c>
      <c r="E384" t="str">
        <f>VLOOKUP(D384,Joggler_List!A:C,2,0)</f>
        <v>M</v>
      </c>
      <c r="F384" t="str">
        <f>VLOOKUP(D384,Joggler_List!A:C,3,0)</f>
        <v>GBR</v>
      </c>
      <c r="G384" s="3">
        <v>3.2650462962962964E-2</v>
      </c>
      <c r="H384" t="s">
        <v>14</v>
      </c>
      <c r="I384" s="3"/>
    </row>
    <row r="385" spans="1:9" x14ac:dyDescent="0.35">
      <c r="A385" s="2">
        <v>43663</v>
      </c>
      <c r="B385" t="s">
        <v>273</v>
      </c>
      <c r="C385" t="s">
        <v>295</v>
      </c>
      <c r="D385" t="s">
        <v>296</v>
      </c>
      <c r="E385" t="str">
        <f>VLOOKUP(D385,Joggler_List!A:C,2,0)</f>
        <v>M</v>
      </c>
      <c r="F385" t="str">
        <f>VLOOKUP(D385,Joggler_List!A:C,3,0)</f>
        <v>GBR</v>
      </c>
      <c r="G385" s="3">
        <v>3.3125000000000002E-2</v>
      </c>
      <c r="H385">
        <v>7</v>
      </c>
      <c r="I385" s="8" t="s">
        <v>297</v>
      </c>
    </row>
    <row r="386" spans="1:9" x14ac:dyDescent="0.35">
      <c r="A386">
        <v>2017</v>
      </c>
      <c r="B386" t="s">
        <v>117</v>
      </c>
      <c r="C386" t="s">
        <v>154</v>
      </c>
      <c r="D386" t="s">
        <v>298</v>
      </c>
      <c r="E386" t="str">
        <f>VLOOKUP(D386,Joggler_List!A:C,2,0)</f>
        <v>M</v>
      </c>
      <c r="F386">
        <f>VLOOKUP(D386,Joggler_List!A:C,3,0)</f>
        <v>0</v>
      </c>
      <c r="G386" s="3">
        <v>3.3252314814814811E-2</v>
      </c>
      <c r="H386" t="s">
        <v>14</v>
      </c>
      <c r="I386" s="8" t="s">
        <v>156</v>
      </c>
    </row>
    <row r="387" spans="1:9" x14ac:dyDescent="0.35">
      <c r="A387" s="2">
        <v>43780</v>
      </c>
      <c r="B387" t="s">
        <v>273</v>
      </c>
      <c r="C387" t="s">
        <v>299</v>
      </c>
      <c r="D387" t="s">
        <v>291</v>
      </c>
      <c r="E387" t="str">
        <f>VLOOKUP(D387,Joggler_List!A:C,2,0)</f>
        <v>M</v>
      </c>
      <c r="F387" t="str">
        <f>VLOOKUP(D387,Joggler_List!A:C,3,0)</f>
        <v>POL</v>
      </c>
      <c r="G387" s="3">
        <v>3.3587962962962965E-2</v>
      </c>
      <c r="H387" t="s">
        <v>14</v>
      </c>
    </row>
    <row r="388" spans="1:9" x14ac:dyDescent="0.35">
      <c r="A388" s="2">
        <v>43890</v>
      </c>
      <c r="B388" t="s">
        <v>252</v>
      </c>
      <c r="C388" t="s">
        <v>300</v>
      </c>
      <c r="D388" t="s">
        <v>301</v>
      </c>
      <c r="E388" t="str">
        <f>VLOOKUP(D388,Joggler_List!A:C,2,0)</f>
        <v>M</v>
      </c>
      <c r="F388" t="str">
        <f>VLOOKUP(D388,Joggler_List!A:C,3,0)</f>
        <v>GBR</v>
      </c>
      <c r="G388" s="3">
        <v>3.4722222222222224E-2</v>
      </c>
      <c r="H388" t="s">
        <v>14</v>
      </c>
      <c r="I388" s="23" t="s">
        <v>302</v>
      </c>
    </row>
    <row r="389" spans="1:9" x14ac:dyDescent="0.35">
      <c r="A389" s="2">
        <v>45038</v>
      </c>
      <c r="B389" t="s">
        <v>273</v>
      </c>
      <c r="C389" t="s">
        <v>893</v>
      </c>
      <c r="D389" t="s">
        <v>563</v>
      </c>
      <c r="E389" t="str">
        <f>VLOOKUP(D389,Joggler_List!A:C,2,0)</f>
        <v>M</v>
      </c>
      <c r="F389" t="str">
        <f>VLOOKUP(D389,Joggler_List!A:C,3,0)</f>
        <v>USA</v>
      </c>
      <c r="G389" s="3">
        <v>3.5590277777777776E-2</v>
      </c>
      <c r="H389">
        <v>0</v>
      </c>
      <c r="I389" t="s">
        <v>894</v>
      </c>
    </row>
    <row r="390" spans="1:9" x14ac:dyDescent="0.35">
      <c r="A390" s="2">
        <v>45038</v>
      </c>
      <c r="B390" t="s">
        <v>273</v>
      </c>
      <c r="C390" t="s">
        <v>793</v>
      </c>
      <c r="D390" t="s">
        <v>791</v>
      </c>
      <c r="E390" t="str">
        <f>VLOOKUP(D390,Joggler_List!A:C,2,0)</f>
        <v>M</v>
      </c>
      <c r="F390" t="str">
        <f>VLOOKUP(D390,Joggler_List!A:C,3,0)</f>
        <v>USA</v>
      </c>
      <c r="G390" s="3">
        <v>3.847222222222222E-2</v>
      </c>
      <c r="H390">
        <v>0</v>
      </c>
      <c r="I390" t="s">
        <v>794</v>
      </c>
    </row>
    <row r="391" spans="1:9" x14ac:dyDescent="0.35">
      <c r="A391" s="2">
        <v>43743</v>
      </c>
      <c r="B391" t="s">
        <v>303</v>
      </c>
      <c r="C391" t="s">
        <v>304</v>
      </c>
      <c r="D391" t="s">
        <v>133</v>
      </c>
      <c r="E391" t="str">
        <f>VLOOKUP(D391,Joggler_List!A:C,2,0)</f>
        <v>M</v>
      </c>
      <c r="F391" t="str">
        <f>VLOOKUP(D391,Joggler_List!A:C,3,0)</f>
        <v>CAN</v>
      </c>
      <c r="G391" s="3">
        <v>3.875E-2</v>
      </c>
      <c r="H391" t="s">
        <v>14</v>
      </c>
      <c r="I391" s="8" t="s">
        <v>305</v>
      </c>
    </row>
    <row r="392" spans="1:9" x14ac:dyDescent="0.35">
      <c r="A392" s="2">
        <v>43758</v>
      </c>
      <c r="B392" t="s">
        <v>273</v>
      </c>
      <c r="C392" t="s">
        <v>306</v>
      </c>
      <c r="D392" t="s">
        <v>307</v>
      </c>
      <c r="E392" t="str">
        <f>VLOOKUP(D392,Joggler_List!A:C,2,0)</f>
        <v>M</v>
      </c>
      <c r="F392" t="str">
        <f>VLOOKUP(D392,Joggler_List!A:C,3,0)</f>
        <v>USA</v>
      </c>
      <c r="G392" s="3">
        <v>3.9097222222222221E-2</v>
      </c>
      <c r="H392" t="s">
        <v>14</v>
      </c>
    </row>
    <row r="393" spans="1:9" x14ac:dyDescent="0.35">
      <c r="A393" s="2">
        <v>44549</v>
      </c>
      <c r="B393" t="s">
        <v>273</v>
      </c>
      <c r="C393" s="2" t="s">
        <v>308</v>
      </c>
      <c r="D393" t="s">
        <v>309</v>
      </c>
      <c r="E393" t="str">
        <f>VLOOKUP(D393,Joggler_List!A:C,2,0)</f>
        <v>F</v>
      </c>
      <c r="F393" t="str">
        <f>VLOOKUP(D393,Joggler_List!A:C,3,0)</f>
        <v>GBR</v>
      </c>
      <c r="G393" s="3">
        <v>4.1180555555555554E-2</v>
      </c>
      <c r="H393" t="s">
        <v>14</v>
      </c>
      <c r="I393" s="8" t="s">
        <v>310</v>
      </c>
    </row>
    <row r="394" spans="1:9" x14ac:dyDescent="0.35">
      <c r="A394" s="2">
        <v>44549</v>
      </c>
      <c r="B394" t="s">
        <v>273</v>
      </c>
      <c r="C394" s="2" t="s">
        <v>308</v>
      </c>
      <c r="D394" t="s">
        <v>311</v>
      </c>
      <c r="E394" t="str">
        <f>VLOOKUP(D394,Joggler_List!A:C,2,0)</f>
        <v>M</v>
      </c>
      <c r="F394" t="str">
        <f>VLOOKUP(D394,Joggler_List!A:C,3,0)</f>
        <v>GBR</v>
      </c>
      <c r="G394" s="3">
        <v>4.1180555555555554E-2</v>
      </c>
      <c r="H394" t="s">
        <v>14</v>
      </c>
      <c r="I394" s="8" t="s">
        <v>310</v>
      </c>
    </row>
    <row r="395" spans="1:9" x14ac:dyDescent="0.35">
      <c r="A395" s="2">
        <v>43408</v>
      </c>
      <c r="B395" t="s">
        <v>273</v>
      </c>
      <c r="C395" t="s">
        <v>312</v>
      </c>
      <c r="D395" t="s">
        <v>247</v>
      </c>
      <c r="E395" t="str">
        <f>VLOOKUP(D395,Joggler_List!A:C,2,0)</f>
        <v>M</v>
      </c>
      <c r="F395" t="str">
        <f>VLOOKUP(D395,Joggler_List!A:C,3,0)</f>
        <v>GBR</v>
      </c>
      <c r="G395" s="3">
        <v>4.130787037037037E-2</v>
      </c>
      <c r="H395">
        <v>0</v>
      </c>
      <c r="I395" s="8" t="s">
        <v>313</v>
      </c>
    </row>
    <row r="396" spans="1:9" x14ac:dyDescent="0.35">
      <c r="A396" s="2">
        <v>43408</v>
      </c>
      <c r="B396" t="s">
        <v>273</v>
      </c>
      <c r="C396" t="s">
        <v>312</v>
      </c>
      <c r="D396" t="s">
        <v>236</v>
      </c>
      <c r="E396" t="str">
        <f>VLOOKUP(D396,Joggler_List!A:C,2,0)</f>
        <v>M</v>
      </c>
      <c r="F396" t="str">
        <f>VLOOKUP(D396,Joggler_List!A:C,3,0)</f>
        <v>GBR</v>
      </c>
      <c r="G396" s="3">
        <v>4.2002314814814812E-2</v>
      </c>
      <c r="H396">
        <v>4</v>
      </c>
      <c r="I396" s="8" t="s">
        <v>313</v>
      </c>
    </row>
    <row r="397" spans="1:9" x14ac:dyDescent="0.35">
      <c r="A397">
        <v>2008</v>
      </c>
      <c r="B397" t="s">
        <v>273</v>
      </c>
      <c r="C397" t="s">
        <v>314</v>
      </c>
      <c r="D397" t="s">
        <v>222</v>
      </c>
      <c r="E397" t="str">
        <f>VLOOKUP(D397,Joggler_List!A:C,2,0)</f>
        <v>M</v>
      </c>
      <c r="F397" t="str">
        <f>VLOOKUP(D397,Joggler_List!A:C,3,0)</f>
        <v>USA</v>
      </c>
      <c r="G397" s="3">
        <v>4.2002314814814812E-2</v>
      </c>
      <c r="H397" t="s">
        <v>14</v>
      </c>
      <c r="I397" s="8" t="s">
        <v>315</v>
      </c>
    </row>
    <row r="398" spans="1:9" x14ac:dyDescent="0.35">
      <c r="A398" s="2">
        <v>43065</v>
      </c>
      <c r="B398" t="s">
        <v>273</v>
      </c>
      <c r="C398" t="s">
        <v>776</v>
      </c>
      <c r="D398" t="s">
        <v>247</v>
      </c>
      <c r="E398" t="str">
        <f>VLOOKUP(D398,Joggler_List!A:C,2,0)</f>
        <v>M</v>
      </c>
      <c r="F398" t="str">
        <f>VLOOKUP(D398,Joggler_List!A:C,3,0)</f>
        <v>GBR</v>
      </c>
      <c r="G398" s="3">
        <v>4.5520833333333337E-2</v>
      </c>
      <c r="H398">
        <v>0</v>
      </c>
      <c r="I398" t="s">
        <v>777</v>
      </c>
    </row>
    <row r="399" spans="1:9" x14ac:dyDescent="0.35">
      <c r="A399" s="2">
        <v>39985</v>
      </c>
      <c r="B399" t="s">
        <v>273</v>
      </c>
      <c r="C399" t="s">
        <v>316</v>
      </c>
      <c r="D399" t="s">
        <v>236</v>
      </c>
      <c r="E399" t="str">
        <f>VLOOKUP(D399,Joggler_List!A:C,2,0)</f>
        <v>M</v>
      </c>
      <c r="F399" t="str">
        <f>VLOOKUP(D399,Joggler_List!A:C,3,0)</f>
        <v>GBR</v>
      </c>
      <c r="G399" s="3">
        <v>4.8229166666666663E-2</v>
      </c>
      <c r="H399">
        <v>10</v>
      </c>
      <c r="I399" s="8" t="s">
        <v>317</v>
      </c>
    </row>
    <row r="400" spans="1:9" x14ac:dyDescent="0.35">
      <c r="A400" s="2">
        <v>43394</v>
      </c>
      <c r="B400" t="s">
        <v>318</v>
      </c>
      <c r="C400" t="s">
        <v>787</v>
      </c>
      <c r="D400" t="s">
        <v>121</v>
      </c>
      <c r="E400" t="str">
        <f>VLOOKUP(D400,Joggler_List!A:C,2,0)</f>
        <v>M</v>
      </c>
      <c r="F400" t="str">
        <f>VLOOKUP(D400,Joggler_List!A:C,3,0)</f>
        <v>CAN</v>
      </c>
      <c r="G400" s="3">
        <v>5.3576388888888889E-2</v>
      </c>
      <c r="H400" t="s">
        <v>14</v>
      </c>
      <c r="I400" s="8" t="s">
        <v>320</v>
      </c>
    </row>
    <row r="401" spans="1:9" x14ac:dyDescent="0.35">
      <c r="A401" s="2">
        <v>43394</v>
      </c>
      <c r="B401" t="s">
        <v>318</v>
      </c>
      <c r="C401" t="s">
        <v>787</v>
      </c>
      <c r="D401" t="s">
        <v>127</v>
      </c>
      <c r="E401" t="str">
        <f>VLOOKUP(D401,Joggler_List!A:C,2,0)</f>
        <v>M</v>
      </c>
      <c r="F401" t="str">
        <f>VLOOKUP(D401,Joggler_List!A:C,3,0)</f>
        <v>CAN</v>
      </c>
      <c r="G401" s="3">
        <v>5.3599537037037036E-2</v>
      </c>
      <c r="H401" t="s">
        <v>14</v>
      </c>
      <c r="I401" s="8" t="s">
        <v>320</v>
      </c>
    </row>
    <row r="402" spans="1:9" x14ac:dyDescent="0.35">
      <c r="A402" s="2">
        <v>44689</v>
      </c>
      <c r="B402" t="s">
        <v>318</v>
      </c>
      <c r="C402" t="s">
        <v>321</v>
      </c>
      <c r="D402" t="s">
        <v>279</v>
      </c>
      <c r="E402" t="str">
        <f>VLOOKUP(D402,Joggler_List!A:C,2,0)</f>
        <v>M</v>
      </c>
      <c r="F402" t="str">
        <f>VLOOKUP(D402,Joggler_List!A:C,3,0)</f>
        <v>GBR</v>
      </c>
      <c r="G402" s="3">
        <v>5.5868055555555553E-2</v>
      </c>
      <c r="H402">
        <v>1</v>
      </c>
      <c r="I402" s="8"/>
    </row>
    <row r="403" spans="1:9" x14ac:dyDescent="0.35">
      <c r="A403" s="2">
        <v>41931</v>
      </c>
      <c r="B403" t="s">
        <v>318</v>
      </c>
      <c r="C403" t="s">
        <v>787</v>
      </c>
      <c r="D403" t="s">
        <v>133</v>
      </c>
      <c r="E403" t="str">
        <f>VLOOKUP(D403,Joggler_List!A:C,2,0)</f>
        <v>M</v>
      </c>
      <c r="F403" t="str">
        <f>VLOOKUP(D403,Joggler_List!A:C,3,0)</f>
        <v>CAN</v>
      </c>
      <c r="G403" s="3">
        <v>5.6018518518518523E-2</v>
      </c>
      <c r="H403" t="s">
        <v>14</v>
      </c>
      <c r="I403" s="8"/>
    </row>
    <row r="404" spans="1:9" x14ac:dyDescent="0.35">
      <c r="A404" s="2">
        <v>43231</v>
      </c>
      <c r="B404" t="s">
        <v>318</v>
      </c>
      <c r="C404" t="s">
        <v>783</v>
      </c>
      <c r="D404" t="s">
        <v>121</v>
      </c>
      <c r="E404" t="str">
        <f>VLOOKUP(D404,Joggler_List!A:C,2,0)</f>
        <v>M</v>
      </c>
      <c r="F404" t="str">
        <f>VLOOKUP(D404,Joggler_List!A:C,3,0)</f>
        <v>CAN</v>
      </c>
      <c r="G404" s="3">
        <v>5.6134259259259266E-2</v>
      </c>
      <c r="H404" t="s">
        <v>14</v>
      </c>
      <c r="I404" t="s">
        <v>784</v>
      </c>
    </row>
    <row r="405" spans="1:9" x14ac:dyDescent="0.35">
      <c r="A405" s="2">
        <v>43023</v>
      </c>
      <c r="B405" t="s">
        <v>318</v>
      </c>
      <c r="C405" t="s">
        <v>785</v>
      </c>
      <c r="D405" t="s">
        <v>121</v>
      </c>
      <c r="E405" t="str">
        <f>VLOOKUP(D405,Joggler_List!A:C,2,0)</f>
        <v>M</v>
      </c>
      <c r="F405" t="str">
        <f>VLOOKUP(D405,Joggler_List!A:C,3,0)</f>
        <v>CAN</v>
      </c>
      <c r="G405" s="3">
        <v>5.6643518518518517E-2</v>
      </c>
      <c r="H405">
        <v>6</v>
      </c>
      <c r="I405" t="s">
        <v>786</v>
      </c>
    </row>
    <row r="406" spans="1:9" x14ac:dyDescent="0.35">
      <c r="A406" s="2">
        <v>45004</v>
      </c>
      <c r="B406" t="s">
        <v>318</v>
      </c>
      <c r="C406" t="s">
        <v>322</v>
      </c>
      <c r="D406" t="s">
        <v>279</v>
      </c>
      <c r="E406" t="str">
        <f>VLOOKUP(D406,Joggler_List!A:C,2,0)</f>
        <v>M</v>
      </c>
      <c r="F406" t="str">
        <f>VLOOKUP(D406,Joggler_List!A:C,3,0)</f>
        <v>GBR</v>
      </c>
      <c r="G406" s="3">
        <v>5.7164351851851848E-2</v>
      </c>
      <c r="H406">
        <v>0</v>
      </c>
      <c r="I406" s="8"/>
    </row>
    <row r="407" spans="1:9" x14ac:dyDescent="0.35">
      <c r="A407" s="2">
        <v>39922</v>
      </c>
      <c r="B407" t="s">
        <v>318</v>
      </c>
      <c r="C407" t="s">
        <v>323</v>
      </c>
      <c r="D407" t="s">
        <v>133</v>
      </c>
      <c r="E407" t="str">
        <f>VLOOKUP(D407,Joggler_List!A:C,2,0)</f>
        <v>M</v>
      </c>
      <c r="F407" t="str">
        <f>VLOOKUP(D407,Joggler_List!A:C,3,0)</f>
        <v>CAN</v>
      </c>
      <c r="G407" s="3">
        <v>5.8206018518518511E-2</v>
      </c>
      <c r="H407">
        <v>2</v>
      </c>
      <c r="I407" s="8" t="s">
        <v>324</v>
      </c>
    </row>
    <row r="408" spans="1:9" x14ac:dyDescent="0.35">
      <c r="A408" s="2">
        <v>42295</v>
      </c>
      <c r="B408" t="s">
        <v>318</v>
      </c>
      <c r="C408" t="s">
        <v>325</v>
      </c>
      <c r="D408" t="s">
        <v>137</v>
      </c>
      <c r="E408" t="str">
        <f>VLOOKUP(D408,Joggler_List!A:C,2,0)</f>
        <v>M</v>
      </c>
      <c r="F408" t="str">
        <f>VLOOKUP(D408,Joggler_List!A:C,3,0)</f>
        <v>USA</v>
      </c>
      <c r="G408" s="3">
        <v>5.9143518518518519E-2</v>
      </c>
      <c r="H408" t="s">
        <v>14</v>
      </c>
      <c r="I408" s="8" t="s">
        <v>326</v>
      </c>
    </row>
    <row r="409" spans="1:9" x14ac:dyDescent="0.35">
      <c r="A409" s="2">
        <v>40863</v>
      </c>
      <c r="B409" t="s">
        <v>318</v>
      </c>
      <c r="C409" t="s">
        <v>860</v>
      </c>
      <c r="D409" t="s">
        <v>137</v>
      </c>
      <c r="E409" t="str">
        <f>VLOOKUP(D409,Joggler_List!A:C,2,0)</f>
        <v>M</v>
      </c>
      <c r="F409" t="str">
        <f>VLOOKUP(D409,Joggler_List!A:C,3,0)</f>
        <v>USA</v>
      </c>
      <c r="G409" s="3">
        <v>5.9548611111111115E-2</v>
      </c>
      <c r="H409" t="s">
        <v>14</v>
      </c>
      <c r="I409" t="s">
        <v>861</v>
      </c>
    </row>
    <row r="410" spans="1:9" x14ac:dyDescent="0.35">
      <c r="A410" s="2">
        <v>43373</v>
      </c>
      <c r="B410" t="s">
        <v>318</v>
      </c>
      <c r="C410" t="s">
        <v>327</v>
      </c>
      <c r="D410" t="s">
        <v>152</v>
      </c>
      <c r="E410" t="str">
        <f>VLOOKUP(D410,Joggler_List!A:C,2,0)</f>
        <v>M</v>
      </c>
      <c r="F410" t="str">
        <f>VLOOKUP(D410,Joggler_List!A:C,3,0)</f>
        <v>GBR</v>
      </c>
      <c r="G410" s="3">
        <v>6.0358796296296292E-2</v>
      </c>
      <c r="H410" t="s">
        <v>14</v>
      </c>
      <c r="I410" s="8"/>
    </row>
    <row r="411" spans="1:9" x14ac:dyDescent="0.35">
      <c r="A411" s="2">
        <v>42666</v>
      </c>
      <c r="B411" t="s">
        <v>759</v>
      </c>
      <c r="C411" t="s">
        <v>758</v>
      </c>
      <c r="D411" t="s">
        <v>751</v>
      </c>
      <c r="E411" t="str">
        <f>VLOOKUP(D411,Joggler_List!A:C,2,0)</f>
        <v>M</v>
      </c>
      <c r="F411" t="str">
        <f>VLOOKUP(D411,Joggler_List!A:C,3,0)</f>
        <v>GBR</v>
      </c>
      <c r="G411" s="3">
        <v>6.0451388888888895E-2</v>
      </c>
      <c r="H411">
        <v>3</v>
      </c>
      <c r="I411" s="8" t="s">
        <v>760</v>
      </c>
    </row>
    <row r="412" spans="1:9" x14ac:dyDescent="0.35">
      <c r="A412" s="2">
        <v>42141</v>
      </c>
      <c r="B412" t="s">
        <v>318</v>
      </c>
      <c r="C412" t="s">
        <v>867</v>
      </c>
      <c r="D412" t="s">
        <v>121</v>
      </c>
      <c r="E412" t="str">
        <f>VLOOKUP(D412,Joggler_List!A:C,2,0)</f>
        <v>M</v>
      </c>
      <c r="F412" t="str">
        <f>VLOOKUP(D412,Joggler_List!A:C,3,0)</f>
        <v>CAN</v>
      </c>
      <c r="G412" s="3">
        <v>6.1435185185185183E-2</v>
      </c>
      <c r="H412" t="s">
        <v>14</v>
      </c>
      <c r="I412" t="s">
        <v>868</v>
      </c>
    </row>
    <row r="413" spans="1:9" x14ac:dyDescent="0.35">
      <c r="A413" s="2">
        <v>44086</v>
      </c>
      <c r="B413" t="s">
        <v>318</v>
      </c>
      <c r="C413" t="s">
        <v>328</v>
      </c>
      <c r="D413" t="s">
        <v>63</v>
      </c>
      <c r="E413" t="str">
        <f>VLOOKUP(D413,Joggler_List!A:C,2,0)</f>
        <v>M</v>
      </c>
      <c r="F413" t="str">
        <f>VLOOKUP(D413,Joggler_List!A:C,3,0)</f>
        <v>USA</v>
      </c>
      <c r="G413" s="3">
        <v>6.2453703703703706E-2</v>
      </c>
      <c r="H413">
        <v>0</v>
      </c>
      <c r="I413" s="8" t="s">
        <v>329</v>
      </c>
    </row>
    <row r="414" spans="1:9" x14ac:dyDescent="0.35">
      <c r="A414">
        <v>2017</v>
      </c>
      <c r="B414" t="s">
        <v>117</v>
      </c>
      <c r="C414" t="s">
        <v>154</v>
      </c>
      <c r="D414" t="s">
        <v>330</v>
      </c>
      <c r="E414" t="str">
        <f>VLOOKUP(D414,Joggler_List!A:C,2,0)</f>
        <v>F</v>
      </c>
      <c r="F414">
        <f>VLOOKUP(D414,Joggler_List!A:C,3,0)</f>
        <v>0</v>
      </c>
      <c r="G414" s="3">
        <v>6.400462962962962E-2</v>
      </c>
      <c r="H414" t="s">
        <v>14</v>
      </c>
      <c r="I414" s="8" t="s">
        <v>156</v>
      </c>
    </row>
    <row r="415" spans="1:9" x14ac:dyDescent="0.35">
      <c r="A415" s="2">
        <v>44451</v>
      </c>
      <c r="B415" t="s">
        <v>318</v>
      </c>
      <c r="C415" t="s">
        <v>331</v>
      </c>
      <c r="D415" t="s">
        <v>332</v>
      </c>
      <c r="E415" t="str">
        <f>VLOOKUP(D415,Joggler_List!A:C,2,0)</f>
        <v>M</v>
      </c>
      <c r="F415" t="str">
        <f>VLOOKUP(D415,Joggler_List!A:C,3,0)</f>
        <v>AUT</v>
      </c>
      <c r="G415" s="3">
        <v>6.4027777777777781E-2</v>
      </c>
      <c r="H415" t="s">
        <v>14</v>
      </c>
      <c r="I415" s="8" t="s">
        <v>333</v>
      </c>
    </row>
    <row r="416" spans="1:9" x14ac:dyDescent="0.35">
      <c r="A416" s="2">
        <v>43716</v>
      </c>
      <c r="B416" t="s">
        <v>318</v>
      </c>
      <c r="C416" t="s">
        <v>334</v>
      </c>
      <c r="D416" t="s">
        <v>63</v>
      </c>
      <c r="E416" t="str">
        <f>VLOOKUP(D416,Joggler_List!A:C,2,0)</f>
        <v>M</v>
      </c>
      <c r="F416" t="str">
        <f>VLOOKUP(D416,Joggler_List!A:C,3,0)</f>
        <v>USA</v>
      </c>
      <c r="G416" s="3">
        <v>6.4571759259259259E-2</v>
      </c>
      <c r="H416">
        <v>2</v>
      </c>
      <c r="I416" s="8" t="s">
        <v>335</v>
      </c>
    </row>
    <row r="417" spans="1:9" x14ac:dyDescent="0.35">
      <c r="A417" s="2">
        <v>44549</v>
      </c>
      <c r="B417" t="s">
        <v>318</v>
      </c>
      <c r="C417" t="s">
        <v>336</v>
      </c>
      <c r="D417" t="s">
        <v>158</v>
      </c>
      <c r="E417" t="str">
        <f>VLOOKUP(D417,Joggler_List!A:C,2,0)</f>
        <v>M</v>
      </c>
      <c r="F417" t="str">
        <f>VLOOKUP(D417,Joggler_List!A:C,3,0)</f>
        <v>GBR</v>
      </c>
      <c r="G417" s="3">
        <v>6.5312499999999996E-2</v>
      </c>
      <c r="H417">
        <v>3</v>
      </c>
      <c r="I417" s="8" t="s">
        <v>337</v>
      </c>
    </row>
    <row r="418" spans="1:9" x14ac:dyDescent="0.35">
      <c r="A418" s="2">
        <v>44738</v>
      </c>
      <c r="B418" t="s">
        <v>759</v>
      </c>
      <c r="C418" t="s">
        <v>764</v>
      </c>
      <c r="D418" t="s">
        <v>294</v>
      </c>
      <c r="E418" t="str">
        <f>VLOOKUP(D418,Joggler_List!A:C,2,0)</f>
        <v>M</v>
      </c>
      <c r="F418" t="str">
        <f>VLOOKUP(D418,Joggler_List!A:C,3,0)</f>
        <v>GBR</v>
      </c>
      <c r="G418" s="3">
        <v>6.6631944444444438E-2</v>
      </c>
      <c r="H418" t="s">
        <v>14</v>
      </c>
      <c r="I418" s="8" t="s">
        <v>763</v>
      </c>
    </row>
    <row r="419" spans="1:9" x14ac:dyDescent="0.35">
      <c r="A419" s="2">
        <v>44738</v>
      </c>
      <c r="B419" t="s">
        <v>759</v>
      </c>
      <c r="C419" t="s">
        <v>764</v>
      </c>
      <c r="D419" t="s">
        <v>279</v>
      </c>
      <c r="E419" t="str">
        <f>VLOOKUP(D419,Joggler_List!A:C,2,0)</f>
        <v>M</v>
      </c>
      <c r="F419" t="str">
        <f>VLOOKUP(D419,Joggler_List!A:C,3,0)</f>
        <v>GBR</v>
      </c>
      <c r="G419" s="3">
        <v>6.6631944444444438E-2</v>
      </c>
      <c r="H419">
        <v>1</v>
      </c>
      <c r="I419" s="8" t="s">
        <v>763</v>
      </c>
    </row>
    <row r="420" spans="1:9" x14ac:dyDescent="0.35">
      <c r="A420" s="2">
        <v>44815</v>
      </c>
      <c r="B420" t="s">
        <v>318</v>
      </c>
      <c r="C420" t="s">
        <v>328</v>
      </c>
      <c r="D420" t="s">
        <v>63</v>
      </c>
      <c r="E420" t="str">
        <f>VLOOKUP(D420,Joggler_List!A:C,2,0)</f>
        <v>M</v>
      </c>
      <c r="F420" t="str">
        <f>VLOOKUP(D420,Joggler_List!A:C,3,0)</f>
        <v>USA</v>
      </c>
      <c r="G420" s="3">
        <v>6.699074074074074E-2</v>
      </c>
      <c r="H420" t="s">
        <v>14</v>
      </c>
      <c r="I420" s="8" t="s">
        <v>338</v>
      </c>
    </row>
    <row r="421" spans="1:9" x14ac:dyDescent="0.35">
      <c r="A421" s="2">
        <v>44360</v>
      </c>
      <c r="B421" t="s">
        <v>318</v>
      </c>
      <c r="C421" t="s">
        <v>339</v>
      </c>
      <c r="D421" t="s">
        <v>63</v>
      </c>
      <c r="E421" t="str">
        <f>VLOOKUP(D421,Joggler_List!A:C,2,0)</f>
        <v>M</v>
      </c>
      <c r="F421" t="str">
        <f>VLOOKUP(D421,Joggler_List!A:C,3,0)</f>
        <v>USA</v>
      </c>
      <c r="G421" s="3">
        <v>6.7071759259259262E-2</v>
      </c>
      <c r="H421" t="s">
        <v>14</v>
      </c>
      <c r="I421" s="8" t="s">
        <v>340</v>
      </c>
    </row>
    <row r="422" spans="1:9" x14ac:dyDescent="0.35">
      <c r="A422" s="22">
        <v>43625</v>
      </c>
      <c r="B422" t="s">
        <v>318</v>
      </c>
      <c r="C422" t="s">
        <v>339</v>
      </c>
      <c r="D422" t="s">
        <v>63</v>
      </c>
      <c r="E422" t="str">
        <f>VLOOKUP(D422,Joggler_List!A:C,2,0)</f>
        <v>M</v>
      </c>
      <c r="F422" t="str">
        <f>VLOOKUP(D422,Joggler_List!A:C,3,0)</f>
        <v>USA</v>
      </c>
      <c r="G422" s="3">
        <v>6.8541666666666667E-2</v>
      </c>
      <c r="H422">
        <v>17</v>
      </c>
      <c r="I422" s="8" t="s">
        <v>341</v>
      </c>
    </row>
    <row r="423" spans="1:9" x14ac:dyDescent="0.35">
      <c r="A423" s="2">
        <v>43230</v>
      </c>
      <c r="B423" t="s">
        <v>318</v>
      </c>
      <c r="C423" t="s">
        <v>331</v>
      </c>
      <c r="D423" t="s">
        <v>332</v>
      </c>
      <c r="E423" t="str">
        <f>VLOOKUP(D423,Joggler_List!A:C,2,0)</f>
        <v>M</v>
      </c>
      <c r="F423" t="str">
        <f>VLOOKUP(D423,Joggler_List!A:C,3,0)</f>
        <v>AUT</v>
      </c>
      <c r="G423" s="3">
        <v>6.9675925925925933E-2</v>
      </c>
      <c r="H423" t="s">
        <v>14</v>
      </c>
      <c r="I423" s="8" t="s">
        <v>342</v>
      </c>
    </row>
    <row r="424" spans="1:9" x14ac:dyDescent="0.35">
      <c r="A424" s="2">
        <v>44752</v>
      </c>
      <c r="B424" t="s">
        <v>318</v>
      </c>
      <c r="C424" t="s">
        <v>343</v>
      </c>
      <c r="D424" t="s">
        <v>279</v>
      </c>
      <c r="E424" t="str">
        <f>VLOOKUP(D424,Joggler_List!A:C,2,0)</f>
        <v>M</v>
      </c>
      <c r="F424" t="str">
        <f>VLOOKUP(D424,Joggler_List!A:C,3,0)</f>
        <v>GBR</v>
      </c>
      <c r="G424" s="3">
        <v>7.0601851851851846E-2</v>
      </c>
      <c r="H424">
        <v>0</v>
      </c>
      <c r="I424" s="8"/>
    </row>
    <row r="425" spans="1:9" x14ac:dyDescent="0.35">
      <c r="A425" s="2">
        <v>43692</v>
      </c>
      <c r="B425" t="s">
        <v>318</v>
      </c>
      <c r="C425" t="s">
        <v>344</v>
      </c>
      <c r="D425" t="s">
        <v>291</v>
      </c>
      <c r="E425" t="str">
        <f>VLOOKUP(D425,Joggler_List!A:C,2,0)</f>
        <v>M</v>
      </c>
      <c r="F425" t="str">
        <f>VLOOKUP(D425,Joggler_List!A:C,3,0)</f>
        <v>POL</v>
      </c>
      <c r="G425" s="3">
        <v>7.2627314814814811E-2</v>
      </c>
      <c r="H425">
        <v>0</v>
      </c>
      <c r="I425" s="8"/>
    </row>
    <row r="426" spans="1:9" x14ac:dyDescent="0.35">
      <c r="A426" s="2">
        <v>43807</v>
      </c>
      <c r="B426" t="s">
        <v>873</v>
      </c>
      <c r="C426" t="s">
        <v>874</v>
      </c>
      <c r="D426" t="s">
        <v>608</v>
      </c>
      <c r="E426" t="str">
        <f>VLOOKUP(D426,Joggler_List!A:C,2,0)</f>
        <v>M</v>
      </c>
      <c r="F426" t="str">
        <f>VLOOKUP(D426,Joggler_List!A:C,3,0)</f>
        <v>NED</v>
      </c>
      <c r="G426" s="3">
        <v>7.3414351851851856E-2</v>
      </c>
      <c r="H426" t="s">
        <v>14</v>
      </c>
      <c r="I426" t="s">
        <v>876</v>
      </c>
    </row>
    <row r="427" spans="1:9" x14ac:dyDescent="0.35">
      <c r="A427" s="2">
        <v>45039</v>
      </c>
      <c r="B427" t="s">
        <v>318</v>
      </c>
      <c r="C427" t="s">
        <v>796</v>
      </c>
      <c r="D427" t="s">
        <v>772</v>
      </c>
      <c r="E427" t="str">
        <f>VLOOKUP(D427,Joggler_List!A:C,2,0)</f>
        <v>M</v>
      </c>
      <c r="F427" t="str">
        <f>VLOOKUP(D427,Joggler_List!A:C,3,0)</f>
        <v>USA</v>
      </c>
      <c r="G427" s="3">
        <v>7.5497685185185182E-2</v>
      </c>
      <c r="H427">
        <v>1</v>
      </c>
      <c r="I427" t="s">
        <v>797</v>
      </c>
    </row>
    <row r="428" spans="1:9" x14ac:dyDescent="0.35">
      <c r="A428" s="2">
        <v>44738</v>
      </c>
      <c r="B428" t="s">
        <v>759</v>
      </c>
      <c r="C428" t="s">
        <v>764</v>
      </c>
      <c r="D428" t="s">
        <v>236</v>
      </c>
      <c r="E428" t="str">
        <f>VLOOKUP(D428,Joggler_List!A:C,2,0)</f>
        <v>M</v>
      </c>
      <c r="F428" t="str">
        <f>VLOOKUP(D428,Joggler_List!A:C,3,0)</f>
        <v>GBR</v>
      </c>
      <c r="G428" s="3">
        <v>7.6400462962962962E-2</v>
      </c>
      <c r="H428" t="s">
        <v>14</v>
      </c>
      <c r="I428" s="8" t="s">
        <v>763</v>
      </c>
    </row>
    <row r="429" spans="1:9" x14ac:dyDescent="0.35">
      <c r="A429" s="2">
        <v>39166</v>
      </c>
      <c r="B429" t="s">
        <v>775</v>
      </c>
      <c r="C429" t="s">
        <v>765</v>
      </c>
      <c r="D429" t="s">
        <v>133</v>
      </c>
      <c r="E429" t="str">
        <f>VLOOKUP(D429,Joggler_List!A:C,2,0)</f>
        <v>M</v>
      </c>
      <c r="F429" t="str">
        <f>VLOOKUP(D429,Joggler_List!A:C,3,0)</f>
        <v>CAN</v>
      </c>
      <c r="G429" s="3">
        <v>7.9675925925925928E-2</v>
      </c>
      <c r="H429">
        <v>4</v>
      </c>
      <c r="I429" s="8" t="s">
        <v>766</v>
      </c>
    </row>
    <row r="430" spans="1:9" x14ac:dyDescent="0.35">
      <c r="A430" s="2">
        <v>45039</v>
      </c>
      <c r="B430" t="s">
        <v>318</v>
      </c>
      <c r="C430" t="s">
        <v>779</v>
      </c>
      <c r="D430" t="s">
        <v>631</v>
      </c>
      <c r="E430" t="str">
        <f>VLOOKUP(D430,Joggler_List!A:C,2,0)</f>
        <v>M</v>
      </c>
      <c r="F430" t="str">
        <f>VLOOKUP(D430,Joggler_List!A:C,3,0)</f>
        <v>USA</v>
      </c>
      <c r="G430" s="3">
        <v>8.1099537037037039E-2</v>
      </c>
      <c r="H430">
        <v>6</v>
      </c>
      <c r="I430" t="s">
        <v>780</v>
      </c>
    </row>
    <row r="431" spans="1:9" x14ac:dyDescent="0.35">
      <c r="A431" s="2">
        <v>42659</v>
      </c>
      <c r="B431" t="s">
        <v>318</v>
      </c>
      <c r="C431" t="s">
        <v>756</v>
      </c>
      <c r="D431" t="s">
        <v>751</v>
      </c>
      <c r="E431" t="str">
        <f>VLOOKUP(D431,Joggler_List!A:C,2,0)</f>
        <v>M</v>
      </c>
      <c r="F431" t="str">
        <f>VLOOKUP(D431,Joggler_List!A:C,3,0)</f>
        <v>GBR</v>
      </c>
      <c r="G431" s="3">
        <v>8.2094907407407408E-2</v>
      </c>
      <c r="H431">
        <v>2</v>
      </c>
      <c r="I431" s="8" t="s">
        <v>757</v>
      </c>
    </row>
    <row r="432" spans="1:9" x14ac:dyDescent="0.35">
      <c r="A432" s="2">
        <v>42673</v>
      </c>
      <c r="B432" t="s">
        <v>318</v>
      </c>
      <c r="C432" t="s">
        <v>762</v>
      </c>
      <c r="D432" t="s">
        <v>751</v>
      </c>
      <c r="E432" t="str">
        <f>VLOOKUP(D432,Joggler_List!A:C,2,0)</f>
        <v>M</v>
      </c>
      <c r="F432" t="str">
        <f>VLOOKUP(D432,Joggler_List!A:C,3,0)</f>
        <v>GBR</v>
      </c>
      <c r="G432" s="3">
        <v>8.3472222222222225E-2</v>
      </c>
      <c r="H432">
        <v>7</v>
      </c>
      <c r="I432" s="8" t="s">
        <v>761</v>
      </c>
    </row>
    <row r="433" spans="1:9" x14ac:dyDescent="0.35">
      <c r="A433" s="2">
        <v>42652</v>
      </c>
      <c r="B433" t="s">
        <v>318</v>
      </c>
      <c r="C433" t="s">
        <v>754</v>
      </c>
      <c r="D433" t="s">
        <v>751</v>
      </c>
      <c r="E433" t="str">
        <f>VLOOKUP(D433,Joggler_List!A:C,2,0)</f>
        <v>M</v>
      </c>
      <c r="F433" t="str">
        <f>VLOOKUP(D433,Joggler_List!A:C,3,0)</f>
        <v>GBR</v>
      </c>
      <c r="G433" s="3">
        <v>8.4826388888888882E-2</v>
      </c>
      <c r="H433">
        <v>5</v>
      </c>
      <c r="I433" s="8" t="s">
        <v>755</v>
      </c>
    </row>
    <row r="434" spans="1:9" x14ac:dyDescent="0.35">
      <c r="A434" s="2">
        <v>42645</v>
      </c>
      <c r="B434" t="s">
        <v>318</v>
      </c>
      <c r="C434" t="s">
        <v>752</v>
      </c>
      <c r="D434" t="s">
        <v>751</v>
      </c>
      <c r="E434" t="str">
        <f>VLOOKUP(D434,Joggler_List!A:C,2,0)</f>
        <v>M</v>
      </c>
      <c r="F434" t="str">
        <f>VLOOKUP(D434,Joggler_List!A:C,3,0)</f>
        <v>GBR</v>
      </c>
      <c r="G434" s="3">
        <v>9.0277777777777776E-2</v>
      </c>
      <c r="H434">
        <v>2</v>
      </c>
      <c r="I434" s="8" t="s">
        <v>753</v>
      </c>
    </row>
    <row r="435" spans="1:9" x14ac:dyDescent="0.35">
      <c r="A435" s="2">
        <v>43744</v>
      </c>
      <c r="B435" t="s">
        <v>318</v>
      </c>
      <c r="C435" t="s">
        <v>767</v>
      </c>
      <c r="D435" t="s">
        <v>247</v>
      </c>
      <c r="E435" t="str">
        <f>VLOOKUP(D435,Joggler_List!A:C,2,0)</f>
        <v>M</v>
      </c>
      <c r="F435" t="str">
        <f>VLOOKUP(D435,Joggler_List!A:C,3,0)</f>
        <v>GBR</v>
      </c>
      <c r="G435" s="3">
        <v>9.1157407407407409E-2</v>
      </c>
      <c r="H435">
        <v>2</v>
      </c>
      <c r="I435" s="8" t="s">
        <v>768</v>
      </c>
    </row>
    <row r="436" spans="1:9" x14ac:dyDescent="0.35">
      <c r="A436" s="2">
        <v>43176</v>
      </c>
      <c r="B436" t="s">
        <v>318</v>
      </c>
      <c r="C436" t="s">
        <v>771</v>
      </c>
      <c r="D436" t="s">
        <v>261</v>
      </c>
      <c r="E436" t="str">
        <f>VLOOKUP(D436,Joggler_List!A:C,2,0)</f>
        <v>M</v>
      </c>
      <c r="F436" t="str">
        <f>VLOOKUP(D436,Joggler_List!A:C,3,0)</f>
        <v>USA</v>
      </c>
      <c r="G436" s="3">
        <v>9.5092592592592604E-2</v>
      </c>
      <c r="H436">
        <v>16</v>
      </c>
      <c r="I436" t="s">
        <v>778</v>
      </c>
    </row>
    <row r="437" spans="1:9" x14ac:dyDescent="0.35">
      <c r="A437" s="2">
        <v>42253</v>
      </c>
      <c r="B437" t="s">
        <v>775</v>
      </c>
      <c r="C437" t="s">
        <v>871</v>
      </c>
      <c r="D437" t="s">
        <v>121</v>
      </c>
      <c r="E437" t="str">
        <f>VLOOKUP(D437,Joggler_List!A:C,2,0)</f>
        <v>M</v>
      </c>
      <c r="F437" t="str">
        <f>VLOOKUP(D437,Joggler_List!A:C,3,0)</f>
        <v>CAN</v>
      </c>
      <c r="G437" s="3">
        <v>9.5509259259259252E-2</v>
      </c>
      <c r="H437">
        <v>40</v>
      </c>
      <c r="I437" s="8" t="s">
        <v>872</v>
      </c>
    </row>
    <row r="438" spans="1:9" x14ac:dyDescent="0.35">
      <c r="A438">
        <v>2008</v>
      </c>
      <c r="B438" t="s">
        <v>318</v>
      </c>
      <c r="C438" t="s">
        <v>345</v>
      </c>
      <c r="D438" t="s">
        <v>222</v>
      </c>
      <c r="E438" t="str">
        <f>VLOOKUP(D438,Joggler_List!A:C,2,0)</f>
        <v>M</v>
      </c>
      <c r="F438" t="str">
        <f>VLOOKUP(D438,Joggler_List!A:C,3,0)</f>
        <v>USA</v>
      </c>
      <c r="G438" s="3">
        <v>0.10700231481481481</v>
      </c>
      <c r="H438" t="s">
        <v>14</v>
      </c>
      <c r="I438" s="8" t="s">
        <v>346</v>
      </c>
    </row>
    <row r="439" spans="1:9" x14ac:dyDescent="0.35">
      <c r="A439" s="2">
        <v>39355</v>
      </c>
      <c r="B439" t="s">
        <v>347</v>
      </c>
      <c r="C439" t="s">
        <v>319</v>
      </c>
      <c r="D439" t="s">
        <v>133</v>
      </c>
      <c r="E439" t="str">
        <f>VLOOKUP(D439,Joggler_List!A:C,2,0)</f>
        <v>M</v>
      </c>
      <c r="F439" t="str">
        <f>VLOOKUP(D439,Joggler_List!A:C,3,0)</f>
        <v>CAN</v>
      </c>
      <c r="G439" s="3">
        <v>0.11819444444444445</v>
      </c>
      <c r="H439">
        <v>2</v>
      </c>
      <c r="I439" s="8"/>
    </row>
    <row r="440" spans="1:9" x14ac:dyDescent="0.35">
      <c r="A440" s="2">
        <v>39040</v>
      </c>
      <c r="B440" t="s">
        <v>347</v>
      </c>
      <c r="C440" t="s">
        <v>348</v>
      </c>
      <c r="D440" t="s">
        <v>349</v>
      </c>
      <c r="E440" t="str">
        <f>VLOOKUP(D440,Joggler_List!A:C,2,0)</f>
        <v>M</v>
      </c>
      <c r="F440" t="str">
        <f>VLOOKUP(D440,Joggler_List!A:C,3,0)</f>
        <v>USA</v>
      </c>
      <c r="G440" s="3">
        <v>0.11961805555555556</v>
      </c>
      <c r="H440" t="s">
        <v>14</v>
      </c>
      <c r="I440" s="8"/>
    </row>
    <row r="441" spans="1:9" x14ac:dyDescent="0.35">
      <c r="A441" s="2">
        <v>39193</v>
      </c>
      <c r="B441" t="s">
        <v>347</v>
      </c>
      <c r="C441" t="s">
        <v>350</v>
      </c>
      <c r="D441" t="s">
        <v>133</v>
      </c>
      <c r="E441" t="str">
        <f>VLOOKUP(D441,Joggler_List!A:C,2,0)</f>
        <v>M</v>
      </c>
      <c r="F441" t="str">
        <f>VLOOKUP(D441,Joggler_List!A:C,3,0)</f>
        <v>CAN</v>
      </c>
      <c r="G441" s="3">
        <v>0.12046296296296295</v>
      </c>
      <c r="H441">
        <v>4</v>
      </c>
      <c r="I441" s="8"/>
    </row>
    <row r="442" spans="1:9" x14ac:dyDescent="0.35">
      <c r="A442" s="2">
        <v>42652</v>
      </c>
      <c r="B442" t="s">
        <v>347</v>
      </c>
      <c r="C442" t="s">
        <v>351</v>
      </c>
      <c r="D442" t="s">
        <v>133</v>
      </c>
      <c r="E442" t="str">
        <f>VLOOKUP(D442,Joggler_List!A:C,2,0)</f>
        <v>M</v>
      </c>
      <c r="F442" t="str">
        <f>VLOOKUP(D442,Joggler_List!A:C,3,0)</f>
        <v>CAN</v>
      </c>
      <c r="G442" s="3">
        <v>0.12181712962962964</v>
      </c>
      <c r="H442">
        <v>0</v>
      </c>
      <c r="I442" s="8" t="s">
        <v>352</v>
      </c>
    </row>
    <row r="443" spans="1:9" x14ac:dyDescent="0.35">
      <c r="A443" s="2">
        <v>39193</v>
      </c>
      <c r="B443" t="s">
        <v>347</v>
      </c>
      <c r="C443" t="s">
        <v>350</v>
      </c>
      <c r="D443" t="s">
        <v>349</v>
      </c>
      <c r="E443" t="str">
        <f>VLOOKUP(D443,Joggler_List!A:C,2,0)</f>
        <v>M</v>
      </c>
      <c r="F443" t="str">
        <f>VLOOKUP(D443,Joggler_List!A:C,3,0)</f>
        <v>USA</v>
      </c>
      <c r="G443" s="3">
        <v>0.12293981481481481</v>
      </c>
      <c r="H443" t="s">
        <v>14</v>
      </c>
      <c r="I443" s="8"/>
    </row>
    <row r="444" spans="1:9" x14ac:dyDescent="0.35">
      <c r="A444" s="2">
        <v>38984</v>
      </c>
      <c r="B444" t="s">
        <v>347</v>
      </c>
      <c r="C444" t="s">
        <v>319</v>
      </c>
      <c r="D444" t="s">
        <v>133</v>
      </c>
      <c r="E444" t="str">
        <f>VLOOKUP(D444,Joggler_List!A:C,2,0)</f>
        <v>M</v>
      </c>
      <c r="F444" t="str">
        <f>VLOOKUP(D444,Joggler_List!A:C,3,0)</f>
        <v>CAN</v>
      </c>
      <c r="G444" s="3">
        <v>0.12342592592592593</v>
      </c>
      <c r="H444">
        <v>8</v>
      </c>
      <c r="I444" s="8"/>
    </row>
    <row r="445" spans="1:9" x14ac:dyDescent="0.35">
      <c r="A445" s="2">
        <v>38824</v>
      </c>
      <c r="B445" t="s">
        <v>347</v>
      </c>
      <c r="C445" t="s">
        <v>353</v>
      </c>
      <c r="D445" t="s">
        <v>349</v>
      </c>
      <c r="E445" t="str">
        <f>VLOOKUP(D445,Joggler_List!A:C,2,0)</f>
        <v>M</v>
      </c>
      <c r="F445" t="str">
        <f>VLOOKUP(D445,Joggler_List!A:C,3,0)</f>
        <v>USA</v>
      </c>
      <c r="G445" s="3">
        <v>0.12387731481481483</v>
      </c>
      <c r="H445" t="s">
        <v>14</v>
      </c>
      <c r="I445" s="8"/>
    </row>
    <row r="446" spans="1:9" x14ac:dyDescent="0.35">
      <c r="A446" s="2">
        <v>44674</v>
      </c>
      <c r="B446" t="s">
        <v>318</v>
      </c>
      <c r="C446" t="s">
        <v>354</v>
      </c>
      <c r="D446" t="s">
        <v>355</v>
      </c>
      <c r="E446" t="str">
        <f>VLOOKUP(D446,Joggler_List!A:C,2,0)</f>
        <v>F</v>
      </c>
      <c r="F446" t="str">
        <f>VLOOKUP(D446,Joggler_List!A:C,3,0)</f>
        <v>USA</v>
      </c>
      <c r="G446" s="3">
        <v>0.12460648148148147</v>
      </c>
      <c r="H446" t="s">
        <v>14</v>
      </c>
      <c r="I446" s="8" t="s">
        <v>356</v>
      </c>
    </row>
    <row r="447" spans="1:9" x14ac:dyDescent="0.35">
      <c r="A447" s="2">
        <v>41189</v>
      </c>
      <c r="B447" t="s">
        <v>347</v>
      </c>
      <c r="C447" t="s">
        <v>357</v>
      </c>
      <c r="D447" t="s">
        <v>133</v>
      </c>
      <c r="E447" t="str">
        <f>VLOOKUP(D447,Joggler_List!A:C,2,0)</f>
        <v>M</v>
      </c>
      <c r="F447" t="str">
        <f>VLOOKUP(D447,Joggler_List!A:C,3,0)</f>
        <v>CAN</v>
      </c>
      <c r="G447" s="3">
        <v>0.12467592592592593</v>
      </c>
      <c r="H447" t="s">
        <v>14</v>
      </c>
      <c r="I447" s="8" t="s">
        <v>358</v>
      </c>
    </row>
    <row r="448" spans="1:9" x14ac:dyDescent="0.35">
      <c r="A448" s="2">
        <v>38824</v>
      </c>
      <c r="B448" t="s">
        <v>347</v>
      </c>
      <c r="C448" t="s">
        <v>353</v>
      </c>
      <c r="D448" t="s">
        <v>133</v>
      </c>
      <c r="E448" t="str">
        <f>VLOOKUP(D448,Joggler_List!A:C,2,0)</f>
        <v>M</v>
      </c>
      <c r="F448" t="str">
        <f>VLOOKUP(D448,Joggler_List!A:C,3,0)</f>
        <v>CAN</v>
      </c>
      <c r="G448" s="3">
        <v>0.12968749999999998</v>
      </c>
      <c r="H448">
        <v>14</v>
      </c>
      <c r="I448" s="8"/>
    </row>
    <row r="449" spans="1:9" x14ac:dyDescent="0.35">
      <c r="A449" s="2">
        <v>38676</v>
      </c>
      <c r="B449" t="s">
        <v>347</v>
      </c>
      <c r="C449" t="s">
        <v>348</v>
      </c>
      <c r="D449" t="s">
        <v>349</v>
      </c>
      <c r="E449" t="str">
        <f>VLOOKUP(D449,Joggler_List!A:C,2,0)</f>
        <v>M</v>
      </c>
      <c r="F449" t="str">
        <f>VLOOKUP(D449,Joggler_List!A:C,3,0)</f>
        <v>USA</v>
      </c>
      <c r="G449" s="3">
        <v>0.12991898148148148</v>
      </c>
      <c r="H449" t="s">
        <v>14</v>
      </c>
      <c r="I449" s="8" t="s">
        <v>359</v>
      </c>
    </row>
    <row r="450" spans="1:9" x14ac:dyDescent="0.35">
      <c r="A450" s="2">
        <v>38620</v>
      </c>
      <c r="B450" t="s">
        <v>347</v>
      </c>
      <c r="C450" t="s">
        <v>319</v>
      </c>
      <c r="D450" t="s">
        <v>133</v>
      </c>
      <c r="E450" t="str">
        <f>VLOOKUP(D450,Joggler_List!A:C,2,0)</f>
        <v>M</v>
      </c>
      <c r="F450" t="str">
        <f>VLOOKUP(D450,Joggler_List!A:C,3,0)</f>
        <v>CAN</v>
      </c>
      <c r="G450" s="3">
        <v>0.13039351851851852</v>
      </c>
      <c r="H450">
        <v>20</v>
      </c>
      <c r="I450" s="8"/>
    </row>
    <row r="451" spans="1:9" x14ac:dyDescent="0.35">
      <c r="A451" s="2">
        <v>45032</v>
      </c>
      <c r="B451" s="2" t="s">
        <v>347</v>
      </c>
      <c r="C451" t="s">
        <v>360</v>
      </c>
      <c r="D451" t="s">
        <v>279</v>
      </c>
      <c r="E451" t="str">
        <f>VLOOKUP(D451,Joggler_List!A:C,2,0)</f>
        <v>M</v>
      </c>
      <c r="F451" t="str">
        <f>VLOOKUP(D451,Joggler_List!A:C,3,0)</f>
        <v>GBR</v>
      </c>
      <c r="G451" s="3">
        <v>0.13229166666666667</v>
      </c>
      <c r="H451">
        <v>0</v>
      </c>
      <c r="I451" s="8"/>
    </row>
    <row r="452" spans="1:9" x14ac:dyDescent="0.35">
      <c r="A452" s="2">
        <v>39733</v>
      </c>
      <c r="B452" t="s">
        <v>347</v>
      </c>
      <c r="C452" t="s">
        <v>361</v>
      </c>
      <c r="D452" t="s">
        <v>133</v>
      </c>
      <c r="E452" t="str">
        <f>VLOOKUP(D452,Joggler_List!A:C,2,0)</f>
        <v>M</v>
      </c>
      <c r="F452" t="str">
        <f>VLOOKUP(D452,Joggler_List!A:C,3,0)</f>
        <v>CAN</v>
      </c>
      <c r="G452" s="3">
        <v>0.13339120370370369</v>
      </c>
      <c r="H452" t="s">
        <v>14</v>
      </c>
      <c r="I452" s="8"/>
    </row>
    <row r="453" spans="1:9" x14ac:dyDescent="0.35">
      <c r="A453" s="2">
        <v>42842</v>
      </c>
      <c r="B453" t="s">
        <v>347</v>
      </c>
      <c r="C453" t="s">
        <v>353</v>
      </c>
      <c r="D453" t="s">
        <v>121</v>
      </c>
      <c r="E453" t="str">
        <f>VLOOKUP(D453,Joggler_List!A:C,2,0)</f>
        <v>M</v>
      </c>
      <c r="F453" t="str">
        <f>VLOOKUP(D453,Joggler_List!A:C,3,0)</f>
        <v>CAN</v>
      </c>
      <c r="G453" s="3">
        <v>0.13416666666666668</v>
      </c>
      <c r="H453">
        <v>4</v>
      </c>
      <c r="I453" s="8"/>
    </row>
    <row r="454" spans="1:9" x14ac:dyDescent="0.35">
      <c r="A454" s="2">
        <v>43568</v>
      </c>
      <c r="B454" t="s">
        <v>347</v>
      </c>
      <c r="C454" t="s">
        <v>362</v>
      </c>
      <c r="D454" t="s">
        <v>332</v>
      </c>
      <c r="E454" t="str">
        <f>VLOOKUP(D454,Joggler_List!A:C,2,0)</f>
        <v>M</v>
      </c>
      <c r="F454" t="str">
        <f>VLOOKUP(D454,Joggler_List!A:C,3,0)</f>
        <v>AUT</v>
      </c>
      <c r="G454" s="3">
        <v>0.13494212962962962</v>
      </c>
      <c r="H454" t="s">
        <v>14</v>
      </c>
      <c r="I454" s="8" t="s">
        <v>363</v>
      </c>
    </row>
    <row r="455" spans="1:9" x14ac:dyDescent="0.35">
      <c r="A455" s="2">
        <v>42834</v>
      </c>
      <c r="B455" t="s">
        <v>347</v>
      </c>
      <c r="C455" t="s">
        <v>364</v>
      </c>
      <c r="D455" t="s">
        <v>332</v>
      </c>
      <c r="E455" t="str">
        <f>VLOOKUP(D455,Joggler_List!A:C,2,0)</f>
        <v>M</v>
      </c>
      <c r="F455" t="str">
        <f>VLOOKUP(D455,Joggler_List!A:C,3,0)</f>
        <v>AUT</v>
      </c>
      <c r="G455" s="3">
        <v>0.1386111111111111</v>
      </c>
      <c r="H455" t="s">
        <v>14</v>
      </c>
      <c r="I455" s="8" t="s">
        <v>365</v>
      </c>
    </row>
    <row r="456" spans="1:9" x14ac:dyDescent="0.35">
      <c r="A456" s="2">
        <v>36748</v>
      </c>
      <c r="B456" t="s">
        <v>347</v>
      </c>
      <c r="C456" t="s">
        <v>366</v>
      </c>
      <c r="D456" t="s">
        <v>367</v>
      </c>
      <c r="E456" t="str">
        <f>VLOOKUP(D456,Joggler_List!A:C,2,0)</f>
        <v>M</v>
      </c>
      <c r="F456" t="str">
        <f>VLOOKUP(D456,Joggler_List!A:C,3,0)</f>
        <v>NOR</v>
      </c>
      <c r="G456" s="26">
        <v>0.13945601851851852</v>
      </c>
      <c r="H456" t="s">
        <v>14</v>
      </c>
      <c r="I456" s="8"/>
    </row>
    <row r="457" spans="1:9" x14ac:dyDescent="0.35">
      <c r="A457" s="2">
        <v>43744</v>
      </c>
      <c r="B457" t="s">
        <v>347</v>
      </c>
      <c r="C457" t="s">
        <v>368</v>
      </c>
      <c r="D457" t="s">
        <v>332</v>
      </c>
      <c r="E457" t="str">
        <f>VLOOKUP(D457,Joggler_List!A:C,2,0)</f>
        <v>M</v>
      </c>
      <c r="F457" t="str">
        <f>VLOOKUP(D457,Joggler_List!A:C,3,0)</f>
        <v>AUT</v>
      </c>
      <c r="G457" s="3">
        <v>0.14001157407407408</v>
      </c>
      <c r="H457" t="s">
        <v>14</v>
      </c>
      <c r="I457" s="8" t="s">
        <v>369</v>
      </c>
    </row>
    <row r="458" spans="1:9" x14ac:dyDescent="0.35">
      <c r="A458" s="2">
        <v>39970</v>
      </c>
      <c r="B458" t="s">
        <v>347</v>
      </c>
      <c r="C458" t="s">
        <v>370</v>
      </c>
      <c r="D458" t="s">
        <v>163</v>
      </c>
      <c r="E458" t="str">
        <f>VLOOKUP(D458,Joggler_List!A:C,2,0)</f>
        <v>M</v>
      </c>
      <c r="F458" t="str">
        <f>VLOOKUP(D458,Joggler_List!A:C,3,0)</f>
        <v>USA</v>
      </c>
      <c r="G458" s="3">
        <v>0.14002314814814815</v>
      </c>
      <c r="H458" t="s">
        <v>14</v>
      </c>
    </row>
    <row r="459" spans="1:9" x14ac:dyDescent="0.35">
      <c r="A459" s="2">
        <v>32328</v>
      </c>
      <c r="B459" t="s">
        <v>347</v>
      </c>
      <c r="C459" t="s">
        <v>371</v>
      </c>
      <c r="D459" t="s">
        <v>372</v>
      </c>
      <c r="E459" t="str">
        <f>VLOOKUP(D459,Joggler_List!A:C,2,0)</f>
        <v>M</v>
      </c>
      <c r="F459" t="str">
        <f>VLOOKUP(D459,Joggler_List!A:C,3,0)</f>
        <v>USA</v>
      </c>
      <c r="G459" s="3">
        <v>0.14064814814814816</v>
      </c>
      <c r="H459" t="s">
        <v>14</v>
      </c>
      <c r="I459" s="8"/>
    </row>
    <row r="460" spans="1:9" x14ac:dyDescent="0.35">
      <c r="A460" s="2">
        <v>38634</v>
      </c>
      <c r="B460" t="s">
        <v>347</v>
      </c>
      <c r="C460" t="s">
        <v>351</v>
      </c>
      <c r="D460" t="s">
        <v>163</v>
      </c>
      <c r="E460" t="str">
        <f>VLOOKUP(D460,Joggler_List!A:C,2,0)</f>
        <v>M</v>
      </c>
      <c r="F460" t="str">
        <f>VLOOKUP(D460,Joggler_List!A:C,3,0)</f>
        <v>USA</v>
      </c>
      <c r="G460" s="3">
        <v>0.14090277777777779</v>
      </c>
      <c r="H460" t="s">
        <v>14</v>
      </c>
      <c r="I460" s="8" t="s">
        <v>352</v>
      </c>
    </row>
    <row r="461" spans="1:9" x14ac:dyDescent="0.35">
      <c r="A461" s="2">
        <v>43611</v>
      </c>
      <c r="B461" s="2" t="s">
        <v>347</v>
      </c>
      <c r="C461" t="s">
        <v>373</v>
      </c>
      <c r="D461" t="s">
        <v>332</v>
      </c>
      <c r="E461" t="str">
        <f>VLOOKUP(D461,Joggler_List!A:C,2,0)</f>
        <v>M</v>
      </c>
      <c r="F461" t="str">
        <f>VLOOKUP(D461,Joggler_List!A:C,3,0)</f>
        <v>AUT</v>
      </c>
      <c r="G461" s="3">
        <v>0.14094907407407406</v>
      </c>
      <c r="H461" t="s">
        <v>14</v>
      </c>
      <c r="I461" s="8" t="s">
        <v>374</v>
      </c>
    </row>
    <row r="462" spans="1:9" x14ac:dyDescent="0.35">
      <c r="A462">
        <v>2007</v>
      </c>
      <c r="B462" t="s">
        <v>347</v>
      </c>
      <c r="C462" t="s">
        <v>375</v>
      </c>
      <c r="D462" t="s">
        <v>163</v>
      </c>
      <c r="E462" t="str">
        <f>VLOOKUP(D462,Joggler_List!A:C,2,0)</f>
        <v>M</v>
      </c>
      <c r="F462" t="str">
        <f>VLOOKUP(D462,Joggler_List!A:C,3,0)</f>
        <v>USA</v>
      </c>
      <c r="G462" s="3">
        <v>0.14097222222222222</v>
      </c>
      <c r="H462" t="s">
        <v>14</v>
      </c>
    </row>
    <row r="463" spans="1:9" x14ac:dyDescent="0.35">
      <c r="A463" s="2">
        <v>39012</v>
      </c>
      <c r="B463" t="s">
        <v>347</v>
      </c>
      <c r="C463" t="s">
        <v>351</v>
      </c>
      <c r="D463" t="s">
        <v>163</v>
      </c>
      <c r="E463" t="str">
        <f>VLOOKUP(D463,Joggler_List!A:C,2,0)</f>
        <v>M</v>
      </c>
      <c r="F463" t="str">
        <f>VLOOKUP(D463,Joggler_List!A:C,3,0)</f>
        <v>USA</v>
      </c>
      <c r="G463" s="3">
        <v>0.14219907407407409</v>
      </c>
      <c r="H463" t="s">
        <v>14</v>
      </c>
      <c r="I463" s="8" t="s">
        <v>352</v>
      </c>
    </row>
    <row r="464" spans="1:9" x14ac:dyDescent="0.35">
      <c r="A464" s="2">
        <v>38270</v>
      </c>
      <c r="B464" t="s">
        <v>347</v>
      </c>
      <c r="C464" t="s">
        <v>351</v>
      </c>
      <c r="D464" t="s">
        <v>163</v>
      </c>
      <c r="E464" t="str">
        <f>VLOOKUP(D464,Joggler_List!A:C,2,0)</f>
        <v>M</v>
      </c>
      <c r="F464" t="str">
        <f>VLOOKUP(D464,Joggler_List!A:C,3,0)</f>
        <v>USA</v>
      </c>
      <c r="G464" s="3">
        <v>0.14292824074074073</v>
      </c>
      <c r="H464" t="s">
        <v>14</v>
      </c>
      <c r="I464" s="8" t="s">
        <v>352</v>
      </c>
    </row>
    <row r="465" spans="1:9" x14ac:dyDescent="0.35">
      <c r="A465" s="2">
        <v>40139</v>
      </c>
      <c r="B465" t="s">
        <v>347</v>
      </c>
      <c r="C465" t="s">
        <v>348</v>
      </c>
      <c r="D465" t="s">
        <v>163</v>
      </c>
      <c r="E465" t="str">
        <f>VLOOKUP(D465,Joggler_List!A:C,2,0)</f>
        <v>M</v>
      </c>
      <c r="F465" t="str">
        <f>VLOOKUP(D465,Joggler_List!A:C,3,0)</f>
        <v>USA</v>
      </c>
      <c r="G465" s="3">
        <v>0.14408564814814814</v>
      </c>
      <c r="H465" t="s">
        <v>14</v>
      </c>
      <c r="I465" s="8" t="s">
        <v>376</v>
      </c>
    </row>
    <row r="466" spans="1:9" x14ac:dyDescent="0.35">
      <c r="A466" s="2">
        <v>38361</v>
      </c>
      <c r="B466" t="s">
        <v>347</v>
      </c>
      <c r="C466" t="s">
        <v>377</v>
      </c>
      <c r="D466" t="s">
        <v>163</v>
      </c>
      <c r="E466" t="str">
        <f>VLOOKUP(D466,Joggler_List!A:C,2,0)</f>
        <v>M</v>
      </c>
      <c r="F466" t="str">
        <f>VLOOKUP(D466,Joggler_List!A:C,3,0)</f>
        <v>USA</v>
      </c>
      <c r="G466" s="3">
        <v>0.14445601851851853</v>
      </c>
      <c r="H466" t="s">
        <v>14</v>
      </c>
      <c r="I466" s="8" t="s">
        <v>378</v>
      </c>
    </row>
    <row r="467" spans="1:9" x14ac:dyDescent="0.35">
      <c r="A467" s="2">
        <v>38984</v>
      </c>
      <c r="B467" t="s">
        <v>347</v>
      </c>
      <c r="C467" t="s">
        <v>319</v>
      </c>
      <c r="D467" t="s">
        <v>163</v>
      </c>
      <c r="E467" t="str">
        <f>VLOOKUP(D467,Joggler_List!A:C,2,0)</f>
        <v>M</v>
      </c>
      <c r="F467" t="str">
        <f>VLOOKUP(D467,Joggler_List!A:C,3,0)</f>
        <v>USA</v>
      </c>
      <c r="G467" s="3">
        <v>0.14506944444444445</v>
      </c>
      <c r="H467" t="s">
        <v>14</v>
      </c>
      <c r="I467" s="8" t="s">
        <v>379</v>
      </c>
    </row>
    <row r="468" spans="1:9" x14ac:dyDescent="0.35">
      <c r="A468" s="2">
        <v>40082</v>
      </c>
      <c r="B468" t="s">
        <v>347</v>
      </c>
      <c r="C468" t="s">
        <v>380</v>
      </c>
      <c r="D468" t="s">
        <v>381</v>
      </c>
      <c r="E468" t="str">
        <f>VLOOKUP(D468,Joggler_List!A:C,2,0)</f>
        <v>M</v>
      </c>
      <c r="F468" t="str">
        <f>VLOOKUP(D468,Joggler_List!A:C,3,0)</f>
        <v>USA</v>
      </c>
      <c r="G468" s="3">
        <v>0.14509259259259258</v>
      </c>
      <c r="H468" t="s">
        <v>14</v>
      </c>
      <c r="I468" s="8" t="s">
        <v>382</v>
      </c>
    </row>
    <row r="469" spans="1:9" x14ac:dyDescent="0.35">
      <c r="A469">
        <v>1988</v>
      </c>
      <c r="B469" t="s">
        <v>347</v>
      </c>
      <c r="C469" t="s">
        <v>383</v>
      </c>
      <c r="D469" t="s">
        <v>40</v>
      </c>
      <c r="E469" t="str">
        <f>VLOOKUP(D469,Joggler_List!A:C,2,0)</f>
        <v>M</v>
      </c>
      <c r="F469" t="str">
        <f>VLOOKUP(D469,Joggler_List!A:C,3,0)</f>
        <v>USA</v>
      </c>
      <c r="G469" s="3">
        <v>0.14518518518518519</v>
      </c>
      <c r="H469" t="s">
        <v>14</v>
      </c>
      <c r="I469" s="8"/>
    </row>
    <row r="470" spans="1:9" x14ac:dyDescent="0.35">
      <c r="A470" s="2">
        <v>40139</v>
      </c>
      <c r="B470" t="s">
        <v>347</v>
      </c>
      <c r="C470" t="s">
        <v>348</v>
      </c>
      <c r="D470" t="s">
        <v>384</v>
      </c>
      <c r="E470" t="str">
        <f>VLOOKUP(D470,Joggler_List!A:C,2,0)</f>
        <v>M</v>
      </c>
      <c r="F470" t="str">
        <f>VLOOKUP(D470,Joggler_List!A:C,3,0)</f>
        <v>USA</v>
      </c>
      <c r="G470" s="3">
        <v>0.1466550925925926</v>
      </c>
      <c r="H470" t="s">
        <v>14</v>
      </c>
      <c r="I470" s="8"/>
    </row>
    <row r="471" spans="1:9" x14ac:dyDescent="0.35">
      <c r="A471" s="2">
        <v>32572</v>
      </c>
      <c r="B471" t="s">
        <v>347</v>
      </c>
      <c r="C471" t="s">
        <v>385</v>
      </c>
      <c r="D471" t="s">
        <v>32</v>
      </c>
      <c r="E471" t="str">
        <f>VLOOKUP(D471,Joggler_List!A:C,2,0)</f>
        <v>M</v>
      </c>
      <c r="F471" t="str">
        <f>VLOOKUP(D471,Joggler_List!A:C,3,0)</f>
        <v>USA</v>
      </c>
      <c r="G471" s="3">
        <v>0.14722222222222223</v>
      </c>
      <c r="H471">
        <v>10</v>
      </c>
      <c r="I471" s="8" t="s">
        <v>386</v>
      </c>
    </row>
    <row r="472" spans="1:9" x14ac:dyDescent="0.35">
      <c r="A472" s="2">
        <v>43205</v>
      </c>
      <c r="B472" t="s">
        <v>347</v>
      </c>
      <c r="C472" t="s">
        <v>387</v>
      </c>
      <c r="D472" t="s">
        <v>152</v>
      </c>
      <c r="E472" t="str">
        <f>VLOOKUP(D472,Joggler_List!A:C,2,0)</f>
        <v>M</v>
      </c>
      <c r="F472" t="str">
        <f>VLOOKUP(D472,Joggler_List!A:C,3,0)</f>
        <v>GBR</v>
      </c>
      <c r="G472" s="3">
        <v>0.14905092592592592</v>
      </c>
      <c r="H472" t="s">
        <v>14</v>
      </c>
      <c r="I472" s="8"/>
    </row>
    <row r="473" spans="1:9" x14ac:dyDescent="0.35">
      <c r="A473" s="2">
        <v>39551</v>
      </c>
      <c r="B473" t="s">
        <v>347</v>
      </c>
      <c r="C473" t="s">
        <v>388</v>
      </c>
      <c r="D473" t="s">
        <v>163</v>
      </c>
      <c r="E473" t="str">
        <f>VLOOKUP(D473,Joggler_List!A:C,2,0)</f>
        <v>M</v>
      </c>
      <c r="F473" t="str">
        <f>VLOOKUP(D473,Joggler_List!A:C,3,0)</f>
        <v>USA</v>
      </c>
      <c r="G473" s="3">
        <v>0.14972222222222223</v>
      </c>
      <c r="H473" t="s">
        <v>14</v>
      </c>
      <c r="I473" s="8" t="s">
        <v>389</v>
      </c>
    </row>
    <row r="474" spans="1:9" x14ac:dyDescent="0.35">
      <c r="A474" s="2">
        <v>40825</v>
      </c>
      <c r="B474" t="s">
        <v>347</v>
      </c>
      <c r="C474" t="s">
        <v>351</v>
      </c>
      <c r="D474" t="s">
        <v>163</v>
      </c>
      <c r="E474" t="str">
        <f>VLOOKUP(D474,Joggler_List!A:C,2,0)</f>
        <v>M</v>
      </c>
      <c r="F474" t="str">
        <f>VLOOKUP(D474,Joggler_List!A:C,3,0)</f>
        <v>USA</v>
      </c>
      <c r="G474" s="3">
        <v>0.14997685185185186</v>
      </c>
      <c r="H474" t="s">
        <v>14</v>
      </c>
      <c r="I474" s="8" t="s">
        <v>352</v>
      </c>
    </row>
    <row r="475" spans="1:9" x14ac:dyDescent="0.35">
      <c r="A475" s="2">
        <v>42995</v>
      </c>
      <c r="B475" t="s">
        <v>347</v>
      </c>
      <c r="C475" t="s">
        <v>390</v>
      </c>
      <c r="D475" t="s">
        <v>332</v>
      </c>
      <c r="E475" t="str">
        <f>VLOOKUP(D475,Joggler_List!A:C,2,0)</f>
        <v>M</v>
      </c>
      <c r="F475" t="str">
        <f>VLOOKUP(D475,Joggler_List!A:C,3,0)</f>
        <v>AUT</v>
      </c>
      <c r="G475" s="3">
        <v>0.15069444444444444</v>
      </c>
      <c r="H475" t="s">
        <v>14</v>
      </c>
      <c r="I475" s="8" t="s">
        <v>391</v>
      </c>
    </row>
    <row r="476" spans="1:9" x14ac:dyDescent="0.35">
      <c r="A476" s="2">
        <v>42484</v>
      </c>
      <c r="B476" t="s">
        <v>347</v>
      </c>
      <c r="C476" t="s">
        <v>364</v>
      </c>
      <c r="D476" t="s">
        <v>332</v>
      </c>
      <c r="E476" t="str">
        <f>VLOOKUP(D476,Joggler_List!A:C,2,0)</f>
        <v>M</v>
      </c>
      <c r="F476" t="str">
        <f>VLOOKUP(D476,Joggler_List!A:C,3,0)</f>
        <v>AUT</v>
      </c>
      <c r="G476" s="3">
        <v>0.15089120370370371</v>
      </c>
      <c r="H476" t="s">
        <v>14</v>
      </c>
      <c r="I476" s="8" t="s">
        <v>392</v>
      </c>
    </row>
    <row r="477" spans="1:9" x14ac:dyDescent="0.35">
      <c r="A477" s="2">
        <v>40461</v>
      </c>
      <c r="B477" t="s">
        <v>347</v>
      </c>
      <c r="C477" t="s">
        <v>351</v>
      </c>
      <c r="D477" t="s">
        <v>163</v>
      </c>
      <c r="E477" t="str">
        <f>VLOOKUP(D477,Joggler_List!A:C,2,0)</f>
        <v>M</v>
      </c>
      <c r="F477" t="str">
        <f>VLOOKUP(D477,Joggler_List!A:C,3,0)</f>
        <v>USA</v>
      </c>
      <c r="G477" s="3">
        <v>0.15148148148148147</v>
      </c>
      <c r="H477" t="s">
        <v>14</v>
      </c>
      <c r="I477" s="8" t="s">
        <v>352</v>
      </c>
    </row>
    <row r="478" spans="1:9" x14ac:dyDescent="0.35">
      <c r="A478" s="2">
        <v>42288</v>
      </c>
      <c r="B478" t="s">
        <v>347</v>
      </c>
      <c r="C478" t="s">
        <v>351</v>
      </c>
      <c r="D478" t="s">
        <v>163</v>
      </c>
      <c r="E478" t="str">
        <f>VLOOKUP(D478,Joggler_List!A:C,2,0)</f>
        <v>M</v>
      </c>
      <c r="F478" t="str">
        <f>VLOOKUP(D478,Joggler_List!A:C,3,0)</f>
        <v>USA</v>
      </c>
      <c r="G478" s="3">
        <v>0.15201388888888889</v>
      </c>
      <c r="H478" t="s">
        <v>14</v>
      </c>
      <c r="I478" s="8" t="s">
        <v>352</v>
      </c>
    </row>
    <row r="479" spans="1:9" x14ac:dyDescent="0.35">
      <c r="A479" s="2">
        <v>39733</v>
      </c>
      <c r="B479" t="s">
        <v>347</v>
      </c>
      <c r="C479" t="s">
        <v>351</v>
      </c>
      <c r="D479" t="s">
        <v>163</v>
      </c>
      <c r="E479" t="str">
        <f>VLOOKUP(D479,Joggler_List!A:C,2,0)</f>
        <v>M</v>
      </c>
      <c r="F479" t="str">
        <f>VLOOKUP(D479,Joggler_List!A:C,3,0)</f>
        <v>USA</v>
      </c>
      <c r="G479" s="3">
        <v>0.1525</v>
      </c>
      <c r="H479" t="s">
        <v>14</v>
      </c>
      <c r="I479" s="8" t="s">
        <v>352</v>
      </c>
    </row>
    <row r="480" spans="1:9" x14ac:dyDescent="0.35">
      <c r="A480" s="2">
        <v>43372</v>
      </c>
      <c r="B480" t="s">
        <v>347</v>
      </c>
      <c r="C480" t="s">
        <v>393</v>
      </c>
      <c r="D480" t="s">
        <v>291</v>
      </c>
      <c r="E480" t="str">
        <f>VLOOKUP(D480,Joggler_List!A:C,2,0)</f>
        <v>M</v>
      </c>
      <c r="F480" t="str">
        <f>VLOOKUP(D480,Joggler_List!A:C,3,0)</f>
        <v>POL</v>
      </c>
      <c r="G480" s="3">
        <v>0.15270833333333333</v>
      </c>
      <c r="H480">
        <v>7</v>
      </c>
      <c r="I480" s="8"/>
    </row>
    <row r="481" spans="1:9" x14ac:dyDescent="0.35">
      <c r="A481" s="2">
        <v>42267</v>
      </c>
      <c r="B481" t="s">
        <v>347</v>
      </c>
      <c r="C481" t="s">
        <v>390</v>
      </c>
      <c r="D481" t="s">
        <v>332</v>
      </c>
      <c r="E481" t="str">
        <f>VLOOKUP(D481,Joggler_List!A:C,2,0)</f>
        <v>M</v>
      </c>
      <c r="F481" t="str">
        <f>VLOOKUP(D481,Joggler_List!A:C,3,0)</f>
        <v>AUT</v>
      </c>
      <c r="G481" s="3">
        <v>0.1527314814814815</v>
      </c>
      <c r="H481" t="s">
        <v>14</v>
      </c>
      <c r="I481" s="8" t="s">
        <v>394</v>
      </c>
    </row>
    <row r="482" spans="1:9" x14ac:dyDescent="0.35">
      <c r="A482" s="2">
        <v>41910</v>
      </c>
      <c r="B482" t="s">
        <v>347</v>
      </c>
      <c r="C482" t="s">
        <v>395</v>
      </c>
      <c r="D482" t="s">
        <v>396</v>
      </c>
      <c r="E482" t="str">
        <f>VLOOKUP(D482,Joggler_List!A:C,2,0)</f>
        <v>M</v>
      </c>
      <c r="F482" t="str">
        <f>VLOOKUP(D482,Joggler_List!A:C,3,0)</f>
        <v>USA</v>
      </c>
      <c r="G482" s="3">
        <v>0.15324074074074073</v>
      </c>
      <c r="H482">
        <v>0</v>
      </c>
      <c r="I482" s="8" t="s">
        <v>892</v>
      </c>
    </row>
    <row r="483" spans="1:9" x14ac:dyDescent="0.35">
      <c r="A483" s="2">
        <v>41924</v>
      </c>
      <c r="B483" t="s">
        <v>347</v>
      </c>
      <c r="C483" t="s">
        <v>351</v>
      </c>
      <c r="D483" t="s">
        <v>163</v>
      </c>
      <c r="E483" t="str">
        <f>VLOOKUP(D483,Joggler_List!A:C,2,0)</f>
        <v>M</v>
      </c>
      <c r="F483" t="str">
        <f>VLOOKUP(D483,Joggler_List!A:C,3,0)</f>
        <v>USA</v>
      </c>
      <c r="G483" s="3">
        <v>0.15329861111111112</v>
      </c>
      <c r="H483" t="s">
        <v>14</v>
      </c>
      <c r="I483" s="8" t="s">
        <v>352</v>
      </c>
    </row>
    <row r="484" spans="1:9" x14ac:dyDescent="0.35">
      <c r="A484" s="2">
        <v>41189</v>
      </c>
      <c r="B484" t="s">
        <v>347</v>
      </c>
      <c r="C484" t="s">
        <v>351</v>
      </c>
      <c r="D484" t="s">
        <v>163</v>
      </c>
      <c r="E484" t="str">
        <f>VLOOKUP(D484,Joggler_List!A:C,2,0)</f>
        <v>M</v>
      </c>
      <c r="F484" t="str">
        <f>VLOOKUP(D484,Joggler_List!A:C,3,0)</f>
        <v>USA</v>
      </c>
      <c r="G484" s="3">
        <v>0.15335648148148148</v>
      </c>
      <c r="H484" t="s">
        <v>14</v>
      </c>
      <c r="I484" s="8" t="s">
        <v>352</v>
      </c>
    </row>
    <row r="485" spans="1:9" x14ac:dyDescent="0.35">
      <c r="A485" s="2">
        <v>41560</v>
      </c>
      <c r="B485" t="s">
        <v>347</v>
      </c>
      <c r="C485" t="s">
        <v>351</v>
      </c>
      <c r="D485" t="s">
        <v>163</v>
      </c>
      <c r="E485" t="str">
        <f>VLOOKUP(D485,Joggler_List!A:C,2,0)</f>
        <v>M</v>
      </c>
      <c r="F485" t="str">
        <f>VLOOKUP(D485,Joggler_List!A:C,3,0)</f>
        <v>USA</v>
      </c>
      <c r="G485" s="3">
        <v>0.15443287037037037</v>
      </c>
      <c r="H485" t="s">
        <v>14</v>
      </c>
      <c r="I485" s="8" t="s">
        <v>352</v>
      </c>
    </row>
    <row r="486" spans="1:9" x14ac:dyDescent="0.35">
      <c r="A486" s="2">
        <v>43751</v>
      </c>
      <c r="B486" t="s">
        <v>347</v>
      </c>
      <c r="C486" t="s">
        <v>351</v>
      </c>
      <c r="D486" t="s">
        <v>163</v>
      </c>
      <c r="E486" t="str">
        <f>VLOOKUP(D486,Joggler_List!A:C,2,0)</f>
        <v>M</v>
      </c>
      <c r="F486" t="str">
        <f>VLOOKUP(D486,Joggler_List!A:C,3,0)</f>
        <v>USA</v>
      </c>
      <c r="G486" s="3">
        <v>0.15539351851851851</v>
      </c>
      <c r="H486" t="s">
        <v>14</v>
      </c>
      <c r="I486" s="8" t="s">
        <v>352</v>
      </c>
    </row>
    <row r="487" spans="1:9" x14ac:dyDescent="0.35">
      <c r="A487" s="2">
        <v>42316</v>
      </c>
      <c r="B487" t="s">
        <v>347</v>
      </c>
      <c r="C487" t="s">
        <v>397</v>
      </c>
      <c r="D487" t="s">
        <v>163</v>
      </c>
      <c r="E487" t="str">
        <f>VLOOKUP(D487,Joggler_List!A:C,2,0)</f>
        <v>M</v>
      </c>
      <c r="F487" t="str">
        <f>VLOOKUP(D487,Joggler_List!A:C,3,0)</f>
        <v>USA</v>
      </c>
      <c r="G487" s="3">
        <v>0.15608796296296296</v>
      </c>
      <c r="H487" t="s">
        <v>14</v>
      </c>
    </row>
    <row r="488" spans="1:9" x14ac:dyDescent="0.35">
      <c r="A488" s="2">
        <v>43380</v>
      </c>
      <c r="B488" t="s">
        <v>347</v>
      </c>
      <c r="C488" t="s">
        <v>351</v>
      </c>
      <c r="D488" t="s">
        <v>163</v>
      </c>
      <c r="E488" t="str">
        <f>VLOOKUP(D488,Joggler_List!A:C,2,0)</f>
        <v>M</v>
      </c>
      <c r="F488" t="str">
        <f>VLOOKUP(D488,Joggler_List!A:C,3,0)</f>
        <v>USA</v>
      </c>
      <c r="G488" s="3">
        <v>0.15640046296296298</v>
      </c>
      <c r="H488" t="s">
        <v>14</v>
      </c>
      <c r="I488" s="8" t="s">
        <v>352</v>
      </c>
    </row>
    <row r="489" spans="1:9" x14ac:dyDescent="0.35">
      <c r="A489" s="2">
        <v>41399</v>
      </c>
      <c r="B489" t="s">
        <v>347</v>
      </c>
      <c r="C489" t="s">
        <v>398</v>
      </c>
      <c r="D489" t="s">
        <v>163</v>
      </c>
      <c r="E489" t="str">
        <f>VLOOKUP(D489,Joggler_List!A:C,2,0)</f>
        <v>M</v>
      </c>
      <c r="F489" t="str">
        <f>VLOOKUP(D489,Joggler_List!A:C,3,0)</f>
        <v>USA</v>
      </c>
      <c r="G489" s="3">
        <v>0.15733796296296296</v>
      </c>
      <c r="H489" t="s">
        <v>14</v>
      </c>
      <c r="I489" s="8" t="s">
        <v>399</v>
      </c>
    </row>
    <row r="490" spans="1:9" x14ac:dyDescent="0.35">
      <c r="A490" s="2">
        <v>40292</v>
      </c>
      <c r="B490" t="s">
        <v>347</v>
      </c>
      <c r="C490" t="s">
        <v>400</v>
      </c>
      <c r="D490" t="s">
        <v>163</v>
      </c>
      <c r="E490" t="str">
        <f>VLOOKUP(D490,Joggler_List!A:C,2,0)</f>
        <v>M</v>
      </c>
      <c r="F490" t="str">
        <f>VLOOKUP(D490,Joggler_List!A:C,3,0)</f>
        <v>USA</v>
      </c>
      <c r="G490" s="3">
        <v>0.15862268518518519</v>
      </c>
      <c r="H490" t="s">
        <v>14</v>
      </c>
    </row>
    <row r="491" spans="1:9" x14ac:dyDescent="0.35">
      <c r="A491" s="2">
        <v>44479</v>
      </c>
      <c r="B491" t="s">
        <v>347</v>
      </c>
      <c r="C491" t="s">
        <v>351</v>
      </c>
      <c r="D491" t="s">
        <v>163</v>
      </c>
      <c r="E491" t="str">
        <f>VLOOKUP(D491,Joggler_List!A:C,2,0)</f>
        <v>M</v>
      </c>
      <c r="F491" t="str">
        <f>VLOOKUP(D491,Joggler_List!A:C,3,0)</f>
        <v>USA</v>
      </c>
      <c r="G491" s="3">
        <v>0.15908564814814816</v>
      </c>
      <c r="H491" t="s">
        <v>14</v>
      </c>
      <c r="I491" s="8" t="s">
        <v>352</v>
      </c>
    </row>
    <row r="492" spans="1:9" x14ac:dyDescent="0.35">
      <c r="A492" s="2">
        <v>42652</v>
      </c>
      <c r="B492" t="s">
        <v>347</v>
      </c>
      <c r="C492" t="s">
        <v>351</v>
      </c>
      <c r="D492" t="s">
        <v>163</v>
      </c>
      <c r="E492" t="str">
        <f>VLOOKUP(D492,Joggler_List!A:C,2,0)</f>
        <v>M</v>
      </c>
      <c r="F492" t="str">
        <f>VLOOKUP(D492,Joggler_List!A:C,3,0)</f>
        <v>USA</v>
      </c>
      <c r="G492" s="3">
        <v>0.15918981481481481</v>
      </c>
      <c r="H492" t="s">
        <v>14</v>
      </c>
      <c r="I492" s="8" t="s">
        <v>352</v>
      </c>
    </row>
    <row r="493" spans="1:9" x14ac:dyDescent="0.35">
      <c r="A493" s="2">
        <v>44479</v>
      </c>
      <c r="B493" t="s">
        <v>347</v>
      </c>
      <c r="C493" t="s">
        <v>360</v>
      </c>
      <c r="D493" t="s">
        <v>279</v>
      </c>
      <c r="E493" t="str">
        <f>VLOOKUP(D493,Joggler_List!A:C,2,0)</f>
        <v>M</v>
      </c>
      <c r="F493" t="str">
        <f>VLOOKUP(D493,Joggler_List!A:C,3,0)</f>
        <v>GBR</v>
      </c>
      <c r="G493" s="3">
        <v>0.15989583333333332</v>
      </c>
      <c r="H493">
        <v>15</v>
      </c>
      <c r="I493" s="8"/>
    </row>
    <row r="494" spans="1:9" x14ac:dyDescent="0.35">
      <c r="A494" s="2">
        <v>37997</v>
      </c>
      <c r="B494" t="s">
        <v>347</v>
      </c>
      <c r="C494" t="s">
        <v>377</v>
      </c>
      <c r="D494" t="s">
        <v>163</v>
      </c>
      <c r="E494" t="str">
        <f>VLOOKUP(D494,Joggler_List!A:C,2,0)</f>
        <v>M</v>
      </c>
      <c r="F494" t="str">
        <f>VLOOKUP(D494,Joggler_List!A:C,3,0)</f>
        <v>USA</v>
      </c>
      <c r="G494" s="3">
        <v>0.15996527777777778</v>
      </c>
      <c r="H494" t="s">
        <v>14</v>
      </c>
      <c r="I494" s="8" t="s">
        <v>401</v>
      </c>
    </row>
    <row r="495" spans="1:9" x14ac:dyDescent="0.35">
      <c r="A495" s="2">
        <v>37899</v>
      </c>
      <c r="B495" t="s">
        <v>347</v>
      </c>
      <c r="C495" t="s">
        <v>402</v>
      </c>
      <c r="D495" t="s">
        <v>163</v>
      </c>
      <c r="E495" t="str">
        <f>VLOOKUP(D495,Joggler_List!A:C,2,0)</f>
        <v>M</v>
      </c>
      <c r="F495" t="str">
        <f>VLOOKUP(D495,Joggler_List!A:C,3,0)</f>
        <v>USA</v>
      </c>
      <c r="G495" s="3">
        <v>0.16085648148148149</v>
      </c>
      <c r="H495" t="s">
        <v>14</v>
      </c>
    </row>
    <row r="496" spans="1:9" x14ac:dyDescent="0.35">
      <c r="A496" s="2">
        <v>41546</v>
      </c>
      <c r="B496" t="s">
        <v>347</v>
      </c>
      <c r="C496" t="s">
        <v>395</v>
      </c>
      <c r="D496" t="s">
        <v>396</v>
      </c>
      <c r="E496" t="str">
        <f>VLOOKUP(D496,Joggler_List!A:C,2,0)</f>
        <v>M</v>
      </c>
      <c r="F496" t="str">
        <f>VLOOKUP(D496,Joggler_List!A:C,3,0)</f>
        <v>USA</v>
      </c>
      <c r="G496" s="3">
        <v>0.16091435185185185</v>
      </c>
      <c r="H496">
        <v>4</v>
      </c>
      <c r="I496" s="8" t="s">
        <v>403</v>
      </c>
    </row>
    <row r="497" spans="1:9" x14ac:dyDescent="0.35">
      <c r="A497" s="2">
        <v>41015</v>
      </c>
      <c r="B497" t="s">
        <v>347</v>
      </c>
      <c r="C497" t="s">
        <v>353</v>
      </c>
      <c r="D497" t="s">
        <v>404</v>
      </c>
      <c r="E497" t="str">
        <f>VLOOKUP(D497,Joggler_List!A:C,2,0)</f>
        <v>M</v>
      </c>
      <c r="F497" t="str">
        <f>VLOOKUP(D497,Joggler_List!A:C,3,0)</f>
        <v>USA</v>
      </c>
      <c r="G497" s="3">
        <v>0.16149305555555557</v>
      </c>
      <c r="H497" t="s">
        <v>14</v>
      </c>
      <c r="I497" t="s">
        <v>405</v>
      </c>
    </row>
    <row r="498" spans="1:9" x14ac:dyDescent="0.35">
      <c r="A498" s="2">
        <v>41595</v>
      </c>
      <c r="B498" t="s">
        <v>347</v>
      </c>
      <c r="C498" t="s">
        <v>891</v>
      </c>
      <c r="D498" t="s">
        <v>396</v>
      </c>
      <c r="E498" t="str">
        <f>VLOOKUP(D498,Joggler_List!A:C,2,0)</f>
        <v>M</v>
      </c>
      <c r="F498" t="str">
        <f>VLOOKUP(D498,Joggler_List!A:C,3,0)</f>
        <v>USA</v>
      </c>
      <c r="G498" s="3">
        <v>0.16149305555555557</v>
      </c>
      <c r="H498">
        <v>2</v>
      </c>
      <c r="I498" s="8" t="s">
        <v>892</v>
      </c>
    </row>
    <row r="499" spans="1:9" x14ac:dyDescent="0.35">
      <c r="A499" s="2">
        <v>42631</v>
      </c>
      <c r="B499" t="s">
        <v>347</v>
      </c>
      <c r="C499" t="s">
        <v>390</v>
      </c>
      <c r="D499" t="s">
        <v>332</v>
      </c>
      <c r="E499" t="str">
        <f>VLOOKUP(D499,Joggler_List!A:C,2,0)</f>
        <v>M</v>
      </c>
      <c r="F499" t="str">
        <f>VLOOKUP(D499,Joggler_List!A:C,3,0)</f>
        <v>AUT</v>
      </c>
      <c r="G499" s="3">
        <v>0.16355324074074074</v>
      </c>
      <c r="H499" t="s">
        <v>14</v>
      </c>
      <c r="I499" s="8" t="s">
        <v>406</v>
      </c>
    </row>
    <row r="500" spans="1:9" x14ac:dyDescent="0.35">
      <c r="A500" s="2">
        <v>43030</v>
      </c>
      <c r="B500" t="s">
        <v>347</v>
      </c>
      <c r="C500" t="s">
        <v>407</v>
      </c>
      <c r="D500" t="s">
        <v>163</v>
      </c>
      <c r="E500" t="str">
        <f>VLOOKUP(D500,Joggler_List!A:C,2,0)</f>
        <v>M</v>
      </c>
      <c r="F500" t="str">
        <f>VLOOKUP(D500,Joggler_List!A:C,3,0)</f>
        <v>USA</v>
      </c>
      <c r="G500" s="3">
        <v>0.1642824074074074</v>
      </c>
      <c r="H500" t="s">
        <v>14</v>
      </c>
      <c r="I500" s="8" t="s">
        <v>408</v>
      </c>
    </row>
    <row r="501" spans="1:9" x14ac:dyDescent="0.35">
      <c r="A501" s="2">
        <v>38865</v>
      </c>
      <c r="B501" t="s">
        <v>347</v>
      </c>
      <c r="C501" t="s">
        <v>409</v>
      </c>
      <c r="D501" t="s">
        <v>163</v>
      </c>
      <c r="E501" t="str">
        <f>VLOOKUP(D501,Joggler_List!A:C,2,0)</f>
        <v>M</v>
      </c>
      <c r="F501" t="str">
        <f>VLOOKUP(D501,Joggler_List!A:C,3,0)</f>
        <v>USA</v>
      </c>
      <c r="G501" s="3">
        <v>0.16453703703703704</v>
      </c>
      <c r="H501" t="s">
        <v>14</v>
      </c>
    </row>
    <row r="502" spans="1:9" x14ac:dyDescent="0.35">
      <c r="A502" s="2">
        <v>44829</v>
      </c>
      <c r="B502" t="s">
        <v>347</v>
      </c>
      <c r="C502" t="s">
        <v>410</v>
      </c>
      <c r="D502" t="s">
        <v>411</v>
      </c>
      <c r="E502" t="str">
        <f>VLOOKUP(D502,Joggler_List!A:C,2,0)</f>
        <v>M</v>
      </c>
      <c r="F502" t="str">
        <f>VLOOKUP(D502,Joggler_List!A:C,3,0)</f>
        <v>USA</v>
      </c>
      <c r="G502" s="3">
        <v>0.16513888888888889</v>
      </c>
      <c r="H502" t="s">
        <v>14</v>
      </c>
      <c r="I502" s="8" t="s">
        <v>412</v>
      </c>
    </row>
    <row r="503" spans="1:9" x14ac:dyDescent="0.35">
      <c r="A503" s="2">
        <v>40643</v>
      </c>
      <c r="B503" t="s">
        <v>347</v>
      </c>
      <c r="C503" t="s">
        <v>413</v>
      </c>
      <c r="D503" t="s">
        <v>163</v>
      </c>
      <c r="E503" t="str">
        <f>VLOOKUP(D503,Joggler_List!A:C,2,0)</f>
        <v>M</v>
      </c>
      <c r="F503" t="str">
        <f>VLOOKUP(D503,Joggler_List!A:C,3,0)</f>
        <v>USA</v>
      </c>
      <c r="G503" s="3">
        <v>0.16533564814814813</v>
      </c>
      <c r="H503" t="s">
        <v>14</v>
      </c>
      <c r="I503" s="8" t="s">
        <v>414</v>
      </c>
    </row>
    <row r="504" spans="1:9" x14ac:dyDescent="0.35">
      <c r="A504" s="2">
        <v>38662</v>
      </c>
      <c r="B504" t="s">
        <v>347</v>
      </c>
      <c r="C504" t="s">
        <v>415</v>
      </c>
      <c r="D504" t="s">
        <v>163</v>
      </c>
      <c r="E504" t="str">
        <f>VLOOKUP(D504,Joggler_List!A:C,2,0)</f>
        <v>M</v>
      </c>
      <c r="F504" t="str">
        <f>VLOOKUP(D504,Joggler_List!A:C,3,0)</f>
        <v>USA</v>
      </c>
      <c r="G504" s="3">
        <v>0.16539351851851852</v>
      </c>
      <c r="H504" t="s">
        <v>14</v>
      </c>
      <c r="I504" s="8" t="s">
        <v>416</v>
      </c>
    </row>
    <row r="505" spans="1:9" x14ac:dyDescent="0.35">
      <c r="A505" s="2">
        <v>32082</v>
      </c>
      <c r="B505" t="s">
        <v>347</v>
      </c>
      <c r="C505" t="s">
        <v>417</v>
      </c>
      <c r="D505" t="s">
        <v>40</v>
      </c>
      <c r="E505" t="str">
        <f>VLOOKUP(D505,Joggler_List!A:C,2,0)</f>
        <v>M</v>
      </c>
      <c r="F505" t="str">
        <f>VLOOKUP(D505,Joggler_List!A:C,3,0)</f>
        <v>USA</v>
      </c>
      <c r="G505" s="3">
        <v>0.16577546296296297</v>
      </c>
      <c r="H505" t="s">
        <v>14</v>
      </c>
      <c r="I505" s="8" t="s">
        <v>679</v>
      </c>
    </row>
    <row r="506" spans="1:9" x14ac:dyDescent="0.35">
      <c r="A506" s="2">
        <v>39362</v>
      </c>
      <c r="B506" t="s">
        <v>347</v>
      </c>
      <c r="C506" t="s">
        <v>351</v>
      </c>
      <c r="D506" t="s">
        <v>163</v>
      </c>
      <c r="E506" t="str">
        <f>VLOOKUP(D506,Joggler_List!A:C,2,0)</f>
        <v>M</v>
      </c>
      <c r="F506" t="str">
        <f>VLOOKUP(D506,Joggler_List!A:C,3,0)</f>
        <v>USA</v>
      </c>
      <c r="G506" s="3">
        <v>0.16597222222222222</v>
      </c>
      <c r="H506" t="s">
        <v>14</v>
      </c>
      <c r="I506" s="8" t="s">
        <v>352</v>
      </c>
    </row>
    <row r="507" spans="1:9" x14ac:dyDescent="0.35">
      <c r="A507" s="2">
        <v>43212</v>
      </c>
      <c r="B507" t="s">
        <v>347</v>
      </c>
      <c r="C507" t="s">
        <v>364</v>
      </c>
      <c r="D507" t="s">
        <v>332</v>
      </c>
      <c r="E507" t="str">
        <f>VLOOKUP(D507,Joggler_List!A:C,2,0)</f>
        <v>M</v>
      </c>
      <c r="F507" t="str">
        <f>VLOOKUP(D507,Joggler_List!A:C,3,0)</f>
        <v>AUT</v>
      </c>
      <c r="G507" s="3">
        <v>0.16650462962962961</v>
      </c>
      <c r="H507" t="s">
        <v>14</v>
      </c>
      <c r="I507" s="8" t="s">
        <v>418</v>
      </c>
    </row>
    <row r="508" spans="1:9" x14ac:dyDescent="0.35">
      <c r="A508" s="2">
        <v>44843</v>
      </c>
      <c r="B508" t="s">
        <v>347</v>
      </c>
      <c r="C508" t="s">
        <v>351</v>
      </c>
      <c r="D508" t="s">
        <v>163</v>
      </c>
      <c r="E508" t="str">
        <f>VLOOKUP(D508,Joggler_List!A:C,2,0)</f>
        <v>M</v>
      </c>
      <c r="F508" t="str">
        <f>VLOOKUP(D508,Joggler_List!A:C,3,0)</f>
        <v>USA</v>
      </c>
      <c r="G508" s="3">
        <v>0.16653935185185184</v>
      </c>
      <c r="H508" t="s">
        <v>14</v>
      </c>
      <c r="I508" s="8" t="s">
        <v>352</v>
      </c>
    </row>
    <row r="509" spans="1:9" x14ac:dyDescent="0.35">
      <c r="A509" s="2">
        <v>38144</v>
      </c>
      <c r="B509" t="s">
        <v>347</v>
      </c>
      <c r="C509" t="s">
        <v>419</v>
      </c>
      <c r="D509" t="s">
        <v>163</v>
      </c>
      <c r="E509" t="str">
        <f>VLOOKUP(D509,Joggler_List!A:C,2,0)</f>
        <v>M</v>
      </c>
      <c r="F509" t="str">
        <f>VLOOKUP(D509,Joggler_List!A:C,3,0)</f>
        <v>USA</v>
      </c>
      <c r="G509" s="3">
        <v>0.1665625</v>
      </c>
      <c r="H509" t="s">
        <v>14</v>
      </c>
      <c r="I509" s="8" t="s">
        <v>420</v>
      </c>
    </row>
    <row r="510" spans="1:9" x14ac:dyDescent="0.35">
      <c r="A510" s="2">
        <v>41371</v>
      </c>
      <c r="B510" t="s">
        <v>347</v>
      </c>
      <c r="C510" t="s">
        <v>413</v>
      </c>
      <c r="D510" t="s">
        <v>168</v>
      </c>
      <c r="E510" t="str">
        <f>VLOOKUP(D510,Joggler_List!A:C,2,0)</f>
        <v>M</v>
      </c>
      <c r="F510" t="str">
        <f>VLOOKUP(D510,Joggler_List!A:C,3,0)</f>
        <v>USA</v>
      </c>
      <c r="G510" s="3">
        <v>0.16716435185185186</v>
      </c>
      <c r="H510" t="s">
        <v>14</v>
      </c>
      <c r="I510" s="8" t="s">
        <v>421</v>
      </c>
    </row>
    <row r="511" spans="1:9" x14ac:dyDescent="0.35">
      <c r="A511" s="2">
        <v>43590</v>
      </c>
      <c r="B511" t="s">
        <v>347</v>
      </c>
      <c r="C511" t="s">
        <v>422</v>
      </c>
      <c r="D511" t="s">
        <v>423</v>
      </c>
      <c r="E511" t="str">
        <f>VLOOKUP(D511,Joggler_List!A:C,2,0)</f>
        <v>M</v>
      </c>
      <c r="F511" t="str">
        <f>VLOOKUP(D511,Joggler_List!A:C,3,0)</f>
        <v>CAN</v>
      </c>
      <c r="G511" s="3">
        <v>0.16749999999999998</v>
      </c>
      <c r="H511">
        <v>6</v>
      </c>
      <c r="I511" s="8" t="s">
        <v>424</v>
      </c>
    </row>
    <row r="512" spans="1:9" x14ac:dyDescent="0.35">
      <c r="A512" s="2">
        <v>43380</v>
      </c>
      <c r="B512" t="s">
        <v>347</v>
      </c>
      <c r="C512" t="s">
        <v>351</v>
      </c>
      <c r="D512" t="s">
        <v>425</v>
      </c>
      <c r="E512" t="str">
        <f>VLOOKUP(D512,Joggler_List!A:C,2,0)</f>
        <v>F</v>
      </c>
      <c r="F512" t="str">
        <f>VLOOKUP(D512,Joggler_List!A:C,3,0)</f>
        <v>USA</v>
      </c>
      <c r="G512" s="3">
        <v>0.16840277777777779</v>
      </c>
      <c r="H512" t="s">
        <v>14</v>
      </c>
      <c r="I512" s="8" t="s">
        <v>352</v>
      </c>
    </row>
    <row r="513" spans="1:11" x14ac:dyDescent="0.35">
      <c r="A513" s="2">
        <v>43898</v>
      </c>
      <c r="B513" t="s">
        <v>347</v>
      </c>
      <c r="C513" t="s">
        <v>385</v>
      </c>
      <c r="D513" t="s">
        <v>814</v>
      </c>
      <c r="E513" t="str">
        <f>VLOOKUP(D513,Joggler_List!A:C,2,0)</f>
        <v>M</v>
      </c>
      <c r="F513" t="str">
        <f>VLOOKUP(D513,Joggler_List!A:C,3,0)</f>
        <v>USA</v>
      </c>
      <c r="G513" s="3">
        <v>0.16903935185185184</v>
      </c>
      <c r="H513" t="s">
        <v>14</v>
      </c>
      <c r="I513" t="s">
        <v>813</v>
      </c>
    </row>
    <row r="514" spans="1:11" x14ac:dyDescent="0.35">
      <c r="A514" s="2">
        <v>31837</v>
      </c>
      <c r="B514" t="s">
        <v>347</v>
      </c>
      <c r="C514" t="s">
        <v>385</v>
      </c>
      <c r="D514" t="s">
        <v>40</v>
      </c>
      <c r="E514" t="str">
        <f>VLOOKUP(D514,Joggler_List!A:C,2,0)</f>
        <v>M</v>
      </c>
      <c r="F514" t="str">
        <f>VLOOKUP(D514,Joggler_List!A:C,3,0)</f>
        <v>USA</v>
      </c>
      <c r="G514" s="3">
        <v>0.16984953703703706</v>
      </c>
      <c r="H514">
        <v>0</v>
      </c>
      <c r="I514" s="8" t="s">
        <v>692</v>
      </c>
    </row>
    <row r="515" spans="1:11" x14ac:dyDescent="0.35">
      <c r="A515" s="2">
        <v>29841</v>
      </c>
      <c r="B515" t="s">
        <v>347</v>
      </c>
      <c r="C515" t="s">
        <v>678</v>
      </c>
      <c r="D515" t="s">
        <v>798</v>
      </c>
      <c r="E515" t="str">
        <f>VLOOKUP(D515,Joggler_List!A:C,2,0)</f>
        <v>M</v>
      </c>
      <c r="F515" t="str">
        <f>VLOOKUP(D515,Joggler_List!A:C,3,0)</f>
        <v>CAN</v>
      </c>
      <c r="G515" s="3">
        <v>0.17013888888888887</v>
      </c>
      <c r="H515">
        <v>1</v>
      </c>
      <c r="I515" s="8" t="s">
        <v>697</v>
      </c>
    </row>
    <row r="516" spans="1:11" x14ac:dyDescent="0.35">
      <c r="A516" s="2">
        <v>35358</v>
      </c>
      <c r="B516" t="s">
        <v>347</v>
      </c>
      <c r="C516" t="s">
        <v>351</v>
      </c>
      <c r="D516" t="s">
        <v>163</v>
      </c>
      <c r="E516" t="str">
        <f>VLOOKUP(D516,Joggler_List!A:C,2,0)</f>
        <v>M</v>
      </c>
      <c r="F516" t="str">
        <f>VLOOKUP(D516,Joggler_List!A:C,3,0)</f>
        <v>USA</v>
      </c>
      <c r="G516" s="3">
        <v>0.1706134259259259</v>
      </c>
      <c r="H516" t="s">
        <v>14</v>
      </c>
      <c r="I516" s="8" t="s">
        <v>352</v>
      </c>
    </row>
    <row r="517" spans="1:11" x14ac:dyDescent="0.35">
      <c r="A517" s="2">
        <v>36457</v>
      </c>
      <c r="B517" t="s">
        <v>347</v>
      </c>
      <c r="C517" t="s">
        <v>351</v>
      </c>
      <c r="D517" t="s">
        <v>163</v>
      </c>
      <c r="E517" t="str">
        <f>VLOOKUP(D517,Joggler_List!A:C,2,0)</f>
        <v>M</v>
      </c>
      <c r="F517" t="str">
        <f>VLOOKUP(D517,Joggler_List!A:C,3,0)</f>
        <v>USA</v>
      </c>
      <c r="G517" s="3">
        <v>0.17173611111111112</v>
      </c>
      <c r="H517" t="s">
        <v>14</v>
      </c>
      <c r="I517" s="8" t="s">
        <v>352</v>
      </c>
    </row>
    <row r="518" spans="1:11" x14ac:dyDescent="0.35">
      <c r="A518" s="2">
        <v>42842</v>
      </c>
      <c r="B518" t="s">
        <v>347</v>
      </c>
      <c r="C518" t="s">
        <v>426</v>
      </c>
      <c r="D518" t="s">
        <v>294</v>
      </c>
      <c r="E518" t="str">
        <f>VLOOKUP(D518,Joggler_List!A:C,2,0)</f>
        <v>M</v>
      </c>
      <c r="F518" t="str">
        <f>VLOOKUP(D518,Joggler_List!A:C,3,0)</f>
        <v>GBR</v>
      </c>
      <c r="G518" s="3">
        <v>0.171875</v>
      </c>
      <c r="H518" t="s">
        <v>14</v>
      </c>
      <c r="I518" s="8" t="s">
        <v>427</v>
      </c>
    </row>
    <row r="519" spans="1:11" x14ac:dyDescent="0.35">
      <c r="A519" s="2">
        <v>40153</v>
      </c>
      <c r="B519" t="s">
        <v>347</v>
      </c>
      <c r="C519" t="s">
        <v>428</v>
      </c>
      <c r="D519" t="s">
        <v>163</v>
      </c>
      <c r="E519" t="str">
        <f>VLOOKUP(D519,Joggler_List!A:C,2,0)</f>
        <v>M</v>
      </c>
      <c r="F519" t="str">
        <f>VLOOKUP(D519,Joggler_List!A:C,3,0)</f>
        <v>USA</v>
      </c>
      <c r="G519" s="3">
        <v>0.17277777777777778</v>
      </c>
      <c r="H519" t="s">
        <v>14</v>
      </c>
    </row>
    <row r="520" spans="1:11" x14ac:dyDescent="0.35">
      <c r="A520" s="2">
        <v>35722</v>
      </c>
      <c r="B520" t="s">
        <v>347</v>
      </c>
      <c r="C520" t="s">
        <v>351</v>
      </c>
      <c r="D520" t="s">
        <v>163</v>
      </c>
      <c r="E520" t="str">
        <f>VLOOKUP(D520,Joggler_List!A:C,2,0)</f>
        <v>M</v>
      </c>
      <c r="F520" t="str">
        <f>VLOOKUP(D520,Joggler_List!A:C,3,0)</f>
        <v>USA</v>
      </c>
      <c r="G520" s="3">
        <v>0.17348379629629629</v>
      </c>
      <c r="H520" t="s">
        <v>14</v>
      </c>
      <c r="I520" s="8" t="s">
        <v>352</v>
      </c>
    </row>
    <row r="521" spans="1:11" x14ac:dyDescent="0.35">
      <c r="A521" s="2">
        <v>44990</v>
      </c>
      <c r="B521" t="s">
        <v>347</v>
      </c>
      <c r="C521" t="s">
        <v>429</v>
      </c>
      <c r="D521" t="s">
        <v>307</v>
      </c>
      <c r="E521" t="str">
        <f>VLOOKUP(D521,Joggler_List!A:C,2,0)</f>
        <v>M</v>
      </c>
      <c r="F521" t="str">
        <f>VLOOKUP(D521,Joggler_List!A:C,3,0)</f>
        <v>USA</v>
      </c>
      <c r="G521" s="3">
        <v>0.17361111111111113</v>
      </c>
      <c r="H521">
        <v>0</v>
      </c>
      <c r="I521" s="8" t="s">
        <v>430</v>
      </c>
      <c r="J521" s="26"/>
      <c r="K521" s="3"/>
    </row>
    <row r="522" spans="1:11" x14ac:dyDescent="0.35">
      <c r="A522" s="2">
        <v>42295</v>
      </c>
      <c r="B522" t="s">
        <v>347</v>
      </c>
      <c r="C522" t="s">
        <v>395</v>
      </c>
      <c r="D522" t="s">
        <v>396</v>
      </c>
      <c r="E522" t="str">
        <f>VLOOKUP(D522,Joggler_List!A:C,2,0)</f>
        <v>M</v>
      </c>
      <c r="F522" t="str">
        <f>VLOOKUP(D522,Joggler_List!A:C,3,0)</f>
        <v>USA</v>
      </c>
      <c r="G522" s="3">
        <v>0.17364583333333336</v>
      </c>
      <c r="H522">
        <v>0</v>
      </c>
      <c r="I522" s="8" t="s">
        <v>892</v>
      </c>
      <c r="J522" s="26"/>
      <c r="K522" s="3"/>
    </row>
    <row r="523" spans="1:11" x14ac:dyDescent="0.35">
      <c r="A523" s="2">
        <v>37535</v>
      </c>
      <c r="B523" t="s">
        <v>347</v>
      </c>
      <c r="C523" t="s">
        <v>431</v>
      </c>
      <c r="D523" t="s">
        <v>163</v>
      </c>
      <c r="E523" t="str">
        <f>VLOOKUP(D523,Joggler_List!A:C,2,0)</f>
        <v>M</v>
      </c>
      <c r="F523" t="str">
        <f>VLOOKUP(D523,Joggler_List!A:C,3,0)</f>
        <v>USA</v>
      </c>
      <c r="G523" s="3">
        <v>0.17486111111111111</v>
      </c>
      <c r="H523" t="s">
        <v>14</v>
      </c>
      <c r="J523" s="26"/>
      <c r="K523" s="3"/>
    </row>
    <row r="524" spans="1:11" x14ac:dyDescent="0.35">
      <c r="A524" s="2">
        <v>37739</v>
      </c>
      <c r="B524" t="s">
        <v>347</v>
      </c>
      <c r="C524" t="s">
        <v>432</v>
      </c>
      <c r="D524" t="s">
        <v>163</v>
      </c>
      <c r="E524" t="str">
        <f>VLOOKUP(D524,Joggler_List!A:C,2,0)</f>
        <v>M</v>
      </c>
      <c r="F524" t="str">
        <f>VLOOKUP(D524,Joggler_List!A:C,3,0)</f>
        <v>USA</v>
      </c>
      <c r="G524" s="3">
        <v>0.17564814814814814</v>
      </c>
      <c r="H524" t="s">
        <v>14</v>
      </c>
      <c r="J524" s="26"/>
      <c r="K524" s="3"/>
    </row>
    <row r="525" spans="1:11" x14ac:dyDescent="0.35">
      <c r="A525" s="2">
        <v>43247</v>
      </c>
      <c r="B525" t="s">
        <v>347</v>
      </c>
      <c r="C525" t="s">
        <v>433</v>
      </c>
      <c r="D525" t="s">
        <v>332</v>
      </c>
      <c r="E525" t="str">
        <f>VLOOKUP(D525,Joggler_List!A:C,2,0)</f>
        <v>M</v>
      </c>
      <c r="F525" t="str">
        <f>VLOOKUP(D525,Joggler_List!A:C,3,0)</f>
        <v>AUT</v>
      </c>
      <c r="G525" s="3">
        <v>0.17660879629629631</v>
      </c>
      <c r="H525" t="s">
        <v>14</v>
      </c>
      <c r="I525" s="8" t="s">
        <v>434</v>
      </c>
      <c r="J525" s="26"/>
      <c r="K525" s="3"/>
    </row>
    <row r="526" spans="1:11" x14ac:dyDescent="0.35">
      <c r="A526" s="2">
        <v>44486</v>
      </c>
      <c r="B526" t="s">
        <v>347</v>
      </c>
      <c r="C526" t="s">
        <v>435</v>
      </c>
      <c r="D526" t="s">
        <v>294</v>
      </c>
      <c r="E526" t="str">
        <f>VLOOKUP(D526,Joggler_List!A:C,2,0)</f>
        <v>M</v>
      </c>
      <c r="F526" t="str">
        <f>VLOOKUP(D526,Joggler_List!A:C,3,0)</f>
        <v>GBR</v>
      </c>
      <c r="G526" s="3">
        <v>0.17725694444444443</v>
      </c>
      <c r="H526" t="s">
        <v>14</v>
      </c>
      <c r="I526" s="8" t="s">
        <v>427</v>
      </c>
      <c r="J526" s="26"/>
      <c r="K526" s="3"/>
    </row>
    <row r="527" spans="1:11" x14ac:dyDescent="0.35">
      <c r="A527" s="2">
        <v>44836</v>
      </c>
      <c r="B527" t="s">
        <v>347</v>
      </c>
      <c r="C527" t="s">
        <v>388</v>
      </c>
      <c r="D527" t="s">
        <v>307</v>
      </c>
      <c r="E527" t="str">
        <f>VLOOKUP(D527,Joggler_List!A:C,2,0)</f>
        <v>M</v>
      </c>
      <c r="F527" t="str">
        <f>VLOOKUP(D527,Joggler_List!A:C,3,0)</f>
        <v>USA</v>
      </c>
      <c r="G527" s="3">
        <v>0.17748842592592592</v>
      </c>
      <c r="H527" t="s">
        <v>14</v>
      </c>
      <c r="I527" s="8" t="s">
        <v>436</v>
      </c>
      <c r="J527" s="26"/>
      <c r="K527" s="3"/>
    </row>
    <row r="528" spans="1:11" x14ac:dyDescent="0.35">
      <c r="A528" s="2">
        <v>36821</v>
      </c>
      <c r="B528" t="s">
        <v>347</v>
      </c>
      <c r="C528" t="s">
        <v>351</v>
      </c>
      <c r="D528" t="s">
        <v>163</v>
      </c>
      <c r="E528" t="str">
        <f>VLOOKUP(D528,Joggler_List!A:C,2,0)</f>
        <v>M</v>
      </c>
      <c r="F528" t="str">
        <f>VLOOKUP(D528,Joggler_List!A:C,3,0)</f>
        <v>USA</v>
      </c>
      <c r="G528" s="3">
        <v>0.17784722222222224</v>
      </c>
      <c r="H528" t="s">
        <v>14</v>
      </c>
      <c r="I528" s="8" t="s">
        <v>352</v>
      </c>
      <c r="J528" s="26"/>
      <c r="K528" s="3"/>
    </row>
    <row r="529" spans="1:11" x14ac:dyDescent="0.35">
      <c r="A529" s="2">
        <v>42694</v>
      </c>
      <c r="B529" t="s">
        <v>347</v>
      </c>
      <c r="C529" t="s">
        <v>891</v>
      </c>
      <c r="D529" t="s">
        <v>396</v>
      </c>
      <c r="E529" t="str">
        <f>VLOOKUP(D529,Joggler_List!A:C,2,0)</f>
        <v>M</v>
      </c>
      <c r="F529" t="str">
        <f>VLOOKUP(D529,Joggler_List!A:C,3,0)</f>
        <v>USA</v>
      </c>
      <c r="G529" s="3">
        <v>0.17800925925925926</v>
      </c>
      <c r="H529">
        <v>0</v>
      </c>
      <c r="I529" s="8" t="s">
        <v>892</v>
      </c>
      <c r="J529" s="26"/>
      <c r="K529" s="3"/>
    </row>
    <row r="530" spans="1:11" x14ac:dyDescent="0.35">
      <c r="A530" s="2">
        <v>44458</v>
      </c>
      <c r="B530" t="s">
        <v>347</v>
      </c>
      <c r="C530" t="s">
        <v>437</v>
      </c>
      <c r="D530" t="s">
        <v>294</v>
      </c>
      <c r="E530" t="str">
        <f>VLOOKUP(D530,Joggler_List!A:C,2,0)</f>
        <v>M</v>
      </c>
      <c r="F530" t="str">
        <f>VLOOKUP(D530,Joggler_List!A:C,3,0)</f>
        <v>GBR</v>
      </c>
      <c r="G530" s="3">
        <v>0.17895833333333333</v>
      </c>
      <c r="H530" t="s">
        <v>14</v>
      </c>
      <c r="I530" s="8" t="s">
        <v>427</v>
      </c>
      <c r="J530" s="26"/>
      <c r="K530" s="3"/>
    </row>
    <row r="531" spans="1:11" x14ac:dyDescent="0.35">
      <c r="A531" s="2">
        <v>37009</v>
      </c>
      <c r="B531" t="s">
        <v>347</v>
      </c>
      <c r="C531" t="s">
        <v>400</v>
      </c>
      <c r="D531" t="s">
        <v>163</v>
      </c>
      <c r="E531" t="str">
        <f>VLOOKUP(D531,Joggler_List!A:C,2,0)</f>
        <v>M</v>
      </c>
      <c r="F531" t="str">
        <f>VLOOKUP(D531,Joggler_List!A:C,3,0)</f>
        <v>USA</v>
      </c>
      <c r="G531" s="3">
        <v>0.17949074074074076</v>
      </c>
      <c r="H531" t="s">
        <v>14</v>
      </c>
      <c r="J531" s="26"/>
      <c r="K531" s="3"/>
    </row>
    <row r="532" spans="1:11" x14ac:dyDescent="0.35">
      <c r="A532" s="2">
        <v>44912</v>
      </c>
      <c r="B532" t="s">
        <v>347</v>
      </c>
      <c r="C532" t="s">
        <v>438</v>
      </c>
      <c r="D532" t="s">
        <v>294</v>
      </c>
      <c r="E532" t="str">
        <f>VLOOKUP(D532,Joggler_List!A:C,2,0)</f>
        <v>M</v>
      </c>
      <c r="F532" t="str">
        <f>VLOOKUP(D532,Joggler_List!A:C,3,0)</f>
        <v>GBR</v>
      </c>
      <c r="G532" s="3">
        <v>0.17950231481481482</v>
      </c>
      <c r="H532" t="s">
        <v>14</v>
      </c>
      <c r="I532" s="8" t="s">
        <v>427</v>
      </c>
      <c r="J532" s="26"/>
      <c r="K532" s="3"/>
    </row>
    <row r="533" spans="1:11" x14ac:dyDescent="0.35">
      <c r="A533" s="2">
        <v>44669</v>
      </c>
      <c r="B533" t="s">
        <v>347</v>
      </c>
      <c r="C533" t="s">
        <v>426</v>
      </c>
      <c r="D533" t="s">
        <v>294</v>
      </c>
      <c r="E533" t="str">
        <f>VLOOKUP(D533,Joggler_List!A:C,2,0)</f>
        <v>M</v>
      </c>
      <c r="F533" t="str">
        <f>VLOOKUP(D533,Joggler_List!A:C,3,0)</f>
        <v>GBR</v>
      </c>
      <c r="G533" s="3">
        <v>0.18069444444444446</v>
      </c>
      <c r="H533" t="s">
        <v>14</v>
      </c>
      <c r="I533" s="8" t="s">
        <v>427</v>
      </c>
      <c r="J533" s="26"/>
      <c r="K533" s="3"/>
    </row>
    <row r="534" spans="1:11" x14ac:dyDescent="0.35">
      <c r="A534" s="2">
        <v>43652</v>
      </c>
      <c r="B534" t="s">
        <v>347</v>
      </c>
      <c r="C534" t="s">
        <v>439</v>
      </c>
      <c r="D534" t="s">
        <v>294</v>
      </c>
      <c r="E534" t="str">
        <f>VLOOKUP(D534,Joggler_List!A:C,2,0)</f>
        <v>M</v>
      </c>
      <c r="F534" t="str">
        <f>VLOOKUP(D534,Joggler_List!A:C,3,0)</f>
        <v>GBR</v>
      </c>
      <c r="G534" s="3">
        <v>0.18122685185185183</v>
      </c>
      <c r="H534" t="s">
        <v>14</v>
      </c>
      <c r="I534" s="8" t="s">
        <v>427</v>
      </c>
      <c r="J534" s="26"/>
      <c r="K534" s="3"/>
    </row>
    <row r="535" spans="1:11" x14ac:dyDescent="0.35">
      <c r="A535" s="2">
        <v>43345</v>
      </c>
      <c r="B535" t="s">
        <v>347</v>
      </c>
      <c r="C535" t="s">
        <v>440</v>
      </c>
      <c r="D535" t="s">
        <v>294</v>
      </c>
      <c r="E535" t="str">
        <f>VLOOKUP(D535,Joggler_List!A:C,2,0)</f>
        <v>M</v>
      </c>
      <c r="F535" t="str">
        <f>VLOOKUP(D535,Joggler_List!A:C,3,0)</f>
        <v>GBR</v>
      </c>
      <c r="G535" s="3">
        <v>0.18221064814814814</v>
      </c>
      <c r="H535" t="s">
        <v>14</v>
      </c>
      <c r="I535" s="8" t="s">
        <v>427</v>
      </c>
      <c r="J535" s="26"/>
      <c r="K535" s="3"/>
    </row>
    <row r="536" spans="1:11" x14ac:dyDescent="0.35">
      <c r="A536" s="2">
        <v>39824</v>
      </c>
      <c r="B536" t="s">
        <v>347</v>
      </c>
      <c r="C536" t="s">
        <v>441</v>
      </c>
      <c r="D536" t="s">
        <v>442</v>
      </c>
      <c r="E536" t="str">
        <f>VLOOKUP(D536,Joggler_List!A:C,2,0)</f>
        <v>M</v>
      </c>
      <c r="F536" t="str">
        <f>VLOOKUP(D536,Joggler_List!A:C,3,0)</f>
        <v>USA</v>
      </c>
      <c r="G536" s="3">
        <v>0.18351851851851853</v>
      </c>
      <c r="H536" t="s">
        <v>14</v>
      </c>
      <c r="I536" s="8" t="s">
        <v>443</v>
      </c>
      <c r="J536" s="26"/>
      <c r="K536" s="3"/>
    </row>
    <row r="537" spans="1:11" x14ac:dyDescent="0.35">
      <c r="A537" s="2">
        <v>44850</v>
      </c>
      <c r="B537" t="s">
        <v>347</v>
      </c>
      <c r="C537" t="s">
        <v>444</v>
      </c>
      <c r="D537" t="s">
        <v>294</v>
      </c>
      <c r="E537" t="str">
        <f>VLOOKUP(D537,Joggler_List!A:C,2,0)</f>
        <v>M</v>
      </c>
      <c r="F537" t="str">
        <f>VLOOKUP(D537,Joggler_List!A:C,3,0)</f>
        <v>GBR</v>
      </c>
      <c r="G537" s="3">
        <v>0.1837037037037037</v>
      </c>
      <c r="H537" t="s">
        <v>14</v>
      </c>
      <c r="I537" s="8" t="s">
        <v>427</v>
      </c>
      <c r="J537" s="26"/>
      <c r="K537" s="3"/>
    </row>
    <row r="538" spans="1:11" x14ac:dyDescent="0.35">
      <c r="A538" s="2">
        <v>43569</v>
      </c>
      <c r="B538" t="s">
        <v>347</v>
      </c>
      <c r="C538" t="s">
        <v>445</v>
      </c>
      <c r="D538" t="s">
        <v>294</v>
      </c>
      <c r="E538" t="str">
        <f>VLOOKUP(D538,Joggler_List!A:C,2,0)</f>
        <v>M</v>
      </c>
      <c r="F538" t="str">
        <f>VLOOKUP(D538,Joggler_List!A:C,3,0)</f>
        <v>GBR</v>
      </c>
      <c r="G538" s="3">
        <v>0.18395833333333333</v>
      </c>
      <c r="H538" t="s">
        <v>14</v>
      </c>
      <c r="I538" s="8" t="s">
        <v>427</v>
      </c>
      <c r="J538" s="26"/>
      <c r="K538" s="3"/>
    </row>
    <row r="539" spans="1:11" x14ac:dyDescent="0.35">
      <c r="A539" s="2">
        <v>41698</v>
      </c>
      <c r="B539" t="s">
        <v>347</v>
      </c>
      <c r="C539" t="s">
        <v>884</v>
      </c>
      <c r="D539" t="s">
        <v>217</v>
      </c>
      <c r="E539" t="str">
        <f>VLOOKUP(D539,Joggler_List!A:C,2,0)</f>
        <v>M</v>
      </c>
      <c r="F539" t="str">
        <f>VLOOKUP(D539,Joggler_List!A:C,3,0)</f>
        <v>ISR</v>
      </c>
      <c r="G539" s="3">
        <v>0.18422453703703703</v>
      </c>
      <c r="H539" t="s">
        <v>14</v>
      </c>
      <c r="I539" s="8" t="s">
        <v>885</v>
      </c>
      <c r="J539" s="26"/>
      <c r="K539" s="3"/>
    </row>
    <row r="540" spans="1:11" x14ac:dyDescent="0.35">
      <c r="A540" s="2">
        <v>44465</v>
      </c>
      <c r="B540" t="s">
        <v>347</v>
      </c>
      <c r="C540" t="s">
        <v>446</v>
      </c>
      <c r="D540" t="s">
        <v>307</v>
      </c>
      <c r="E540" t="str">
        <f>VLOOKUP(D540,Joggler_List!A:C,2,0)</f>
        <v>M</v>
      </c>
      <c r="F540" t="str">
        <f>VLOOKUP(D540,Joggler_List!A:C,3,0)</f>
        <v>USA</v>
      </c>
      <c r="G540" s="3">
        <v>0.18423611111111113</v>
      </c>
      <c r="H540">
        <v>0</v>
      </c>
      <c r="I540" s="8" t="s">
        <v>447</v>
      </c>
      <c r="J540" s="26"/>
      <c r="K540" s="26"/>
    </row>
    <row r="541" spans="1:11" x14ac:dyDescent="0.35">
      <c r="A541" s="2">
        <v>37171</v>
      </c>
      <c r="B541" t="s">
        <v>347</v>
      </c>
      <c r="C541" t="s">
        <v>351</v>
      </c>
      <c r="D541" t="s">
        <v>163</v>
      </c>
      <c r="E541" t="str">
        <f>VLOOKUP(D541,Joggler_List!A:C,2,0)</f>
        <v>M</v>
      </c>
      <c r="F541" t="str">
        <f>VLOOKUP(D541,Joggler_List!A:C,3,0)</f>
        <v>USA</v>
      </c>
      <c r="G541" s="3">
        <v>0.18431712962962962</v>
      </c>
      <c r="H541" t="s">
        <v>14</v>
      </c>
      <c r="I541" s="8" t="s">
        <v>352</v>
      </c>
      <c r="J541" s="26"/>
      <c r="K541" s="26"/>
    </row>
    <row r="542" spans="1:11" x14ac:dyDescent="0.35">
      <c r="A542" s="2">
        <v>37382</v>
      </c>
      <c r="B542" t="s">
        <v>347</v>
      </c>
      <c r="C542" t="s">
        <v>398</v>
      </c>
      <c r="D542" t="s">
        <v>163</v>
      </c>
      <c r="E542" t="str">
        <f>VLOOKUP(D542,Joggler_List!A:C,2,0)</f>
        <v>M</v>
      </c>
      <c r="F542" t="str">
        <f>VLOOKUP(D542,Joggler_List!A:C,3,0)</f>
        <v>USA</v>
      </c>
      <c r="G542" s="3">
        <v>0.18431712962962962</v>
      </c>
      <c r="H542" t="s">
        <v>14</v>
      </c>
      <c r="I542" s="8" t="s">
        <v>448</v>
      </c>
      <c r="J542" s="26"/>
      <c r="K542" s="26"/>
    </row>
    <row r="543" spans="1:11" x14ac:dyDescent="0.35">
      <c r="A543" s="2">
        <v>44422</v>
      </c>
      <c r="B543" t="s">
        <v>347</v>
      </c>
      <c r="C543" t="s">
        <v>449</v>
      </c>
      <c r="D543" t="s">
        <v>294</v>
      </c>
      <c r="E543" t="str">
        <f>VLOOKUP(D543,Joggler_List!A:C,2,0)</f>
        <v>M</v>
      </c>
      <c r="F543" t="str">
        <f>VLOOKUP(D543,Joggler_List!A:C,3,0)</f>
        <v>GBR</v>
      </c>
      <c r="G543" s="3">
        <v>0.18515046296296298</v>
      </c>
      <c r="H543" t="s">
        <v>14</v>
      </c>
      <c r="I543" s="8" t="s">
        <v>427</v>
      </c>
      <c r="J543" s="26"/>
      <c r="K543" s="26"/>
    </row>
    <row r="544" spans="1:11" x14ac:dyDescent="0.35">
      <c r="A544" s="2">
        <v>44885</v>
      </c>
      <c r="B544" t="s">
        <v>347</v>
      </c>
      <c r="C544" t="s">
        <v>450</v>
      </c>
      <c r="D544" t="s">
        <v>294</v>
      </c>
      <c r="E544" t="str">
        <f>VLOOKUP(D544,Joggler_List!A:C,2,0)</f>
        <v>M</v>
      </c>
      <c r="F544" t="str">
        <f>VLOOKUP(D544,Joggler_List!A:C,3,0)</f>
        <v>GBR</v>
      </c>
      <c r="G544" s="3">
        <v>0.18549768518518517</v>
      </c>
      <c r="H544" t="s">
        <v>14</v>
      </c>
      <c r="I544" s="8" t="s">
        <v>427</v>
      </c>
      <c r="J544" s="26"/>
      <c r="K544" s="26"/>
    </row>
    <row r="545" spans="1:11" x14ac:dyDescent="0.35">
      <c r="A545" s="2">
        <v>43198</v>
      </c>
      <c r="B545" t="s">
        <v>347</v>
      </c>
      <c r="C545" t="s">
        <v>451</v>
      </c>
      <c r="D545" t="s">
        <v>294</v>
      </c>
      <c r="E545" t="str">
        <f>VLOOKUP(D545,Joggler_List!A:C,2,0)</f>
        <v>M</v>
      </c>
      <c r="F545" t="str">
        <f>VLOOKUP(D545,Joggler_List!A:C,3,0)</f>
        <v>GBR</v>
      </c>
      <c r="G545" s="3">
        <v>0.18552083333333333</v>
      </c>
      <c r="H545" t="s">
        <v>14</v>
      </c>
      <c r="I545" s="8" t="s">
        <v>427</v>
      </c>
      <c r="J545" s="26"/>
      <c r="K545" s="26"/>
    </row>
    <row r="546" spans="1:11" x14ac:dyDescent="0.35">
      <c r="A546" s="2">
        <v>42666</v>
      </c>
      <c r="B546" t="s">
        <v>347</v>
      </c>
      <c r="C546" t="s">
        <v>452</v>
      </c>
      <c r="D546" t="s">
        <v>294</v>
      </c>
      <c r="E546" t="str">
        <f>VLOOKUP(D546,Joggler_List!A:C,2,0)</f>
        <v>M</v>
      </c>
      <c r="F546" t="str">
        <f>VLOOKUP(D546,Joggler_List!A:C,3,0)</f>
        <v>GBR</v>
      </c>
      <c r="G546" s="3">
        <v>0.18600694444444443</v>
      </c>
      <c r="H546" t="s">
        <v>14</v>
      </c>
      <c r="I546" s="8" t="s">
        <v>427</v>
      </c>
      <c r="J546" s="26"/>
      <c r="K546" s="26"/>
    </row>
    <row r="547" spans="1:11" x14ac:dyDescent="0.35">
      <c r="A547" s="2">
        <v>44675</v>
      </c>
      <c r="B547" t="s">
        <v>347</v>
      </c>
      <c r="C547" t="s">
        <v>453</v>
      </c>
      <c r="D547" t="s">
        <v>294</v>
      </c>
      <c r="E547" t="str">
        <f>VLOOKUP(D547,Joggler_List!A:C,2,0)</f>
        <v>M</v>
      </c>
      <c r="F547" t="str">
        <f>VLOOKUP(D547,Joggler_List!A:C,3,0)</f>
        <v>GBR</v>
      </c>
      <c r="G547" s="3">
        <v>0.18609953703703705</v>
      </c>
      <c r="H547" t="s">
        <v>14</v>
      </c>
      <c r="I547" s="8" t="s">
        <v>427</v>
      </c>
      <c r="J547" s="26"/>
      <c r="K547" s="26"/>
    </row>
    <row r="548" spans="1:11" x14ac:dyDescent="0.35">
      <c r="A548" s="2">
        <v>41959</v>
      </c>
      <c r="B548" t="s">
        <v>347</v>
      </c>
      <c r="C548" t="s">
        <v>818</v>
      </c>
      <c r="D548" t="s">
        <v>605</v>
      </c>
      <c r="E548" t="str">
        <f>VLOOKUP(D548,Joggler_List!A:C,2,0)</f>
        <v>M</v>
      </c>
      <c r="F548" t="str">
        <f>VLOOKUP(D548,Joggler_List!A:C,3,0)</f>
        <v>TUR</v>
      </c>
      <c r="G548" s="3">
        <v>0.18666666666666668</v>
      </c>
      <c r="H548">
        <v>11</v>
      </c>
      <c r="I548" t="s">
        <v>851</v>
      </c>
      <c r="J548" s="26"/>
      <c r="K548" s="26"/>
    </row>
    <row r="549" spans="1:11" x14ac:dyDescent="0.35">
      <c r="A549" s="2">
        <v>44339</v>
      </c>
      <c r="B549" t="s">
        <v>347</v>
      </c>
      <c r="C549" t="s">
        <v>445</v>
      </c>
      <c r="D549" t="s">
        <v>294</v>
      </c>
      <c r="E549" t="str">
        <f>VLOOKUP(D549,Joggler_List!A:C,2,0)</f>
        <v>M</v>
      </c>
      <c r="F549" t="str">
        <f>VLOOKUP(D549,Joggler_List!A:C,3,0)</f>
        <v>GBR</v>
      </c>
      <c r="G549" s="3">
        <v>0.1870023148148148</v>
      </c>
      <c r="H549" t="s">
        <v>14</v>
      </c>
      <c r="I549" s="8" t="s">
        <v>427</v>
      </c>
      <c r="J549" s="26"/>
      <c r="K549" s="3"/>
    </row>
    <row r="550" spans="1:11" x14ac:dyDescent="0.35">
      <c r="A550" s="2">
        <v>43785</v>
      </c>
      <c r="B550" t="s">
        <v>347</v>
      </c>
      <c r="C550" t="s">
        <v>454</v>
      </c>
      <c r="D550" t="s">
        <v>294</v>
      </c>
      <c r="E550" t="str">
        <f>VLOOKUP(D550,Joggler_List!A:C,2,0)</f>
        <v>M</v>
      </c>
      <c r="F550" t="str">
        <f>VLOOKUP(D550,Joggler_List!A:C,3,0)</f>
        <v>GBR</v>
      </c>
      <c r="G550" s="3">
        <v>0.18743055555555554</v>
      </c>
      <c r="H550" t="s">
        <v>14</v>
      </c>
      <c r="I550" s="8" t="s">
        <v>427</v>
      </c>
      <c r="J550" s="26"/>
      <c r="K550" s="3"/>
    </row>
    <row r="551" spans="1:11" x14ac:dyDescent="0.35">
      <c r="A551" s="2">
        <v>43394</v>
      </c>
      <c r="B551" t="s">
        <v>347</v>
      </c>
      <c r="C551" t="s">
        <v>395</v>
      </c>
      <c r="D551" t="s">
        <v>396</v>
      </c>
      <c r="E551" t="str">
        <f>VLOOKUP(D551,Joggler_List!A:C,2,0)</f>
        <v>M</v>
      </c>
      <c r="F551" t="str">
        <f>VLOOKUP(D551,Joggler_List!A:C,3,0)</f>
        <v>USA</v>
      </c>
      <c r="G551" s="3">
        <v>0.18784722222222219</v>
      </c>
      <c r="H551" t="s">
        <v>14</v>
      </c>
      <c r="I551" s="8" t="s">
        <v>892</v>
      </c>
      <c r="J551" s="26"/>
      <c r="K551" s="3"/>
    </row>
    <row r="552" spans="1:11" x14ac:dyDescent="0.35">
      <c r="A552" s="2">
        <v>43702</v>
      </c>
      <c r="B552" t="s">
        <v>347</v>
      </c>
      <c r="C552" t="s">
        <v>801</v>
      </c>
      <c r="D552" t="s">
        <v>307</v>
      </c>
      <c r="E552" t="str">
        <f>VLOOKUP(D552,Joggler_List!A:C,2,0)</f>
        <v>M</v>
      </c>
      <c r="F552" t="str">
        <f>VLOOKUP(D552,Joggler_List!A:C,3,0)</f>
        <v>USA</v>
      </c>
      <c r="G552" s="3">
        <v>0.18832175925925929</v>
      </c>
      <c r="H552" t="s">
        <v>14</v>
      </c>
      <c r="I552" s="8" t="s">
        <v>802</v>
      </c>
      <c r="J552" s="26"/>
      <c r="K552" s="3"/>
    </row>
    <row r="553" spans="1:11" x14ac:dyDescent="0.35">
      <c r="A553" s="2">
        <v>44829</v>
      </c>
      <c r="B553" t="s">
        <v>347</v>
      </c>
      <c r="C553" t="s">
        <v>437</v>
      </c>
      <c r="D553" t="s">
        <v>294</v>
      </c>
      <c r="E553" t="str">
        <f>VLOOKUP(D553,Joggler_List!A:C,2,0)</f>
        <v>M</v>
      </c>
      <c r="F553" t="str">
        <f>VLOOKUP(D553,Joggler_List!A:C,3,0)</f>
        <v>GBR</v>
      </c>
      <c r="G553" s="3">
        <v>0.18980324074074073</v>
      </c>
      <c r="H553" t="s">
        <v>14</v>
      </c>
      <c r="I553" s="8" t="s">
        <v>427</v>
      </c>
      <c r="J553" s="26"/>
      <c r="K553" s="3"/>
    </row>
    <row r="554" spans="1:11" x14ac:dyDescent="0.35">
      <c r="A554" s="2">
        <v>40489</v>
      </c>
      <c r="B554" t="s">
        <v>347</v>
      </c>
      <c r="C554" t="s">
        <v>437</v>
      </c>
      <c r="D554" t="s">
        <v>294</v>
      </c>
      <c r="E554" t="str">
        <f>VLOOKUP(D554,Joggler_List!A:C,2,0)</f>
        <v>M</v>
      </c>
      <c r="F554" t="str">
        <f>VLOOKUP(D554,Joggler_List!A:C,3,0)</f>
        <v>GBR</v>
      </c>
      <c r="G554" s="3">
        <v>0.19049768518518517</v>
      </c>
      <c r="H554" t="s">
        <v>14</v>
      </c>
      <c r="I554" s="8" t="s">
        <v>427</v>
      </c>
      <c r="J554" s="26"/>
      <c r="K554" s="3"/>
    </row>
    <row r="555" spans="1:11" x14ac:dyDescent="0.35">
      <c r="A555" s="2">
        <v>43072</v>
      </c>
      <c r="B555" t="s">
        <v>347</v>
      </c>
      <c r="C555" t="s">
        <v>455</v>
      </c>
      <c r="D555" t="s">
        <v>294</v>
      </c>
      <c r="E555" t="str">
        <f>VLOOKUP(D555,Joggler_List!A:C,2,0)</f>
        <v>M</v>
      </c>
      <c r="F555" t="str">
        <f>VLOOKUP(D555,Joggler_List!A:C,3,0)</f>
        <v>GBR</v>
      </c>
      <c r="G555" s="3">
        <v>0.19076388888888887</v>
      </c>
      <c r="H555" t="s">
        <v>14</v>
      </c>
      <c r="I555" s="8" t="s">
        <v>427</v>
      </c>
      <c r="J555" s="26"/>
      <c r="K555" s="3"/>
    </row>
    <row r="556" spans="1:11" x14ac:dyDescent="0.35">
      <c r="A556" s="2">
        <v>40104</v>
      </c>
      <c r="B556" t="s">
        <v>347</v>
      </c>
      <c r="C556" t="s">
        <v>456</v>
      </c>
      <c r="D556" t="s">
        <v>294</v>
      </c>
      <c r="E556" t="str">
        <f>VLOOKUP(D556,Joggler_List!A:C,2,0)</f>
        <v>M</v>
      </c>
      <c r="F556" t="str">
        <f>VLOOKUP(D556,Joggler_List!A:C,3,0)</f>
        <v>GBR</v>
      </c>
      <c r="G556" s="3">
        <v>0.19115740740740739</v>
      </c>
      <c r="H556" t="s">
        <v>14</v>
      </c>
      <c r="I556" s="8" t="s">
        <v>427</v>
      </c>
      <c r="J556" s="26"/>
      <c r="K556" s="3"/>
    </row>
    <row r="557" spans="1:11" x14ac:dyDescent="0.35">
      <c r="A557" s="2">
        <v>42883</v>
      </c>
      <c r="B557" t="s">
        <v>347</v>
      </c>
      <c r="C557" t="s">
        <v>457</v>
      </c>
      <c r="D557" t="s">
        <v>294</v>
      </c>
      <c r="E557" t="str">
        <f>VLOOKUP(D557,Joggler_List!A:C,2,0)</f>
        <v>M</v>
      </c>
      <c r="F557" t="str">
        <f>VLOOKUP(D557,Joggler_List!A:C,3,0)</f>
        <v>GBR</v>
      </c>
      <c r="G557" s="3">
        <v>0.19144675925925925</v>
      </c>
      <c r="H557" t="s">
        <v>14</v>
      </c>
      <c r="I557" s="8" t="s">
        <v>427</v>
      </c>
      <c r="J557" s="26"/>
      <c r="K557" s="3"/>
    </row>
    <row r="558" spans="1:11" x14ac:dyDescent="0.35">
      <c r="A558">
        <v>2020</v>
      </c>
      <c r="B558" t="s">
        <v>347</v>
      </c>
      <c r="C558" t="s">
        <v>804</v>
      </c>
      <c r="D558" t="s">
        <v>307</v>
      </c>
      <c r="E558" t="str">
        <f>VLOOKUP(D558,Joggler_List!A:C,2,0)</f>
        <v>M</v>
      </c>
      <c r="F558" t="str">
        <f>VLOOKUP(D558,Joggler_List!A:C,3,0)</f>
        <v>USA</v>
      </c>
      <c r="G558" s="3">
        <v>0.19260416666666669</v>
      </c>
      <c r="H558" t="s">
        <v>14</v>
      </c>
      <c r="I558" s="8" t="s">
        <v>805</v>
      </c>
      <c r="J558" s="26"/>
      <c r="K558" s="3"/>
    </row>
    <row r="559" spans="1:11" x14ac:dyDescent="0.35">
      <c r="A559" s="2">
        <v>40685</v>
      </c>
      <c r="B559" t="s">
        <v>347</v>
      </c>
      <c r="C559" t="s">
        <v>457</v>
      </c>
      <c r="D559" t="s">
        <v>236</v>
      </c>
      <c r="E559" t="str">
        <f>VLOOKUP(D559,Joggler_List!A:C,2,0)</f>
        <v>M</v>
      </c>
      <c r="F559" t="str">
        <f>VLOOKUP(D559,Joggler_List!A:C,3,0)</f>
        <v>GBR</v>
      </c>
      <c r="G559" s="3">
        <v>0.19271990740740741</v>
      </c>
      <c r="H559">
        <v>48</v>
      </c>
      <c r="I559" s="8" t="s">
        <v>458</v>
      </c>
      <c r="J559" s="26"/>
      <c r="K559" s="3"/>
    </row>
    <row r="560" spans="1:11" x14ac:dyDescent="0.35">
      <c r="A560" s="2">
        <v>43421</v>
      </c>
      <c r="B560" t="s">
        <v>347</v>
      </c>
      <c r="C560" t="s">
        <v>459</v>
      </c>
      <c r="D560" t="s">
        <v>294</v>
      </c>
      <c r="E560" t="str">
        <f>VLOOKUP(D560,Joggler_List!A:C,2,0)</f>
        <v>M</v>
      </c>
      <c r="F560" t="str">
        <f>VLOOKUP(D560,Joggler_List!A:C,3,0)</f>
        <v>GBR</v>
      </c>
      <c r="G560" s="3">
        <v>0.19298611111111111</v>
      </c>
      <c r="H560" t="s">
        <v>14</v>
      </c>
      <c r="I560" s="8" t="s">
        <v>427</v>
      </c>
      <c r="J560" s="26"/>
      <c r="K560" s="3"/>
    </row>
    <row r="561" spans="1:11" x14ac:dyDescent="0.35">
      <c r="A561" s="2">
        <v>41735</v>
      </c>
      <c r="B561" t="s">
        <v>347</v>
      </c>
      <c r="C561" t="s">
        <v>387</v>
      </c>
      <c r="D561" t="s">
        <v>751</v>
      </c>
      <c r="E561" t="str">
        <f>VLOOKUP(D561,Joggler_List!A:C,2,0)</f>
        <v>M</v>
      </c>
      <c r="F561" t="str">
        <f>VLOOKUP(D561,Joggler_List!A:C,3,0)</f>
        <v>GBR</v>
      </c>
      <c r="G561" s="3">
        <v>0.1932638888888889</v>
      </c>
      <c r="H561" t="s">
        <v>14</v>
      </c>
      <c r="I561" t="s">
        <v>774</v>
      </c>
      <c r="J561" s="26"/>
      <c r="K561" s="3"/>
    </row>
    <row r="562" spans="1:11" x14ac:dyDescent="0.35">
      <c r="A562" s="2">
        <v>41945</v>
      </c>
      <c r="B562" t="s">
        <v>347</v>
      </c>
      <c r="C562" t="s">
        <v>415</v>
      </c>
      <c r="D562" t="s">
        <v>254</v>
      </c>
      <c r="E562" t="str">
        <f>VLOOKUP(D562,Joggler_List!A:C,2,0)</f>
        <v>M</v>
      </c>
      <c r="F562" t="str">
        <f>VLOOKUP(D562,Joggler_List!A:C,3,0)</f>
        <v>USA</v>
      </c>
      <c r="G562" s="3">
        <v>0.19570601851851852</v>
      </c>
      <c r="H562" t="s">
        <v>14</v>
      </c>
      <c r="I562" s="8" t="s">
        <v>716</v>
      </c>
      <c r="J562" s="26"/>
      <c r="K562" s="3"/>
    </row>
    <row r="563" spans="1:11" x14ac:dyDescent="0.35">
      <c r="A563" s="2">
        <v>41581</v>
      </c>
      <c r="B563" t="s">
        <v>347</v>
      </c>
      <c r="C563" t="s">
        <v>415</v>
      </c>
      <c r="D563" t="s">
        <v>254</v>
      </c>
      <c r="E563" t="str">
        <f>VLOOKUP(D563,Joggler_List!A:C,2,0)</f>
        <v>M</v>
      </c>
      <c r="F563" t="str">
        <f>VLOOKUP(D563,Joggler_List!A:C,3,0)</f>
        <v>USA</v>
      </c>
      <c r="G563" s="3">
        <v>0.19591435185185188</v>
      </c>
      <c r="H563" t="s">
        <v>14</v>
      </c>
      <c r="I563" s="8" t="s">
        <v>715</v>
      </c>
      <c r="J563" s="26"/>
      <c r="K563" s="3"/>
    </row>
    <row r="564" spans="1:11" x14ac:dyDescent="0.35">
      <c r="A564" s="2">
        <v>44843</v>
      </c>
      <c r="B564" t="s">
        <v>347</v>
      </c>
      <c r="C564" t="s">
        <v>351</v>
      </c>
      <c r="D564" t="s">
        <v>307</v>
      </c>
      <c r="E564" t="str">
        <f>VLOOKUP(D564,Joggler_List!A:C,2,0)</f>
        <v>M</v>
      </c>
      <c r="F564" t="str">
        <f>VLOOKUP(D564,Joggler_List!A:C,3,0)</f>
        <v>USA</v>
      </c>
      <c r="G564" s="3">
        <v>0.19637731481481482</v>
      </c>
      <c r="H564" t="s">
        <v>14</v>
      </c>
      <c r="I564" s="8" t="s">
        <v>460</v>
      </c>
      <c r="J564" s="26"/>
      <c r="K564" s="3"/>
    </row>
    <row r="565" spans="1:11" x14ac:dyDescent="0.35">
      <c r="A565" s="2">
        <v>33577</v>
      </c>
      <c r="B565" t="s">
        <v>347</v>
      </c>
      <c r="C565" t="s">
        <v>461</v>
      </c>
      <c r="D565" t="s">
        <v>226</v>
      </c>
      <c r="E565" t="str">
        <f>VLOOKUP(D565,Joggler_List!A:C,2,0)</f>
        <v>M</v>
      </c>
      <c r="F565" t="str">
        <f>VLOOKUP(D565,Joggler_List!A:C,3,0)</f>
        <v>USA</v>
      </c>
      <c r="G565" s="3">
        <v>0.19696759259259258</v>
      </c>
      <c r="H565" t="s">
        <v>14</v>
      </c>
      <c r="I565" t="s">
        <v>462</v>
      </c>
      <c r="J565" s="26"/>
      <c r="K565" s="3"/>
    </row>
    <row r="566" spans="1:11" x14ac:dyDescent="0.35">
      <c r="A566" s="2">
        <v>43002</v>
      </c>
      <c r="B566" t="s">
        <v>347</v>
      </c>
      <c r="C566" t="s">
        <v>463</v>
      </c>
      <c r="D566" t="s">
        <v>294</v>
      </c>
      <c r="E566" t="str">
        <f>VLOOKUP(D566,Joggler_List!A:C,2,0)</f>
        <v>M</v>
      </c>
      <c r="F566" t="str">
        <f>VLOOKUP(D566,Joggler_List!A:C,3,0)</f>
        <v>GBR</v>
      </c>
      <c r="G566" s="3">
        <v>0.19701388888888891</v>
      </c>
      <c r="H566" t="s">
        <v>14</v>
      </c>
      <c r="I566" s="8" t="s">
        <v>427</v>
      </c>
      <c r="J566" s="26"/>
      <c r="K566" s="3"/>
    </row>
    <row r="567" spans="1:11" x14ac:dyDescent="0.35">
      <c r="A567" s="2">
        <v>40853</v>
      </c>
      <c r="B567" t="s">
        <v>347</v>
      </c>
      <c r="C567" t="s">
        <v>415</v>
      </c>
      <c r="D567" t="s">
        <v>254</v>
      </c>
      <c r="E567" t="str">
        <f>VLOOKUP(D567,Joggler_List!A:C,2,0)</f>
        <v>M</v>
      </c>
      <c r="F567" t="str">
        <f>VLOOKUP(D567,Joggler_List!A:C,3,0)</f>
        <v>USA</v>
      </c>
      <c r="G567" s="3">
        <v>0.19714120370370369</v>
      </c>
      <c r="H567" t="s">
        <v>14</v>
      </c>
      <c r="I567" s="8" t="s">
        <v>714</v>
      </c>
      <c r="J567" s="26"/>
      <c r="K567" s="3"/>
    </row>
    <row r="568" spans="1:11" x14ac:dyDescent="0.35">
      <c r="A568" s="2">
        <v>44925</v>
      </c>
      <c r="B568" t="s">
        <v>347</v>
      </c>
      <c r="C568" t="s">
        <v>464</v>
      </c>
      <c r="D568" t="s">
        <v>294</v>
      </c>
      <c r="E568" t="str">
        <f>VLOOKUP(D568,Joggler_List!A:C,2,0)</f>
        <v>M</v>
      </c>
      <c r="F568" t="str">
        <f>VLOOKUP(D568,Joggler_List!A:C,3,0)</f>
        <v>GBR</v>
      </c>
      <c r="G568" s="3">
        <v>0.1978587962962963</v>
      </c>
      <c r="H568" t="s">
        <v>14</v>
      </c>
      <c r="I568" s="8" t="s">
        <v>427</v>
      </c>
      <c r="J568" s="26"/>
      <c r="K568" s="3"/>
    </row>
    <row r="569" spans="1:11" x14ac:dyDescent="0.35">
      <c r="A569" s="2">
        <v>42645</v>
      </c>
      <c r="B569" t="s">
        <v>347</v>
      </c>
      <c r="C569" t="s">
        <v>465</v>
      </c>
      <c r="D569" t="s">
        <v>294</v>
      </c>
      <c r="E569" t="str">
        <f>VLOOKUP(D569,Joggler_List!A:C,2,0)</f>
        <v>M</v>
      </c>
      <c r="F569" t="str">
        <f>VLOOKUP(D569,Joggler_List!A:C,3,0)</f>
        <v>GBR</v>
      </c>
      <c r="G569" s="3">
        <v>0.198125</v>
      </c>
      <c r="H569" t="s">
        <v>14</v>
      </c>
      <c r="I569" s="8" t="s">
        <v>427</v>
      </c>
    </row>
    <row r="570" spans="1:11" x14ac:dyDescent="0.35">
      <c r="A570" s="2">
        <v>44164</v>
      </c>
      <c r="B570" t="s">
        <v>347</v>
      </c>
      <c r="C570" t="s">
        <v>803</v>
      </c>
      <c r="D570" t="s">
        <v>307</v>
      </c>
      <c r="E570" t="str">
        <f>VLOOKUP(D570,Joggler_List!A:C,2,0)</f>
        <v>M</v>
      </c>
      <c r="F570" t="str">
        <f>VLOOKUP(D570,Joggler_List!A:C,3,0)</f>
        <v>USA</v>
      </c>
      <c r="G570" s="3">
        <v>0.19864583333333333</v>
      </c>
      <c r="H570" t="s">
        <v>14</v>
      </c>
      <c r="I570" s="8" t="s">
        <v>802</v>
      </c>
    </row>
    <row r="571" spans="1:11" x14ac:dyDescent="0.35">
      <c r="A571" s="2">
        <v>44976</v>
      </c>
      <c r="B571" t="s">
        <v>347</v>
      </c>
      <c r="C571" t="s">
        <v>466</v>
      </c>
      <c r="D571" t="s">
        <v>294</v>
      </c>
      <c r="E571" t="str">
        <f>VLOOKUP(D571,Joggler_List!A:C,2,0)</f>
        <v>M</v>
      </c>
      <c r="F571" t="str">
        <f>VLOOKUP(D571,Joggler_List!A:C,3,0)</f>
        <v>GBR</v>
      </c>
      <c r="G571" s="3">
        <v>0.19878472222222221</v>
      </c>
      <c r="H571" t="s">
        <v>14</v>
      </c>
      <c r="I571" s="8" t="s">
        <v>427</v>
      </c>
    </row>
    <row r="572" spans="1:11" x14ac:dyDescent="0.35">
      <c r="A572" s="2">
        <v>44953</v>
      </c>
      <c r="B572" t="s">
        <v>347</v>
      </c>
      <c r="C572" t="s">
        <v>467</v>
      </c>
      <c r="D572" t="s">
        <v>294</v>
      </c>
      <c r="E572" t="str">
        <f>VLOOKUP(D572,Joggler_List!A:C,2,0)</f>
        <v>M</v>
      </c>
      <c r="F572" t="str">
        <f>VLOOKUP(D572,Joggler_List!A:C,3,0)</f>
        <v>GBR</v>
      </c>
      <c r="G572" s="3">
        <v>0.19924768518518518</v>
      </c>
      <c r="H572" t="s">
        <v>14</v>
      </c>
      <c r="I572" s="8" t="s">
        <v>427</v>
      </c>
    </row>
    <row r="573" spans="1:11" x14ac:dyDescent="0.35">
      <c r="A573" s="2">
        <v>43576</v>
      </c>
      <c r="B573" t="s">
        <v>347</v>
      </c>
      <c r="C573" t="s">
        <v>468</v>
      </c>
      <c r="D573" t="s">
        <v>294</v>
      </c>
      <c r="E573" t="str">
        <f>VLOOKUP(D573,Joggler_List!A:C,2,0)</f>
        <v>M</v>
      </c>
      <c r="F573" t="str">
        <f>VLOOKUP(D573,Joggler_List!A:C,3,0)</f>
        <v>GBR</v>
      </c>
      <c r="G573" s="3">
        <v>0.19940972222222222</v>
      </c>
      <c r="H573" t="s">
        <v>14</v>
      </c>
      <c r="I573" s="8" t="s">
        <v>427</v>
      </c>
    </row>
    <row r="574" spans="1:11" x14ac:dyDescent="0.35">
      <c r="A574" s="2">
        <v>43282</v>
      </c>
      <c r="B574" t="s">
        <v>347</v>
      </c>
      <c r="C574" t="s">
        <v>469</v>
      </c>
      <c r="D574" t="s">
        <v>294</v>
      </c>
      <c r="E574" t="str">
        <f>VLOOKUP(D574,Joggler_List!A:C,2,0)</f>
        <v>M</v>
      </c>
      <c r="F574" t="str">
        <f>VLOOKUP(D574,Joggler_List!A:C,3,0)</f>
        <v>GBR</v>
      </c>
      <c r="G574" s="3">
        <v>0.20065972222222225</v>
      </c>
      <c r="H574" t="s">
        <v>14</v>
      </c>
      <c r="I574" s="8" t="s">
        <v>427</v>
      </c>
    </row>
    <row r="575" spans="1:11" x14ac:dyDescent="0.35">
      <c r="A575" s="2">
        <v>43730</v>
      </c>
      <c r="B575" t="s">
        <v>347</v>
      </c>
      <c r="C575" t="s">
        <v>437</v>
      </c>
      <c r="D575" t="s">
        <v>294</v>
      </c>
      <c r="E575" t="str">
        <f>VLOOKUP(D575,Joggler_List!A:C,2,0)</f>
        <v>M</v>
      </c>
      <c r="F575" t="str">
        <f>VLOOKUP(D575,Joggler_List!A:C,3,0)</f>
        <v>GBR</v>
      </c>
      <c r="G575" s="3">
        <v>0.20098379629629629</v>
      </c>
      <c r="H575" t="s">
        <v>14</v>
      </c>
      <c r="I575" s="8" t="s">
        <v>427</v>
      </c>
    </row>
    <row r="576" spans="1:11" x14ac:dyDescent="0.35">
      <c r="A576" s="2">
        <v>44871</v>
      </c>
      <c r="B576" t="s">
        <v>347</v>
      </c>
      <c r="C576" t="s">
        <v>415</v>
      </c>
      <c r="D576" t="s">
        <v>307</v>
      </c>
      <c r="E576" t="str">
        <f>VLOOKUP(D576,Joggler_List!A:C,2,0)</f>
        <v>M</v>
      </c>
      <c r="F576" t="str">
        <f>VLOOKUP(D576,Joggler_List!A:C,3,0)</f>
        <v>USA</v>
      </c>
      <c r="G576" s="3">
        <v>0.20219907407407409</v>
      </c>
      <c r="H576" t="s">
        <v>14</v>
      </c>
      <c r="I576" s="8" t="s">
        <v>470</v>
      </c>
    </row>
    <row r="577" spans="1:9" x14ac:dyDescent="0.35">
      <c r="A577" s="2">
        <v>44969</v>
      </c>
      <c r="B577" t="s">
        <v>347</v>
      </c>
      <c r="C577" t="s">
        <v>471</v>
      </c>
      <c r="D577" t="s">
        <v>294</v>
      </c>
      <c r="E577" t="str">
        <f>VLOOKUP(D577,Joggler_List!A:C,2,0)</f>
        <v>M</v>
      </c>
      <c r="F577" t="str">
        <f>VLOOKUP(D577,Joggler_List!A:C,3,0)</f>
        <v>GBR</v>
      </c>
      <c r="G577" s="3">
        <v>0.20219907407407409</v>
      </c>
      <c r="H577" t="s">
        <v>14</v>
      </c>
      <c r="I577" s="8" t="s">
        <v>427</v>
      </c>
    </row>
    <row r="578" spans="1:9" x14ac:dyDescent="0.35">
      <c r="A578" s="2">
        <v>43408</v>
      </c>
      <c r="B578" t="s">
        <v>347</v>
      </c>
      <c r="C578" t="s">
        <v>415</v>
      </c>
      <c r="D578" t="s">
        <v>254</v>
      </c>
      <c r="E578" t="str">
        <f>VLOOKUP(D578,Joggler_List!A:C,2,0)</f>
        <v>M</v>
      </c>
      <c r="F578" t="str">
        <f>VLOOKUP(D578,Joggler_List!A:C,3,0)</f>
        <v>USA</v>
      </c>
      <c r="G578" s="3">
        <v>0.20219907407407409</v>
      </c>
      <c r="H578" t="s">
        <v>14</v>
      </c>
      <c r="I578" s="8" t="s">
        <v>719</v>
      </c>
    </row>
    <row r="579" spans="1:9" x14ac:dyDescent="0.35">
      <c r="A579" s="2">
        <v>42805</v>
      </c>
      <c r="B579" t="s">
        <v>347</v>
      </c>
      <c r="C579" t="s">
        <v>472</v>
      </c>
      <c r="D579" t="s">
        <v>294</v>
      </c>
      <c r="E579" t="str">
        <f>VLOOKUP(D579,Joggler_List!A:C,2,0)</f>
        <v>M</v>
      </c>
      <c r="F579" t="str">
        <f>VLOOKUP(D579,Joggler_List!A:C,3,0)</f>
        <v>GBR</v>
      </c>
      <c r="G579" s="3">
        <v>0.20321759259259262</v>
      </c>
      <c r="H579" t="s">
        <v>14</v>
      </c>
      <c r="I579" s="8" t="s">
        <v>427</v>
      </c>
    </row>
    <row r="580" spans="1:9" x14ac:dyDescent="0.35">
      <c r="A580" s="2">
        <v>43324</v>
      </c>
      <c r="B580" t="s">
        <v>347</v>
      </c>
      <c r="C580" t="s">
        <v>473</v>
      </c>
      <c r="D580" t="s">
        <v>294</v>
      </c>
      <c r="E580" t="str">
        <f>VLOOKUP(D580,Joggler_List!A:C,2,0)</f>
        <v>M</v>
      </c>
      <c r="F580" t="str">
        <f>VLOOKUP(D580,Joggler_List!A:C,3,0)</f>
        <v>GBR</v>
      </c>
      <c r="G580" s="3">
        <v>0.20325231481481479</v>
      </c>
      <c r="H580" t="s">
        <v>14</v>
      </c>
      <c r="I580" s="8" t="s">
        <v>427</v>
      </c>
    </row>
    <row r="581" spans="1:9" x14ac:dyDescent="0.35">
      <c r="A581" s="2">
        <v>42680</v>
      </c>
      <c r="B581" t="s">
        <v>347</v>
      </c>
      <c r="C581" t="s">
        <v>415</v>
      </c>
      <c r="D581" t="s">
        <v>254</v>
      </c>
      <c r="E581" t="str">
        <f>VLOOKUP(D581,Joggler_List!A:C,2,0)</f>
        <v>M</v>
      </c>
      <c r="F581" t="str">
        <f>VLOOKUP(D581,Joggler_List!A:C,3,0)</f>
        <v>USA</v>
      </c>
      <c r="G581" s="3">
        <v>0.20347222222222219</v>
      </c>
      <c r="H581" t="s">
        <v>14</v>
      </c>
      <c r="I581" s="8" t="s">
        <v>717</v>
      </c>
    </row>
    <row r="582" spans="1:9" x14ac:dyDescent="0.35">
      <c r="A582" s="2">
        <v>44072</v>
      </c>
      <c r="B582" t="s">
        <v>347</v>
      </c>
      <c r="C582" t="s">
        <v>474</v>
      </c>
      <c r="D582" t="s">
        <v>294</v>
      </c>
      <c r="E582" t="str">
        <f>VLOOKUP(D582,Joggler_List!A:C,2,0)</f>
        <v>M</v>
      </c>
      <c r="F582" t="str">
        <f>VLOOKUP(D582,Joggler_List!A:C,3,0)</f>
        <v>GBR</v>
      </c>
      <c r="G582" s="3">
        <v>0.20348379629629632</v>
      </c>
      <c r="H582" t="s">
        <v>14</v>
      </c>
      <c r="I582" s="8" t="s">
        <v>427</v>
      </c>
    </row>
    <row r="583" spans="1:9" x14ac:dyDescent="0.35">
      <c r="A583" s="2">
        <v>44836</v>
      </c>
      <c r="B583" t="s">
        <v>347</v>
      </c>
      <c r="C583" t="s">
        <v>475</v>
      </c>
      <c r="D583" t="s">
        <v>294</v>
      </c>
      <c r="E583" t="str">
        <f>VLOOKUP(D583,Joggler_List!A:C,2,0)</f>
        <v>M</v>
      </c>
      <c r="F583" t="str">
        <f>VLOOKUP(D583,Joggler_List!A:C,3,0)</f>
        <v>GBR</v>
      </c>
      <c r="G583" s="3">
        <v>0.20365740740740743</v>
      </c>
      <c r="H583" t="s">
        <v>14</v>
      </c>
      <c r="I583" s="8" t="s">
        <v>427</v>
      </c>
    </row>
    <row r="584" spans="1:9" x14ac:dyDescent="0.35">
      <c r="A584" s="2">
        <v>43534</v>
      </c>
      <c r="B584" t="s">
        <v>347</v>
      </c>
      <c r="C584" t="s">
        <v>476</v>
      </c>
      <c r="D584" t="s">
        <v>294</v>
      </c>
      <c r="E584" t="str">
        <f>VLOOKUP(D584,Joggler_List!A:C,2,0)</f>
        <v>M</v>
      </c>
      <c r="F584" t="str">
        <f>VLOOKUP(D584,Joggler_List!A:C,3,0)</f>
        <v>GBR</v>
      </c>
      <c r="G584" s="3">
        <v>0.20379629629629628</v>
      </c>
      <c r="H584" t="s">
        <v>14</v>
      </c>
      <c r="I584" s="8" t="s">
        <v>427</v>
      </c>
    </row>
    <row r="585" spans="1:9" x14ac:dyDescent="0.35">
      <c r="A585" s="2">
        <v>44577</v>
      </c>
      <c r="B585" t="s">
        <v>347</v>
      </c>
      <c r="C585" t="s">
        <v>477</v>
      </c>
      <c r="D585" t="s">
        <v>294</v>
      </c>
      <c r="E585" t="str">
        <f>VLOOKUP(D585,Joggler_List!A:C,2,0)</f>
        <v>M</v>
      </c>
      <c r="F585" t="str">
        <f>VLOOKUP(D585,Joggler_List!A:C,3,0)</f>
        <v>GBR</v>
      </c>
      <c r="G585" s="3">
        <v>0.20405092592592591</v>
      </c>
      <c r="H585" t="s">
        <v>14</v>
      </c>
      <c r="I585" s="8" t="s">
        <v>427</v>
      </c>
    </row>
    <row r="586" spans="1:9" x14ac:dyDescent="0.35">
      <c r="A586" s="2">
        <v>43772</v>
      </c>
      <c r="B586" t="s">
        <v>347</v>
      </c>
      <c r="C586" t="s">
        <v>415</v>
      </c>
      <c r="D586" t="s">
        <v>307</v>
      </c>
      <c r="E586" t="str">
        <f>VLOOKUP(D586,Joggler_List!A:C,2,0)</f>
        <v>M</v>
      </c>
      <c r="F586" t="str">
        <f>VLOOKUP(D586,Joggler_List!A:C,3,0)</f>
        <v>USA</v>
      </c>
      <c r="G586" s="3">
        <v>0.20428240740740741</v>
      </c>
      <c r="H586" t="s">
        <v>14</v>
      </c>
      <c r="I586" s="8" t="s">
        <v>478</v>
      </c>
    </row>
    <row r="587" spans="1:9" x14ac:dyDescent="0.35">
      <c r="A587" s="2">
        <v>43056</v>
      </c>
      <c r="B587" t="s">
        <v>347</v>
      </c>
      <c r="C587" t="s">
        <v>459</v>
      </c>
      <c r="D587" t="s">
        <v>294</v>
      </c>
      <c r="E587" t="str">
        <f>VLOOKUP(D587,Joggler_List!A:C,2,0)</f>
        <v>M</v>
      </c>
      <c r="F587" t="str">
        <f>VLOOKUP(D587,Joggler_List!A:C,3,0)</f>
        <v>GBR</v>
      </c>
      <c r="G587" s="3">
        <v>0.20486111111111113</v>
      </c>
      <c r="H587" t="s">
        <v>14</v>
      </c>
      <c r="I587" s="8" t="s">
        <v>427</v>
      </c>
    </row>
    <row r="588" spans="1:9" x14ac:dyDescent="0.35">
      <c r="A588" s="2">
        <v>43709</v>
      </c>
      <c r="B588" t="s">
        <v>347</v>
      </c>
      <c r="C588" t="s">
        <v>479</v>
      </c>
      <c r="D588" t="s">
        <v>294</v>
      </c>
      <c r="E588" t="str">
        <f>VLOOKUP(D588,Joggler_List!A:C,2,0)</f>
        <v>M</v>
      </c>
      <c r="F588" t="str">
        <f>VLOOKUP(D588,Joggler_List!A:C,3,0)</f>
        <v>GBR</v>
      </c>
      <c r="G588" s="3">
        <v>0.20486111111111113</v>
      </c>
      <c r="H588" t="s">
        <v>14</v>
      </c>
      <c r="I588" s="8" t="s">
        <v>427</v>
      </c>
    </row>
    <row r="589" spans="1:9" x14ac:dyDescent="0.35">
      <c r="A589" s="2">
        <v>44990</v>
      </c>
      <c r="B589" t="s">
        <v>347</v>
      </c>
      <c r="C589" t="s">
        <v>429</v>
      </c>
      <c r="D589" t="s">
        <v>254</v>
      </c>
      <c r="E589" t="str">
        <f>VLOOKUP(D589,Joggler_List!A:C,2,0)</f>
        <v>M</v>
      </c>
      <c r="F589" t="str">
        <f>VLOOKUP(D589,Joggler_List!A:C,3,0)</f>
        <v>USA</v>
      </c>
      <c r="G589" s="3">
        <v>0.20497685185185185</v>
      </c>
      <c r="H589">
        <v>0</v>
      </c>
      <c r="I589" s="8" t="s">
        <v>430</v>
      </c>
    </row>
    <row r="590" spans="1:9" x14ac:dyDescent="0.35">
      <c r="A590" s="2">
        <v>43886</v>
      </c>
      <c r="B590" t="s">
        <v>347</v>
      </c>
      <c r="C590" t="s">
        <v>480</v>
      </c>
      <c r="D590" t="s">
        <v>294</v>
      </c>
      <c r="E590" t="str">
        <f>VLOOKUP(D590,Joggler_List!A:C,2,0)</f>
        <v>M</v>
      </c>
      <c r="F590" t="str">
        <f>VLOOKUP(D590,Joggler_List!A:C,3,0)</f>
        <v>GBR</v>
      </c>
      <c r="G590" s="3">
        <v>0.20563657407407407</v>
      </c>
      <c r="H590" t="s">
        <v>14</v>
      </c>
      <c r="I590" s="8" t="s">
        <v>427</v>
      </c>
    </row>
    <row r="591" spans="1:9" x14ac:dyDescent="0.35">
      <c r="A591" s="2">
        <v>43462</v>
      </c>
      <c r="B591" t="s">
        <v>347</v>
      </c>
      <c r="C591" t="s">
        <v>481</v>
      </c>
      <c r="D591" t="s">
        <v>294</v>
      </c>
      <c r="E591" t="str">
        <f>VLOOKUP(D591,Joggler_List!A:C,2,0)</f>
        <v>M</v>
      </c>
      <c r="F591" t="str">
        <f>VLOOKUP(D591,Joggler_List!A:C,3,0)</f>
        <v>GBR</v>
      </c>
      <c r="G591" s="3">
        <v>0.20606481481481484</v>
      </c>
      <c r="H591" t="s">
        <v>14</v>
      </c>
      <c r="I591" s="8" t="s">
        <v>427</v>
      </c>
    </row>
    <row r="592" spans="1:9" x14ac:dyDescent="0.35">
      <c r="A592" s="2">
        <v>43192</v>
      </c>
      <c r="B592" t="s">
        <v>347</v>
      </c>
      <c r="C592" t="s">
        <v>482</v>
      </c>
      <c r="D592" t="s">
        <v>294</v>
      </c>
      <c r="E592" t="str">
        <f>VLOOKUP(D592,Joggler_List!A:C,2,0)</f>
        <v>M</v>
      </c>
      <c r="F592" t="str">
        <f>VLOOKUP(D592,Joggler_List!A:C,3,0)</f>
        <v>GBR</v>
      </c>
      <c r="G592" s="3">
        <v>0.20611111111111111</v>
      </c>
      <c r="H592" t="s">
        <v>14</v>
      </c>
      <c r="I592" s="8" t="s">
        <v>427</v>
      </c>
    </row>
    <row r="593" spans="1:9" x14ac:dyDescent="0.35">
      <c r="A593" s="2">
        <v>43309</v>
      </c>
      <c r="B593" t="s">
        <v>347</v>
      </c>
      <c r="C593" t="s">
        <v>483</v>
      </c>
      <c r="D593" t="s">
        <v>294</v>
      </c>
      <c r="E593" t="str">
        <f>VLOOKUP(D593,Joggler_List!A:C,2,0)</f>
        <v>M</v>
      </c>
      <c r="F593" t="str">
        <f>VLOOKUP(D593,Joggler_List!A:C,3,0)</f>
        <v>GBR</v>
      </c>
      <c r="G593" s="3">
        <v>0.20611111111111111</v>
      </c>
      <c r="H593" t="s">
        <v>14</v>
      </c>
      <c r="I593" s="8" t="s">
        <v>427</v>
      </c>
    </row>
    <row r="594" spans="1:9" x14ac:dyDescent="0.35">
      <c r="A594" s="2">
        <v>43772</v>
      </c>
      <c r="B594" t="s">
        <v>347</v>
      </c>
      <c r="C594" t="s">
        <v>415</v>
      </c>
      <c r="D594" t="s">
        <v>254</v>
      </c>
      <c r="E594" t="str">
        <f>VLOOKUP(D594,Joggler_List!A:C,2,0)</f>
        <v>M</v>
      </c>
      <c r="F594" t="str">
        <f>VLOOKUP(D594,Joggler_List!A:C,3,0)</f>
        <v>USA</v>
      </c>
      <c r="G594" s="3">
        <v>0.2061574074074074</v>
      </c>
      <c r="H594" t="s">
        <v>14</v>
      </c>
      <c r="I594" s="8" t="s">
        <v>484</v>
      </c>
    </row>
    <row r="595" spans="1:9" x14ac:dyDescent="0.35">
      <c r="A595" s="2">
        <v>44507</v>
      </c>
      <c r="B595" t="s">
        <v>347</v>
      </c>
      <c r="C595" t="s">
        <v>415</v>
      </c>
      <c r="D595" t="s">
        <v>254</v>
      </c>
      <c r="E595" t="str">
        <f>VLOOKUP(D595,Joggler_List!A:C,2,0)</f>
        <v>M</v>
      </c>
      <c r="F595" t="str">
        <f>VLOOKUP(D595,Joggler_List!A:C,3,0)</f>
        <v>USA</v>
      </c>
      <c r="G595" s="3">
        <v>0.20644675925925926</v>
      </c>
      <c r="H595" t="s">
        <v>14</v>
      </c>
      <c r="I595" s="8"/>
    </row>
    <row r="596" spans="1:9" x14ac:dyDescent="0.35">
      <c r="A596" s="2">
        <v>39250</v>
      </c>
      <c r="B596" t="s">
        <v>347</v>
      </c>
      <c r="C596" t="s">
        <v>880</v>
      </c>
      <c r="D596" t="s">
        <v>879</v>
      </c>
      <c r="E596" t="str">
        <f>VLOOKUP(D596,Joggler_List!A:C,2,0)</f>
        <v>M</v>
      </c>
      <c r="F596" t="str">
        <f>VLOOKUP(D596,Joggler_List!A:C,3,0)</f>
        <v>GER</v>
      </c>
      <c r="G596" s="3">
        <v>0.20653935185185182</v>
      </c>
      <c r="H596" t="s">
        <v>14</v>
      </c>
      <c r="I596" t="s">
        <v>881</v>
      </c>
    </row>
    <row r="597" spans="1:9" x14ac:dyDescent="0.35">
      <c r="A597" s="2">
        <v>43044</v>
      </c>
      <c r="B597" t="s">
        <v>347</v>
      </c>
      <c r="C597" t="s">
        <v>415</v>
      </c>
      <c r="D597" t="s">
        <v>254</v>
      </c>
      <c r="E597" t="str">
        <f>VLOOKUP(D597,Joggler_List!A:C,2,0)</f>
        <v>M</v>
      </c>
      <c r="F597" t="str">
        <f>VLOOKUP(D597,Joggler_List!A:C,3,0)</f>
        <v>USA</v>
      </c>
      <c r="G597" s="3">
        <v>0.20666666666666667</v>
      </c>
      <c r="H597" t="s">
        <v>14</v>
      </c>
      <c r="I597" s="8" t="s">
        <v>718</v>
      </c>
    </row>
    <row r="598" spans="1:9" x14ac:dyDescent="0.35">
      <c r="A598" s="2">
        <v>43547</v>
      </c>
      <c r="B598" t="s">
        <v>347</v>
      </c>
      <c r="C598" t="s">
        <v>485</v>
      </c>
      <c r="D598" t="s">
        <v>294</v>
      </c>
      <c r="E598" t="str">
        <f>VLOOKUP(D598,Joggler_List!A:C,2,0)</f>
        <v>M</v>
      </c>
      <c r="F598" t="str">
        <f>VLOOKUP(D598,Joggler_List!A:C,3,0)</f>
        <v>GBR</v>
      </c>
      <c r="G598" s="3">
        <v>0.20753472222222222</v>
      </c>
      <c r="H598" t="s">
        <v>14</v>
      </c>
      <c r="I598" s="8" t="s">
        <v>427</v>
      </c>
    </row>
    <row r="599" spans="1:9" x14ac:dyDescent="0.35">
      <c r="A599" s="2">
        <v>43813</v>
      </c>
      <c r="B599" t="s">
        <v>347</v>
      </c>
      <c r="C599" t="s">
        <v>486</v>
      </c>
      <c r="D599" t="s">
        <v>294</v>
      </c>
      <c r="E599" t="str">
        <f>VLOOKUP(D599,Joggler_List!A:C,2,0)</f>
        <v>M</v>
      </c>
      <c r="F599" t="str">
        <f>VLOOKUP(D599,Joggler_List!A:C,3,0)</f>
        <v>GBR</v>
      </c>
      <c r="G599" s="3">
        <v>0.20805555555555555</v>
      </c>
      <c r="H599" t="s">
        <v>14</v>
      </c>
      <c r="I599" s="8" t="s">
        <v>427</v>
      </c>
    </row>
    <row r="600" spans="1:9" x14ac:dyDescent="0.35">
      <c r="A600" s="2">
        <v>44465</v>
      </c>
      <c r="B600" t="s">
        <v>347</v>
      </c>
      <c r="C600" t="s">
        <v>446</v>
      </c>
      <c r="D600" t="s">
        <v>254</v>
      </c>
      <c r="E600" t="str">
        <f>VLOOKUP(D600,Joggler_List!A:C,2,0)</f>
        <v>M</v>
      </c>
      <c r="F600" t="str">
        <f>VLOOKUP(D600,Joggler_List!A:C,3,0)</f>
        <v>USA</v>
      </c>
      <c r="G600" s="3">
        <v>0.20820601851851853</v>
      </c>
      <c r="H600">
        <v>0</v>
      </c>
      <c r="I600" s="8" t="s">
        <v>447</v>
      </c>
    </row>
    <row r="601" spans="1:9" x14ac:dyDescent="0.35">
      <c r="A601" s="2">
        <v>38858</v>
      </c>
      <c r="B601" t="s">
        <v>347</v>
      </c>
      <c r="C601" t="s">
        <v>883</v>
      </c>
      <c r="D601" t="s">
        <v>879</v>
      </c>
      <c r="E601" t="str">
        <f>VLOOKUP(D601,Joggler_List!A:C,2,0)</f>
        <v>M</v>
      </c>
      <c r="F601" t="str">
        <f>VLOOKUP(D601,Joggler_List!A:C,3,0)</f>
        <v>GER</v>
      </c>
      <c r="G601" s="3">
        <v>0.21062499999999998</v>
      </c>
      <c r="H601" t="s">
        <v>14</v>
      </c>
      <c r="I601" t="s">
        <v>882</v>
      </c>
    </row>
    <row r="602" spans="1:9" x14ac:dyDescent="0.35">
      <c r="A602" s="2">
        <v>44843</v>
      </c>
      <c r="B602" t="s">
        <v>347</v>
      </c>
      <c r="C602" t="s">
        <v>351</v>
      </c>
      <c r="D602" t="s">
        <v>254</v>
      </c>
      <c r="E602" t="str">
        <f>VLOOKUP(D602,Joggler_List!A:C,2,0)</f>
        <v>M</v>
      </c>
      <c r="F602" t="str">
        <f>VLOOKUP(D602,Joggler_List!A:C,3,0)</f>
        <v>USA</v>
      </c>
      <c r="G602" s="3">
        <v>0.21069444444444443</v>
      </c>
      <c r="H602" t="s">
        <v>14</v>
      </c>
      <c r="I602" s="8" t="s">
        <v>460</v>
      </c>
    </row>
    <row r="603" spans="1:9" x14ac:dyDescent="0.35">
      <c r="A603" s="2">
        <v>44836</v>
      </c>
      <c r="B603" t="s">
        <v>347</v>
      </c>
      <c r="C603" t="s">
        <v>388</v>
      </c>
      <c r="D603" t="s">
        <v>254</v>
      </c>
      <c r="E603" t="str">
        <f>VLOOKUP(D603,Joggler_List!A:C,2,0)</f>
        <v>M</v>
      </c>
      <c r="F603" t="str">
        <f>VLOOKUP(D603,Joggler_List!A:C,3,0)</f>
        <v>USA</v>
      </c>
      <c r="G603" s="3">
        <v>0.21103009259259262</v>
      </c>
      <c r="H603" t="s">
        <v>14</v>
      </c>
      <c r="I603" s="8" t="s">
        <v>436</v>
      </c>
    </row>
    <row r="604" spans="1:9" x14ac:dyDescent="0.35">
      <c r="A604" s="2">
        <v>43198</v>
      </c>
      <c r="B604" t="s">
        <v>347</v>
      </c>
      <c r="C604" t="s">
        <v>887</v>
      </c>
      <c r="D604" t="s">
        <v>254</v>
      </c>
      <c r="E604" t="str">
        <f>VLOOKUP(D604,Joggler_List!A:C,2,0)</f>
        <v>M</v>
      </c>
      <c r="F604" t="str">
        <f>VLOOKUP(D604,Joggler_List!A:C,3,0)</f>
        <v>USA</v>
      </c>
      <c r="G604" s="3">
        <v>0.21254629629629629</v>
      </c>
      <c r="H604" t="s">
        <v>14</v>
      </c>
      <c r="I604" t="s">
        <v>888</v>
      </c>
    </row>
    <row r="605" spans="1:9" x14ac:dyDescent="0.35">
      <c r="A605" s="2">
        <v>43618</v>
      </c>
      <c r="B605" t="s">
        <v>347</v>
      </c>
      <c r="C605" t="s">
        <v>487</v>
      </c>
      <c r="D605" t="s">
        <v>294</v>
      </c>
      <c r="E605" t="str">
        <f>VLOOKUP(D605,Joggler_List!A:C,2,0)</f>
        <v>M</v>
      </c>
      <c r="F605" t="str">
        <f>VLOOKUP(D605,Joggler_List!A:C,3,0)</f>
        <v>GBR</v>
      </c>
      <c r="G605" s="3">
        <v>0.21265046296296297</v>
      </c>
      <c r="H605" t="s">
        <v>14</v>
      </c>
      <c r="I605" s="8" t="s">
        <v>427</v>
      </c>
    </row>
    <row r="606" spans="1:9" x14ac:dyDescent="0.35">
      <c r="A606" s="2">
        <v>40650</v>
      </c>
      <c r="B606" t="s">
        <v>347</v>
      </c>
      <c r="C606" t="s">
        <v>388</v>
      </c>
      <c r="D606" t="s">
        <v>294</v>
      </c>
      <c r="E606" t="str">
        <f>VLOOKUP(D606,Joggler_List!A:C,2,0)</f>
        <v>M</v>
      </c>
      <c r="F606" t="str">
        <f>VLOOKUP(D606,Joggler_List!A:C,3,0)</f>
        <v>GBR</v>
      </c>
      <c r="G606" s="3">
        <v>0.21273148148148147</v>
      </c>
      <c r="H606" t="s">
        <v>14</v>
      </c>
      <c r="I606" s="8" t="s">
        <v>427</v>
      </c>
    </row>
    <row r="607" spans="1:9" x14ac:dyDescent="0.35">
      <c r="A607" s="2">
        <v>42988</v>
      </c>
      <c r="B607" t="s">
        <v>347</v>
      </c>
      <c r="C607" t="s">
        <v>488</v>
      </c>
      <c r="D607" t="s">
        <v>294</v>
      </c>
      <c r="E607" t="str">
        <f>VLOOKUP(D607,Joggler_List!A:C,2,0)</f>
        <v>M</v>
      </c>
      <c r="F607" t="str">
        <f>VLOOKUP(D607,Joggler_List!A:C,3,0)</f>
        <v>GBR</v>
      </c>
      <c r="G607" s="3">
        <v>0.21312500000000001</v>
      </c>
      <c r="H607" t="s">
        <v>14</v>
      </c>
      <c r="I607" s="8" t="s">
        <v>427</v>
      </c>
    </row>
    <row r="608" spans="1:9" x14ac:dyDescent="0.35">
      <c r="A608" s="2">
        <v>43492</v>
      </c>
      <c r="B608" t="s">
        <v>347</v>
      </c>
      <c r="C608" t="s">
        <v>800</v>
      </c>
      <c r="D608" t="s">
        <v>307</v>
      </c>
      <c r="E608" t="str">
        <f>VLOOKUP(D608,Joggler_List!A:C,2,0)</f>
        <v>M</v>
      </c>
      <c r="F608" t="str">
        <f>VLOOKUP(D608,Joggler_List!A:C,3,0)</f>
        <v>USA</v>
      </c>
      <c r="G608" s="3">
        <v>0.21422453703703703</v>
      </c>
      <c r="H608" t="s">
        <v>14</v>
      </c>
      <c r="I608" s="8" t="s">
        <v>802</v>
      </c>
    </row>
    <row r="609" spans="1:9" x14ac:dyDescent="0.35">
      <c r="A609" s="2">
        <v>43086</v>
      </c>
      <c r="B609" t="s">
        <v>347</v>
      </c>
      <c r="C609" t="s">
        <v>489</v>
      </c>
      <c r="D609" t="s">
        <v>294</v>
      </c>
      <c r="E609" t="str">
        <f>VLOOKUP(D609,Joggler_List!A:C,2,0)</f>
        <v>M</v>
      </c>
      <c r="F609" t="str">
        <f>VLOOKUP(D609,Joggler_List!A:C,3,0)</f>
        <v>GBR</v>
      </c>
      <c r="G609" s="3">
        <v>0.21480324074074075</v>
      </c>
      <c r="H609" t="s">
        <v>14</v>
      </c>
      <c r="I609" s="8" t="s">
        <v>427</v>
      </c>
    </row>
    <row r="610" spans="1:9" x14ac:dyDescent="0.35">
      <c r="A610" s="2">
        <v>44324</v>
      </c>
      <c r="B610" t="s">
        <v>347</v>
      </c>
      <c r="C610" t="s">
        <v>490</v>
      </c>
      <c r="D610" t="s">
        <v>294</v>
      </c>
      <c r="E610" t="str">
        <f>VLOOKUP(D610,Joggler_List!A:C,2,0)</f>
        <v>M</v>
      </c>
      <c r="F610" t="str">
        <f>VLOOKUP(D610,Joggler_List!A:C,3,0)</f>
        <v>GBR</v>
      </c>
      <c r="G610" s="3">
        <v>0.21530092592592595</v>
      </c>
      <c r="H610" t="s">
        <v>14</v>
      </c>
      <c r="I610" s="8" t="s">
        <v>427</v>
      </c>
    </row>
    <row r="611" spans="1:9" x14ac:dyDescent="0.35">
      <c r="A611" s="2">
        <v>44871</v>
      </c>
      <c r="B611" t="s">
        <v>347</v>
      </c>
      <c r="C611" t="s">
        <v>415</v>
      </c>
      <c r="D611" t="s">
        <v>254</v>
      </c>
      <c r="E611" t="str">
        <f>VLOOKUP(D611,Joggler_List!A:C,2,0)</f>
        <v>M</v>
      </c>
      <c r="F611" t="str">
        <f>VLOOKUP(D611,Joggler_List!A:C,3,0)</f>
        <v>USA</v>
      </c>
      <c r="G611" s="3">
        <v>0.21642361111111111</v>
      </c>
      <c r="H611" t="s">
        <v>14</v>
      </c>
      <c r="I611" s="8" t="s">
        <v>491</v>
      </c>
    </row>
    <row r="612" spans="1:9" x14ac:dyDescent="0.35">
      <c r="A612" s="2">
        <v>39026</v>
      </c>
      <c r="B612" t="s">
        <v>347</v>
      </c>
      <c r="C612" t="s">
        <v>415</v>
      </c>
      <c r="D612" t="s">
        <v>492</v>
      </c>
      <c r="E612" t="str">
        <f>VLOOKUP(D612,Joggler_List!A:C,2,0)</f>
        <v>M</v>
      </c>
      <c r="F612" t="str">
        <f>VLOOKUP(D612,Joggler_List!A:C,3,0)</f>
        <v>GER</v>
      </c>
      <c r="G612" s="3">
        <v>0.2177199074074074</v>
      </c>
      <c r="H612" t="s">
        <v>14</v>
      </c>
      <c r="I612" s="8" t="s">
        <v>493</v>
      </c>
    </row>
    <row r="613" spans="1:9" x14ac:dyDescent="0.35">
      <c r="A613" s="2">
        <v>43212</v>
      </c>
      <c r="B613" t="s">
        <v>347</v>
      </c>
      <c r="C613" t="s">
        <v>388</v>
      </c>
      <c r="D613" t="s">
        <v>294</v>
      </c>
      <c r="E613" t="str">
        <f>VLOOKUP(D613,Joggler_List!A:C,2,0)</f>
        <v>M</v>
      </c>
      <c r="F613" t="str">
        <f>VLOOKUP(D613,Joggler_List!A:C,3,0)</f>
        <v>GBR</v>
      </c>
      <c r="G613" s="3">
        <v>0.21781249999999999</v>
      </c>
      <c r="H613" t="s">
        <v>14</v>
      </c>
      <c r="I613" s="8" t="s">
        <v>427</v>
      </c>
    </row>
    <row r="614" spans="1:9" x14ac:dyDescent="0.35">
      <c r="A614" s="2">
        <v>42693</v>
      </c>
      <c r="B614" t="s">
        <v>347</v>
      </c>
      <c r="C614" t="s">
        <v>494</v>
      </c>
      <c r="D614" t="s">
        <v>294</v>
      </c>
      <c r="E614" t="str">
        <f>VLOOKUP(D614,Joggler_List!A:C,2,0)</f>
        <v>M</v>
      </c>
      <c r="F614" t="str">
        <f>VLOOKUP(D614,Joggler_List!A:C,3,0)</f>
        <v>GBR</v>
      </c>
      <c r="G614" s="3">
        <v>0.21846064814814814</v>
      </c>
      <c r="H614" t="s">
        <v>14</v>
      </c>
      <c r="I614" s="8" t="s">
        <v>427</v>
      </c>
    </row>
    <row r="615" spans="1:9" x14ac:dyDescent="0.35">
      <c r="A615" s="2">
        <v>44658</v>
      </c>
      <c r="B615" t="s">
        <v>347</v>
      </c>
      <c r="C615" t="s">
        <v>495</v>
      </c>
      <c r="D615" t="s">
        <v>294</v>
      </c>
      <c r="E615" t="str">
        <f>VLOOKUP(D615,Joggler_List!A:C,2,0)</f>
        <v>M</v>
      </c>
      <c r="F615" t="str">
        <f>VLOOKUP(D615,Joggler_List!A:C,3,0)</f>
        <v>GBR</v>
      </c>
      <c r="G615" s="3">
        <v>0.22300925925925927</v>
      </c>
      <c r="H615" t="s">
        <v>14</v>
      </c>
      <c r="I615" s="8" t="s">
        <v>427</v>
      </c>
    </row>
    <row r="616" spans="1:9" x14ac:dyDescent="0.35">
      <c r="A616" s="2">
        <v>43842</v>
      </c>
      <c r="B616" t="s">
        <v>347</v>
      </c>
      <c r="C616" t="s">
        <v>496</v>
      </c>
      <c r="D616" t="s">
        <v>294</v>
      </c>
      <c r="E616" t="str">
        <f>VLOOKUP(D616,Joggler_List!A:C,2,0)</f>
        <v>M</v>
      </c>
      <c r="F616" t="str">
        <f>VLOOKUP(D616,Joggler_List!A:C,3,0)</f>
        <v>GBR</v>
      </c>
      <c r="G616" s="3">
        <v>0.22885416666666666</v>
      </c>
      <c r="H616" t="s">
        <v>14</v>
      </c>
      <c r="I616" s="8" t="s">
        <v>427</v>
      </c>
    </row>
    <row r="617" spans="1:9" x14ac:dyDescent="0.35">
      <c r="A617" s="2">
        <v>43387</v>
      </c>
      <c r="B617" t="s">
        <v>347</v>
      </c>
      <c r="C617" t="s">
        <v>456</v>
      </c>
      <c r="D617" t="s">
        <v>294</v>
      </c>
      <c r="E617" t="str">
        <f>VLOOKUP(D617,Joggler_List!A:C,2,0)</f>
        <v>M</v>
      </c>
      <c r="F617" t="str">
        <f>VLOOKUP(D617,Joggler_List!A:C,3,0)</f>
        <v>GBR</v>
      </c>
      <c r="G617" s="3">
        <v>0.23124999999999998</v>
      </c>
      <c r="H617" t="s">
        <v>14</v>
      </c>
      <c r="I617" s="8" t="s">
        <v>427</v>
      </c>
    </row>
    <row r="618" spans="1:9" x14ac:dyDescent="0.35">
      <c r="A618" s="2">
        <v>43632</v>
      </c>
      <c r="B618" t="s">
        <v>347</v>
      </c>
      <c r="C618" t="s">
        <v>497</v>
      </c>
      <c r="D618" t="s">
        <v>294</v>
      </c>
      <c r="E618" t="str">
        <f>VLOOKUP(D618,Joggler_List!A:C,2,0)</f>
        <v>M</v>
      </c>
      <c r="F618" t="str">
        <f>VLOOKUP(D618,Joggler_List!A:C,3,0)</f>
        <v>GBR</v>
      </c>
      <c r="G618" s="3">
        <v>0.23151620370370371</v>
      </c>
      <c r="H618" t="s">
        <v>14</v>
      </c>
      <c r="I618" s="8" t="s">
        <v>427</v>
      </c>
    </row>
    <row r="619" spans="1:9" x14ac:dyDescent="0.35">
      <c r="A619" s="2">
        <v>43085</v>
      </c>
      <c r="B619" t="s">
        <v>347</v>
      </c>
      <c r="C619" t="s">
        <v>498</v>
      </c>
      <c r="D619" t="s">
        <v>294</v>
      </c>
      <c r="E619" t="str">
        <f>VLOOKUP(D619,Joggler_List!A:C,2,0)</f>
        <v>M</v>
      </c>
      <c r="F619" t="str">
        <f>VLOOKUP(D619,Joggler_List!A:C,3,0)</f>
        <v>GBR</v>
      </c>
      <c r="G619" s="3">
        <v>0.23194444444444443</v>
      </c>
      <c r="H619" t="s">
        <v>14</v>
      </c>
      <c r="I619" s="8" t="s">
        <v>427</v>
      </c>
    </row>
    <row r="620" spans="1:9" x14ac:dyDescent="0.35">
      <c r="A620" s="2">
        <v>43226</v>
      </c>
      <c r="B620" t="s">
        <v>347</v>
      </c>
      <c r="C620" t="s">
        <v>499</v>
      </c>
      <c r="D620" t="s">
        <v>294</v>
      </c>
      <c r="E620" t="str">
        <f>VLOOKUP(D620,Joggler_List!A:C,2,0)</f>
        <v>M</v>
      </c>
      <c r="F620" t="str">
        <f>VLOOKUP(D620,Joggler_List!A:C,3,0)</f>
        <v>GBR</v>
      </c>
      <c r="G620" s="3">
        <v>0.23476851851851852</v>
      </c>
      <c r="H620" t="s">
        <v>14</v>
      </c>
      <c r="I620" s="8" t="s">
        <v>427</v>
      </c>
    </row>
    <row r="621" spans="1:9" x14ac:dyDescent="0.35">
      <c r="A621" s="2">
        <v>39740</v>
      </c>
      <c r="B621" t="s">
        <v>347</v>
      </c>
      <c r="C621" t="s">
        <v>456</v>
      </c>
      <c r="D621" t="s">
        <v>294</v>
      </c>
      <c r="E621" t="str">
        <f>VLOOKUP(D621,Joggler_List!A:C,2,0)</f>
        <v>M</v>
      </c>
      <c r="F621" t="str">
        <f>VLOOKUP(D621,Joggler_List!A:C,3,0)</f>
        <v>GBR</v>
      </c>
      <c r="G621" s="3">
        <v>0.23587962962962963</v>
      </c>
      <c r="H621" t="s">
        <v>14</v>
      </c>
      <c r="I621" s="8" t="s">
        <v>427</v>
      </c>
    </row>
    <row r="622" spans="1:9" x14ac:dyDescent="0.35">
      <c r="A622" s="2">
        <v>40859</v>
      </c>
      <c r="B622" t="s">
        <v>347</v>
      </c>
      <c r="C622" t="s">
        <v>500</v>
      </c>
      <c r="D622" t="s">
        <v>222</v>
      </c>
      <c r="E622" t="str">
        <f>VLOOKUP(D622,Joggler_List!A:C,2,0)</f>
        <v>M</v>
      </c>
      <c r="F622" t="str">
        <f>VLOOKUP(D622,Joggler_List!A:C,3,0)</f>
        <v>USA</v>
      </c>
      <c r="G622" s="3">
        <v>0.24186342592592591</v>
      </c>
      <c r="H622">
        <v>4</v>
      </c>
      <c r="I622" s="8" t="s">
        <v>501</v>
      </c>
    </row>
    <row r="623" spans="1:9" x14ac:dyDescent="0.35">
      <c r="A623" s="2">
        <v>41539</v>
      </c>
      <c r="B623" t="s">
        <v>347</v>
      </c>
      <c r="C623" t="s">
        <v>502</v>
      </c>
      <c r="D623" t="s">
        <v>384</v>
      </c>
      <c r="E623" t="str">
        <f>VLOOKUP(D623,Joggler_List!A:C,2,0)</f>
        <v>M</v>
      </c>
      <c r="F623" t="str">
        <f>VLOOKUP(D623,Joggler_List!A:C,3,0)</f>
        <v>USA</v>
      </c>
      <c r="G623" s="3">
        <v>0.24403935185185185</v>
      </c>
      <c r="H623" t="s">
        <v>14</v>
      </c>
      <c r="I623" t="s">
        <v>503</v>
      </c>
    </row>
    <row r="624" spans="1:9" x14ac:dyDescent="0.35">
      <c r="A624" s="2">
        <v>44472</v>
      </c>
      <c r="B624" t="s">
        <v>347</v>
      </c>
      <c r="C624" t="s">
        <v>388</v>
      </c>
      <c r="D624" t="s">
        <v>236</v>
      </c>
      <c r="E624" t="str">
        <f>VLOOKUP(D624,Joggler_List!A:C,2,0)</f>
        <v>M</v>
      </c>
      <c r="F624" t="str">
        <f>VLOOKUP(D624,Joggler_List!A:C,3,0)</f>
        <v>GBR</v>
      </c>
      <c r="G624" s="3">
        <v>0.24413194444444444</v>
      </c>
      <c r="H624" t="s">
        <v>14</v>
      </c>
      <c r="I624" s="8" t="s">
        <v>504</v>
      </c>
    </row>
    <row r="625" spans="1:9" x14ac:dyDescent="0.35">
      <c r="A625" s="2">
        <v>40461</v>
      </c>
      <c r="B625" t="s">
        <v>505</v>
      </c>
      <c r="C625" t="s">
        <v>351</v>
      </c>
      <c r="D625" t="s">
        <v>113</v>
      </c>
      <c r="E625" t="str">
        <f>VLOOKUP(D625,Joggler_List!A:C,2,0)</f>
        <v>M</v>
      </c>
      <c r="F625" t="str">
        <f>VLOOKUP(D625,Joggler_List!A:C,3,0)</f>
        <v>USA</v>
      </c>
      <c r="G625" s="3">
        <v>0.24422453703703703</v>
      </c>
      <c r="H625" t="s">
        <v>14</v>
      </c>
      <c r="I625" s="8" t="s">
        <v>506</v>
      </c>
    </row>
    <row r="626" spans="1:9" x14ac:dyDescent="0.35">
      <c r="A626" s="2">
        <v>40139</v>
      </c>
      <c r="B626" t="s">
        <v>347</v>
      </c>
      <c r="C626" t="s">
        <v>348</v>
      </c>
      <c r="D626" t="s">
        <v>113</v>
      </c>
      <c r="E626" t="str">
        <f>VLOOKUP(D626,Joggler_List!A:C,2,0)</f>
        <v>M</v>
      </c>
      <c r="F626" t="str">
        <f>VLOOKUP(D626,Joggler_List!A:C,3,0)</f>
        <v>USA</v>
      </c>
      <c r="G626" s="3">
        <v>0.24567129629629628</v>
      </c>
      <c r="H626" t="s">
        <v>14</v>
      </c>
      <c r="I626" t="s">
        <v>889</v>
      </c>
    </row>
    <row r="627" spans="1:9" x14ac:dyDescent="0.35">
      <c r="A627" s="2">
        <v>42015</v>
      </c>
      <c r="B627" t="s">
        <v>505</v>
      </c>
      <c r="C627" t="s">
        <v>441</v>
      </c>
      <c r="D627" t="s">
        <v>113</v>
      </c>
      <c r="E627" t="str">
        <f>VLOOKUP(D627,Joggler_List!A:C,2,0)</f>
        <v>M</v>
      </c>
      <c r="F627" t="str">
        <f>VLOOKUP(D627,Joggler_List!A:C,3,0)</f>
        <v>USA</v>
      </c>
      <c r="G627" s="3">
        <v>0.25660879629629629</v>
      </c>
      <c r="H627" t="s">
        <v>14</v>
      </c>
      <c r="I627" s="8" t="s">
        <v>507</v>
      </c>
    </row>
    <row r="628" spans="1:9" x14ac:dyDescent="0.35">
      <c r="A628" s="2">
        <v>32453</v>
      </c>
      <c r="B628" t="s">
        <v>505</v>
      </c>
      <c r="C628" t="s">
        <v>415</v>
      </c>
      <c r="D628" t="s">
        <v>41</v>
      </c>
      <c r="E628" t="str">
        <f>VLOOKUP(D628,Joggler_List!A:C,2,0)</f>
        <v>M</v>
      </c>
      <c r="F628" t="str">
        <f>VLOOKUP(D628,Joggler_List!A:C,3,0)</f>
        <v>USA</v>
      </c>
      <c r="G628" s="3">
        <v>0.29671296296296296</v>
      </c>
      <c r="H628" t="s">
        <v>14</v>
      </c>
      <c r="I628" s="8" t="s">
        <v>508</v>
      </c>
    </row>
    <row r="631" spans="1:9" x14ac:dyDescent="0.35">
      <c r="D631" s="53"/>
    </row>
  </sheetData>
  <autoFilter ref="A1:I628" xr:uid="{00000000-0001-0000-0000-000000000000}">
    <sortState xmlns:xlrd2="http://schemas.microsoft.com/office/spreadsheetml/2017/richdata2" ref="A2:I628">
      <sortCondition ref="G1:G628"/>
    </sortState>
  </autoFilter>
  <phoneticPr fontId="4" type="noConversion"/>
  <conditionalFormatting sqref="B1:B622 A623:B623 B624:B1048576">
    <cfRule type="cellIs" dxfId="15" priority="1" operator="equal">
      <formula>"3b Mile"</formula>
    </cfRule>
    <cfRule type="cellIs" dxfId="14" priority="2" operator="equal">
      <formula>"3b Marathon"</formula>
    </cfRule>
    <cfRule type="cellIs" dxfId="13" priority="3" operator="equal">
      <formula>"3b Half Marathon"</formula>
    </cfRule>
    <cfRule type="cellIs" dxfId="12" priority="4" operator="equal">
      <formula>"3b 5km"</formula>
    </cfRule>
    <cfRule type="cellIs" dxfId="11" priority="5" operator="equal">
      <formula>"3b 10km"</formula>
    </cfRule>
  </conditionalFormatting>
  <hyperlinks>
    <hyperlink ref="I105" r:id="rId1" xr:uid="{C8E05897-8CE7-4EB7-955C-836D4B80082E}"/>
    <hyperlink ref="I104" r:id="rId2" xr:uid="{2B90A977-A535-4479-9AF7-56C21FC6A3F1}"/>
    <hyperlink ref="I118" r:id="rId3" xr:uid="{C06517CF-9217-437F-AB1A-A06D988F163D}"/>
    <hyperlink ref="I13" r:id="rId4" xr:uid="{49535EF3-DD46-4A65-A138-D74E76C0E82A}"/>
    <hyperlink ref="I159:I163" r:id="rId5" display="https://www.juggle.org/enewsletter/2017-07" xr:uid="{7FFAF140-2554-43BA-9E37-C6E454BE30E2}"/>
    <hyperlink ref="I116" r:id="rId6" xr:uid="{D778112E-C596-4B62-9E20-07240C39B893}"/>
    <hyperlink ref="I130" r:id="rId7" xr:uid="{2B9771A6-0A6C-46BF-ABFB-8A76662E23E4}"/>
    <hyperlink ref="I3" r:id="rId8" xr:uid="{0AC3A812-9BDF-4AC9-92CA-53BC850DB253}"/>
    <hyperlink ref="I110" r:id="rId9" xr:uid="{1EE26884-443B-4BBE-A65B-1C1EC1851C5B}"/>
    <hyperlink ref="I111" r:id="rId10" xr:uid="{62EB79F3-3020-43BF-B63D-1821F2471A6E}"/>
    <hyperlink ref="I103" r:id="rId11" xr:uid="{9C768B8C-123C-4160-B69C-A55CC23B9D5E}"/>
    <hyperlink ref="I79" r:id="rId12" xr:uid="{EE46A7D4-1380-47D9-AEAC-A83C277C536B}"/>
    <hyperlink ref="I112" r:id="rId13" xr:uid="{F81E98EB-C32A-46CB-B3F9-2EAB340603A8}"/>
    <hyperlink ref="I113" r:id="rId14" xr:uid="{94A8D1CD-0B4F-49BD-9F32-6E461714DCA0}"/>
    <hyperlink ref="I4" r:id="rId15" xr:uid="{9C091AA5-F467-442E-905B-069C6FCF122E}"/>
    <hyperlink ref="I10" r:id="rId16" xr:uid="{60815C46-43F0-4AA9-B23C-B3993A3583F4}"/>
    <hyperlink ref="I64" r:id="rId17" xr:uid="{103BD4C5-CCFE-4206-A367-D53A3E986EFC}"/>
    <hyperlink ref="I88" r:id="rId18" xr:uid="{EEA015B1-42D6-46E8-BA3A-BBA84AAD8196}"/>
    <hyperlink ref="I87" r:id="rId19" xr:uid="{4441E5CE-7FBE-4EBD-A016-308C39BF0AEB}"/>
    <hyperlink ref="I78" r:id="rId20" xr:uid="{50805562-7922-4E6B-81F9-4687D82C31A0}"/>
    <hyperlink ref="I91" r:id="rId21" xr:uid="{773F721B-8150-417E-A0EC-2E5E9BEEFBB7}"/>
    <hyperlink ref="I38" r:id="rId22" xr:uid="{ED700F4D-8980-4F06-B733-A7AE2C862858}"/>
    <hyperlink ref="I49" r:id="rId23" xr:uid="{8DED33DA-94DD-49A2-B315-326A2B4065CE}"/>
    <hyperlink ref="I70" r:id="rId24" xr:uid="{65A11F48-3069-4379-9750-1CE1F542D15B}"/>
    <hyperlink ref="I55" r:id="rId25" xr:uid="{69092C5A-51F5-4203-9901-915A995839DC}"/>
    <hyperlink ref="I73" r:id="rId26" xr:uid="{102C7A6F-BFE4-4F79-9595-58DBB90B4D95}"/>
    <hyperlink ref="I77" r:id="rId27" xr:uid="{11F8B580-0835-4DFE-8963-316484ACD5E5}"/>
    <hyperlink ref="I123" r:id="rId28" xr:uid="{75A3C749-A271-416A-BCA2-5FE9F1E6F1F0}"/>
    <hyperlink ref="I127" r:id="rId29" xr:uid="{BCB449DE-B7EA-43EF-ACB6-F8FB755CBC13}"/>
    <hyperlink ref="I183" r:id="rId30" xr:uid="{359BF5A9-3D2A-4474-B0DB-8AB1459FA81E}"/>
    <hyperlink ref="I197" r:id="rId31" xr:uid="{20FAE246-2061-4883-872A-2BE66589A7FB}"/>
    <hyperlink ref="I82" r:id="rId32" xr:uid="{7FC635FD-E0EF-4DC0-88DC-A762E27A64D4}"/>
    <hyperlink ref="I46" r:id="rId33" xr:uid="{107915B2-CCFF-4C39-BDA6-DE44F7F2344E}"/>
    <hyperlink ref="I153" r:id="rId34" xr:uid="{DF0F7D3C-F25C-419A-9585-454D1F845E3B}"/>
    <hyperlink ref="I160" r:id="rId35" xr:uid="{B39780C9-C56C-4410-BC09-839183CE42CB}"/>
    <hyperlink ref="I106" r:id="rId36" xr:uid="{0D29045D-A84B-4775-9694-D04BD97856DF}"/>
    <hyperlink ref="I542" r:id="rId37" xr:uid="{817732A6-B5F6-4391-83B9-9147E8E6BDFF}"/>
    <hyperlink ref="I494" r:id="rId38" xr:uid="{9C673AFB-5091-46C9-87A2-8CDF3B25EADC}"/>
    <hyperlink ref="I509" r:id="rId39" xr:uid="{B5EDE4D7-B363-42B1-8E99-DBBDF786395D}"/>
    <hyperlink ref="I466" r:id="rId40" xr:uid="{9A912B43-B65A-46D1-95FC-9126B8162377}"/>
    <hyperlink ref="I504" r:id="rId41" xr:uid="{850548DB-A9AC-40AC-8859-F961F531CBB7}"/>
    <hyperlink ref="I467" r:id="rId42" xr:uid="{0BAC976B-5C41-4016-8089-8DC743ABC5E1}"/>
    <hyperlink ref="I473" r:id="rId43" xr:uid="{EFC06F8D-520E-4841-9B93-26A03455C6D5}"/>
    <hyperlink ref="I503" r:id="rId44" xr:uid="{9B7C2F55-D79D-453C-99AE-415DBAC6B498}"/>
    <hyperlink ref="I489" r:id="rId45" xr:uid="{4ED0457F-DE54-471F-94FA-406BF9511410}"/>
    <hyperlink ref="I500" r:id="rId46" xr:uid="{DCB48ED6-C03C-4118-83AA-95F77AA676CA}"/>
    <hyperlink ref="I465" r:id="rId47" xr:uid="{27BAE2B8-CE1F-4EB8-BF41-0E0EF3860ACA}"/>
    <hyperlink ref="I420" r:id="rId48" location="resultSetId-336858;perpage:100" xr:uid="{BCE61DF8-BB91-4C56-BB40-49551AC3D578}"/>
    <hyperlink ref="I189" r:id="rId49" xr:uid="{11058F31-BDFF-4749-9F18-8D7D876BE084}"/>
    <hyperlink ref="I35" r:id="rId50" xr:uid="{41E8A871-07B3-4C07-8DB9-5903E6312917}"/>
    <hyperlink ref="I421" r:id="rId51" xr:uid="{782A6AF3-C050-4AB6-BA56-E2D8036916E9}"/>
    <hyperlink ref="I381" r:id="rId52" xr:uid="{53C76931-5896-44CF-B19D-159030C480AC}"/>
    <hyperlink ref="I413" r:id="rId53" xr:uid="{7FB7DD98-34A4-4DB2-A7C7-377F0D70FFBA}"/>
    <hyperlink ref="I178" r:id="rId54" location="%201%20M" xr:uid="{F788A174-B164-4F60-8E3E-B89AA40D65F9}"/>
    <hyperlink ref="I422" r:id="rId55" xr:uid="{A2F27C7B-3FB4-4331-8CF8-A80180B2C417}"/>
    <hyperlink ref="I415" r:id="rId56" xr:uid="{50FCE992-B759-4F13-82B7-A3A30DDAAF4F}"/>
    <hyperlink ref="I455" r:id="rId57" xr:uid="{03A7D256-738B-4C3A-9CFD-A47C6D624F07}"/>
    <hyperlink ref="I481" r:id="rId58" xr:uid="{90C6B39F-311F-4FD8-A7E9-963EE64C6A52}"/>
    <hyperlink ref="I499" r:id="rId59" xr:uid="{2090D511-401A-4F42-8C41-0CDB320E7820}"/>
    <hyperlink ref="I475" r:id="rId60" xr:uid="{16E02D02-6FCF-4FFF-9366-6E540901A2A3}"/>
    <hyperlink ref="I476" r:id="rId61" xr:uid="{BFC4B2CE-A2C7-4088-AF6A-57C8149E8BBD}"/>
    <hyperlink ref="I507" r:id="rId62" xr:uid="{CB9F7CAC-E5B6-4BC6-A8FE-0ADCCA6B6B0C}"/>
    <hyperlink ref="I423" r:id="rId63" location="1_C8F593" xr:uid="{B2B1039B-A5A2-4663-93FD-9F5935625103}"/>
    <hyperlink ref="I457" r:id="rId64" xr:uid="{B6691352-C221-4BE2-9CE9-011A03A346E6}"/>
    <hyperlink ref="I454" r:id="rId65" xr:uid="{7545B029-4A07-4222-A909-2861AE5F067E}"/>
    <hyperlink ref="I525" r:id="rId66" xr:uid="{B672E0A6-AAC6-4CB3-831D-88044274F5E4}"/>
    <hyperlink ref="I177:I184" r:id="rId67" display="https://www.joggling.co.uk/Marathon-List" xr:uid="{BE790CCC-55B1-4AB0-9C51-946EAF6D0C67}"/>
    <hyperlink ref="I185:I186" r:id="rId68" display="https://www.joggling.co.uk/Marathon-List" xr:uid="{845F0553-0AF3-414F-9AF4-4BE89A184436}"/>
    <hyperlink ref="I187:I200" r:id="rId69" display="https://www.joggling.co.uk/Marathon-List" xr:uid="{3BA87285-B7B9-48CC-B8F5-25C368329A00}"/>
    <hyperlink ref="I201:I228" r:id="rId70" display="https://www.joggling.co.uk/Marathon-List" xr:uid="{2862DB7D-6226-4477-B42A-04B4BC852706}"/>
    <hyperlink ref="I229:I230" r:id="rId71" display="https://www.joggling.co.uk/Marathon-List" xr:uid="{7383EF86-EDD7-4575-982C-74CCCD0914BC}"/>
    <hyperlink ref="I324" r:id="rId72" xr:uid="{9C437D89-2D4C-41F2-BC04-EF05082B1FCB}"/>
    <hyperlink ref="I329" r:id="rId73" xr:uid="{ECC45BC8-5A9A-4896-8C99-FB7AD736B29B}"/>
    <hyperlink ref="I310" r:id="rId74" xr:uid="{A54661D2-654A-4B2C-BD64-16C114AB23E5}"/>
    <hyperlink ref="I345" r:id="rId75" xr:uid="{23B6AB4D-3C12-4C54-AAA3-6CE70C77B28D}"/>
    <hyperlink ref="I351" r:id="rId76" xr:uid="{17FEB8DE-E36F-4474-A1D6-691B6D2D1276}"/>
    <hyperlink ref="I366" r:id="rId77" xr:uid="{871E0CD1-BE4F-4E0A-AA2A-11B0AE4A5AE2}"/>
    <hyperlink ref="I401" r:id="rId78" xr:uid="{EE6A058F-6427-407C-8A81-1E18467DA540}"/>
    <hyperlink ref="I400" r:id="rId79" xr:uid="{47DF6FB0-5C14-4303-ADC7-A7662B2ED300}"/>
    <hyperlink ref="I399" r:id="rId80" xr:uid="{3751FFCE-730A-4CE7-861B-9620F9C53030}"/>
    <hyperlink ref="I396" r:id="rId81" xr:uid="{4F364B8D-53B9-4BD6-A266-C5F06294E49A}"/>
    <hyperlink ref="I395" r:id="rId82" xr:uid="{40B06388-9BD9-4DB6-940C-C02F86FE9089}"/>
    <hyperlink ref="I388" r:id="rId83" display="https://www.facebook.com/profile/100064422740314/search?q=juggle_x000a_" xr:uid="{5E784E5A-8E7F-4FA6-BB19-1F818921D033}"/>
    <hyperlink ref="I385" r:id="rId84" xr:uid="{D77F73EA-7A79-49AF-9B18-7094F0AD3F6C}"/>
    <hyperlink ref="I394" r:id="rId85" xr:uid="{68D014D9-9057-4752-AA02-9AF431C67DA4}"/>
    <hyperlink ref="I393" r:id="rId86" xr:uid="{C4F3AF81-2E8C-436D-9CE1-AFA1C4D481A9}"/>
    <hyperlink ref="I408" r:id="rId87" location="results" xr:uid="{226B57FC-3559-49FB-9EC2-78E9E04D20A7}"/>
    <hyperlink ref="I414" r:id="rId88" display="https://dev.juggle.org/history/champs/champs2000.php" xr:uid="{69272681-9F71-4E24-8EC1-2690D19FA353}"/>
    <hyperlink ref="I416" r:id="rId89" xr:uid="{CFE044D7-BED8-4B07-9F0A-430E41431919}"/>
    <hyperlink ref="I417" r:id="rId90" xr:uid="{F1DFA229-F2C8-44F9-973E-AD7D5A2859FC}"/>
    <hyperlink ref="I446" r:id="rId91" xr:uid="{412245DD-7F90-463F-AC21-9DA448D736E9}"/>
    <hyperlink ref="I449" r:id="rId92" xr:uid="{A68AB44B-2BA4-42F6-80CE-194F6CD42152}"/>
    <hyperlink ref="I624" r:id="rId93" xr:uid="{3F3DA4F2-1046-4E10-9603-05E0B43D109E}"/>
    <hyperlink ref="I628" r:id="rId94" location="search=William%2520Gillenhttps://www.dev.juggle.org/history/archives/jugmags/41-3/41-3,p6.htm" display="https://results.nyrr.org/event/881106/finishers/1329691#search=William%2520Gillenhttps://www.dev.juggle.org/history/archives/jugmags/41-3/41-3,p6.htm" xr:uid="{8AB3F098-F19B-4B5C-ACEC-5182FEB7C167}"/>
    <hyperlink ref="I611" r:id="rId95" location="page=1&amp;search=Jack%2520Hirschowitz" xr:uid="{E2C72425-8186-45C4-B8B5-9F90BC2F9B64}"/>
    <hyperlink ref="I602" r:id="rId96" xr:uid="{6AE40930-453A-4514-91FB-0027E30BC3E0}"/>
    <hyperlink ref="I603" r:id="rId97" xr:uid="{113AD0BF-98BC-4DC5-8023-ED21A0CE78B8}"/>
    <hyperlink ref="I594" r:id="rId98" location="search=Hirschowitz&amp;page=1" xr:uid="{CBB75119-7CDC-4FAD-9915-D0528C67CEC5}"/>
    <hyperlink ref="I586" r:id="rId99" xr:uid="{E7E9512B-D85D-4022-9278-D979DC6D4D17}"/>
    <hyperlink ref="I576" r:id="rId100" location="search=Barak%2520Hirschowitz" xr:uid="{6815E608-8A56-4E76-B187-E4092CF603C7}"/>
    <hyperlink ref="I564" r:id="rId101" xr:uid="{CCE31A19-09B5-4ED4-8E62-27215386D2F8}"/>
    <hyperlink ref="I559" r:id="rId102" xr:uid="{D65751B0-381A-4193-99D8-77E2650E9805}"/>
    <hyperlink ref="I540" r:id="rId103" xr:uid="{3DA81088-FEA9-49D3-BD93-697559A796B0}"/>
    <hyperlink ref="I527" r:id="rId104" xr:uid="{BCAEB93F-C2C9-4F50-9F70-C55A0A71418C}"/>
    <hyperlink ref="I514" r:id="rId105" display="https://www.instagram.com/p/B9awUjCHeG-/" xr:uid="{F8F26E7D-349C-4AB6-A720-6BF7E85C22D9}"/>
    <hyperlink ref="I511" r:id="rId106" xr:uid="{D2444F76-7216-4B15-9EA3-F77E15C5B8FE}"/>
    <hyperlink ref="I502" r:id="rId107" xr:uid="{A0B5CCB7-823A-4FA0-8167-7A722C2FF5BA}"/>
    <hyperlink ref="I461" r:id="rId108" display="https://dev.juggle.org/history/champs/champs2004.php" xr:uid="{11F49498-2C8A-4541-8D4F-C7FC0C0FC0B0}"/>
    <hyperlink ref="I496" r:id="rId109" xr:uid="{8DC2175E-5519-48DE-9881-B250C4E8921E}"/>
    <hyperlink ref="I625" r:id="rId110" xr:uid="{FA4A7F9F-C9FA-4BD8-B41A-B7ADC0F9C2B1}"/>
    <hyperlink ref="I521" r:id="rId111" xr:uid="{0CEE97FB-7335-4894-A6C2-741E7E6DBF89}"/>
    <hyperlink ref="I627" r:id="rId112" xr:uid="{E6FDB1F5-EDE8-4675-88F7-228BF0ED0D5B}"/>
    <hyperlink ref="I536" r:id="rId113" xr:uid="{A0D67860-3A2F-4228-8F0B-7E6DCFD5B7C8}"/>
    <hyperlink ref="I468" r:id="rId114" display="https://eu.beaconjournal.com/story/news/local/2015/09/24/wooster-runner-hopes-to-set/10301568007/" xr:uid="{370A3232-0E29-4775-9466-D271284C194A}"/>
    <hyperlink ref="I447" r:id="rId115" xr:uid="{1AD3C49E-1BEE-8C4E-A1A3-7970DC3BD48D}"/>
    <hyperlink ref="I510" r:id="rId116" xr:uid="{FA57A416-9BA5-4497-97D7-A62854788A9E}"/>
    <hyperlink ref="I612" r:id="rId117" display="https://marathonview.net/search?query=Jonas%20Eberlein" xr:uid="{592AE101-8C87-4BC1-90E2-1C66128851E1}"/>
    <hyperlink ref="I191" r:id="rId118" xr:uid="{122281CF-58D7-4269-BA20-5694C099DE40}"/>
    <hyperlink ref="I407" r:id="rId119" xr:uid="{B17D70B7-5F57-4E00-A153-33AD146FE397}"/>
    <hyperlink ref="I391" r:id="rId120" xr:uid="{19B6DE5A-45E1-4105-8183-CF469F774CC5}"/>
    <hyperlink ref="I471" r:id="rId121" xr:uid="{E2AB9371-4ECD-482F-98DC-2A361A95162B}"/>
    <hyperlink ref="I505" r:id="rId122" display="http://www.juggling.org/jw/87/4/notes.html" xr:uid="{D84D6C2E-2BE7-497D-AE91-0E73DD3AAA06}"/>
    <hyperlink ref="I622" r:id="rId123" xr:uid="{0258E9F9-16F2-4E58-A143-1398C69BD87B}"/>
    <hyperlink ref="I438" r:id="rId124" xr:uid="{5503C447-257D-4543-AD8B-976357DC94FF}"/>
    <hyperlink ref="I397" r:id="rId125" xr:uid="{BA91C6B0-7A30-4751-9078-AC3EA59C5F84}"/>
    <hyperlink ref="I515" r:id="rId126" display="http://www.dev.juggle.org/history/archives/jugmags/33-5/33-5,p28.htm" xr:uid="{AE8E5D03-E675-4C59-A29B-FCB00FD822C3}"/>
    <hyperlink ref="I354" r:id="rId127" location="resultSetId-182064;page:2;perpage:100" xr:uid="{6B9FC105-3C72-4824-BB02-7BECE5AB6F54}"/>
    <hyperlink ref="I434" r:id="rId128" xr:uid="{8E0F4897-1438-44DA-ABC4-815C2F6247C2}"/>
    <hyperlink ref="I418" r:id="rId129" xr:uid="{C2B95454-5B86-49E3-9BE9-F55B26D5DCDF}"/>
    <hyperlink ref="I419" r:id="rId130" xr:uid="{D07A4213-F991-496B-8B82-CBF746F6EB2C}"/>
    <hyperlink ref="I428" r:id="rId131" xr:uid="{CB6D41DF-BE19-4BA0-89EF-9A39651BDFBD}"/>
    <hyperlink ref="I429" r:id="rId132" display="https://thejoggler.blogspot.com/2007/03/joggling-around-bay.html" xr:uid="{51EFE6B3-A037-4E65-B73B-DA70DE490989}"/>
    <hyperlink ref="I435" r:id="rId133" xr:uid="{E20ED489-FA0E-4EF2-946D-7BDD5CC4AAC7}"/>
    <hyperlink ref="I339" r:id="rId134" display="https://www.parkrun.org.uk/cardiff/results/594/" xr:uid="{FABA9E3A-012E-461C-B011-25F99C85D3D1}"/>
    <hyperlink ref="I278" r:id="rId135" xr:uid="{551B048B-66D8-CC45-9D33-9B822ABAAE5E}"/>
    <hyperlink ref="I567" r:id="rId136" xr:uid="{22CB364A-EDA0-43A0-8018-040DD2D8CADE}"/>
    <hyperlink ref="I563" r:id="rId137" location="search=Jack%2520Hirschowitz" xr:uid="{975B20CC-99D7-470E-BF7D-F40FDF078948}"/>
    <hyperlink ref="I562" r:id="rId138" location="search=Jack%2520Hirschowitz" xr:uid="{8D5CEC21-6DD0-4385-AD52-C79F2D9257F3}"/>
    <hyperlink ref="I581" r:id="rId139" location="search=Jack%2520Hirschowitz" xr:uid="{0BFF09DD-7BF0-4771-8011-91C9AB0AFBCD}"/>
    <hyperlink ref="I597" r:id="rId140" location="search=Jack%2520Hirschowitz" xr:uid="{D9D59284-E5D4-43BC-B8B1-7C4DF22D658F}"/>
    <hyperlink ref="I578" r:id="rId141" location="search=Jack%2520Hirschowitz" xr:uid="{885C55E3-4B5C-49CA-B541-3E1D54312C61}"/>
    <hyperlink ref="I117" r:id="rId142" xr:uid="{CD440AB8-2237-44F2-8059-4E953F783E4C}"/>
    <hyperlink ref="I589" r:id="rId143" xr:uid="{862823F4-FF34-4DAF-9B2C-ABF8F38C355C}"/>
    <hyperlink ref="I600" r:id="rId144" xr:uid="{CEDE1BE7-3187-430A-86D3-9014DEC23EF7}"/>
    <hyperlink ref="I608" r:id="rId145" xr:uid="{6204395C-0216-48AA-A3C4-1FFE63CE18FE}"/>
    <hyperlink ref="I552" r:id="rId146" xr:uid="{D367CA22-62FB-46E3-81B1-17B7F3F89C0D}"/>
    <hyperlink ref="I570" r:id="rId147" xr:uid="{B28A3E1E-E29D-491B-A11A-81D5A61089DF}"/>
    <hyperlink ref="I558" r:id="rId148" location="search=Barak%2520Hirschowitz" xr:uid="{DD8FA4A0-0411-4C6E-81B3-19F78D2A1BDE}"/>
    <hyperlink ref="I437" r:id="rId149" xr:uid="{5A0FDAF7-4A2E-44FB-818C-6EB84C7B4C8A}"/>
    <hyperlink ref="I156" r:id="rId150" xr:uid="{AE2EA89C-697C-4479-A729-18E4AF73484C}"/>
    <hyperlink ref="I539" r:id="rId151" display="https://marathonview.net/search?query=Shahar%20Cohen" xr:uid="{E5C469D8-DB33-4140-9947-9A2B3EB3D349}"/>
    <hyperlink ref="I498" r:id="rId152" xr:uid="{47FD92FA-435E-4401-8FD6-9433AF95FD7C}"/>
    <hyperlink ref="I626:I627" r:id="rId153" display="https://marathonview.net/search?query=christopher%20pert" xr:uid="{835D4AEE-0452-43EB-9377-3CBBAE997B8C}"/>
  </hyperlinks>
  <pageMargins left="0.7" right="0.7" top="0.75" bottom="0.75" header="0.3" footer="0.3"/>
  <pageSetup paperSize="9" orientation="portrait" horizontalDpi="4294967293" r:id="rId15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D3C9-0C56-4F0A-BCA5-C2D6A66307E9}">
  <dimension ref="A1:K205"/>
  <sheetViews>
    <sheetView zoomScaleNormal="6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5" x14ac:dyDescent="0.35"/>
  <cols>
    <col min="1" max="1" width="23.54296875" bestFit="1" customWidth="1"/>
    <col min="2" max="2" width="9.81640625" bestFit="1" customWidth="1"/>
    <col min="3" max="3" width="13.26953125" bestFit="1" customWidth="1"/>
    <col min="4" max="4" width="14.81640625" bestFit="1" customWidth="1"/>
    <col min="5" max="5" width="18.7265625" bestFit="1" customWidth="1"/>
    <col min="6" max="6" width="46.26953125" bestFit="1" customWidth="1"/>
    <col min="7" max="7" width="26.453125" bestFit="1" customWidth="1"/>
    <col min="8" max="8" width="39.26953125" bestFit="1" customWidth="1"/>
    <col min="9" max="9" width="31.453125" bestFit="1" customWidth="1"/>
    <col min="10" max="10" width="37.6328125" bestFit="1" customWidth="1"/>
    <col min="11" max="11" width="31.90625" bestFit="1" customWidth="1"/>
  </cols>
  <sheetData>
    <row r="1" spans="1:11" x14ac:dyDescent="0.35">
      <c r="A1" s="1" t="s">
        <v>3</v>
      </c>
      <c r="B1" s="1" t="s">
        <v>4</v>
      </c>
      <c r="C1" s="1" t="s">
        <v>5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</row>
    <row r="2" spans="1:11" x14ac:dyDescent="0.35">
      <c r="A2" t="s">
        <v>307</v>
      </c>
      <c r="B2" t="s">
        <v>517</v>
      </c>
      <c r="C2" t="s">
        <v>522</v>
      </c>
      <c r="D2">
        <f>IF(LEN(_xlfn.MAXIFS(Times!A:A,Times!D:D,A2))=4,_xlfn.MAXIFS(Times!A:A,Times!D:D,A2),YEAR(_xlfn.MAXIFS(Times!A:A,Times!D:D,A2)))</f>
        <v>2023</v>
      </c>
      <c r="E2" t="str">
        <f t="shared" ref="E2:E33" ca="1" si="0">IF(YEAR(TODAY())-D2&lt;=10,"Yes","No")</f>
        <v>Yes</v>
      </c>
      <c r="F2" t="s">
        <v>707</v>
      </c>
      <c r="H2" s="8" t="s">
        <v>523</v>
      </c>
      <c r="I2" s="8"/>
      <c r="J2" s="8"/>
    </row>
    <row r="3" spans="1:11" x14ac:dyDescent="0.35">
      <c r="A3" t="s">
        <v>807</v>
      </c>
      <c r="B3" t="s">
        <v>517</v>
      </c>
      <c r="C3" t="s">
        <v>808</v>
      </c>
      <c r="D3">
        <f>IF(LEN(_xlfn.MAXIFS(Times!A:A,Times!D:D,A3))=4,_xlfn.MAXIFS(Times!A:A,Times!D:D,A3),YEAR(_xlfn.MAXIFS(Times!A:A,Times!D:D,A3)))</f>
        <v>2023</v>
      </c>
      <c r="E3" t="str">
        <f t="shared" ca="1" si="0"/>
        <v>Yes</v>
      </c>
    </row>
    <row r="4" spans="1:11" x14ac:dyDescent="0.35">
      <c r="A4" t="s">
        <v>279</v>
      </c>
      <c r="B4" t="s">
        <v>517</v>
      </c>
      <c r="C4" t="s">
        <v>518</v>
      </c>
      <c r="D4">
        <f>IF(LEN(_xlfn.MAXIFS(Times!A:A,Times!D:D,A4))=4,_xlfn.MAXIFS(Times!A:A,Times!D:D,A4),YEAR(_xlfn.MAXIFS(Times!A:A,Times!D:D,A4)))</f>
        <v>2023</v>
      </c>
      <c r="E4" t="str">
        <f t="shared" ca="1" si="0"/>
        <v>Yes</v>
      </c>
      <c r="H4" s="8" t="s">
        <v>519</v>
      </c>
      <c r="I4" s="8"/>
      <c r="J4" s="8"/>
    </row>
    <row r="5" spans="1:11" x14ac:dyDescent="0.35">
      <c r="A5" t="s">
        <v>791</v>
      </c>
      <c r="B5" t="s">
        <v>517</v>
      </c>
      <c r="C5" t="s">
        <v>522</v>
      </c>
      <c r="D5">
        <f>IF(LEN(_xlfn.MAXIFS(Times!A:A,Times!D:D,A5))=4,_xlfn.MAXIFS(Times!A:A,Times!D:D,A5),YEAR(_xlfn.MAXIFS(Times!A:A,Times!D:D,A5)))</f>
        <v>2023</v>
      </c>
      <c r="E5" t="str">
        <f t="shared" ca="1" si="0"/>
        <v>Yes</v>
      </c>
      <c r="G5" t="s">
        <v>795</v>
      </c>
    </row>
    <row r="6" spans="1:11" x14ac:dyDescent="0.35">
      <c r="A6" t="s">
        <v>254</v>
      </c>
      <c r="B6" t="s">
        <v>517</v>
      </c>
      <c r="C6" t="s">
        <v>522</v>
      </c>
      <c r="D6">
        <f>IF(LEN(_xlfn.MAXIFS(Times!A:A,Times!D:D,A6))=4,_xlfn.MAXIFS(Times!A:A,Times!D:D,A6),YEAR(_xlfn.MAXIFS(Times!A:A,Times!D:D,A6)))</f>
        <v>2023</v>
      </c>
      <c r="E6" t="str">
        <f t="shared" ca="1" si="0"/>
        <v>Yes</v>
      </c>
      <c r="H6" s="8" t="s">
        <v>526</v>
      </c>
      <c r="I6" s="8"/>
      <c r="J6" s="8"/>
    </row>
    <row r="7" spans="1:11" x14ac:dyDescent="0.35">
      <c r="A7" t="s">
        <v>205</v>
      </c>
      <c r="B7" t="s">
        <v>517</v>
      </c>
      <c r="C7" t="s">
        <v>518</v>
      </c>
      <c r="D7">
        <f>IF(LEN(_xlfn.MAXIFS(Times!A:A,Times!D:D,A7))=4,_xlfn.MAXIFS(Times!A:A,Times!D:D,A7),YEAR(_xlfn.MAXIFS(Times!A:A,Times!D:D,A7)))</f>
        <v>2023</v>
      </c>
      <c r="E7" t="str">
        <f t="shared" ca="1" si="0"/>
        <v>Yes</v>
      </c>
    </row>
    <row r="8" spans="1:11" x14ac:dyDescent="0.35">
      <c r="A8" t="s">
        <v>631</v>
      </c>
      <c r="B8" t="s">
        <v>517</v>
      </c>
      <c r="C8" t="s">
        <v>522</v>
      </c>
      <c r="D8">
        <f>IF(LEN(_xlfn.MAXIFS(Times!A:A,Times!D:D,A8))=4,_xlfn.MAXIFS(Times!A:A,Times!D:D,A8),YEAR(_xlfn.MAXIFS(Times!A:A,Times!D:D,A8)))</f>
        <v>2023</v>
      </c>
      <c r="E8" t="str">
        <f t="shared" ca="1" si="0"/>
        <v>Yes</v>
      </c>
      <c r="F8" s="8" t="s">
        <v>806</v>
      </c>
    </row>
    <row r="9" spans="1:11" x14ac:dyDescent="0.35">
      <c r="A9" t="s">
        <v>563</v>
      </c>
      <c r="B9" t="s">
        <v>517</v>
      </c>
      <c r="C9" t="s">
        <v>522</v>
      </c>
      <c r="D9">
        <f>IF(LEN(_xlfn.MAXIFS(Times!A:A,Times!D:D,A9))=4,_xlfn.MAXIFS(Times!A:A,Times!D:D,A9),YEAR(_xlfn.MAXIFS(Times!A:A,Times!D:D,A9)))</f>
        <v>2023</v>
      </c>
      <c r="E9" t="str">
        <f t="shared" ca="1" si="0"/>
        <v>Yes</v>
      </c>
    </row>
    <row r="10" spans="1:11" x14ac:dyDescent="0.35">
      <c r="A10" t="s">
        <v>268</v>
      </c>
      <c r="B10" t="s">
        <v>517</v>
      </c>
      <c r="C10" t="s">
        <v>518</v>
      </c>
      <c r="D10">
        <f>IF(LEN(_xlfn.MAXIFS(Times!A:A,Times!D:D,A10))=4,_xlfn.MAXIFS(Times!A:A,Times!D:D,A10),YEAR(_xlfn.MAXIFS(Times!A:A,Times!D:D,A10)))</f>
        <v>2023</v>
      </c>
      <c r="E10" t="str">
        <f t="shared" ca="1" si="0"/>
        <v>Yes</v>
      </c>
      <c r="H10" s="8" t="s">
        <v>521</v>
      </c>
      <c r="I10" s="8"/>
      <c r="J10" s="8"/>
    </row>
    <row r="11" spans="1:11" x14ac:dyDescent="0.35">
      <c r="A11" t="s">
        <v>772</v>
      </c>
      <c r="B11" t="s">
        <v>517</v>
      </c>
      <c r="C11" t="s">
        <v>522</v>
      </c>
      <c r="D11">
        <f>IF(LEN(_xlfn.MAXIFS(Times!A:A,Times!D:D,A11))=4,_xlfn.MAXIFS(Times!A:A,Times!D:D,A11),YEAR(_xlfn.MAXIFS(Times!A:A,Times!D:D,A11)))</f>
        <v>2023</v>
      </c>
      <c r="E11" t="str">
        <f t="shared" ca="1" si="0"/>
        <v>Yes</v>
      </c>
    </row>
    <row r="12" spans="1:11" x14ac:dyDescent="0.35">
      <c r="A12" t="s">
        <v>158</v>
      </c>
      <c r="B12" t="s">
        <v>517</v>
      </c>
      <c r="C12" t="s">
        <v>518</v>
      </c>
      <c r="D12">
        <f>IF(LEN(_xlfn.MAXIFS(Times!A:A,Times!D:D,A12))=4,_xlfn.MAXIFS(Times!A:A,Times!D:D,A12),YEAR(_xlfn.MAXIFS(Times!A:A,Times!D:D,A12)))</f>
        <v>2023</v>
      </c>
      <c r="E12" t="str">
        <f t="shared" ca="1" si="0"/>
        <v>Yes</v>
      </c>
      <c r="H12" s="8" t="s">
        <v>530</v>
      </c>
      <c r="I12" s="8"/>
      <c r="J12" s="8"/>
      <c r="K12" t="s">
        <v>531</v>
      </c>
    </row>
    <row r="13" spans="1:11" x14ac:dyDescent="0.35">
      <c r="A13" t="s">
        <v>294</v>
      </c>
      <c r="B13" t="s">
        <v>517</v>
      </c>
      <c r="C13" t="s">
        <v>518</v>
      </c>
      <c r="D13">
        <f>IF(LEN(_xlfn.MAXIFS(Times!A:A,Times!D:D,A13))=4,_xlfn.MAXIFS(Times!A:A,Times!D:D,A13),YEAR(_xlfn.MAXIFS(Times!A:A,Times!D:D,A13)))</f>
        <v>2023</v>
      </c>
      <c r="E13" t="str">
        <f t="shared" ca="1" si="0"/>
        <v>Yes</v>
      </c>
      <c r="H13" s="8" t="s">
        <v>520</v>
      </c>
      <c r="I13" s="8"/>
      <c r="J13" s="8"/>
    </row>
    <row r="14" spans="1:11" x14ac:dyDescent="0.35">
      <c r="A14" t="s">
        <v>11</v>
      </c>
      <c r="B14" t="s">
        <v>517</v>
      </c>
      <c r="C14" t="s">
        <v>522</v>
      </c>
      <c r="D14">
        <f>IF(LEN(_xlfn.MAXIFS(Times!A:A,Times!D:D,A14))=4,_xlfn.MAXIFS(Times!A:A,Times!D:D,A14),YEAR(_xlfn.MAXIFS(Times!A:A,Times!D:D,A14)))</f>
        <v>2022</v>
      </c>
      <c r="E14" t="str">
        <f t="shared" ca="1" si="0"/>
        <v>Yes</v>
      </c>
      <c r="H14" s="8" t="s">
        <v>525</v>
      </c>
      <c r="I14" s="8"/>
      <c r="J14" s="8"/>
    </row>
    <row r="15" spans="1:11" x14ac:dyDescent="0.35">
      <c r="A15" t="s">
        <v>355</v>
      </c>
      <c r="B15" t="s">
        <v>524</v>
      </c>
      <c r="C15" t="s">
        <v>522</v>
      </c>
      <c r="D15">
        <f>IF(LEN(_xlfn.MAXIFS(Times!A:A,Times!D:D,A15))=4,_xlfn.MAXIFS(Times!A:A,Times!D:D,A15),YEAR(_xlfn.MAXIFS(Times!A:A,Times!D:D,A15)))</f>
        <v>2022</v>
      </c>
      <c r="E15" t="str">
        <f t="shared" ca="1" si="0"/>
        <v>Yes</v>
      </c>
      <c r="H15" s="8" t="s">
        <v>525</v>
      </c>
      <c r="I15" s="8"/>
      <c r="J15" s="8"/>
    </row>
    <row r="16" spans="1:11" x14ac:dyDescent="0.35">
      <c r="A16" t="s">
        <v>124</v>
      </c>
      <c r="B16" t="s">
        <v>517</v>
      </c>
      <c r="C16" t="s">
        <v>522</v>
      </c>
      <c r="D16">
        <f>IF(LEN(_xlfn.MAXIFS(Times!A:A,Times!D:D,A16))=4,_xlfn.MAXIFS(Times!A:A,Times!D:D,A16),YEAR(_xlfn.MAXIFS(Times!A:A,Times!D:D,A16)))</f>
        <v>2022</v>
      </c>
      <c r="E16" t="str">
        <f t="shared" ca="1" si="0"/>
        <v>Yes</v>
      </c>
      <c r="F16" s="8" t="s">
        <v>533</v>
      </c>
      <c r="K16" t="s">
        <v>534</v>
      </c>
    </row>
    <row r="17" spans="1:10" x14ac:dyDescent="0.35">
      <c r="A17" t="s">
        <v>152</v>
      </c>
      <c r="B17" t="s">
        <v>517</v>
      </c>
      <c r="C17" t="s">
        <v>518</v>
      </c>
      <c r="D17">
        <f>IF(LEN(_xlfn.MAXIFS(Times!A:A,Times!D:D,A17))=4,_xlfn.MAXIFS(Times!A:A,Times!D:D,A17),YEAR(_xlfn.MAXIFS(Times!A:A,Times!D:D,A17)))</f>
        <v>2022</v>
      </c>
      <c r="E17" t="str">
        <f t="shared" ca="1" si="0"/>
        <v>Yes</v>
      </c>
      <c r="H17" s="8" t="s">
        <v>527</v>
      </c>
      <c r="I17" s="8"/>
      <c r="J17" s="8"/>
    </row>
    <row r="18" spans="1:10" x14ac:dyDescent="0.35">
      <c r="A18" t="s">
        <v>632</v>
      </c>
      <c r="B18" t="s">
        <v>524</v>
      </c>
      <c r="C18" t="s">
        <v>522</v>
      </c>
      <c r="D18">
        <f>IF(LEN(_xlfn.MAXIFS(Times!A:A,Times!D:D,A18))=4,_xlfn.MAXIFS(Times!A:A,Times!D:D,A18),YEAR(_xlfn.MAXIFS(Times!A:A,Times!D:D,A18)))</f>
        <v>2022</v>
      </c>
      <c r="E18" t="str">
        <f t="shared" ca="1" si="0"/>
        <v>Yes</v>
      </c>
    </row>
    <row r="19" spans="1:10" x14ac:dyDescent="0.35">
      <c r="A19" t="s">
        <v>121</v>
      </c>
      <c r="B19" t="s">
        <v>517</v>
      </c>
      <c r="C19" t="s">
        <v>528</v>
      </c>
      <c r="D19">
        <f>IF(LEN(_xlfn.MAXIFS(Times!A:A,Times!D:D,A19))=4,_xlfn.MAXIFS(Times!A:A,Times!D:D,A19),YEAR(_xlfn.MAXIFS(Times!A:A,Times!D:D,A19)))</f>
        <v>2022</v>
      </c>
      <c r="E19" t="str">
        <f t="shared" ca="1" si="0"/>
        <v>Yes</v>
      </c>
      <c r="H19" s="8" t="s">
        <v>529</v>
      </c>
      <c r="I19" s="8"/>
      <c r="J19" s="8"/>
    </row>
    <row r="20" spans="1:10" x14ac:dyDescent="0.35">
      <c r="A20" t="s">
        <v>163</v>
      </c>
      <c r="B20" t="s">
        <v>517</v>
      </c>
      <c r="C20" t="s">
        <v>522</v>
      </c>
      <c r="D20">
        <f>IF(LEN(_xlfn.MAXIFS(Times!A:A,Times!D:D,A20))=4,_xlfn.MAXIFS(Times!A:A,Times!D:D,A20),YEAR(_xlfn.MAXIFS(Times!A:A,Times!D:D,A20)))</f>
        <v>2022</v>
      </c>
      <c r="E20" t="str">
        <f t="shared" ca="1" si="0"/>
        <v>Yes</v>
      </c>
      <c r="G20" s="8" t="s">
        <v>535</v>
      </c>
    </row>
    <row r="21" spans="1:10" x14ac:dyDescent="0.35">
      <c r="A21" t="s">
        <v>236</v>
      </c>
      <c r="B21" t="s">
        <v>517</v>
      </c>
      <c r="C21" t="s">
        <v>518</v>
      </c>
      <c r="D21">
        <f>IF(LEN(_xlfn.MAXIFS(Times!A:A,Times!D:D,A21))=4,_xlfn.MAXIFS(Times!A:A,Times!D:D,A21),YEAR(_xlfn.MAXIFS(Times!A:A,Times!D:D,A21)))</f>
        <v>2022</v>
      </c>
      <c r="E21" t="str">
        <f t="shared" ca="1" si="0"/>
        <v>Yes</v>
      </c>
      <c r="H21" s="8" t="s">
        <v>532</v>
      </c>
      <c r="I21" s="8"/>
      <c r="J21" s="8"/>
    </row>
    <row r="22" spans="1:10" x14ac:dyDescent="0.35">
      <c r="A22" t="s">
        <v>220</v>
      </c>
      <c r="B22" t="s">
        <v>517</v>
      </c>
      <c r="C22" t="s">
        <v>518</v>
      </c>
      <c r="D22">
        <f>IF(LEN(_xlfn.MAXIFS(Times!A:A,Times!D:D,A22))=4,_xlfn.MAXIFS(Times!A:A,Times!D:D,A22),YEAR(_xlfn.MAXIFS(Times!A:A,Times!D:D,A22)))</f>
        <v>2022</v>
      </c>
      <c r="E22" t="str">
        <f t="shared" ca="1" si="0"/>
        <v>Yes</v>
      </c>
    </row>
    <row r="23" spans="1:10" x14ac:dyDescent="0.35">
      <c r="A23" t="s">
        <v>63</v>
      </c>
      <c r="B23" t="s">
        <v>517</v>
      </c>
      <c r="C23" t="s">
        <v>522</v>
      </c>
      <c r="D23">
        <f>IF(LEN(_xlfn.MAXIFS(Times!A:A,Times!D:D,A23))=4,_xlfn.MAXIFS(Times!A:A,Times!D:D,A23),YEAR(_xlfn.MAXIFS(Times!A:A,Times!D:D,A23)))</f>
        <v>2022</v>
      </c>
      <c r="E23" t="str">
        <f t="shared" ca="1" si="0"/>
        <v>Yes</v>
      </c>
      <c r="H23" s="8" t="s">
        <v>536</v>
      </c>
      <c r="I23" s="8"/>
      <c r="J23" s="8"/>
    </row>
    <row r="24" spans="1:10" x14ac:dyDescent="0.35">
      <c r="A24" t="s">
        <v>411</v>
      </c>
      <c r="B24" t="s">
        <v>517</v>
      </c>
      <c r="C24" t="s">
        <v>522</v>
      </c>
      <c r="D24">
        <f>IF(LEN(_xlfn.MAXIFS(Times!A:A,Times!D:D,A24))=4,_xlfn.MAXIFS(Times!A:A,Times!D:D,A24),YEAR(_xlfn.MAXIFS(Times!A:A,Times!D:D,A24)))</f>
        <v>2022</v>
      </c>
      <c r="E24" t="str">
        <f t="shared" ca="1" si="0"/>
        <v>Yes</v>
      </c>
      <c r="H24" s="8" t="s">
        <v>532</v>
      </c>
      <c r="I24" s="8"/>
      <c r="J24" s="8"/>
    </row>
    <row r="25" spans="1:10" x14ac:dyDescent="0.35">
      <c r="A25" t="s">
        <v>332</v>
      </c>
      <c r="B25" t="s">
        <v>517</v>
      </c>
      <c r="C25" t="s">
        <v>541</v>
      </c>
      <c r="D25">
        <f>IF(LEN(_xlfn.MAXIFS(Times!A:A,Times!D:D,A25))=4,_xlfn.MAXIFS(Times!A:A,Times!D:D,A25),YEAR(_xlfn.MAXIFS(Times!A:A,Times!D:D,A25)))</f>
        <v>2021</v>
      </c>
      <c r="E25" t="str">
        <f t="shared" ca="1" si="0"/>
        <v>Yes</v>
      </c>
      <c r="H25" s="8" t="s">
        <v>542</v>
      </c>
      <c r="I25" s="8"/>
      <c r="J25" s="8"/>
    </row>
    <row r="26" spans="1:10" x14ac:dyDescent="0.35">
      <c r="A26" t="s">
        <v>309</v>
      </c>
      <c r="B26" t="s">
        <v>524</v>
      </c>
      <c r="C26" t="s">
        <v>518</v>
      </c>
      <c r="D26">
        <f>IF(LEN(_xlfn.MAXIFS(Times!A:A,Times!D:D,A26))=4,_xlfn.MAXIFS(Times!A:A,Times!D:D,A26),YEAR(_xlfn.MAXIFS(Times!A:A,Times!D:D,A26)))</f>
        <v>2021</v>
      </c>
      <c r="E26" t="str">
        <f t="shared" ca="1" si="0"/>
        <v>Yes</v>
      </c>
      <c r="F26" s="8" t="s">
        <v>539</v>
      </c>
      <c r="H26" s="8" t="s">
        <v>540</v>
      </c>
      <c r="I26" s="8"/>
      <c r="J26" s="8"/>
    </row>
    <row r="27" spans="1:10" x14ac:dyDescent="0.35">
      <c r="A27" t="s">
        <v>311</v>
      </c>
      <c r="B27" t="s">
        <v>517</v>
      </c>
      <c r="C27" t="s">
        <v>518</v>
      </c>
      <c r="D27">
        <f>IF(LEN(_xlfn.MAXIFS(Times!A:A,Times!D:D,A27))=4,_xlfn.MAXIFS(Times!A:A,Times!D:D,A27),YEAR(_xlfn.MAXIFS(Times!A:A,Times!D:D,A27)))</f>
        <v>2021</v>
      </c>
      <c r="E27" t="str">
        <f t="shared" ca="1" si="0"/>
        <v>Yes</v>
      </c>
      <c r="H27" s="8" t="s">
        <v>538</v>
      </c>
      <c r="I27" s="8"/>
      <c r="J27" s="8"/>
    </row>
    <row r="28" spans="1:10" x14ac:dyDescent="0.35">
      <c r="A28" t="s">
        <v>749</v>
      </c>
      <c r="B28" t="s">
        <v>524</v>
      </c>
      <c r="C28" t="s">
        <v>518</v>
      </c>
      <c r="D28">
        <f>IF(LEN(_xlfn.MAXIFS(Times!A:A,Times!D:D,A28))=4,_xlfn.MAXIFS(Times!A:A,Times!D:D,A28),YEAR(_xlfn.MAXIFS(Times!A:A,Times!D:D,A28)))</f>
        <v>2021</v>
      </c>
      <c r="E28" t="str">
        <f t="shared" ca="1" si="0"/>
        <v>Yes</v>
      </c>
      <c r="F28" s="8" t="s">
        <v>537</v>
      </c>
    </row>
    <row r="29" spans="1:10" x14ac:dyDescent="0.35">
      <c r="A29" t="s">
        <v>33</v>
      </c>
      <c r="B29" t="s">
        <v>517</v>
      </c>
      <c r="C29" t="s">
        <v>522</v>
      </c>
      <c r="D29">
        <f>IF(LEN(_xlfn.MAXIFS(Times!A:A,Times!D:D,A29))=4,_xlfn.MAXIFS(Times!A:A,Times!D:D,A29),YEAR(_xlfn.MAXIFS(Times!A:A,Times!D:D,A29)))</f>
        <v>2020</v>
      </c>
      <c r="E29" t="str">
        <f t="shared" ca="1" si="0"/>
        <v>Yes</v>
      </c>
    </row>
    <row r="30" spans="1:10" x14ac:dyDescent="0.35">
      <c r="A30" t="s">
        <v>92</v>
      </c>
      <c r="B30" t="s">
        <v>517</v>
      </c>
      <c r="C30" t="s">
        <v>522</v>
      </c>
      <c r="D30">
        <f>IF(LEN(_xlfn.MAXIFS(Times!A:A,Times!D:D,A30))=4,_xlfn.MAXIFS(Times!A:A,Times!D:D,A30),YEAR(_xlfn.MAXIFS(Times!A:A,Times!D:D,A30)))</f>
        <v>2020</v>
      </c>
      <c r="E30" t="str">
        <f t="shared" ca="1" si="0"/>
        <v>Yes</v>
      </c>
      <c r="F30" s="8" t="s">
        <v>543</v>
      </c>
    </row>
    <row r="31" spans="1:10" x14ac:dyDescent="0.35">
      <c r="A31" t="s">
        <v>301</v>
      </c>
      <c r="B31" t="s">
        <v>517</v>
      </c>
      <c r="C31" t="s">
        <v>518</v>
      </c>
      <c r="D31">
        <f>IF(LEN(_xlfn.MAXIFS(Times!A:A,Times!D:D,A31))=4,_xlfn.MAXIFS(Times!A:A,Times!D:D,A31),YEAR(_xlfn.MAXIFS(Times!A:A,Times!D:D,A31)))</f>
        <v>2020</v>
      </c>
      <c r="E31" t="str">
        <f t="shared" ca="1" si="0"/>
        <v>Yes</v>
      </c>
    </row>
    <row r="32" spans="1:10" x14ac:dyDescent="0.35">
      <c r="A32" t="s">
        <v>814</v>
      </c>
      <c r="B32" t="s">
        <v>517</v>
      </c>
      <c r="C32" t="s">
        <v>522</v>
      </c>
      <c r="D32">
        <f>IF(LEN(_xlfn.MAXIFS(Times!A:A,Times!D:D,A32))=4,_xlfn.MAXIFS(Times!A:A,Times!D:D,A32),YEAR(_xlfn.MAXIFS(Times!A:A,Times!D:D,A32)))</f>
        <v>2020</v>
      </c>
      <c r="E32" t="str">
        <f t="shared" ca="1" si="0"/>
        <v>Yes</v>
      </c>
      <c r="F32" s="8" t="s">
        <v>815</v>
      </c>
    </row>
    <row r="33" spans="1:11" x14ac:dyDescent="0.35">
      <c r="A33" t="s">
        <v>218</v>
      </c>
      <c r="B33" t="s">
        <v>517</v>
      </c>
      <c r="C33" t="s">
        <v>544</v>
      </c>
      <c r="D33">
        <f>IF(LEN(_xlfn.MAXIFS(Times!A:A,Times!D:D,A33))=4,_xlfn.MAXIFS(Times!A:A,Times!D:D,A33),YEAR(_xlfn.MAXIFS(Times!A:A,Times!D:D,A33)))</f>
        <v>2020</v>
      </c>
      <c r="E33" t="str">
        <f t="shared" ca="1" si="0"/>
        <v>Yes</v>
      </c>
      <c r="H33" s="8" t="s">
        <v>545</v>
      </c>
      <c r="I33" s="8"/>
      <c r="J33" s="8"/>
    </row>
    <row r="34" spans="1:11" x14ac:dyDescent="0.35">
      <c r="A34" t="s">
        <v>114</v>
      </c>
      <c r="B34" t="s">
        <v>524</v>
      </c>
      <c r="C34" t="s">
        <v>522</v>
      </c>
      <c r="D34">
        <f>IF(LEN(_xlfn.MAXIFS(Times!A:A,Times!D:D,A34))=4,_xlfn.MAXIFS(Times!A:A,Times!D:D,A34),YEAR(_xlfn.MAXIFS(Times!A:A,Times!D:D,A34)))</f>
        <v>2020</v>
      </c>
      <c r="E34" t="str">
        <f t="shared" ref="E34:E65" ca="1" si="1">IF(YEAR(TODAY())-D34&lt;=10,"Yes","No")</f>
        <v>Yes</v>
      </c>
    </row>
    <row r="35" spans="1:11" x14ac:dyDescent="0.35">
      <c r="A35" t="s">
        <v>43</v>
      </c>
      <c r="B35" t="s">
        <v>517</v>
      </c>
      <c r="C35" t="s">
        <v>522</v>
      </c>
      <c r="D35">
        <f>IF(LEN(_xlfn.MAXIFS(Times!A:A,Times!D:D,A35))=4,_xlfn.MAXIFS(Times!A:A,Times!D:D,A35),YEAR(_xlfn.MAXIFS(Times!A:A,Times!D:D,A35)))</f>
        <v>2020</v>
      </c>
      <c r="E35" t="str">
        <f t="shared" ca="1" si="1"/>
        <v>Yes</v>
      </c>
      <c r="H35" s="8" t="s">
        <v>546</v>
      </c>
      <c r="I35" s="8" t="s">
        <v>547</v>
      </c>
      <c r="J35" s="8"/>
    </row>
    <row r="36" spans="1:11" x14ac:dyDescent="0.35">
      <c r="A36" t="s">
        <v>561</v>
      </c>
      <c r="B36" t="s">
        <v>517</v>
      </c>
      <c r="C36" t="s">
        <v>522</v>
      </c>
      <c r="D36">
        <f>IF(LEN(_xlfn.MAXIFS(Times!A:A,Times!D:D,A36))=4,_xlfn.MAXIFS(Times!A:A,Times!D:D,A36),YEAR(_xlfn.MAXIFS(Times!A:A,Times!D:D,A36)))</f>
        <v>2019</v>
      </c>
      <c r="E36" t="str">
        <f t="shared" ca="1" si="1"/>
        <v>Yes</v>
      </c>
      <c r="K36" t="s">
        <v>562</v>
      </c>
    </row>
    <row r="37" spans="1:11" x14ac:dyDescent="0.35">
      <c r="A37" t="s">
        <v>291</v>
      </c>
      <c r="B37" t="s">
        <v>517</v>
      </c>
      <c r="C37" t="s">
        <v>548</v>
      </c>
      <c r="D37">
        <f>IF(LEN(_xlfn.MAXIFS(Times!A:A,Times!D:D,A37))=4,_xlfn.MAXIFS(Times!A:A,Times!D:D,A37),YEAR(_xlfn.MAXIFS(Times!A:A,Times!D:D,A37)))</f>
        <v>2019</v>
      </c>
      <c r="E37" t="str">
        <f t="shared" ca="1" si="1"/>
        <v>Yes</v>
      </c>
    </row>
    <row r="38" spans="1:11" x14ac:dyDescent="0.35">
      <c r="A38" t="s">
        <v>296</v>
      </c>
      <c r="B38" t="s">
        <v>517</v>
      </c>
      <c r="C38" t="s">
        <v>518</v>
      </c>
      <c r="D38">
        <f>IF(LEN(_xlfn.MAXIFS(Times!A:A,Times!D:D,A38))=4,_xlfn.MAXIFS(Times!A:A,Times!D:D,A38),YEAR(_xlfn.MAXIFS(Times!A:A,Times!D:D,A38)))</f>
        <v>2019</v>
      </c>
      <c r="E38" t="str">
        <f t="shared" ca="1" si="1"/>
        <v>Yes</v>
      </c>
    </row>
    <row r="39" spans="1:11" x14ac:dyDescent="0.35">
      <c r="A39" t="s">
        <v>280</v>
      </c>
      <c r="B39" t="s">
        <v>517</v>
      </c>
      <c r="D39">
        <f>IF(LEN(_xlfn.MAXIFS(Times!A:A,Times!D:D,A39))=4,_xlfn.MAXIFS(Times!A:A,Times!D:D,A39),YEAR(_xlfn.MAXIFS(Times!A:A,Times!D:D,A39)))</f>
        <v>2019</v>
      </c>
      <c r="E39" t="str">
        <f t="shared" ca="1" si="1"/>
        <v>Yes</v>
      </c>
    </row>
    <row r="40" spans="1:11" x14ac:dyDescent="0.35">
      <c r="A40" t="s">
        <v>133</v>
      </c>
      <c r="B40" t="s">
        <v>517</v>
      </c>
      <c r="C40" t="s">
        <v>528</v>
      </c>
      <c r="D40">
        <f>IF(LEN(_xlfn.MAXIFS(Times!A:A,Times!D:D,A40))=4,_xlfn.MAXIFS(Times!A:A,Times!D:D,A40),YEAR(_xlfn.MAXIFS(Times!A:A,Times!D:D,A40)))</f>
        <v>2019</v>
      </c>
      <c r="E40" t="str">
        <f t="shared" ca="1" si="1"/>
        <v>Yes</v>
      </c>
      <c r="F40" s="8" t="s">
        <v>551</v>
      </c>
    </row>
    <row r="41" spans="1:11" x14ac:dyDescent="0.35">
      <c r="A41" t="s">
        <v>423</v>
      </c>
      <c r="B41" t="s">
        <v>517</v>
      </c>
      <c r="C41" t="s">
        <v>528</v>
      </c>
      <c r="D41">
        <f>IF(LEN(_xlfn.MAXIFS(Times!A:A,Times!D:D,A41))=4,_xlfn.MAXIFS(Times!A:A,Times!D:D,A41),YEAR(_xlfn.MAXIFS(Times!A:A,Times!D:D,A41)))</f>
        <v>2019</v>
      </c>
      <c r="E41" t="str">
        <f t="shared" ca="1" si="1"/>
        <v>Yes</v>
      </c>
      <c r="F41" s="8" t="s">
        <v>550</v>
      </c>
    </row>
    <row r="42" spans="1:11" x14ac:dyDescent="0.35">
      <c r="A42" t="s">
        <v>247</v>
      </c>
      <c r="B42" t="s">
        <v>517</v>
      </c>
      <c r="C42" t="s">
        <v>518</v>
      </c>
      <c r="D42">
        <f>IF(LEN(_xlfn.MAXIFS(Times!A:A,Times!D:D,A42))=4,_xlfn.MAXIFS(Times!A:A,Times!D:D,A42),YEAR(_xlfn.MAXIFS(Times!A:A,Times!D:D,A42)))</f>
        <v>2019</v>
      </c>
      <c r="E42" t="str">
        <f t="shared" ca="1" si="1"/>
        <v>Yes</v>
      </c>
    </row>
    <row r="43" spans="1:11" x14ac:dyDescent="0.35">
      <c r="A43" t="s">
        <v>168</v>
      </c>
      <c r="B43" t="s">
        <v>517</v>
      </c>
      <c r="C43" t="s">
        <v>522</v>
      </c>
      <c r="D43">
        <f>IF(LEN(_xlfn.MAXIFS(Times!A:A,Times!D:D,A43))=4,_xlfn.MAXIFS(Times!A:A,Times!D:D,A43),YEAR(_xlfn.MAXIFS(Times!A:A,Times!D:D,A43)))</f>
        <v>2019</v>
      </c>
      <c r="E43" t="str">
        <f t="shared" ca="1" si="1"/>
        <v>Yes</v>
      </c>
      <c r="F43" s="8" t="s">
        <v>549</v>
      </c>
    </row>
    <row r="44" spans="1:11" x14ac:dyDescent="0.35">
      <c r="A44" t="s">
        <v>608</v>
      </c>
      <c r="B44" t="s">
        <v>517</v>
      </c>
      <c r="C44" t="s">
        <v>875</v>
      </c>
      <c r="D44">
        <f>IF(LEN(_xlfn.MAXIFS(Times!A:A,Times!D:D,A44))=4,_xlfn.MAXIFS(Times!A:A,Times!D:D,A44),YEAR(_xlfn.MAXIFS(Times!A:A,Times!D:D,A44)))</f>
        <v>2019</v>
      </c>
      <c r="E44" t="str">
        <f t="shared" ca="1" si="1"/>
        <v>Yes</v>
      </c>
    </row>
    <row r="45" spans="1:11" x14ac:dyDescent="0.35">
      <c r="A45" t="s">
        <v>863</v>
      </c>
      <c r="B45" t="s">
        <v>517</v>
      </c>
      <c r="C45" t="s">
        <v>528</v>
      </c>
      <c r="D45">
        <f>IF(LEN(_xlfn.MAXIFS(Times!A:A,Times!D:D,A45))=4,_xlfn.MAXIFS(Times!A:A,Times!D:D,A45),YEAR(_xlfn.MAXIFS(Times!A:A,Times!D:D,A45)))</f>
        <v>2018</v>
      </c>
      <c r="E45" t="str">
        <f t="shared" ca="1" si="1"/>
        <v>Yes</v>
      </c>
    </row>
    <row r="46" spans="1:11" x14ac:dyDescent="0.35">
      <c r="A46" t="s">
        <v>396</v>
      </c>
      <c r="B46" t="s">
        <v>517</v>
      </c>
      <c r="C46" t="s">
        <v>522</v>
      </c>
      <c r="D46">
        <f>IF(LEN(_xlfn.MAXIFS(Times!A:A,Times!D:D,A46))=4,_xlfn.MAXIFS(Times!A:A,Times!D:D,A46),YEAR(_xlfn.MAXIFS(Times!A:A,Times!D:D,A46)))</f>
        <v>2018</v>
      </c>
      <c r="E46" t="str">
        <f t="shared" ca="1" si="1"/>
        <v>Yes</v>
      </c>
      <c r="H46" s="8" t="s">
        <v>554</v>
      </c>
      <c r="I46" s="8"/>
      <c r="J46" s="8"/>
    </row>
    <row r="47" spans="1:11" x14ac:dyDescent="0.35">
      <c r="A47" t="s">
        <v>263</v>
      </c>
      <c r="B47" t="s">
        <v>517</v>
      </c>
      <c r="D47">
        <f>IF(LEN(_xlfn.MAXIFS(Times!A:A,Times!D:D,A47))=4,_xlfn.MAXIFS(Times!A:A,Times!D:D,A47),YEAR(_xlfn.MAXIFS(Times!A:A,Times!D:D,A47)))</f>
        <v>2018</v>
      </c>
      <c r="E47" t="str">
        <f t="shared" ca="1" si="1"/>
        <v>Yes</v>
      </c>
    </row>
    <row r="48" spans="1:11" x14ac:dyDescent="0.35">
      <c r="A48" t="s">
        <v>127</v>
      </c>
      <c r="B48" t="s">
        <v>517</v>
      </c>
      <c r="C48" t="s">
        <v>528</v>
      </c>
      <c r="D48">
        <f>IF(LEN(_xlfn.MAXIFS(Times!A:A,Times!D:D,A48))=4,_xlfn.MAXIFS(Times!A:A,Times!D:D,A48),YEAR(_xlfn.MAXIFS(Times!A:A,Times!D:D,A48)))</f>
        <v>2018</v>
      </c>
      <c r="E48" t="str">
        <f t="shared" ca="1" si="1"/>
        <v>Yes</v>
      </c>
    </row>
    <row r="49" spans="1:10" x14ac:dyDescent="0.35">
      <c r="A49" t="s">
        <v>230</v>
      </c>
      <c r="B49" t="s">
        <v>524</v>
      </c>
      <c r="D49">
        <f>IF(LEN(_xlfn.MAXIFS(Times!A:A,Times!D:D,A49))=4,_xlfn.MAXIFS(Times!A:A,Times!D:D,A49),YEAR(_xlfn.MAXIFS(Times!A:A,Times!D:D,A49)))</f>
        <v>2018</v>
      </c>
      <c r="E49" t="str">
        <f t="shared" ca="1" si="1"/>
        <v>Yes</v>
      </c>
    </row>
    <row r="50" spans="1:10" x14ac:dyDescent="0.35">
      <c r="A50" t="s">
        <v>425</v>
      </c>
      <c r="B50" t="s">
        <v>524</v>
      </c>
      <c r="C50" t="s">
        <v>522</v>
      </c>
      <c r="D50">
        <f>IF(LEN(_xlfn.MAXIFS(Times!A:A,Times!D:D,A50))=4,_xlfn.MAXIFS(Times!A:A,Times!D:D,A50),YEAR(_xlfn.MAXIFS(Times!A:A,Times!D:D,A50)))</f>
        <v>2018</v>
      </c>
      <c r="E50" t="str">
        <f t="shared" ca="1" si="1"/>
        <v>Yes</v>
      </c>
      <c r="H50" s="8" t="s">
        <v>552</v>
      </c>
      <c r="I50" s="8"/>
      <c r="J50" s="8"/>
    </row>
    <row r="51" spans="1:10" x14ac:dyDescent="0.35">
      <c r="A51" t="s">
        <v>195</v>
      </c>
      <c r="B51" t="s">
        <v>517</v>
      </c>
      <c r="D51">
        <f>IF(LEN(_xlfn.MAXIFS(Times!A:A,Times!D:D,A51))=4,_xlfn.MAXIFS(Times!A:A,Times!D:D,A51),YEAR(_xlfn.MAXIFS(Times!A:A,Times!D:D,A51)))</f>
        <v>2018</v>
      </c>
      <c r="E51" t="str">
        <f t="shared" ca="1" si="1"/>
        <v>Yes</v>
      </c>
    </row>
    <row r="52" spans="1:10" x14ac:dyDescent="0.35">
      <c r="A52" t="s">
        <v>261</v>
      </c>
      <c r="B52" t="s">
        <v>517</v>
      </c>
      <c r="C52" t="s">
        <v>522</v>
      </c>
      <c r="D52">
        <f>IF(LEN(_xlfn.MAXIFS(Times!A:A,Times!D:D,A52))=4,_xlfn.MAXIFS(Times!A:A,Times!D:D,A52),YEAR(_xlfn.MAXIFS(Times!A:A,Times!D:D,A52)))</f>
        <v>2018</v>
      </c>
      <c r="E52" t="str">
        <f t="shared" ca="1" si="1"/>
        <v>Yes</v>
      </c>
    </row>
    <row r="53" spans="1:10" x14ac:dyDescent="0.35">
      <c r="A53" t="s">
        <v>137</v>
      </c>
      <c r="B53" t="s">
        <v>517</v>
      </c>
      <c r="C53" t="s">
        <v>522</v>
      </c>
      <c r="D53">
        <f>IF(LEN(_xlfn.MAXIFS(Times!A:A,Times!D:D,A53))=4,_xlfn.MAXIFS(Times!A:A,Times!D:D,A53),YEAR(_xlfn.MAXIFS(Times!A:A,Times!D:D,A53)))</f>
        <v>2018</v>
      </c>
      <c r="E53" t="str">
        <f t="shared" ca="1" si="1"/>
        <v>Yes</v>
      </c>
      <c r="H53" s="8" t="s">
        <v>553</v>
      </c>
      <c r="I53" s="8"/>
      <c r="J53" s="8"/>
    </row>
    <row r="54" spans="1:10" x14ac:dyDescent="0.35">
      <c r="A54" t="s">
        <v>16</v>
      </c>
      <c r="B54" t="s">
        <v>517</v>
      </c>
      <c r="C54" t="s">
        <v>522</v>
      </c>
      <c r="D54">
        <f>IF(LEN(_xlfn.MAXIFS(Times!A:A,Times!D:D,A54))=4,_xlfn.MAXIFS(Times!A:A,Times!D:D,A54),YEAR(_xlfn.MAXIFS(Times!A:A,Times!D:D,A54)))</f>
        <v>2018</v>
      </c>
      <c r="E54" t="str">
        <f t="shared" ca="1" si="1"/>
        <v>Yes</v>
      </c>
    </row>
    <row r="55" spans="1:10" x14ac:dyDescent="0.35">
      <c r="A55" t="s">
        <v>229</v>
      </c>
      <c r="B55" t="s">
        <v>517</v>
      </c>
      <c r="D55">
        <f>IF(LEN(_xlfn.MAXIFS(Times!A:A,Times!D:D,A55))=4,_xlfn.MAXIFS(Times!A:A,Times!D:D,A55),YEAR(_xlfn.MAXIFS(Times!A:A,Times!D:D,A55)))</f>
        <v>2017</v>
      </c>
      <c r="E55" t="str">
        <f t="shared" ca="1" si="1"/>
        <v>Yes</v>
      </c>
    </row>
    <row r="56" spans="1:10" x14ac:dyDescent="0.35">
      <c r="A56" t="s">
        <v>264</v>
      </c>
      <c r="B56" t="s">
        <v>517</v>
      </c>
      <c r="D56">
        <f>IF(LEN(_xlfn.MAXIFS(Times!A:A,Times!D:D,A56))=4,_xlfn.MAXIFS(Times!A:A,Times!D:D,A56),YEAR(_xlfn.MAXIFS(Times!A:A,Times!D:D,A56)))</f>
        <v>2017</v>
      </c>
      <c r="E56" t="str">
        <f t="shared" ca="1" si="1"/>
        <v>Yes</v>
      </c>
    </row>
    <row r="57" spans="1:10" x14ac:dyDescent="0.35">
      <c r="A57" t="s">
        <v>231</v>
      </c>
      <c r="B57" t="s">
        <v>517</v>
      </c>
      <c r="D57">
        <f>IF(LEN(_xlfn.MAXIFS(Times!A:A,Times!D:D,A57))=4,_xlfn.MAXIFS(Times!A:A,Times!D:D,A57),YEAR(_xlfn.MAXIFS(Times!A:A,Times!D:D,A57)))</f>
        <v>2017</v>
      </c>
      <c r="E57" t="str">
        <f t="shared" ca="1" si="1"/>
        <v>Yes</v>
      </c>
    </row>
    <row r="58" spans="1:10" x14ac:dyDescent="0.35">
      <c r="A58" t="s">
        <v>272</v>
      </c>
      <c r="B58" t="s">
        <v>517</v>
      </c>
      <c r="D58">
        <f>IF(LEN(_xlfn.MAXIFS(Times!A:A,Times!D:D,A58))=4,_xlfn.MAXIFS(Times!A:A,Times!D:D,A58),YEAR(_xlfn.MAXIFS(Times!A:A,Times!D:D,A58)))</f>
        <v>2017</v>
      </c>
      <c r="E58" t="str">
        <f t="shared" ca="1" si="1"/>
        <v>Yes</v>
      </c>
    </row>
    <row r="59" spans="1:10" x14ac:dyDescent="0.35">
      <c r="A59" t="s">
        <v>177</v>
      </c>
      <c r="B59" t="s">
        <v>517</v>
      </c>
      <c r="D59">
        <f>IF(LEN(_xlfn.MAXIFS(Times!A:A,Times!D:D,A59))=4,_xlfn.MAXIFS(Times!A:A,Times!D:D,A59),YEAR(_xlfn.MAXIFS(Times!A:A,Times!D:D,A59)))</f>
        <v>2017</v>
      </c>
      <c r="E59" t="str">
        <f t="shared" ca="1" si="1"/>
        <v>Yes</v>
      </c>
    </row>
    <row r="60" spans="1:10" x14ac:dyDescent="0.35">
      <c r="A60" t="s">
        <v>262</v>
      </c>
      <c r="B60" t="s">
        <v>517</v>
      </c>
      <c r="D60">
        <f>IF(LEN(_xlfn.MAXIFS(Times!A:A,Times!D:D,A60))=4,_xlfn.MAXIFS(Times!A:A,Times!D:D,A60),YEAR(_xlfn.MAXIFS(Times!A:A,Times!D:D,A60)))</f>
        <v>2017</v>
      </c>
      <c r="E60" t="str">
        <f t="shared" ca="1" si="1"/>
        <v>Yes</v>
      </c>
    </row>
    <row r="61" spans="1:10" x14ac:dyDescent="0.35">
      <c r="A61" t="s">
        <v>155</v>
      </c>
      <c r="B61" t="s">
        <v>517</v>
      </c>
      <c r="D61">
        <f>IF(LEN(_xlfn.MAXIFS(Times!A:A,Times!D:D,A61))=4,_xlfn.MAXIFS(Times!A:A,Times!D:D,A61),YEAR(_xlfn.MAXIFS(Times!A:A,Times!D:D,A61)))</f>
        <v>2017</v>
      </c>
      <c r="E61" t="str">
        <f t="shared" ca="1" si="1"/>
        <v>Yes</v>
      </c>
    </row>
    <row r="62" spans="1:10" x14ac:dyDescent="0.35">
      <c r="A62" t="s">
        <v>256</v>
      </c>
      <c r="B62" t="s">
        <v>517</v>
      </c>
      <c r="D62">
        <f>IF(LEN(_xlfn.MAXIFS(Times!A:A,Times!D:D,A62))=4,_xlfn.MAXIFS(Times!A:A,Times!D:D,A62),YEAR(_xlfn.MAXIFS(Times!A:A,Times!D:D,A62)))</f>
        <v>2017</v>
      </c>
      <c r="E62" t="str">
        <f t="shared" ca="1" si="1"/>
        <v>Yes</v>
      </c>
    </row>
    <row r="63" spans="1:10" x14ac:dyDescent="0.35">
      <c r="A63" t="s">
        <v>243</v>
      </c>
      <c r="B63" t="s">
        <v>517</v>
      </c>
      <c r="D63">
        <f>IF(LEN(_xlfn.MAXIFS(Times!A:A,Times!D:D,A63))=4,_xlfn.MAXIFS(Times!A:A,Times!D:D,A63),YEAR(_xlfn.MAXIFS(Times!A:A,Times!D:D,A63)))</f>
        <v>2017</v>
      </c>
      <c r="E63" t="str">
        <f t="shared" ca="1" si="1"/>
        <v>Yes</v>
      </c>
    </row>
    <row r="64" spans="1:10" x14ac:dyDescent="0.35">
      <c r="A64" t="s">
        <v>212</v>
      </c>
      <c r="B64" t="s">
        <v>517</v>
      </c>
      <c r="D64">
        <f>IF(LEN(_xlfn.MAXIFS(Times!A:A,Times!D:D,A64))=4,_xlfn.MAXIFS(Times!A:A,Times!D:D,A64),YEAR(_xlfn.MAXIFS(Times!A:A,Times!D:D,A64)))</f>
        <v>2017</v>
      </c>
      <c r="E64" t="str">
        <f t="shared" ca="1" si="1"/>
        <v>Yes</v>
      </c>
    </row>
    <row r="65" spans="1:10" x14ac:dyDescent="0.35">
      <c r="A65" t="s">
        <v>227</v>
      </c>
      <c r="B65" t="s">
        <v>524</v>
      </c>
      <c r="D65">
        <f>IF(LEN(_xlfn.MAXIFS(Times!A:A,Times!D:D,A65))=4,_xlfn.MAXIFS(Times!A:A,Times!D:D,A65),YEAR(_xlfn.MAXIFS(Times!A:A,Times!D:D,A65)))</f>
        <v>2017</v>
      </c>
      <c r="E65" t="str">
        <f t="shared" ca="1" si="1"/>
        <v>Yes</v>
      </c>
    </row>
    <row r="66" spans="1:10" x14ac:dyDescent="0.35">
      <c r="A66" t="s">
        <v>330</v>
      </c>
      <c r="B66" t="s">
        <v>524</v>
      </c>
      <c r="D66">
        <f>IF(LEN(_xlfn.MAXIFS(Times!A:A,Times!D:D,A66))=4,_xlfn.MAXIFS(Times!A:A,Times!D:D,A66),YEAR(_xlfn.MAXIFS(Times!A:A,Times!D:D,A66)))</f>
        <v>2017</v>
      </c>
      <c r="E66" t="str">
        <f t="shared" ref="E66:E84" ca="1" si="2">IF(YEAR(TODAY())-D66&lt;=10,"Yes","No")</f>
        <v>Yes</v>
      </c>
    </row>
    <row r="67" spans="1:10" x14ac:dyDescent="0.35">
      <c r="A67" t="s">
        <v>54</v>
      </c>
      <c r="B67" t="s">
        <v>517</v>
      </c>
      <c r="D67">
        <f>IF(LEN(_xlfn.MAXIFS(Times!A:A,Times!D:D,A67))=4,_xlfn.MAXIFS(Times!A:A,Times!D:D,A67),YEAR(_xlfn.MAXIFS(Times!A:A,Times!D:D,A67)))</f>
        <v>2017</v>
      </c>
      <c r="E67" t="str">
        <f t="shared" ca="1" si="2"/>
        <v>Yes</v>
      </c>
    </row>
    <row r="68" spans="1:10" x14ac:dyDescent="0.35">
      <c r="A68" t="s">
        <v>292</v>
      </c>
      <c r="B68" t="s">
        <v>524</v>
      </c>
      <c r="D68">
        <f>IF(LEN(_xlfn.MAXIFS(Times!A:A,Times!D:D,A68))=4,_xlfn.MAXIFS(Times!A:A,Times!D:D,A68),YEAR(_xlfn.MAXIFS(Times!A:A,Times!D:D,A68)))</f>
        <v>2017</v>
      </c>
      <c r="E68" t="str">
        <f t="shared" ca="1" si="2"/>
        <v>Yes</v>
      </c>
    </row>
    <row r="69" spans="1:10" x14ac:dyDescent="0.35">
      <c r="A69" t="s">
        <v>298</v>
      </c>
      <c r="B69" t="s">
        <v>517</v>
      </c>
      <c r="D69">
        <f>IF(LEN(_xlfn.MAXIFS(Times!A:A,Times!D:D,A69))=4,_xlfn.MAXIFS(Times!A:A,Times!D:D,A69),YEAR(_xlfn.MAXIFS(Times!A:A,Times!D:D,A69)))</f>
        <v>2017</v>
      </c>
      <c r="E69" t="str">
        <f t="shared" ca="1" si="2"/>
        <v>Yes</v>
      </c>
    </row>
    <row r="70" spans="1:10" x14ac:dyDescent="0.35">
      <c r="A70" t="s">
        <v>228</v>
      </c>
      <c r="B70" t="s">
        <v>517</v>
      </c>
      <c r="D70">
        <f>IF(LEN(_xlfn.MAXIFS(Times!A:A,Times!D:D,A70))=4,_xlfn.MAXIFS(Times!A:A,Times!D:D,A70),YEAR(_xlfn.MAXIFS(Times!A:A,Times!D:D,A70)))</f>
        <v>2017</v>
      </c>
      <c r="E70" t="str">
        <f t="shared" ca="1" si="2"/>
        <v>Yes</v>
      </c>
    </row>
    <row r="71" spans="1:10" x14ac:dyDescent="0.35">
      <c r="A71" t="s">
        <v>751</v>
      </c>
      <c r="B71" t="s">
        <v>517</v>
      </c>
      <c r="C71" t="s">
        <v>518</v>
      </c>
      <c r="D71">
        <f>IF(LEN(_xlfn.MAXIFS(Times!A:A,Times!D:D,A71))=4,_xlfn.MAXIFS(Times!A:A,Times!D:D,A71),YEAR(_xlfn.MAXIFS(Times!A:A,Times!D:D,A71)))</f>
        <v>2016</v>
      </c>
      <c r="E71" t="str">
        <f t="shared" ca="1" si="2"/>
        <v>Yes</v>
      </c>
      <c r="J71" s="8" t="s">
        <v>773</v>
      </c>
    </row>
    <row r="72" spans="1:10" x14ac:dyDescent="0.35">
      <c r="A72" t="s">
        <v>113</v>
      </c>
      <c r="B72" t="s">
        <v>517</v>
      </c>
      <c r="C72" t="s">
        <v>522</v>
      </c>
      <c r="D72">
        <f>IF(LEN(_xlfn.MAXIFS(Times!A:A,Times!D:D,A72))=4,_xlfn.MAXIFS(Times!A:A,Times!D:D,A72),YEAR(_xlfn.MAXIFS(Times!A:A,Times!D:D,A72)))</f>
        <v>2015</v>
      </c>
      <c r="E72" t="str">
        <f t="shared" ca="1" si="2"/>
        <v>Yes</v>
      </c>
    </row>
    <row r="73" spans="1:10" x14ac:dyDescent="0.35">
      <c r="A73" t="s">
        <v>182</v>
      </c>
      <c r="B73" t="s">
        <v>517</v>
      </c>
      <c r="D73">
        <f>IF(LEN(_xlfn.MAXIFS(Times!A:A,Times!D:D,A73))=4,_xlfn.MAXIFS(Times!A:A,Times!D:D,A73),YEAR(_xlfn.MAXIFS(Times!A:A,Times!D:D,A73)))</f>
        <v>2015</v>
      </c>
      <c r="E73" t="str">
        <f t="shared" ca="1" si="2"/>
        <v>Yes</v>
      </c>
    </row>
    <row r="74" spans="1:10" x14ac:dyDescent="0.35">
      <c r="A74" t="s">
        <v>249</v>
      </c>
      <c r="B74" t="s">
        <v>517</v>
      </c>
      <c r="D74">
        <f>IF(LEN(_xlfn.MAXIFS(Times!A:A,Times!D:D,A74))=4,_xlfn.MAXIFS(Times!A:A,Times!D:D,A74),YEAR(_xlfn.MAXIFS(Times!A:A,Times!D:D,A74)))</f>
        <v>2015</v>
      </c>
      <c r="E74" t="str">
        <f t="shared" ca="1" si="2"/>
        <v>Yes</v>
      </c>
    </row>
    <row r="75" spans="1:10" x14ac:dyDescent="0.35">
      <c r="A75" t="s">
        <v>216</v>
      </c>
      <c r="B75" t="s">
        <v>517</v>
      </c>
      <c r="D75">
        <f>IF(LEN(_xlfn.MAXIFS(Times!A:A,Times!D:D,A75))=4,_xlfn.MAXIFS(Times!A:A,Times!D:D,A75),YEAR(_xlfn.MAXIFS(Times!A:A,Times!D:D,A75)))</f>
        <v>2015</v>
      </c>
      <c r="E75" t="str">
        <f t="shared" ca="1" si="2"/>
        <v>Yes</v>
      </c>
    </row>
    <row r="76" spans="1:10" x14ac:dyDescent="0.35">
      <c r="A76" t="s">
        <v>146</v>
      </c>
      <c r="B76" t="s">
        <v>524</v>
      </c>
      <c r="C76" t="s">
        <v>522</v>
      </c>
      <c r="D76">
        <f>IF(LEN(_xlfn.MAXIFS(Times!A:A,Times!D:D,A76))=4,_xlfn.MAXIFS(Times!A:A,Times!D:D,A76),YEAR(_xlfn.MAXIFS(Times!A:A,Times!D:D,A76)))</f>
        <v>2015</v>
      </c>
      <c r="E76" t="str">
        <f t="shared" ca="1" si="2"/>
        <v>Yes</v>
      </c>
    </row>
    <row r="77" spans="1:10" x14ac:dyDescent="0.35">
      <c r="A77" t="s">
        <v>232</v>
      </c>
      <c r="B77" t="s">
        <v>517</v>
      </c>
      <c r="D77">
        <f>IF(LEN(_xlfn.MAXIFS(Times!A:A,Times!D:D,A77))=4,_xlfn.MAXIFS(Times!A:A,Times!D:D,A77),YEAR(_xlfn.MAXIFS(Times!A:A,Times!D:D,A77)))</f>
        <v>2015</v>
      </c>
      <c r="E77" t="str">
        <f t="shared" ca="1" si="2"/>
        <v>Yes</v>
      </c>
    </row>
    <row r="78" spans="1:10" x14ac:dyDescent="0.35">
      <c r="A78" t="s">
        <v>213</v>
      </c>
      <c r="B78" t="s">
        <v>517</v>
      </c>
      <c r="C78" t="s">
        <v>522</v>
      </c>
      <c r="D78">
        <f>IF(LEN(_xlfn.MAXIFS(Times!A:A,Times!D:D,A78))=4,_xlfn.MAXIFS(Times!A:A,Times!D:D,A78),YEAR(_xlfn.MAXIFS(Times!A:A,Times!D:D,A78)))</f>
        <v>2015</v>
      </c>
      <c r="E78" t="str">
        <f t="shared" ca="1" si="2"/>
        <v>Yes</v>
      </c>
    </row>
    <row r="79" spans="1:10" x14ac:dyDescent="0.35">
      <c r="A79" t="s">
        <v>223</v>
      </c>
      <c r="B79" t="s">
        <v>517</v>
      </c>
      <c r="D79">
        <f>IF(LEN(_xlfn.MAXIFS(Times!A:A,Times!D:D,A79))=4,_xlfn.MAXIFS(Times!A:A,Times!D:D,A79),YEAR(_xlfn.MAXIFS(Times!A:A,Times!D:D,A79)))</f>
        <v>2015</v>
      </c>
      <c r="E79" t="str">
        <f t="shared" ca="1" si="2"/>
        <v>Yes</v>
      </c>
    </row>
    <row r="80" spans="1:10" x14ac:dyDescent="0.35">
      <c r="A80" t="s">
        <v>180</v>
      </c>
      <c r="B80" t="s">
        <v>524</v>
      </c>
      <c r="C80" t="s">
        <v>522</v>
      </c>
      <c r="D80">
        <f>IF(LEN(_xlfn.MAXIFS(Times!A:A,Times!D:D,A80))=4,_xlfn.MAXIFS(Times!A:A,Times!D:D,A80),YEAR(_xlfn.MAXIFS(Times!A:A,Times!D:D,A80)))</f>
        <v>2014</v>
      </c>
      <c r="E80" t="str">
        <f t="shared" ca="1" si="2"/>
        <v>Yes</v>
      </c>
      <c r="F80" s="8" t="s">
        <v>555</v>
      </c>
    </row>
    <row r="81" spans="1:10" x14ac:dyDescent="0.35">
      <c r="A81" t="s">
        <v>605</v>
      </c>
      <c r="B81" t="s">
        <v>517</v>
      </c>
      <c r="C81" t="s">
        <v>819</v>
      </c>
      <c r="D81">
        <f>IF(LEN(_xlfn.MAXIFS(Times!A:A,Times!D:D,A81))=4,_xlfn.MAXIFS(Times!A:A,Times!D:D,A81),YEAR(_xlfn.MAXIFS(Times!A:A,Times!D:D,A81)))</f>
        <v>2014</v>
      </c>
      <c r="E81" t="str">
        <f t="shared" ca="1" si="2"/>
        <v>Yes</v>
      </c>
      <c r="F81" s="8" t="s">
        <v>820</v>
      </c>
    </row>
    <row r="82" spans="1:10" x14ac:dyDescent="0.35">
      <c r="A82" t="s">
        <v>217</v>
      </c>
      <c r="B82" t="s">
        <v>517</v>
      </c>
      <c r="C82" t="s">
        <v>886</v>
      </c>
      <c r="D82">
        <f>IF(LEN(_xlfn.MAXIFS(Times!A:A,Times!D:D,A82))=4,_xlfn.MAXIFS(Times!A:A,Times!D:D,A82),YEAR(_xlfn.MAXIFS(Times!A:A,Times!D:D,A82)))</f>
        <v>2014</v>
      </c>
      <c r="E82" t="str">
        <f t="shared" ca="1" si="2"/>
        <v>Yes</v>
      </c>
    </row>
    <row r="83" spans="1:10" x14ac:dyDescent="0.35">
      <c r="A83" t="s">
        <v>384</v>
      </c>
      <c r="B83" t="s">
        <v>517</v>
      </c>
      <c r="C83" t="s">
        <v>522</v>
      </c>
      <c r="D83">
        <f>IF(LEN(_xlfn.MAXIFS(Times!A:A,Times!D:D,A83))=4,_xlfn.MAXIFS(Times!A:A,Times!D:D,A83),YEAR(_xlfn.MAXIFS(Times!A:A,Times!D:D,A83)))</f>
        <v>2013</v>
      </c>
      <c r="E83" t="str">
        <f t="shared" ca="1" si="2"/>
        <v>Yes</v>
      </c>
    </row>
    <row r="84" spans="1:10" x14ac:dyDescent="0.35">
      <c r="A84" t="s">
        <v>119</v>
      </c>
      <c r="B84" t="s">
        <v>517</v>
      </c>
      <c r="C84" t="s">
        <v>522</v>
      </c>
      <c r="D84">
        <f>IF(LEN(_xlfn.MAXIFS(Times!A:A,Times!D:D,A84))=4,_xlfn.MAXIFS(Times!A:A,Times!D:D,A84),YEAR(_xlfn.MAXIFS(Times!A:A,Times!D:D,A84)))</f>
        <v>2012</v>
      </c>
      <c r="E84" t="str">
        <f t="shared" ca="1" si="2"/>
        <v>No</v>
      </c>
    </row>
    <row r="85" spans="1:10" x14ac:dyDescent="0.35">
      <c r="A85" t="s">
        <v>86</v>
      </c>
      <c r="B85" t="s">
        <v>517</v>
      </c>
      <c r="C85" t="s">
        <v>522</v>
      </c>
      <c r="D85">
        <f>IF(LEN(_xlfn.MAXIFS(Times!A:A,Times!D:D,A85))=4,_xlfn.MAXIFS(Times!A:A,Times!D:D,A85),YEAR(_xlfn.MAXIFS(Times!A:A,Times!D:D,A85)))</f>
        <v>2012</v>
      </c>
      <c r="E85" t="s">
        <v>579</v>
      </c>
    </row>
    <row r="86" spans="1:10" x14ac:dyDescent="0.35">
      <c r="A86" t="s">
        <v>404</v>
      </c>
      <c r="B86" t="s">
        <v>517</v>
      </c>
      <c r="C86" t="s">
        <v>522</v>
      </c>
      <c r="D86">
        <f>IF(LEN(_xlfn.MAXIFS(Times!A:A,Times!D:D,A86))=4,_xlfn.MAXIFS(Times!A:A,Times!D:D,A86),YEAR(_xlfn.MAXIFS(Times!A:A,Times!D:D,A86)))</f>
        <v>2012</v>
      </c>
      <c r="E86" t="str">
        <f t="shared" ref="E86:E117" ca="1" si="3">IF(YEAR(TODAY())-D86&lt;=10,"Yes","No")</f>
        <v>No</v>
      </c>
    </row>
    <row r="87" spans="1:10" x14ac:dyDescent="0.35">
      <c r="A87" t="s">
        <v>170</v>
      </c>
      <c r="B87" t="s">
        <v>517</v>
      </c>
      <c r="D87">
        <f>IF(LEN(_xlfn.MAXIFS(Times!A:A,Times!D:D,A87))=4,_xlfn.MAXIFS(Times!A:A,Times!D:D,A87),YEAR(_xlfn.MAXIFS(Times!A:A,Times!D:D,A87)))</f>
        <v>2011</v>
      </c>
      <c r="E87" t="str">
        <f t="shared" ca="1" si="3"/>
        <v>No</v>
      </c>
    </row>
    <row r="88" spans="1:10" x14ac:dyDescent="0.35">
      <c r="A88" t="s">
        <v>103</v>
      </c>
      <c r="B88" t="s">
        <v>517</v>
      </c>
      <c r="C88" t="s">
        <v>522</v>
      </c>
      <c r="D88">
        <f>IF(LEN(_xlfn.MAXIFS(Times!A:A,Times!D:D,A88))=4,_xlfn.MAXIFS(Times!A:A,Times!D:D,A88),YEAR(_xlfn.MAXIFS(Times!A:A,Times!D:D,A88)))</f>
        <v>2011</v>
      </c>
      <c r="E88" t="str">
        <f t="shared" ca="1" si="3"/>
        <v>No</v>
      </c>
    </row>
    <row r="89" spans="1:10" x14ac:dyDescent="0.35">
      <c r="A89" t="s">
        <v>196</v>
      </c>
      <c r="B89" t="s">
        <v>517</v>
      </c>
      <c r="D89">
        <f>IF(LEN(_xlfn.MAXIFS(Times!A:A,Times!D:D,A89))=4,_xlfn.MAXIFS(Times!A:A,Times!D:D,A89),YEAR(_xlfn.MAXIFS(Times!A:A,Times!D:D,A89)))</f>
        <v>2011</v>
      </c>
      <c r="E89" t="str">
        <f t="shared" ca="1" si="3"/>
        <v>No</v>
      </c>
    </row>
    <row r="90" spans="1:10" x14ac:dyDescent="0.35">
      <c r="A90" t="s">
        <v>255</v>
      </c>
      <c r="B90" t="s">
        <v>517</v>
      </c>
      <c r="D90">
        <f>IF(LEN(_xlfn.MAXIFS(Times!A:A,Times!D:D,A90))=4,_xlfn.MAXIFS(Times!A:A,Times!D:D,A90),YEAR(_xlfn.MAXIFS(Times!A:A,Times!D:D,A90)))</f>
        <v>2011</v>
      </c>
      <c r="E90" t="str">
        <f t="shared" ca="1" si="3"/>
        <v>No</v>
      </c>
    </row>
    <row r="91" spans="1:10" x14ac:dyDescent="0.35">
      <c r="A91" t="s">
        <v>222</v>
      </c>
      <c r="B91" t="s">
        <v>517</v>
      </c>
      <c r="C91" t="s">
        <v>522</v>
      </c>
      <c r="D91">
        <f>IF(LEN(_xlfn.MAXIFS(Times!A:A,Times!D:D,A91))=4,_xlfn.MAXIFS(Times!A:A,Times!D:D,A91),YEAR(_xlfn.MAXIFS(Times!A:A,Times!D:D,A91)))</f>
        <v>2011</v>
      </c>
      <c r="E91" t="str">
        <f t="shared" ca="1" si="3"/>
        <v>No</v>
      </c>
      <c r="F91" t="s">
        <v>556</v>
      </c>
      <c r="I91" t="s">
        <v>557</v>
      </c>
      <c r="J91" s="8" t="s">
        <v>558</v>
      </c>
    </row>
    <row r="92" spans="1:10" x14ac:dyDescent="0.35">
      <c r="A92" t="s">
        <v>153</v>
      </c>
      <c r="B92" t="s">
        <v>517</v>
      </c>
      <c r="D92">
        <f>IF(LEN(_xlfn.MAXIFS(Times!A:A,Times!D:D,A92))=4,_xlfn.MAXIFS(Times!A:A,Times!D:D,A92),YEAR(_xlfn.MAXIFS(Times!A:A,Times!D:D,A92)))</f>
        <v>2011</v>
      </c>
      <c r="E92" t="str">
        <f t="shared" ca="1" si="3"/>
        <v>No</v>
      </c>
    </row>
    <row r="93" spans="1:10" x14ac:dyDescent="0.35">
      <c r="A93" t="s">
        <v>258</v>
      </c>
      <c r="B93" t="s">
        <v>517</v>
      </c>
      <c r="D93">
        <f>IF(LEN(_xlfn.MAXIFS(Times!A:A,Times!D:D,A93))=4,_xlfn.MAXIFS(Times!A:A,Times!D:D,A93),YEAR(_xlfn.MAXIFS(Times!A:A,Times!D:D,A93)))</f>
        <v>2011</v>
      </c>
      <c r="E93" t="str">
        <f t="shared" ca="1" si="3"/>
        <v>No</v>
      </c>
    </row>
    <row r="94" spans="1:10" x14ac:dyDescent="0.35">
      <c r="A94" t="s">
        <v>197</v>
      </c>
      <c r="B94" t="s">
        <v>524</v>
      </c>
      <c r="C94" t="s">
        <v>522</v>
      </c>
      <c r="D94">
        <f>IF(LEN(_xlfn.MAXIFS(Times!A:A,Times!D:D,A94))=4,_xlfn.MAXIFS(Times!A:A,Times!D:D,A94),YEAR(_xlfn.MAXIFS(Times!A:A,Times!D:D,A94)))</f>
        <v>2011</v>
      </c>
      <c r="E94" t="str">
        <f t="shared" ca="1" si="3"/>
        <v>No</v>
      </c>
    </row>
    <row r="95" spans="1:10" x14ac:dyDescent="0.35">
      <c r="A95" t="s">
        <v>260</v>
      </c>
      <c r="B95" t="s">
        <v>517</v>
      </c>
      <c r="D95">
        <f>IF(LEN(_xlfn.MAXIFS(Times!A:A,Times!D:D,A95))=4,_xlfn.MAXIFS(Times!A:A,Times!D:D,A95),YEAR(_xlfn.MAXIFS(Times!A:A,Times!D:D,A95)))</f>
        <v>2010</v>
      </c>
      <c r="E95" t="str">
        <f t="shared" ca="1" si="3"/>
        <v>No</v>
      </c>
    </row>
    <row r="96" spans="1:10" x14ac:dyDescent="0.35">
      <c r="A96" t="s">
        <v>215</v>
      </c>
      <c r="B96" t="s">
        <v>517</v>
      </c>
      <c r="D96">
        <f>IF(LEN(_xlfn.MAXIFS(Times!A:A,Times!D:D,A96))=4,_xlfn.MAXIFS(Times!A:A,Times!D:D,A96),YEAR(_xlfn.MAXIFS(Times!A:A,Times!D:D,A96)))</f>
        <v>2010</v>
      </c>
      <c r="E96" t="str">
        <f t="shared" ca="1" si="3"/>
        <v>No</v>
      </c>
    </row>
    <row r="97" spans="1:7" x14ac:dyDescent="0.35">
      <c r="A97" t="s">
        <v>283</v>
      </c>
      <c r="B97" t="s">
        <v>517</v>
      </c>
      <c r="D97">
        <f>IF(LEN(_xlfn.MAXIFS(Times!A:A,Times!D:D,A97))=4,_xlfn.MAXIFS(Times!A:A,Times!D:D,A97),YEAR(_xlfn.MAXIFS(Times!A:A,Times!D:D,A97)))</f>
        <v>2010</v>
      </c>
      <c r="E97" t="str">
        <f t="shared" ca="1" si="3"/>
        <v>No</v>
      </c>
    </row>
    <row r="98" spans="1:7" x14ac:dyDescent="0.35">
      <c r="A98" t="s">
        <v>270</v>
      </c>
      <c r="B98" t="s">
        <v>517</v>
      </c>
      <c r="D98">
        <f>IF(LEN(_xlfn.MAXIFS(Times!A:A,Times!D:D,A98))=4,_xlfn.MAXIFS(Times!A:A,Times!D:D,A98),YEAR(_xlfn.MAXIFS(Times!A:A,Times!D:D,A98)))</f>
        <v>2009</v>
      </c>
      <c r="E98" t="str">
        <f t="shared" ca="1" si="3"/>
        <v>No</v>
      </c>
    </row>
    <row r="99" spans="1:7" x14ac:dyDescent="0.35">
      <c r="A99" t="s">
        <v>84</v>
      </c>
      <c r="B99" t="s">
        <v>517</v>
      </c>
      <c r="D99">
        <f>IF(LEN(_xlfn.MAXIFS(Times!A:A,Times!D:D,A99))=4,_xlfn.MAXIFS(Times!A:A,Times!D:D,A99),YEAR(_xlfn.MAXIFS(Times!A:A,Times!D:D,A99)))</f>
        <v>2009</v>
      </c>
      <c r="E99" t="str">
        <f t="shared" ca="1" si="3"/>
        <v>No</v>
      </c>
    </row>
    <row r="100" spans="1:7" x14ac:dyDescent="0.35">
      <c r="A100" t="s">
        <v>208</v>
      </c>
      <c r="B100" t="s">
        <v>517</v>
      </c>
      <c r="D100">
        <f>IF(LEN(_xlfn.MAXIFS(Times!A:A,Times!D:D,A100))=4,_xlfn.MAXIFS(Times!A:A,Times!D:D,A100),YEAR(_xlfn.MAXIFS(Times!A:A,Times!D:D,A100)))</f>
        <v>2009</v>
      </c>
      <c r="E100" t="str">
        <f t="shared" ca="1" si="3"/>
        <v>No</v>
      </c>
    </row>
    <row r="101" spans="1:7" x14ac:dyDescent="0.35">
      <c r="A101" t="s">
        <v>381</v>
      </c>
      <c r="B101" t="s">
        <v>517</v>
      </c>
      <c r="C101" t="s">
        <v>522</v>
      </c>
      <c r="D101">
        <f>IF(LEN(_xlfn.MAXIFS(Times!A:A,Times!D:D,A101))=4,_xlfn.MAXIFS(Times!A:A,Times!D:D,A101),YEAR(_xlfn.MAXIFS(Times!A:A,Times!D:D,A101)))</f>
        <v>2009</v>
      </c>
      <c r="E101" t="str">
        <f t="shared" ca="1" si="3"/>
        <v>No</v>
      </c>
    </row>
    <row r="102" spans="1:7" x14ac:dyDescent="0.35">
      <c r="A102" t="s">
        <v>442</v>
      </c>
      <c r="B102" t="s">
        <v>517</v>
      </c>
      <c r="C102" t="s">
        <v>522</v>
      </c>
      <c r="D102">
        <f>IF(LEN(_xlfn.MAXIFS(Times!A:A,Times!D:D,A102))=4,_xlfn.MAXIFS(Times!A:A,Times!D:D,A102),YEAR(_xlfn.MAXIFS(Times!A:A,Times!D:D,A102)))</f>
        <v>2009</v>
      </c>
      <c r="E102" t="str">
        <f t="shared" ca="1" si="3"/>
        <v>No</v>
      </c>
    </row>
    <row r="103" spans="1:7" x14ac:dyDescent="0.35">
      <c r="A103" t="s">
        <v>214</v>
      </c>
      <c r="B103" t="s">
        <v>517</v>
      </c>
      <c r="D103">
        <f>IF(LEN(_xlfn.MAXIFS(Times!A:A,Times!D:D,A103))=4,_xlfn.MAXIFS(Times!A:A,Times!D:D,A103),YEAR(_xlfn.MAXIFS(Times!A:A,Times!D:D,A103)))</f>
        <v>2009</v>
      </c>
      <c r="E103" t="str">
        <f t="shared" ca="1" si="3"/>
        <v>No</v>
      </c>
    </row>
    <row r="104" spans="1:7" x14ac:dyDescent="0.35">
      <c r="A104" t="s">
        <v>241</v>
      </c>
      <c r="B104" t="s">
        <v>517</v>
      </c>
      <c r="D104">
        <f>IF(LEN(_xlfn.MAXIFS(Times!A:A,Times!D:D,A104))=4,_xlfn.MAXIFS(Times!A:A,Times!D:D,A104),YEAR(_xlfn.MAXIFS(Times!A:A,Times!D:D,A104)))</f>
        <v>2009</v>
      </c>
      <c r="E104" t="str">
        <f t="shared" ca="1" si="3"/>
        <v>No</v>
      </c>
    </row>
    <row r="105" spans="1:7" x14ac:dyDescent="0.35">
      <c r="A105" t="s">
        <v>282</v>
      </c>
      <c r="B105" t="s">
        <v>517</v>
      </c>
      <c r="D105">
        <f>IF(LEN(_xlfn.MAXIFS(Times!A:A,Times!D:D,A105))=4,_xlfn.MAXIFS(Times!A:A,Times!D:D,A105),YEAR(_xlfn.MAXIFS(Times!A:A,Times!D:D,A105)))</f>
        <v>2009</v>
      </c>
      <c r="E105" t="str">
        <f t="shared" ca="1" si="3"/>
        <v>No</v>
      </c>
      <c r="G105" s="8"/>
    </row>
    <row r="106" spans="1:7" x14ac:dyDescent="0.35">
      <c r="A106" t="s">
        <v>233</v>
      </c>
      <c r="B106" t="s">
        <v>517</v>
      </c>
      <c r="D106">
        <f>IF(LEN(_xlfn.MAXIFS(Times!A:A,Times!D:D,A106))=4,_xlfn.MAXIFS(Times!A:A,Times!D:D,A106),YEAR(_xlfn.MAXIFS(Times!A:A,Times!D:D,A106)))</f>
        <v>2008</v>
      </c>
      <c r="E106" t="str">
        <f t="shared" ca="1" si="3"/>
        <v>No</v>
      </c>
    </row>
    <row r="107" spans="1:7" x14ac:dyDescent="0.35">
      <c r="A107" t="s">
        <v>224</v>
      </c>
      <c r="B107" t="s">
        <v>517</v>
      </c>
      <c r="D107">
        <f>IF(LEN(_xlfn.MAXIFS(Times!A:A,Times!D:D,A107))=4,_xlfn.MAXIFS(Times!A:A,Times!D:D,A107),YEAR(_xlfn.MAXIFS(Times!A:A,Times!D:D,A107)))</f>
        <v>2008</v>
      </c>
      <c r="E107" t="str">
        <f t="shared" ca="1" si="3"/>
        <v>No</v>
      </c>
    </row>
    <row r="108" spans="1:7" x14ac:dyDescent="0.35">
      <c r="A108" t="s">
        <v>131</v>
      </c>
      <c r="B108" t="s">
        <v>517</v>
      </c>
      <c r="C108" t="s">
        <v>528</v>
      </c>
      <c r="D108">
        <f>IF(LEN(_xlfn.MAXIFS(Times!A:A,Times!D:D,A108))=4,_xlfn.MAXIFS(Times!A:A,Times!D:D,A108),YEAR(_xlfn.MAXIFS(Times!A:A,Times!D:D,A108)))</f>
        <v>2008</v>
      </c>
      <c r="E108" t="str">
        <f t="shared" ca="1" si="3"/>
        <v>No</v>
      </c>
    </row>
    <row r="109" spans="1:7" x14ac:dyDescent="0.35">
      <c r="A109" t="s">
        <v>257</v>
      </c>
      <c r="B109" t="s">
        <v>517</v>
      </c>
      <c r="D109">
        <f>IF(LEN(_xlfn.MAXIFS(Times!A:A,Times!D:D,A109))=4,_xlfn.MAXIFS(Times!A:A,Times!D:D,A109),YEAR(_xlfn.MAXIFS(Times!A:A,Times!D:D,A109)))</f>
        <v>2008</v>
      </c>
      <c r="E109" t="str">
        <f t="shared" ca="1" si="3"/>
        <v>No</v>
      </c>
    </row>
    <row r="110" spans="1:7" x14ac:dyDescent="0.35">
      <c r="A110" t="s">
        <v>240</v>
      </c>
      <c r="B110" t="s">
        <v>517</v>
      </c>
      <c r="D110">
        <f>IF(LEN(_xlfn.MAXIFS(Times!A:A,Times!D:D,A110))=4,_xlfn.MAXIFS(Times!A:A,Times!D:D,A110),YEAR(_xlfn.MAXIFS(Times!A:A,Times!D:D,A110)))</f>
        <v>2007</v>
      </c>
      <c r="E110" t="str">
        <f t="shared" ca="1" si="3"/>
        <v>No</v>
      </c>
    </row>
    <row r="111" spans="1:7" x14ac:dyDescent="0.35">
      <c r="A111" t="s">
        <v>200</v>
      </c>
      <c r="B111" t="s">
        <v>517</v>
      </c>
      <c r="D111">
        <f>IF(LEN(_xlfn.MAXIFS(Times!A:A,Times!D:D,A111))=4,_xlfn.MAXIFS(Times!A:A,Times!D:D,A111),YEAR(_xlfn.MAXIFS(Times!A:A,Times!D:D,A111)))</f>
        <v>2007</v>
      </c>
      <c r="E111" t="str">
        <f t="shared" ca="1" si="3"/>
        <v>No</v>
      </c>
    </row>
    <row r="112" spans="1:7" x14ac:dyDescent="0.35">
      <c r="A112" t="s">
        <v>225</v>
      </c>
      <c r="B112" t="s">
        <v>517</v>
      </c>
      <c r="D112">
        <f>IF(LEN(_xlfn.MAXIFS(Times!A:A,Times!D:D,A112))=4,_xlfn.MAXIFS(Times!A:A,Times!D:D,A112),YEAR(_xlfn.MAXIFS(Times!A:A,Times!D:D,A112)))</f>
        <v>2007</v>
      </c>
      <c r="E112" t="str">
        <f t="shared" ca="1" si="3"/>
        <v>No</v>
      </c>
    </row>
    <row r="113" spans="1:5" x14ac:dyDescent="0.35">
      <c r="A113" t="s">
        <v>879</v>
      </c>
      <c r="B113" t="s">
        <v>517</v>
      </c>
      <c r="C113" t="s">
        <v>877</v>
      </c>
      <c r="D113">
        <f>IF(LEN(_xlfn.MAXIFS(Times!A:A,Times!D:D,A113))=4,_xlfn.MAXIFS(Times!A:A,Times!D:D,A113),YEAR(_xlfn.MAXIFS(Times!A:A,Times!D:D,A113)))</f>
        <v>2007</v>
      </c>
      <c r="E113" t="str">
        <f t="shared" ca="1" si="3"/>
        <v>No</v>
      </c>
    </row>
    <row r="114" spans="1:5" x14ac:dyDescent="0.35">
      <c r="A114" t="s">
        <v>135</v>
      </c>
      <c r="B114" t="s">
        <v>517</v>
      </c>
      <c r="C114" t="s">
        <v>528</v>
      </c>
      <c r="D114">
        <f>IF(LEN(_xlfn.MAXIFS(Times!A:A,Times!D:D,A114))=4,_xlfn.MAXIFS(Times!A:A,Times!D:D,A114),YEAR(_xlfn.MAXIFS(Times!A:A,Times!D:D,A114)))</f>
        <v>2007</v>
      </c>
      <c r="E114" t="str">
        <f t="shared" ca="1" si="3"/>
        <v>No</v>
      </c>
    </row>
    <row r="115" spans="1:5" x14ac:dyDescent="0.35">
      <c r="A115" t="s">
        <v>349</v>
      </c>
      <c r="B115" t="s">
        <v>517</v>
      </c>
      <c r="C115" t="s">
        <v>522</v>
      </c>
      <c r="D115">
        <f>IF(LEN(_xlfn.MAXIFS(Times!A:A,Times!D:D,A115))=4,_xlfn.MAXIFS(Times!A:A,Times!D:D,A115),YEAR(_xlfn.MAXIFS(Times!A:A,Times!D:D,A115)))</f>
        <v>2007</v>
      </c>
      <c r="E115" t="str">
        <f t="shared" ca="1" si="3"/>
        <v>No</v>
      </c>
    </row>
    <row r="116" spans="1:5" x14ac:dyDescent="0.35">
      <c r="A116" t="s">
        <v>278</v>
      </c>
      <c r="B116" t="s">
        <v>524</v>
      </c>
      <c r="D116">
        <f>IF(LEN(_xlfn.MAXIFS(Times!A:A,Times!D:D,A116))=4,_xlfn.MAXIFS(Times!A:A,Times!D:D,A116),YEAR(_xlfn.MAXIFS(Times!A:A,Times!D:D,A116)))</f>
        <v>2006</v>
      </c>
      <c r="E116" t="str">
        <f t="shared" ca="1" si="3"/>
        <v>No</v>
      </c>
    </row>
    <row r="117" spans="1:5" x14ac:dyDescent="0.35">
      <c r="A117" t="s">
        <v>492</v>
      </c>
      <c r="B117" t="s">
        <v>517</v>
      </c>
      <c r="C117" t="s">
        <v>877</v>
      </c>
      <c r="D117">
        <f>IF(LEN(_xlfn.MAXIFS(Times!A:A,Times!D:D,A117))=4,_xlfn.MAXIFS(Times!A:A,Times!D:D,A117),YEAR(_xlfn.MAXIFS(Times!A:A,Times!D:D,A117)))</f>
        <v>2006</v>
      </c>
      <c r="E117" t="str">
        <f t="shared" ca="1" si="3"/>
        <v>No</v>
      </c>
    </row>
    <row r="118" spans="1:5" x14ac:dyDescent="0.35">
      <c r="A118" t="s">
        <v>193</v>
      </c>
      <c r="B118" t="s">
        <v>517</v>
      </c>
      <c r="D118">
        <f>IF(LEN(_xlfn.MAXIFS(Times!A:A,Times!D:D,A118))=4,_xlfn.MAXIFS(Times!A:A,Times!D:D,A118),YEAR(_xlfn.MAXIFS(Times!A:A,Times!D:D,A118)))</f>
        <v>2006</v>
      </c>
      <c r="E118" t="str">
        <f t="shared" ref="E118:E149" ca="1" si="4">IF(YEAR(TODAY())-D118&lt;=10,"Yes","No")</f>
        <v>No</v>
      </c>
    </row>
    <row r="119" spans="1:5" x14ac:dyDescent="0.35">
      <c r="A119" t="s">
        <v>172</v>
      </c>
      <c r="B119" t="s">
        <v>517</v>
      </c>
      <c r="D119">
        <f>IF(LEN(_xlfn.MAXIFS(Times!A:A,Times!D:D,A119))=4,_xlfn.MAXIFS(Times!A:A,Times!D:D,A119),YEAR(_xlfn.MAXIFS(Times!A:A,Times!D:D,A119)))</f>
        <v>2006</v>
      </c>
      <c r="E119" t="str">
        <f t="shared" ca="1" si="4"/>
        <v>No</v>
      </c>
    </row>
    <row r="120" spans="1:5" x14ac:dyDescent="0.35">
      <c r="A120" t="s">
        <v>284</v>
      </c>
      <c r="B120" t="s">
        <v>517</v>
      </c>
      <c r="D120">
        <f>IF(LEN(_xlfn.MAXIFS(Times!A:A,Times!D:D,A120))=4,_xlfn.MAXIFS(Times!A:A,Times!D:D,A120),YEAR(_xlfn.MAXIFS(Times!A:A,Times!D:D,A120)))</f>
        <v>2005</v>
      </c>
      <c r="E120" t="str">
        <f t="shared" ca="1" si="4"/>
        <v>No</v>
      </c>
    </row>
    <row r="121" spans="1:5" x14ac:dyDescent="0.35">
      <c r="A121" t="s">
        <v>71</v>
      </c>
      <c r="B121" t="s">
        <v>517</v>
      </c>
      <c r="D121">
        <f>IF(LEN(_xlfn.MAXIFS(Times!A:A,Times!D:D,A121))=4,_xlfn.MAXIFS(Times!A:A,Times!D:D,A121),YEAR(_xlfn.MAXIFS(Times!A:A,Times!D:D,A121)))</f>
        <v>2004</v>
      </c>
      <c r="E121" t="str">
        <f t="shared" ca="1" si="4"/>
        <v>No</v>
      </c>
    </row>
    <row r="122" spans="1:5" x14ac:dyDescent="0.35">
      <c r="A122" t="s">
        <v>13</v>
      </c>
      <c r="B122" t="s">
        <v>517</v>
      </c>
      <c r="C122" t="s">
        <v>522</v>
      </c>
      <c r="D122">
        <f>IF(LEN(_xlfn.MAXIFS(Times!A:A,Times!D:D,A122))=4,_xlfn.MAXIFS(Times!A:A,Times!D:D,A122),YEAR(_xlfn.MAXIFS(Times!A:A,Times!D:D,A122)))</f>
        <v>2003</v>
      </c>
      <c r="E122" t="str">
        <f t="shared" ca="1" si="4"/>
        <v>No</v>
      </c>
    </row>
    <row r="123" spans="1:5" x14ac:dyDescent="0.35">
      <c r="A123" t="s">
        <v>87</v>
      </c>
      <c r="B123" t="s">
        <v>517</v>
      </c>
      <c r="D123">
        <f>IF(LEN(_xlfn.MAXIFS(Times!A:A,Times!D:D,A123))=4,_xlfn.MAXIFS(Times!A:A,Times!D:D,A123),YEAR(_xlfn.MAXIFS(Times!A:A,Times!D:D,A123)))</f>
        <v>2002</v>
      </c>
      <c r="E123" t="str">
        <f t="shared" ca="1" si="4"/>
        <v>No</v>
      </c>
    </row>
    <row r="124" spans="1:5" x14ac:dyDescent="0.35">
      <c r="A124" t="s">
        <v>95</v>
      </c>
      <c r="B124" t="s">
        <v>524</v>
      </c>
      <c r="D124">
        <f>IF(LEN(_xlfn.MAXIFS(Times!A:A,Times!D:D,A124))=4,_xlfn.MAXIFS(Times!A:A,Times!D:D,A124),YEAR(_xlfn.MAXIFS(Times!A:A,Times!D:D,A124)))</f>
        <v>2002</v>
      </c>
      <c r="E124" t="str">
        <f t="shared" ca="1" si="4"/>
        <v>No</v>
      </c>
    </row>
    <row r="125" spans="1:5" x14ac:dyDescent="0.35">
      <c r="A125" t="s">
        <v>234</v>
      </c>
      <c r="B125" t="s">
        <v>517</v>
      </c>
      <c r="D125">
        <f>IF(LEN(_xlfn.MAXIFS(Times!A:A,Times!D:D,A125))=4,_xlfn.MAXIFS(Times!A:A,Times!D:D,A125),YEAR(_xlfn.MAXIFS(Times!A:A,Times!D:D,A125)))</f>
        <v>2002</v>
      </c>
      <c r="E125" t="str">
        <f t="shared" ca="1" si="4"/>
        <v>No</v>
      </c>
    </row>
    <row r="126" spans="1:5" x14ac:dyDescent="0.35">
      <c r="A126" t="s">
        <v>32</v>
      </c>
      <c r="B126" t="s">
        <v>517</v>
      </c>
      <c r="C126" t="s">
        <v>522</v>
      </c>
      <c r="D126">
        <f>IF(LEN(_xlfn.MAXIFS(Times!A:A,Times!D:D,A126))=4,_xlfn.MAXIFS(Times!A:A,Times!D:D,A126),YEAR(_xlfn.MAXIFS(Times!A:A,Times!D:D,A126)))</f>
        <v>2002</v>
      </c>
      <c r="E126" t="str">
        <f t="shared" ca="1" si="4"/>
        <v>No</v>
      </c>
    </row>
    <row r="127" spans="1:5" x14ac:dyDescent="0.35">
      <c r="A127" t="s">
        <v>242</v>
      </c>
      <c r="B127" t="s">
        <v>517</v>
      </c>
      <c r="D127">
        <f>IF(LEN(_xlfn.MAXIFS(Times!A:A,Times!D:D,A127))=4,_xlfn.MAXIFS(Times!A:A,Times!D:D,A127),YEAR(_xlfn.MAXIFS(Times!A:A,Times!D:D,A127)))</f>
        <v>2002</v>
      </c>
      <c r="E127" t="str">
        <f t="shared" ca="1" si="4"/>
        <v>No</v>
      </c>
    </row>
    <row r="128" spans="1:5" x14ac:dyDescent="0.35">
      <c r="A128" t="s">
        <v>102</v>
      </c>
      <c r="B128" t="s">
        <v>517</v>
      </c>
      <c r="D128">
        <f>IF(LEN(_xlfn.MAXIFS(Times!A:A,Times!D:D,A128))=4,_xlfn.MAXIFS(Times!A:A,Times!D:D,A128),YEAR(_xlfn.MAXIFS(Times!A:A,Times!D:D,A128)))</f>
        <v>2001</v>
      </c>
      <c r="E128" t="str">
        <f t="shared" ca="1" si="4"/>
        <v>No</v>
      </c>
    </row>
    <row r="129" spans="1:5" x14ac:dyDescent="0.35">
      <c r="A129" t="s">
        <v>79</v>
      </c>
      <c r="B129" t="s">
        <v>517</v>
      </c>
      <c r="D129">
        <f>IF(LEN(_xlfn.MAXIFS(Times!A:A,Times!D:D,A129))=4,_xlfn.MAXIFS(Times!A:A,Times!D:D,A129),YEAR(_xlfn.MAXIFS(Times!A:A,Times!D:D,A129)))</f>
        <v>2001</v>
      </c>
      <c r="E129" t="str">
        <f t="shared" ca="1" si="4"/>
        <v>No</v>
      </c>
    </row>
    <row r="130" spans="1:5" x14ac:dyDescent="0.35">
      <c r="A130" t="s">
        <v>97</v>
      </c>
      <c r="B130" t="s">
        <v>517</v>
      </c>
      <c r="D130">
        <f>IF(LEN(_xlfn.MAXIFS(Times!A:A,Times!D:D,A130))=4,_xlfn.MAXIFS(Times!A:A,Times!D:D,A130),YEAR(_xlfn.MAXIFS(Times!A:A,Times!D:D,A130)))</f>
        <v>2001</v>
      </c>
      <c r="E130" t="str">
        <f t="shared" ca="1" si="4"/>
        <v>No</v>
      </c>
    </row>
    <row r="131" spans="1:5" x14ac:dyDescent="0.35">
      <c r="A131" t="s">
        <v>98</v>
      </c>
      <c r="B131" t="s">
        <v>517</v>
      </c>
      <c r="D131">
        <f>IF(LEN(_xlfn.MAXIFS(Times!A:A,Times!D:D,A131))=4,_xlfn.MAXIFS(Times!A:A,Times!D:D,A131),YEAR(_xlfn.MAXIFS(Times!A:A,Times!D:D,A131)))</f>
        <v>2001</v>
      </c>
      <c r="E131" t="str">
        <f t="shared" ca="1" si="4"/>
        <v>No</v>
      </c>
    </row>
    <row r="132" spans="1:5" x14ac:dyDescent="0.35">
      <c r="A132" t="s">
        <v>88</v>
      </c>
      <c r="B132" t="s">
        <v>517</v>
      </c>
      <c r="D132">
        <f>IF(LEN(_xlfn.MAXIFS(Times!A:A,Times!D:D,A132))=4,_xlfn.MAXIFS(Times!A:A,Times!D:D,A132),YEAR(_xlfn.MAXIFS(Times!A:A,Times!D:D,A132)))</f>
        <v>2000</v>
      </c>
      <c r="E132" t="str">
        <f t="shared" ca="1" si="4"/>
        <v>No</v>
      </c>
    </row>
    <row r="133" spans="1:5" x14ac:dyDescent="0.35">
      <c r="A133" t="s">
        <v>91</v>
      </c>
      <c r="B133" t="s">
        <v>524</v>
      </c>
      <c r="D133">
        <f>IF(LEN(_xlfn.MAXIFS(Times!A:A,Times!D:D,A133))=4,_xlfn.MAXIFS(Times!A:A,Times!D:D,A133),YEAR(_xlfn.MAXIFS(Times!A:A,Times!D:D,A133)))</f>
        <v>2000</v>
      </c>
      <c r="E133" t="str">
        <f t="shared" ca="1" si="4"/>
        <v>No</v>
      </c>
    </row>
    <row r="134" spans="1:5" x14ac:dyDescent="0.35">
      <c r="A134" t="s">
        <v>367</v>
      </c>
      <c r="B134" t="s">
        <v>517</v>
      </c>
      <c r="C134" t="s">
        <v>559</v>
      </c>
      <c r="D134">
        <f>IF(LEN(_xlfn.MAXIFS(Times!A:A,Times!D:D,A134))=4,_xlfn.MAXIFS(Times!A:A,Times!D:D,A134),YEAR(_xlfn.MAXIFS(Times!A:A,Times!D:D,A134)))</f>
        <v>2000</v>
      </c>
      <c r="E134" t="str">
        <f t="shared" ca="1" si="4"/>
        <v>No</v>
      </c>
    </row>
    <row r="135" spans="1:5" x14ac:dyDescent="0.35">
      <c r="A135" t="s">
        <v>77</v>
      </c>
      <c r="B135" t="s">
        <v>517</v>
      </c>
      <c r="D135">
        <f>IF(LEN(_xlfn.MAXIFS(Times!A:A,Times!D:D,A135))=4,_xlfn.MAXIFS(Times!A:A,Times!D:D,A135),YEAR(_xlfn.MAXIFS(Times!A:A,Times!D:D,A135)))</f>
        <v>2000</v>
      </c>
      <c r="E135" t="str">
        <f t="shared" ca="1" si="4"/>
        <v>No</v>
      </c>
    </row>
    <row r="136" spans="1:5" x14ac:dyDescent="0.35">
      <c r="A136" t="s">
        <v>77</v>
      </c>
      <c r="B136" t="s">
        <v>517</v>
      </c>
      <c r="D136">
        <f>IF(LEN(_xlfn.MAXIFS(Times!A:A,Times!D:D,A136))=4,_xlfn.MAXIFS(Times!A:A,Times!D:D,A136),YEAR(_xlfn.MAXIFS(Times!A:A,Times!D:D,A136)))</f>
        <v>2000</v>
      </c>
      <c r="E136" t="str">
        <f t="shared" ca="1" si="4"/>
        <v>No</v>
      </c>
    </row>
    <row r="137" spans="1:5" x14ac:dyDescent="0.35">
      <c r="A137" t="s">
        <v>93</v>
      </c>
      <c r="B137" t="s">
        <v>517</v>
      </c>
      <c r="D137">
        <f>IF(LEN(_xlfn.MAXIFS(Times!A:A,Times!D:D,A137))=4,_xlfn.MAXIFS(Times!A:A,Times!D:D,A137),YEAR(_xlfn.MAXIFS(Times!A:A,Times!D:D,A137)))</f>
        <v>2000</v>
      </c>
      <c r="E137" t="str">
        <f t="shared" ca="1" si="4"/>
        <v>No</v>
      </c>
    </row>
    <row r="138" spans="1:5" x14ac:dyDescent="0.35">
      <c r="A138" t="s">
        <v>96</v>
      </c>
      <c r="B138" t="s">
        <v>517</v>
      </c>
      <c r="D138">
        <f>IF(LEN(_xlfn.MAXIFS(Times!A:A,Times!D:D,A138))=4,_xlfn.MAXIFS(Times!A:A,Times!D:D,A138),YEAR(_xlfn.MAXIFS(Times!A:A,Times!D:D,A138)))</f>
        <v>2000</v>
      </c>
      <c r="E138" t="str">
        <f t="shared" ca="1" si="4"/>
        <v>No</v>
      </c>
    </row>
    <row r="139" spans="1:5" x14ac:dyDescent="0.35">
      <c r="A139" t="s">
        <v>106</v>
      </c>
      <c r="B139" t="s">
        <v>524</v>
      </c>
      <c r="D139">
        <f>IF(LEN(_xlfn.MAXIFS(Times!A:A,Times!D:D,A139))=4,_xlfn.MAXIFS(Times!A:A,Times!D:D,A139),YEAR(_xlfn.MAXIFS(Times!A:A,Times!D:D,A139)))</f>
        <v>1997</v>
      </c>
      <c r="E139" t="str">
        <f t="shared" ca="1" si="4"/>
        <v>No</v>
      </c>
    </row>
    <row r="140" spans="1:5" x14ac:dyDescent="0.35">
      <c r="A140" t="s">
        <v>94</v>
      </c>
      <c r="B140" t="s">
        <v>517</v>
      </c>
      <c r="D140">
        <f>IF(LEN(_xlfn.MAXIFS(Times!A:A,Times!D:D,A140))=4,_xlfn.MAXIFS(Times!A:A,Times!D:D,A140),YEAR(_xlfn.MAXIFS(Times!A:A,Times!D:D,A140)))</f>
        <v>1997</v>
      </c>
      <c r="E140" t="str">
        <f t="shared" ca="1" si="4"/>
        <v>No</v>
      </c>
    </row>
    <row r="141" spans="1:5" x14ac:dyDescent="0.35">
      <c r="A141" t="s">
        <v>78</v>
      </c>
      <c r="B141" t="s">
        <v>517</v>
      </c>
      <c r="D141">
        <f>IF(LEN(_xlfn.MAXIFS(Times!A:A,Times!D:D,A141))=4,_xlfn.MAXIFS(Times!A:A,Times!D:D,A141),YEAR(_xlfn.MAXIFS(Times!A:A,Times!D:D,A141)))</f>
        <v>1997</v>
      </c>
      <c r="E141" t="str">
        <f t="shared" ca="1" si="4"/>
        <v>No</v>
      </c>
    </row>
    <row r="142" spans="1:5" x14ac:dyDescent="0.35">
      <c r="A142" t="s">
        <v>148</v>
      </c>
      <c r="B142" t="s">
        <v>517</v>
      </c>
      <c r="C142" t="s">
        <v>522</v>
      </c>
      <c r="D142">
        <f>IF(LEN(_xlfn.MAXIFS(Times!A:A,Times!D:D,A142))=4,_xlfn.MAXIFS(Times!A:A,Times!D:D,A142),YEAR(_xlfn.MAXIFS(Times!A:A,Times!D:D,A142)))</f>
        <v>1997</v>
      </c>
      <c r="E142" t="str">
        <f t="shared" ca="1" si="4"/>
        <v>No</v>
      </c>
    </row>
    <row r="143" spans="1:5" x14ac:dyDescent="0.35">
      <c r="A143" t="s">
        <v>99</v>
      </c>
      <c r="B143" t="s">
        <v>517</v>
      </c>
      <c r="D143">
        <f>IF(LEN(_xlfn.MAXIFS(Times!A:A,Times!D:D,A143))=4,_xlfn.MAXIFS(Times!A:A,Times!D:D,A143),YEAR(_xlfn.MAXIFS(Times!A:A,Times!D:D,A143)))</f>
        <v>1997</v>
      </c>
      <c r="E143" t="str">
        <f t="shared" ca="1" si="4"/>
        <v>No</v>
      </c>
    </row>
    <row r="144" spans="1:5" x14ac:dyDescent="0.35">
      <c r="A144" t="s">
        <v>209</v>
      </c>
      <c r="B144" t="s">
        <v>517</v>
      </c>
      <c r="D144">
        <f>IF(LEN(_xlfn.MAXIFS(Times!A:A,Times!D:D,A144))=4,_xlfn.MAXIFS(Times!A:A,Times!D:D,A144),YEAR(_xlfn.MAXIFS(Times!A:A,Times!D:D,A144)))</f>
        <v>1997</v>
      </c>
      <c r="E144" t="str">
        <f t="shared" ca="1" si="4"/>
        <v>No</v>
      </c>
    </row>
    <row r="145" spans="1:5" x14ac:dyDescent="0.35">
      <c r="A145" t="s">
        <v>90</v>
      </c>
      <c r="B145" t="s">
        <v>524</v>
      </c>
      <c r="D145">
        <f>IF(LEN(_xlfn.MAXIFS(Times!A:A,Times!D:D,A145))=4,_xlfn.MAXIFS(Times!A:A,Times!D:D,A145),YEAR(_xlfn.MAXIFS(Times!A:A,Times!D:D,A145)))</f>
        <v>1997</v>
      </c>
      <c r="E145" t="str">
        <f t="shared" ca="1" si="4"/>
        <v>No</v>
      </c>
    </row>
    <row r="146" spans="1:5" x14ac:dyDescent="0.35">
      <c r="A146" t="s">
        <v>202</v>
      </c>
      <c r="B146" t="s">
        <v>517</v>
      </c>
      <c r="D146">
        <f>IF(LEN(_xlfn.MAXIFS(Times!A:A,Times!D:D,A146))=4,_xlfn.MAXIFS(Times!A:A,Times!D:D,A146),YEAR(_xlfn.MAXIFS(Times!A:A,Times!D:D,A146)))</f>
        <v>1997</v>
      </c>
      <c r="E146" t="str">
        <f t="shared" ca="1" si="4"/>
        <v>No</v>
      </c>
    </row>
    <row r="147" spans="1:5" x14ac:dyDescent="0.35">
      <c r="A147" t="s">
        <v>105</v>
      </c>
      <c r="B147" t="s">
        <v>524</v>
      </c>
      <c r="D147">
        <f>IF(LEN(_xlfn.MAXIFS(Times!A:A,Times!D:D,A147))=4,_xlfn.MAXIFS(Times!A:A,Times!D:D,A147),YEAR(_xlfn.MAXIFS(Times!A:A,Times!D:D,A147)))</f>
        <v>1997</v>
      </c>
      <c r="E147" t="str">
        <f t="shared" ca="1" si="4"/>
        <v>No</v>
      </c>
    </row>
    <row r="148" spans="1:5" x14ac:dyDescent="0.35">
      <c r="A148" t="s">
        <v>107</v>
      </c>
      <c r="B148" t="s">
        <v>524</v>
      </c>
      <c r="D148">
        <f>IF(LEN(_xlfn.MAXIFS(Times!A:A,Times!D:D,A148))=4,_xlfn.MAXIFS(Times!A:A,Times!D:D,A148),YEAR(_xlfn.MAXIFS(Times!A:A,Times!D:D,A148)))</f>
        <v>1997</v>
      </c>
      <c r="E148" t="str">
        <f t="shared" ca="1" si="4"/>
        <v>No</v>
      </c>
    </row>
    <row r="149" spans="1:5" x14ac:dyDescent="0.35">
      <c r="A149" t="s">
        <v>109</v>
      </c>
      <c r="B149" t="s">
        <v>524</v>
      </c>
      <c r="D149">
        <f>IF(LEN(_xlfn.MAXIFS(Times!A:A,Times!D:D,A149))=4,_xlfn.MAXIFS(Times!A:A,Times!D:D,A149),YEAR(_xlfn.MAXIFS(Times!A:A,Times!D:D,A149)))</f>
        <v>1997</v>
      </c>
      <c r="E149" t="str">
        <f t="shared" ca="1" si="4"/>
        <v>No</v>
      </c>
    </row>
    <row r="150" spans="1:5" x14ac:dyDescent="0.35">
      <c r="A150" t="s">
        <v>100</v>
      </c>
      <c r="B150" t="s">
        <v>524</v>
      </c>
      <c r="D150">
        <f>IF(LEN(_xlfn.MAXIFS(Times!A:A,Times!D:D,A150))=4,_xlfn.MAXIFS(Times!A:A,Times!D:D,A150),YEAR(_xlfn.MAXIFS(Times!A:A,Times!D:D,A150)))</f>
        <v>1997</v>
      </c>
      <c r="E150" t="str">
        <f t="shared" ref="E150:E181" ca="1" si="5">IF(YEAR(TODAY())-D150&lt;=10,"Yes","No")</f>
        <v>No</v>
      </c>
    </row>
    <row r="151" spans="1:5" x14ac:dyDescent="0.35">
      <c r="A151" t="s">
        <v>65</v>
      </c>
      <c r="B151" t="s">
        <v>517</v>
      </c>
      <c r="D151">
        <f>IF(LEN(_xlfn.MAXIFS(Times!A:A,Times!D:D,A151))=4,_xlfn.MAXIFS(Times!A:A,Times!D:D,A151),YEAR(_xlfn.MAXIFS(Times!A:A,Times!D:D,A151)))</f>
        <v>1997</v>
      </c>
      <c r="E151" t="str">
        <f t="shared" ca="1" si="5"/>
        <v>No</v>
      </c>
    </row>
    <row r="152" spans="1:5" x14ac:dyDescent="0.35">
      <c r="A152" t="s">
        <v>68</v>
      </c>
      <c r="B152" t="s">
        <v>517</v>
      </c>
      <c r="D152">
        <f>IF(LEN(_xlfn.MAXIFS(Times!A:A,Times!D:D,A152))=4,_xlfn.MAXIFS(Times!A:A,Times!D:D,A152),YEAR(_xlfn.MAXIFS(Times!A:A,Times!D:D,A152)))</f>
        <v>1997</v>
      </c>
      <c r="E152" t="str">
        <f t="shared" ca="1" si="5"/>
        <v>No</v>
      </c>
    </row>
    <row r="153" spans="1:5" x14ac:dyDescent="0.35">
      <c r="A153" t="s">
        <v>259</v>
      </c>
      <c r="B153" t="s">
        <v>524</v>
      </c>
      <c r="D153">
        <f>IF(LEN(_xlfn.MAXIFS(Times!A:A,Times!D:D,A153))=4,_xlfn.MAXIFS(Times!A:A,Times!D:D,A153),YEAR(_xlfn.MAXIFS(Times!A:A,Times!D:D,A153)))</f>
        <v>1997</v>
      </c>
      <c r="E153" t="str">
        <f t="shared" ca="1" si="5"/>
        <v>No</v>
      </c>
    </row>
    <row r="154" spans="1:5" x14ac:dyDescent="0.35">
      <c r="A154" t="s">
        <v>27</v>
      </c>
      <c r="B154" t="s">
        <v>517</v>
      </c>
      <c r="D154">
        <f>IF(LEN(_xlfn.MAXIFS(Times!A:A,Times!D:D,A154))=4,_xlfn.MAXIFS(Times!A:A,Times!D:D,A154),YEAR(_xlfn.MAXIFS(Times!A:A,Times!D:D,A154)))</f>
        <v>1997</v>
      </c>
      <c r="E154" t="str">
        <f t="shared" ca="1" si="5"/>
        <v>No</v>
      </c>
    </row>
    <row r="155" spans="1:5" x14ac:dyDescent="0.35">
      <c r="A155" t="s">
        <v>253</v>
      </c>
      <c r="B155" t="s">
        <v>517</v>
      </c>
      <c r="D155">
        <f>IF(LEN(_xlfn.MAXIFS(Times!A:A,Times!D:D,A155))=4,_xlfn.MAXIFS(Times!A:A,Times!D:D,A155),YEAR(_xlfn.MAXIFS(Times!A:A,Times!D:D,A155)))</f>
        <v>1997</v>
      </c>
      <c r="E155" t="str">
        <f t="shared" ca="1" si="5"/>
        <v>No</v>
      </c>
    </row>
    <row r="156" spans="1:5" x14ac:dyDescent="0.35">
      <c r="A156" t="s">
        <v>80</v>
      </c>
      <c r="B156" t="s">
        <v>517</v>
      </c>
      <c r="D156">
        <f>IF(LEN(_xlfn.MAXIFS(Times!A:A,Times!D:D,A156))=4,_xlfn.MAXIFS(Times!A:A,Times!D:D,A156),YEAR(_xlfn.MAXIFS(Times!A:A,Times!D:D,A156)))</f>
        <v>1996</v>
      </c>
      <c r="E156" t="str">
        <f t="shared" ca="1" si="5"/>
        <v>No</v>
      </c>
    </row>
    <row r="157" spans="1:5" x14ac:dyDescent="0.35">
      <c r="A157" t="s">
        <v>210</v>
      </c>
      <c r="B157" t="s">
        <v>517</v>
      </c>
      <c r="D157">
        <f>IF(LEN(_xlfn.MAXIFS(Times!A:A,Times!D:D,A157))=4,_xlfn.MAXIFS(Times!A:A,Times!D:D,A157),YEAR(_xlfn.MAXIFS(Times!A:A,Times!D:D,A157)))</f>
        <v>1996</v>
      </c>
      <c r="E157" t="str">
        <f t="shared" ca="1" si="5"/>
        <v>No</v>
      </c>
    </row>
    <row r="158" spans="1:5" x14ac:dyDescent="0.35">
      <c r="A158" t="s">
        <v>112</v>
      </c>
      <c r="B158" t="s">
        <v>517</v>
      </c>
      <c r="D158">
        <f>IF(LEN(_xlfn.MAXIFS(Times!A:A,Times!D:D,A158))=4,_xlfn.MAXIFS(Times!A:A,Times!D:D,A158),YEAR(_xlfn.MAXIFS(Times!A:A,Times!D:D,A158)))</f>
        <v>1996</v>
      </c>
      <c r="E158" t="str">
        <f t="shared" ca="1" si="5"/>
        <v>No</v>
      </c>
    </row>
    <row r="159" spans="1:5" x14ac:dyDescent="0.35">
      <c r="A159" t="s">
        <v>74</v>
      </c>
      <c r="B159" t="s">
        <v>517</v>
      </c>
      <c r="D159">
        <f>IF(LEN(_xlfn.MAXIFS(Times!A:A,Times!D:D,A159))=4,_xlfn.MAXIFS(Times!A:A,Times!D:D,A159),YEAR(_xlfn.MAXIFS(Times!A:A,Times!D:D,A159)))</f>
        <v>1996</v>
      </c>
      <c r="E159" t="str">
        <f t="shared" ca="1" si="5"/>
        <v>No</v>
      </c>
    </row>
    <row r="160" spans="1:5" x14ac:dyDescent="0.35">
      <c r="A160" t="s">
        <v>176</v>
      </c>
      <c r="B160" t="s">
        <v>517</v>
      </c>
      <c r="D160">
        <f>IF(LEN(_xlfn.MAXIFS(Times!A:A,Times!D:D,A160))=4,_xlfn.MAXIFS(Times!A:A,Times!D:D,A160),YEAR(_xlfn.MAXIFS(Times!A:A,Times!D:D,A160)))</f>
        <v>1995</v>
      </c>
      <c r="E160" t="str">
        <f t="shared" ca="1" si="5"/>
        <v>No</v>
      </c>
    </row>
    <row r="161" spans="1:5" x14ac:dyDescent="0.35">
      <c r="A161" t="s">
        <v>104</v>
      </c>
      <c r="B161" t="s">
        <v>517</v>
      </c>
      <c r="D161">
        <f>IF(LEN(_xlfn.MAXIFS(Times!A:A,Times!D:D,A161))=4,_xlfn.MAXIFS(Times!A:A,Times!D:D,A161),YEAR(_xlfn.MAXIFS(Times!A:A,Times!D:D,A161)))</f>
        <v>1994</v>
      </c>
      <c r="E161" t="str">
        <f t="shared" ca="1" si="5"/>
        <v>No</v>
      </c>
    </row>
    <row r="162" spans="1:5" x14ac:dyDescent="0.35">
      <c r="A162" t="s">
        <v>108</v>
      </c>
      <c r="B162" t="s">
        <v>517</v>
      </c>
      <c r="D162">
        <f>IF(LEN(_xlfn.MAXIFS(Times!A:A,Times!D:D,A162))=4,_xlfn.MAXIFS(Times!A:A,Times!D:D,A162),YEAR(_xlfn.MAXIFS(Times!A:A,Times!D:D,A162)))</f>
        <v>1994</v>
      </c>
      <c r="E162" t="str">
        <f t="shared" ca="1" si="5"/>
        <v>No</v>
      </c>
    </row>
    <row r="163" spans="1:5" x14ac:dyDescent="0.35">
      <c r="A163" t="s">
        <v>203</v>
      </c>
      <c r="B163" t="s">
        <v>517</v>
      </c>
      <c r="D163">
        <f>IF(LEN(_xlfn.MAXIFS(Times!A:A,Times!D:D,A163))=4,_xlfn.MAXIFS(Times!A:A,Times!D:D,A163),YEAR(_xlfn.MAXIFS(Times!A:A,Times!D:D,A163)))</f>
        <v>1994</v>
      </c>
      <c r="E163" t="str">
        <f t="shared" ca="1" si="5"/>
        <v>No</v>
      </c>
    </row>
    <row r="164" spans="1:5" x14ac:dyDescent="0.35">
      <c r="A164" t="s">
        <v>81</v>
      </c>
      <c r="B164" t="s">
        <v>517</v>
      </c>
      <c r="D164">
        <f>IF(LEN(_xlfn.MAXIFS(Times!A:A,Times!D:D,A164))=4,_xlfn.MAXIFS(Times!A:A,Times!D:D,A164),YEAR(_xlfn.MAXIFS(Times!A:A,Times!D:D,A164)))</f>
        <v>1994</v>
      </c>
      <c r="E164" t="str">
        <f t="shared" ca="1" si="5"/>
        <v>No</v>
      </c>
    </row>
    <row r="165" spans="1:5" x14ac:dyDescent="0.35">
      <c r="A165" t="s">
        <v>116</v>
      </c>
      <c r="B165" t="s">
        <v>524</v>
      </c>
      <c r="D165">
        <f>IF(LEN(_xlfn.MAXIFS(Times!A:A,Times!D:D,A165))=4,_xlfn.MAXIFS(Times!A:A,Times!D:D,A165),YEAR(_xlfn.MAXIFS(Times!A:A,Times!D:D,A165)))</f>
        <v>1993</v>
      </c>
      <c r="E165" t="str">
        <f t="shared" ca="1" si="5"/>
        <v>No</v>
      </c>
    </row>
    <row r="166" spans="1:5" x14ac:dyDescent="0.35">
      <c r="A166" t="s">
        <v>207</v>
      </c>
      <c r="B166" t="s">
        <v>517</v>
      </c>
      <c r="D166">
        <f>IF(LEN(_xlfn.MAXIFS(Times!A:A,Times!D:D,A166))=4,_xlfn.MAXIFS(Times!A:A,Times!D:D,A166),YEAR(_xlfn.MAXIFS(Times!A:A,Times!D:D,A166)))</f>
        <v>1993</v>
      </c>
      <c r="E166" t="str">
        <f t="shared" ca="1" si="5"/>
        <v>No</v>
      </c>
    </row>
    <row r="167" spans="1:5" x14ac:dyDescent="0.35">
      <c r="A167" t="s">
        <v>83</v>
      </c>
      <c r="B167" t="s">
        <v>517</v>
      </c>
      <c r="D167">
        <f>IF(LEN(_xlfn.MAXIFS(Times!A:A,Times!D:D,A167))=4,_xlfn.MAXIFS(Times!A:A,Times!D:D,A167),YEAR(_xlfn.MAXIFS(Times!A:A,Times!D:D,A167)))</f>
        <v>1993</v>
      </c>
      <c r="E167" t="str">
        <f t="shared" ca="1" si="5"/>
        <v>No</v>
      </c>
    </row>
    <row r="168" spans="1:5" x14ac:dyDescent="0.35">
      <c r="A168" t="s">
        <v>82</v>
      </c>
      <c r="B168" t="s">
        <v>524</v>
      </c>
      <c r="D168">
        <f>IF(LEN(_xlfn.MAXIFS(Times!A:A,Times!D:D,A168))=4,_xlfn.MAXIFS(Times!A:A,Times!D:D,A168),YEAR(_xlfn.MAXIFS(Times!A:A,Times!D:D,A168)))</f>
        <v>1993</v>
      </c>
      <c r="E168" t="str">
        <f t="shared" ca="1" si="5"/>
        <v>No</v>
      </c>
    </row>
    <row r="169" spans="1:5" x14ac:dyDescent="0.35">
      <c r="A169" t="s">
        <v>61</v>
      </c>
      <c r="B169" t="s">
        <v>517</v>
      </c>
      <c r="D169">
        <f>IF(LEN(_xlfn.MAXIFS(Times!A:A,Times!D:D,A169))=4,_xlfn.MAXIFS(Times!A:A,Times!D:D,A169),YEAR(_xlfn.MAXIFS(Times!A:A,Times!D:D,A169)))</f>
        <v>1993</v>
      </c>
      <c r="E169" t="str">
        <f t="shared" ca="1" si="5"/>
        <v>No</v>
      </c>
    </row>
    <row r="170" spans="1:5" x14ac:dyDescent="0.35">
      <c r="A170" t="s">
        <v>48</v>
      </c>
      <c r="B170" t="s">
        <v>517</v>
      </c>
      <c r="D170">
        <f>IF(LEN(_xlfn.MAXIFS(Times!A:A,Times!D:D,A170))=4,_xlfn.MAXIFS(Times!A:A,Times!D:D,A170),YEAR(_xlfn.MAXIFS(Times!A:A,Times!D:D,A170)))</f>
        <v>1993</v>
      </c>
      <c r="E170" t="str">
        <f t="shared" ca="1" si="5"/>
        <v>No</v>
      </c>
    </row>
    <row r="171" spans="1:5" x14ac:dyDescent="0.35">
      <c r="A171" t="s">
        <v>115</v>
      </c>
      <c r="B171" t="s">
        <v>524</v>
      </c>
      <c r="D171">
        <f>IF(LEN(_xlfn.MAXIFS(Times!A:A,Times!D:D,A171))=4,_xlfn.MAXIFS(Times!A:A,Times!D:D,A171),YEAR(_xlfn.MAXIFS(Times!A:A,Times!D:D,A171)))</f>
        <v>1992</v>
      </c>
      <c r="E171" t="str">
        <f t="shared" ca="1" si="5"/>
        <v>No</v>
      </c>
    </row>
    <row r="172" spans="1:5" x14ac:dyDescent="0.35">
      <c r="A172" t="s">
        <v>73</v>
      </c>
      <c r="B172" t="s">
        <v>517</v>
      </c>
      <c r="D172">
        <f>IF(LEN(_xlfn.MAXIFS(Times!A:A,Times!D:D,A172))=4,_xlfn.MAXIFS(Times!A:A,Times!D:D,A172),YEAR(_xlfn.MAXIFS(Times!A:A,Times!D:D,A172)))</f>
        <v>1992</v>
      </c>
      <c r="E172" t="str">
        <f t="shared" ca="1" si="5"/>
        <v>No</v>
      </c>
    </row>
    <row r="173" spans="1:5" x14ac:dyDescent="0.35">
      <c r="A173" t="s">
        <v>271</v>
      </c>
      <c r="B173" t="s">
        <v>524</v>
      </c>
      <c r="D173">
        <f>IF(LEN(_xlfn.MAXIFS(Times!A:A,Times!D:D,A173))=4,_xlfn.MAXIFS(Times!A:A,Times!D:D,A173),YEAR(_xlfn.MAXIFS(Times!A:A,Times!D:D,A173)))</f>
        <v>1992</v>
      </c>
      <c r="E173" t="str">
        <f t="shared" ca="1" si="5"/>
        <v>No</v>
      </c>
    </row>
    <row r="174" spans="1:5" x14ac:dyDescent="0.35">
      <c r="A174" t="s">
        <v>226</v>
      </c>
      <c r="B174" t="s">
        <v>517</v>
      </c>
      <c r="C174" t="s">
        <v>522</v>
      </c>
      <c r="D174">
        <f>IF(LEN(_xlfn.MAXIFS(Times!A:A,Times!D:D,A174))=4,_xlfn.MAXIFS(Times!A:A,Times!D:D,A174),YEAR(_xlfn.MAXIFS(Times!A:A,Times!D:D,A174)))</f>
        <v>1991</v>
      </c>
      <c r="E174" t="str">
        <f t="shared" ca="1" si="5"/>
        <v>No</v>
      </c>
    </row>
    <row r="175" spans="1:5" x14ac:dyDescent="0.35">
      <c r="A175" t="s">
        <v>57</v>
      </c>
      <c r="B175" t="s">
        <v>517</v>
      </c>
      <c r="D175">
        <f>IF(LEN(_xlfn.MAXIFS(Times!A:A,Times!D:D,A175))=4,_xlfn.MAXIFS(Times!A:A,Times!D:D,A175),YEAR(_xlfn.MAXIFS(Times!A:A,Times!D:D,A175)))</f>
        <v>1991</v>
      </c>
      <c r="E175" t="str">
        <f t="shared" ca="1" si="5"/>
        <v>No</v>
      </c>
    </row>
    <row r="176" spans="1:5" x14ac:dyDescent="0.35">
      <c r="A176" t="s">
        <v>89</v>
      </c>
      <c r="B176" t="s">
        <v>524</v>
      </c>
      <c r="D176">
        <f>IF(LEN(_xlfn.MAXIFS(Times!A:A,Times!D:D,A176))=4,_xlfn.MAXIFS(Times!A:A,Times!D:D,A176),YEAR(_xlfn.MAXIFS(Times!A:A,Times!D:D,A176)))</f>
        <v>1990</v>
      </c>
      <c r="E176" t="str">
        <f t="shared" ca="1" si="5"/>
        <v>No</v>
      </c>
    </row>
    <row r="177" spans="1:6" x14ac:dyDescent="0.35">
      <c r="A177" t="s">
        <v>52</v>
      </c>
      <c r="B177" t="s">
        <v>517</v>
      </c>
      <c r="D177">
        <f>IF(LEN(_xlfn.MAXIFS(Times!A:A,Times!D:D,A177))=4,_xlfn.MAXIFS(Times!A:A,Times!D:D,A177),YEAR(_xlfn.MAXIFS(Times!A:A,Times!D:D,A177)))</f>
        <v>1990</v>
      </c>
      <c r="E177" t="str">
        <f t="shared" ca="1" si="5"/>
        <v>No</v>
      </c>
    </row>
    <row r="178" spans="1:6" x14ac:dyDescent="0.35">
      <c r="A178" t="s">
        <v>142</v>
      </c>
      <c r="B178" t="s">
        <v>517</v>
      </c>
      <c r="D178">
        <f>IF(LEN(_xlfn.MAXIFS(Times!A:A,Times!D:D,A178))=4,_xlfn.MAXIFS(Times!A:A,Times!D:D,A178),YEAR(_xlfn.MAXIFS(Times!A:A,Times!D:D,A178)))</f>
        <v>1990</v>
      </c>
      <c r="E178" t="str">
        <f t="shared" ca="1" si="5"/>
        <v>No</v>
      </c>
    </row>
    <row r="179" spans="1:6" x14ac:dyDescent="0.35">
      <c r="A179" t="s">
        <v>51</v>
      </c>
      <c r="B179" t="s">
        <v>517</v>
      </c>
      <c r="C179" t="s">
        <v>522</v>
      </c>
      <c r="D179">
        <f>IF(LEN(_xlfn.MAXIFS(Times!A:A,Times!D:D,A179))=4,_xlfn.MAXIFS(Times!A:A,Times!D:D,A179),YEAR(_xlfn.MAXIFS(Times!A:A,Times!D:D,A179)))</f>
        <v>1989</v>
      </c>
      <c r="E179" t="str">
        <f t="shared" ca="1" si="5"/>
        <v>No</v>
      </c>
    </row>
    <row r="180" spans="1:6" x14ac:dyDescent="0.35">
      <c r="A180" t="s">
        <v>69</v>
      </c>
      <c r="B180" t="s">
        <v>517</v>
      </c>
      <c r="D180">
        <f>IF(LEN(_xlfn.MAXIFS(Times!A:A,Times!D:D,A180))=4,_xlfn.MAXIFS(Times!A:A,Times!D:D,A180),YEAR(_xlfn.MAXIFS(Times!A:A,Times!D:D,A180)))</f>
        <v>1989</v>
      </c>
      <c r="E180" t="str">
        <f t="shared" ca="1" si="5"/>
        <v>No</v>
      </c>
    </row>
    <row r="181" spans="1:6" x14ac:dyDescent="0.35">
      <c r="A181" t="s">
        <v>187</v>
      </c>
      <c r="B181" t="s">
        <v>517</v>
      </c>
      <c r="D181">
        <f>IF(LEN(_xlfn.MAXIFS(Times!A:A,Times!D:D,A181))=4,_xlfn.MAXIFS(Times!A:A,Times!D:D,A181),YEAR(_xlfn.MAXIFS(Times!A:A,Times!D:D,A181)))</f>
        <v>1989</v>
      </c>
      <c r="E181" t="str">
        <f t="shared" ca="1" si="5"/>
        <v>No</v>
      </c>
    </row>
    <row r="182" spans="1:6" x14ac:dyDescent="0.35">
      <c r="A182" t="s">
        <v>372</v>
      </c>
      <c r="B182" t="s">
        <v>517</v>
      </c>
      <c r="C182" t="s">
        <v>522</v>
      </c>
      <c r="D182">
        <f>IF(LEN(_xlfn.MAXIFS(Times!A:A,Times!D:D,A182))=4,_xlfn.MAXIFS(Times!A:A,Times!D:D,A182),YEAR(_xlfn.MAXIFS(Times!A:A,Times!D:D,A182)))</f>
        <v>1988</v>
      </c>
      <c r="E182" t="str">
        <f t="shared" ref="E182:E205" ca="1" si="6">IF(YEAR(TODAY())-D182&lt;=10,"Yes","No")</f>
        <v>No</v>
      </c>
    </row>
    <row r="183" spans="1:6" x14ac:dyDescent="0.35">
      <c r="A183" t="s">
        <v>41</v>
      </c>
      <c r="B183" t="s">
        <v>517</v>
      </c>
      <c r="C183" t="s">
        <v>522</v>
      </c>
      <c r="D183">
        <f>IF(LEN(_xlfn.MAXIFS(Times!A:A,Times!D:D,A183))=4,_xlfn.MAXIFS(Times!A:A,Times!D:D,A183),YEAR(_xlfn.MAXIFS(Times!A:A,Times!D:D,A183)))</f>
        <v>1988</v>
      </c>
      <c r="E183" t="str">
        <f t="shared" ca="1" si="6"/>
        <v>No</v>
      </c>
    </row>
    <row r="184" spans="1:6" x14ac:dyDescent="0.35">
      <c r="A184" t="s">
        <v>211</v>
      </c>
      <c r="B184" t="s">
        <v>517</v>
      </c>
      <c r="D184">
        <f>IF(LEN(_xlfn.MAXIFS(Times!A:A,Times!D:D,A184))=4,_xlfn.MAXIFS(Times!A:A,Times!D:D,A184),YEAR(_xlfn.MAXIFS(Times!A:A,Times!D:D,A184)))</f>
        <v>1988</v>
      </c>
      <c r="E184" t="str">
        <f t="shared" ca="1" si="6"/>
        <v>No</v>
      </c>
    </row>
    <row r="185" spans="1:6" x14ac:dyDescent="0.35">
      <c r="A185" t="s">
        <v>35</v>
      </c>
      <c r="B185" t="s">
        <v>517</v>
      </c>
      <c r="D185">
        <f>IF(LEN(_xlfn.MAXIFS(Times!A:A,Times!D:D,A185))=4,_xlfn.MAXIFS(Times!A:A,Times!D:D,A185),YEAR(_xlfn.MAXIFS(Times!A:A,Times!D:D,A185)))</f>
        <v>1988</v>
      </c>
      <c r="E185" t="str">
        <f t="shared" ca="1" si="6"/>
        <v>No</v>
      </c>
    </row>
    <row r="186" spans="1:6" x14ac:dyDescent="0.35">
      <c r="A186" t="s">
        <v>111</v>
      </c>
      <c r="B186" t="s">
        <v>524</v>
      </c>
      <c r="D186">
        <f>IF(LEN(_xlfn.MAXIFS(Times!A:A,Times!D:D,A186))=4,_xlfn.MAXIFS(Times!A:A,Times!D:D,A186),YEAR(_xlfn.MAXIFS(Times!A:A,Times!D:D,A186)))</f>
        <v>1988</v>
      </c>
      <c r="E186" t="str">
        <f t="shared" ca="1" si="6"/>
        <v>No</v>
      </c>
    </row>
    <row r="187" spans="1:6" x14ac:dyDescent="0.35">
      <c r="A187" t="s">
        <v>55</v>
      </c>
      <c r="B187" t="s">
        <v>517</v>
      </c>
      <c r="D187">
        <f>IF(LEN(_xlfn.MAXIFS(Times!A:A,Times!D:D,A187))=4,_xlfn.MAXIFS(Times!A:A,Times!D:D,A187),YEAR(_xlfn.MAXIFS(Times!A:A,Times!D:D,A187)))</f>
        <v>1988</v>
      </c>
      <c r="E187" t="str">
        <f t="shared" ca="1" si="6"/>
        <v>No</v>
      </c>
    </row>
    <row r="188" spans="1:6" x14ac:dyDescent="0.35">
      <c r="A188" t="s">
        <v>110</v>
      </c>
      <c r="B188" t="s">
        <v>524</v>
      </c>
      <c r="D188">
        <f>IF(LEN(_xlfn.MAXIFS(Times!A:A,Times!D:D,A188))=4,_xlfn.MAXIFS(Times!A:A,Times!D:D,A188),YEAR(_xlfn.MAXIFS(Times!A:A,Times!D:D,A188)))</f>
        <v>1988</v>
      </c>
      <c r="E188" t="str">
        <f t="shared" ca="1" si="6"/>
        <v>No</v>
      </c>
    </row>
    <row r="189" spans="1:6" x14ac:dyDescent="0.35">
      <c r="A189" t="s">
        <v>40</v>
      </c>
      <c r="B189" t="s">
        <v>517</v>
      </c>
      <c r="C189" t="s">
        <v>522</v>
      </c>
      <c r="D189">
        <f>IF(LEN(_xlfn.MAXIFS(Times!A:A,Times!D:D,A189))=4,_xlfn.MAXIFS(Times!A:A,Times!D:D,A189),YEAR(_xlfn.MAXIFS(Times!A:A,Times!D:D,A189)))</f>
        <v>1987</v>
      </c>
      <c r="E189" t="str">
        <f t="shared" ca="1" si="6"/>
        <v>No</v>
      </c>
      <c r="F189" s="8" t="s">
        <v>560</v>
      </c>
    </row>
    <row r="190" spans="1:6" x14ac:dyDescent="0.35">
      <c r="A190" t="s">
        <v>49</v>
      </c>
      <c r="B190" t="s">
        <v>517</v>
      </c>
      <c r="D190">
        <f>IF(LEN(_xlfn.MAXIFS(Times!A:A,Times!D:D,A190))=4,_xlfn.MAXIFS(Times!A:A,Times!D:D,A190),YEAR(_xlfn.MAXIFS(Times!A:A,Times!D:D,A190)))</f>
        <v>1987</v>
      </c>
      <c r="E190" t="str">
        <f t="shared" ca="1" si="6"/>
        <v>No</v>
      </c>
    </row>
    <row r="191" spans="1:6" x14ac:dyDescent="0.35">
      <c r="A191" t="s">
        <v>38</v>
      </c>
      <c r="B191" t="s">
        <v>517</v>
      </c>
      <c r="D191">
        <f>IF(LEN(_xlfn.MAXIFS(Times!A:A,Times!D:D,A191))=4,_xlfn.MAXIFS(Times!A:A,Times!D:D,A191),YEAR(_xlfn.MAXIFS(Times!A:A,Times!D:D,A191)))</f>
        <v>1987</v>
      </c>
      <c r="E191" t="str">
        <f t="shared" ca="1" si="6"/>
        <v>No</v>
      </c>
    </row>
    <row r="192" spans="1:6" x14ac:dyDescent="0.35">
      <c r="A192" t="s">
        <v>19</v>
      </c>
      <c r="B192" t="s">
        <v>517</v>
      </c>
      <c r="C192" t="s">
        <v>522</v>
      </c>
      <c r="D192">
        <f>IF(LEN(_xlfn.MAXIFS(Times!A:A,Times!D:D,A192))=4,_xlfn.MAXIFS(Times!A:A,Times!D:D,A192),YEAR(_xlfn.MAXIFS(Times!A:A,Times!D:D,A192)))</f>
        <v>1986</v>
      </c>
      <c r="E192" t="str">
        <f t="shared" ca="1" si="6"/>
        <v>No</v>
      </c>
    </row>
    <row r="193" spans="1:10" x14ac:dyDescent="0.35">
      <c r="A193" t="s">
        <v>59</v>
      </c>
      <c r="B193" t="s">
        <v>517</v>
      </c>
      <c r="D193">
        <f>IF(LEN(_xlfn.MAXIFS(Times!A:A,Times!D:D,A193))=4,_xlfn.MAXIFS(Times!A:A,Times!D:D,A193),YEAR(_xlfn.MAXIFS(Times!A:A,Times!D:D,A193)))</f>
        <v>1986</v>
      </c>
      <c r="E193" t="str">
        <f t="shared" ca="1" si="6"/>
        <v>No</v>
      </c>
    </row>
    <row r="194" spans="1:10" x14ac:dyDescent="0.35">
      <c r="A194" t="s">
        <v>178</v>
      </c>
      <c r="B194" t="s">
        <v>517</v>
      </c>
      <c r="C194" t="s">
        <v>522</v>
      </c>
      <c r="D194">
        <f>IF(LEN(_xlfn.MAXIFS(Times!A:A,Times!D:D,A194))=4,_xlfn.MAXIFS(Times!A:A,Times!D:D,A194),YEAR(_xlfn.MAXIFS(Times!A:A,Times!D:D,A194)))</f>
        <v>1986</v>
      </c>
      <c r="E194" t="str">
        <f t="shared" ca="1" si="6"/>
        <v>No</v>
      </c>
    </row>
    <row r="195" spans="1:10" x14ac:dyDescent="0.35">
      <c r="A195" t="s">
        <v>45</v>
      </c>
      <c r="B195" t="s">
        <v>517</v>
      </c>
      <c r="D195">
        <f>IF(LEN(_xlfn.MAXIFS(Times!A:A,Times!D:D,A195))=4,_xlfn.MAXIFS(Times!A:A,Times!D:D,A195),YEAR(_xlfn.MAXIFS(Times!A:A,Times!D:D,A195)))</f>
        <v>1985</v>
      </c>
      <c r="E195" t="str">
        <f t="shared" ca="1" si="6"/>
        <v>No</v>
      </c>
    </row>
    <row r="196" spans="1:10" x14ac:dyDescent="0.35">
      <c r="A196" t="s">
        <v>24</v>
      </c>
      <c r="B196" t="s">
        <v>517</v>
      </c>
      <c r="D196">
        <f>IF(LEN(_xlfn.MAXIFS(Times!A:A,Times!D:D,A196))=4,_xlfn.MAXIFS(Times!A:A,Times!D:D,A196),YEAR(_xlfn.MAXIFS(Times!A:A,Times!D:D,A196)))</f>
        <v>1985</v>
      </c>
      <c r="E196" t="str">
        <f t="shared" ca="1" si="6"/>
        <v>No</v>
      </c>
    </row>
    <row r="197" spans="1:10" x14ac:dyDescent="0.35">
      <c r="A197" t="s">
        <v>25</v>
      </c>
      <c r="B197" t="s">
        <v>517</v>
      </c>
      <c r="D197">
        <f>IF(LEN(_xlfn.MAXIFS(Times!A:A,Times!D:D,A197))=4,_xlfn.MAXIFS(Times!A:A,Times!D:D,A197),YEAR(_xlfn.MAXIFS(Times!A:A,Times!D:D,A197)))</f>
        <v>1984</v>
      </c>
      <c r="E197" t="str">
        <f t="shared" ca="1" si="6"/>
        <v>No</v>
      </c>
    </row>
    <row r="198" spans="1:10" x14ac:dyDescent="0.35">
      <c r="A198" t="s">
        <v>53</v>
      </c>
      <c r="B198" t="s">
        <v>517</v>
      </c>
      <c r="D198">
        <f>IF(LEN(_xlfn.MAXIFS(Times!A:A,Times!D:D,A198))=4,_xlfn.MAXIFS(Times!A:A,Times!D:D,A198),YEAR(_xlfn.MAXIFS(Times!A:A,Times!D:D,A198)))</f>
        <v>1983</v>
      </c>
      <c r="E198" t="str">
        <f t="shared" ca="1" si="6"/>
        <v>No</v>
      </c>
      <c r="H198" s="8"/>
      <c r="I198" s="8"/>
      <c r="J198" s="8"/>
    </row>
    <row r="199" spans="1:10" x14ac:dyDescent="0.35">
      <c r="A199" t="s">
        <v>159</v>
      </c>
      <c r="B199" t="s">
        <v>517</v>
      </c>
      <c r="D199">
        <f>IF(LEN(_xlfn.MAXIFS(Times!A:A,Times!D:D,A199))=4,_xlfn.MAXIFS(Times!A:A,Times!D:D,A199),YEAR(_xlfn.MAXIFS(Times!A:A,Times!D:D,A199)))</f>
        <v>1983</v>
      </c>
      <c r="E199" t="str">
        <f t="shared" ca="1" si="6"/>
        <v>No</v>
      </c>
    </row>
    <row r="200" spans="1:10" x14ac:dyDescent="0.35">
      <c r="A200" t="s">
        <v>164</v>
      </c>
      <c r="B200" t="s">
        <v>517</v>
      </c>
      <c r="D200">
        <f>IF(LEN(_xlfn.MAXIFS(Times!A:A,Times!D:D,A200))=4,_xlfn.MAXIFS(Times!A:A,Times!D:D,A200),YEAR(_xlfn.MAXIFS(Times!A:A,Times!D:D,A200)))</f>
        <v>1982</v>
      </c>
      <c r="E200" t="str">
        <f t="shared" ca="1" si="6"/>
        <v>No</v>
      </c>
    </row>
    <row r="201" spans="1:10" x14ac:dyDescent="0.35">
      <c r="A201" t="s">
        <v>46</v>
      </c>
      <c r="B201" t="s">
        <v>517</v>
      </c>
      <c r="D201">
        <f>IF(LEN(_xlfn.MAXIFS(Times!A:A,Times!D:D,A201))=4,_xlfn.MAXIFS(Times!A:A,Times!D:D,A201),YEAR(_xlfn.MAXIFS(Times!A:A,Times!D:D,A201)))</f>
        <v>1982</v>
      </c>
      <c r="E201" t="str">
        <f t="shared" ca="1" si="6"/>
        <v>No</v>
      </c>
    </row>
    <row r="202" spans="1:10" x14ac:dyDescent="0.35">
      <c r="A202" t="s">
        <v>30</v>
      </c>
      <c r="B202" t="s">
        <v>517</v>
      </c>
      <c r="D202">
        <f>IF(LEN(_xlfn.MAXIFS(Times!A:A,Times!D:D,A202))=4,_xlfn.MAXIFS(Times!A:A,Times!D:D,A202),YEAR(_xlfn.MAXIFS(Times!A:A,Times!D:D,A202)))</f>
        <v>1982</v>
      </c>
      <c r="E202" t="str">
        <f t="shared" ca="1" si="6"/>
        <v>No</v>
      </c>
    </row>
    <row r="203" spans="1:10" x14ac:dyDescent="0.35">
      <c r="A203" t="s">
        <v>194</v>
      </c>
      <c r="B203" t="s">
        <v>517</v>
      </c>
      <c r="D203">
        <f>IF(LEN(_xlfn.MAXIFS(Times!A:A,Times!D:D,A203))=4,_xlfn.MAXIFS(Times!A:A,Times!D:D,A203),YEAR(_xlfn.MAXIFS(Times!A:A,Times!D:D,A203)))</f>
        <v>1981</v>
      </c>
      <c r="E203" t="str">
        <f t="shared" ca="1" si="6"/>
        <v>No</v>
      </c>
    </row>
    <row r="204" spans="1:10" x14ac:dyDescent="0.35">
      <c r="A204" t="s">
        <v>192</v>
      </c>
      <c r="B204" t="s">
        <v>517</v>
      </c>
      <c r="D204">
        <f>IF(LEN(_xlfn.MAXIFS(Times!A:A,Times!D:D,A204))=4,_xlfn.MAXIFS(Times!A:A,Times!D:D,A204),YEAR(_xlfn.MAXIFS(Times!A:A,Times!D:D,A204)))</f>
        <v>1981</v>
      </c>
      <c r="E204" t="str">
        <f t="shared" ca="1" si="6"/>
        <v>No</v>
      </c>
    </row>
    <row r="205" spans="1:10" x14ac:dyDescent="0.35">
      <c r="A205" t="s">
        <v>798</v>
      </c>
      <c r="B205" t="s">
        <v>517</v>
      </c>
      <c r="C205" t="s">
        <v>528</v>
      </c>
      <c r="D205">
        <f>IF(LEN(_xlfn.MAXIFS(Times!A:A,Times!D:D,A205))=4,_xlfn.MAXIFS(Times!A:A,Times!D:D,A205),YEAR(_xlfn.MAXIFS(Times!A:A,Times!D:D,A205)))</f>
        <v>1981</v>
      </c>
      <c r="E205" t="str">
        <f t="shared" ca="1" si="6"/>
        <v>No</v>
      </c>
    </row>
  </sheetData>
  <autoFilter ref="A1:K199" xr:uid="{3BD1D3C9-0C56-4F0A-BCA5-C2D6A66307E9}">
    <sortState xmlns:xlrd2="http://schemas.microsoft.com/office/spreadsheetml/2017/richdata2" ref="A2:K205">
      <sortCondition descending="1" ref="D1:D199"/>
    </sortState>
  </autoFilter>
  <conditionalFormatting sqref="F1:G1 K1 E1:E1048576 F13 F16 F28 F53 F158 F202">
    <cfRule type="cellIs" dxfId="10" priority="2" operator="equal">
      <formula>"Yes"</formula>
    </cfRule>
  </conditionalFormatting>
  <conditionalFormatting sqref="F81:J81">
    <cfRule type="cellIs" dxfId="9" priority="1" operator="equal">
      <formula>"Yes"</formula>
    </cfRule>
  </conditionalFormatting>
  <hyperlinks>
    <hyperlink ref="F43" r:id="rId1" xr:uid="{8719CFE9-BB83-4D49-9B0A-F0D69CC8B895}"/>
    <hyperlink ref="H19" r:id="rId2" xr:uid="{821C7621-DD87-4186-8F79-9A0243999E36}"/>
    <hyperlink ref="H4" r:id="rId3" xr:uid="{15E12CA9-9762-4FFB-BFE4-C9B4AA6859DC}"/>
    <hyperlink ref="H15" r:id="rId4" xr:uid="{6127BA4F-345D-4AB0-A955-AE95114C2295}"/>
    <hyperlink ref="H6" r:id="rId5" xr:uid="{6A17EEEA-0614-48C0-8792-2650EA7998AD}"/>
    <hyperlink ref="H33" r:id="rId6" xr:uid="{F47FC537-27BA-427E-83DE-E8BBB5C0B5C6}"/>
    <hyperlink ref="H17" r:id="rId7" xr:uid="{9FEE1179-70D0-4C5B-BF72-ABE03494918B}"/>
    <hyperlink ref="H24" r:id="rId8" xr:uid="{93D082A2-1AB8-4B09-8F96-2973FA573303}"/>
    <hyperlink ref="H35" r:id="rId9" xr:uid="{E24F7B28-A540-4CDF-BACF-163A397B54E5}"/>
    <hyperlink ref="H13" r:id="rId10" xr:uid="{D09782C2-C34F-4065-81DB-2716EDC2CC20}"/>
    <hyperlink ref="H23" r:id="rId11" xr:uid="{D5D69F7A-AF1A-4339-B17D-BC7451985F6E}"/>
    <hyperlink ref="H12" r:id="rId12" xr:uid="{3FC93E69-DBB4-4E33-BBFE-07D64D20F0FF}"/>
    <hyperlink ref="F189" r:id="rId13" xr:uid="{1133BFCB-617A-4F26-9742-FEF8F745095C}"/>
    <hyperlink ref="F16" r:id="rId14" xr:uid="{1AC66B95-E098-4C4F-BF07-3251E69C6ECF}"/>
    <hyperlink ref="F41" r:id="rId15" xr:uid="{760C1C12-2639-48DF-B505-09E0EC7B24B4}"/>
    <hyperlink ref="F28" r:id="rId16" xr:uid="{4B9E96F1-5ED5-4923-B634-79744CE42310}"/>
    <hyperlink ref="F30" r:id="rId17" xr:uid="{423F7A97-A39D-424F-8E8D-11EF4EB0998A}"/>
    <hyperlink ref="G20" r:id="rId18" xr:uid="{692541A3-52BA-439D-8242-A931852E1725}"/>
    <hyperlink ref="H46" r:id="rId19" xr:uid="{CCCF3A70-3600-4335-8E42-58CFF503A15D}"/>
    <hyperlink ref="F80" r:id="rId20" xr:uid="{0FBB3AF3-09CD-4A39-B8EA-DFBEEB6D5529}"/>
    <hyperlink ref="F26" r:id="rId21" xr:uid="{BE270447-9F6A-49B6-8649-5A5048F3839B}"/>
    <hyperlink ref="H10" r:id="rId22" xr:uid="{42B35B8F-0A91-48E5-A330-895C8B432BFB}"/>
    <hyperlink ref="H2" r:id="rId23" xr:uid="{D7B10276-E033-499C-A2BA-D189B2065EE5}"/>
    <hyperlink ref="H14" r:id="rId24" xr:uid="{49C24D52-FDC5-4C15-A1BF-3A556867B567}"/>
    <hyperlink ref="H21" r:id="rId25" xr:uid="{AB5F3702-CC36-441B-AE73-B1447B3E07B5}"/>
    <hyperlink ref="H26" r:id="rId26" xr:uid="{142DE315-25EC-42E8-91E1-206C9C1C5C1E}"/>
    <hyperlink ref="H27" r:id="rId27" xr:uid="{E1D68B53-C6B9-48EF-A5BD-5A25456F82A3}"/>
    <hyperlink ref="H25" r:id="rId28" xr:uid="{4472A7FE-3FF8-4947-9717-3FBA29B3E5A4}"/>
    <hyperlink ref="H50" r:id="rId29" xr:uid="{71EDD318-F699-444F-9042-5589AF7B7F52}"/>
    <hyperlink ref="H53" r:id="rId30" xr:uid="{3BD71D97-AA8A-4BAE-8E09-07870C5003E4}"/>
    <hyperlink ref="F40" r:id="rId31" xr:uid="{367E7D27-552B-48C4-AAB5-F0C72C1079EB}"/>
    <hyperlink ref="J91" r:id="rId32" xr:uid="{92270FF0-5CA3-469D-AF64-5F4B428AC003}"/>
    <hyperlink ref="J71" r:id="rId33" xr:uid="{ABD17E6E-6875-425D-B9F1-C114C5D91A68}"/>
    <hyperlink ref="F8" r:id="rId34" xr:uid="{168F118D-F2DC-42B2-B7CE-13D27CAC3920}"/>
    <hyperlink ref="F32" r:id="rId35" xr:uid="{2CB313C8-802F-42D6-B263-22E5A11E5C08}"/>
    <hyperlink ref="F81" r:id="rId36" xr:uid="{C736F9DC-F41C-4EBA-A2A0-6C0FB3D040A9}"/>
  </hyperlinks>
  <pageMargins left="0.7" right="0.7" top="0.75" bottom="0.75" header="0.3" footer="0.3"/>
  <pageSetup paperSize="9" orientation="portrait" horizontalDpi="4294967293" verticalDpi="0" r:id="rId37"/>
  <legacy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D22E-8EC9-4326-9835-717A61AB3F93}">
  <dimension ref="A1:AP211"/>
  <sheetViews>
    <sheetView topLeftCell="A3" workbookViewId="0">
      <selection activeCell="B11" sqref="B11"/>
    </sheetView>
  </sheetViews>
  <sheetFormatPr defaultRowHeight="14.5" x14ac:dyDescent="0.35"/>
  <cols>
    <col min="1" max="1" width="22" bestFit="1" customWidth="1"/>
    <col min="2" max="2" width="15.26953125" bestFit="1" customWidth="1"/>
    <col min="3" max="5" width="8" bestFit="1" customWidth="1"/>
    <col min="6" max="6" width="7.90625" bestFit="1" customWidth="1"/>
    <col min="7" max="7" width="15.7265625" bestFit="1" customWidth="1"/>
    <col min="8" max="8" width="11.81640625" bestFit="1" customWidth="1"/>
    <col min="9" max="9" width="7.90625" bestFit="1" customWidth="1"/>
    <col min="10" max="10" width="8" bestFit="1" customWidth="1"/>
    <col min="11" max="11" width="7.90625" bestFit="1" customWidth="1"/>
    <col min="12" max="12" width="11.81640625" bestFit="1" customWidth="1"/>
    <col min="13" max="13" width="7.90625" bestFit="1" customWidth="1"/>
    <col min="14" max="15" width="6.7265625" customWidth="1"/>
    <col min="16" max="16" width="11.81640625" bestFit="1" customWidth="1"/>
    <col min="17" max="17" width="12.36328125" bestFit="1" customWidth="1"/>
    <col min="18" max="18" width="14.36328125" bestFit="1" customWidth="1"/>
    <col min="19" max="19" width="3.81640625" bestFit="1" customWidth="1"/>
    <col min="20" max="20" width="12.36328125" bestFit="1" customWidth="1"/>
    <col min="21" max="21" width="14.36328125" bestFit="1" customWidth="1"/>
    <col min="22" max="22" width="10.7265625" bestFit="1" customWidth="1"/>
    <col min="23" max="23" width="10.7265625" customWidth="1"/>
    <col min="24" max="24" width="12.36328125" bestFit="1" customWidth="1"/>
    <col min="25" max="25" width="14.36328125" bestFit="1" customWidth="1"/>
    <col min="26" max="26" width="3.7265625" bestFit="1" customWidth="1"/>
    <col min="27" max="27" width="6.7265625" bestFit="1" customWidth="1"/>
    <col min="28" max="28" width="18.08984375" bestFit="1" customWidth="1"/>
    <col min="29" max="29" width="15.26953125" bestFit="1" customWidth="1"/>
    <col min="30" max="30" width="7" bestFit="1" customWidth="1"/>
    <col min="31" max="31" width="15.7265625" bestFit="1" customWidth="1"/>
    <col min="32" max="32" width="11.81640625" bestFit="1" customWidth="1"/>
    <col min="33" max="34" width="7" bestFit="1" customWidth="1"/>
    <col min="35" max="35" width="11.81640625" bestFit="1" customWidth="1"/>
    <col min="36" max="36" width="7.453125" bestFit="1" customWidth="1"/>
    <col min="37" max="37" width="6.7265625" bestFit="1" customWidth="1"/>
    <col min="38" max="38" width="8" bestFit="1" customWidth="1"/>
    <col min="39" max="39" width="9.453125" bestFit="1" customWidth="1"/>
    <col min="40" max="41" width="8" bestFit="1" customWidth="1"/>
    <col min="42" max="42" width="10.7265625" bestFit="1" customWidth="1"/>
    <col min="43" max="43" width="14.36328125" bestFit="1" customWidth="1"/>
    <col min="44" max="44" width="18" bestFit="1" customWidth="1"/>
    <col min="45" max="45" width="14.36328125" bestFit="1" customWidth="1"/>
    <col min="46" max="46" width="18" bestFit="1" customWidth="1"/>
    <col min="47" max="47" width="19.26953125" bestFit="1" customWidth="1"/>
    <col min="48" max="48" width="22.90625" bestFit="1" customWidth="1"/>
    <col min="49" max="51" width="15.7265625" bestFit="1" customWidth="1"/>
    <col min="52" max="52" width="8.90625" bestFit="1" customWidth="1"/>
    <col min="53" max="60" width="15.7265625" bestFit="1" customWidth="1"/>
    <col min="61" max="61" width="8.90625" bestFit="1" customWidth="1"/>
    <col min="62" max="62" width="8.453125" bestFit="1" customWidth="1"/>
    <col min="63" max="63" width="11.453125" bestFit="1" customWidth="1"/>
    <col min="64" max="64" width="10.7265625" bestFit="1" customWidth="1"/>
  </cols>
  <sheetData>
    <row r="1" spans="1:42" x14ac:dyDescent="0.35">
      <c r="A1" s="1" t="s">
        <v>564</v>
      </c>
      <c r="Q1" t="s">
        <v>565</v>
      </c>
    </row>
    <row r="2" spans="1:42" x14ac:dyDescent="0.35">
      <c r="A2" t="s">
        <v>566</v>
      </c>
      <c r="Q2" s="5" t="s">
        <v>567</v>
      </c>
    </row>
    <row r="4" spans="1:42" x14ac:dyDescent="0.35">
      <c r="A4" t="s">
        <v>568</v>
      </c>
      <c r="B4">
        <f t="shared" ref="B4:M4" si="0">COUNT(B7:B1048576)-1</f>
        <v>4</v>
      </c>
      <c r="C4">
        <f t="shared" si="0"/>
        <v>18</v>
      </c>
      <c r="D4">
        <f t="shared" si="0"/>
        <v>1</v>
      </c>
      <c r="E4">
        <f t="shared" si="0"/>
        <v>2</v>
      </c>
      <c r="F4">
        <f t="shared" si="0"/>
        <v>134</v>
      </c>
      <c r="G4">
        <f t="shared" si="0"/>
        <v>17</v>
      </c>
      <c r="H4">
        <f t="shared" si="0"/>
        <v>35</v>
      </c>
      <c r="I4">
        <f t="shared" si="0"/>
        <v>70</v>
      </c>
      <c r="J4">
        <f t="shared" si="0"/>
        <v>1</v>
      </c>
      <c r="K4">
        <f t="shared" si="0"/>
        <v>4</v>
      </c>
      <c r="L4">
        <f t="shared" si="0"/>
        <v>2</v>
      </c>
      <c r="M4">
        <f t="shared" si="0"/>
        <v>4</v>
      </c>
      <c r="Q4" t="s">
        <v>569</v>
      </c>
      <c r="T4" t="s">
        <v>4</v>
      </c>
      <c r="X4" t="s">
        <v>509</v>
      </c>
      <c r="AB4" t="s">
        <v>570</v>
      </c>
    </row>
    <row r="5" spans="1:42" x14ac:dyDescent="0.35">
      <c r="A5" s="4" t="s">
        <v>571</v>
      </c>
      <c r="B5" s="4" t="s">
        <v>572</v>
      </c>
      <c r="Q5" s="4" t="s">
        <v>573</v>
      </c>
      <c r="R5" t="s">
        <v>574</v>
      </c>
      <c r="T5" s="4" t="s">
        <v>573</v>
      </c>
      <c r="U5" t="s">
        <v>574</v>
      </c>
      <c r="X5" s="4" t="s">
        <v>573</v>
      </c>
      <c r="Y5" t="s">
        <v>574</v>
      </c>
      <c r="AB5" s="4" t="s">
        <v>575</v>
      </c>
      <c r="AC5" s="4" t="s">
        <v>572</v>
      </c>
    </row>
    <row r="6" spans="1:42" x14ac:dyDescent="0.35">
      <c r="A6" s="4" t="s">
        <v>573</v>
      </c>
      <c r="B6" t="s">
        <v>759</v>
      </c>
      <c r="C6" t="s">
        <v>273</v>
      </c>
      <c r="D6" t="s">
        <v>873</v>
      </c>
      <c r="E6" t="s">
        <v>775</v>
      </c>
      <c r="F6" t="s">
        <v>117</v>
      </c>
      <c r="G6" t="s">
        <v>318</v>
      </c>
      <c r="H6" t="s">
        <v>347</v>
      </c>
      <c r="I6" t="s">
        <v>9</v>
      </c>
      <c r="J6" t="s">
        <v>303</v>
      </c>
      <c r="K6" t="s">
        <v>252</v>
      </c>
      <c r="L6" t="s">
        <v>505</v>
      </c>
      <c r="M6" t="s">
        <v>85</v>
      </c>
      <c r="N6" t="s">
        <v>576</v>
      </c>
      <c r="Q6" s="5" t="s">
        <v>541</v>
      </c>
      <c r="R6">
        <v>1</v>
      </c>
      <c r="T6" s="5" t="s">
        <v>524</v>
      </c>
      <c r="U6">
        <v>30</v>
      </c>
      <c r="X6" s="5" t="s">
        <v>576</v>
      </c>
      <c r="AB6" s="4" t="s">
        <v>573</v>
      </c>
      <c r="AC6" t="s">
        <v>273</v>
      </c>
      <c r="AD6" t="s">
        <v>117</v>
      </c>
      <c r="AE6" t="s">
        <v>318</v>
      </c>
      <c r="AF6" t="s">
        <v>347</v>
      </c>
      <c r="AG6" t="s">
        <v>9</v>
      </c>
      <c r="AH6" t="s">
        <v>252</v>
      </c>
      <c r="AI6" t="s">
        <v>505</v>
      </c>
      <c r="AJ6" t="s">
        <v>85</v>
      </c>
      <c r="AK6" t="s">
        <v>576</v>
      </c>
      <c r="AL6" t="s">
        <v>303</v>
      </c>
      <c r="AM6" t="s">
        <v>759</v>
      </c>
      <c r="AN6" t="s">
        <v>775</v>
      </c>
      <c r="AO6" t="s">
        <v>873</v>
      </c>
      <c r="AP6" t="s">
        <v>577</v>
      </c>
    </row>
    <row r="7" spans="1:42" x14ac:dyDescent="0.35">
      <c r="A7" s="5" t="s">
        <v>33</v>
      </c>
      <c r="B7" s="3"/>
      <c r="C7" s="3"/>
      <c r="D7" s="3"/>
      <c r="E7" s="3"/>
      <c r="F7" s="3">
        <v>1.2349537037037039E-2</v>
      </c>
      <c r="G7" s="3"/>
      <c r="H7" s="3"/>
      <c r="I7" s="3">
        <v>3.7152777777777774E-3</v>
      </c>
      <c r="J7" s="3"/>
      <c r="K7" s="3"/>
      <c r="L7" s="3"/>
      <c r="M7" s="3"/>
      <c r="N7" s="3"/>
      <c r="O7" s="3"/>
      <c r="Q7" s="5" t="s">
        <v>528</v>
      </c>
      <c r="R7">
        <v>8</v>
      </c>
      <c r="T7" s="5" t="s">
        <v>517</v>
      </c>
      <c r="U7">
        <v>174</v>
      </c>
      <c r="X7" s="5">
        <v>2023</v>
      </c>
      <c r="Y7">
        <v>12</v>
      </c>
      <c r="AB7" s="5">
        <v>0</v>
      </c>
      <c r="AD7">
        <v>133</v>
      </c>
      <c r="AG7">
        <v>76</v>
      </c>
      <c r="AJ7">
        <v>1</v>
      </c>
      <c r="AP7">
        <v>210</v>
      </c>
    </row>
    <row r="8" spans="1:42" x14ac:dyDescent="0.35">
      <c r="A8" s="5" t="s">
        <v>80</v>
      </c>
      <c r="B8" s="3"/>
      <c r="C8" s="3"/>
      <c r="D8" s="3"/>
      <c r="E8" s="3"/>
      <c r="F8" s="3"/>
      <c r="G8" s="3"/>
      <c r="H8" s="3"/>
      <c r="I8" s="3">
        <v>4.2476851851851851E-3</v>
      </c>
      <c r="J8" s="3"/>
      <c r="K8" s="3"/>
      <c r="L8" s="3"/>
      <c r="M8" s="3"/>
      <c r="N8" s="3"/>
      <c r="O8" s="3"/>
      <c r="Q8" s="5" t="s">
        <v>518</v>
      </c>
      <c r="R8">
        <v>15</v>
      </c>
      <c r="T8" s="5" t="s">
        <v>576</v>
      </c>
      <c r="X8" s="5">
        <v>2022</v>
      </c>
      <c r="Y8">
        <v>11</v>
      </c>
      <c r="AB8" s="5" t="s">
        <v>541</v>
      </c>
      <c r="AD8">
        <v>1</v>
      </c>
      <c r="AE8">
        <v>2</v>
      </c>
      <c r="AF8">
        <v>10</v>
      </c>
      <c r="AP8">
        <v>13</v>
      </c>
    </row>
    <row r="9" spans="1:42" x14ac:dyDescent="0.35">
      <c r="A9" s="5" t="s">
        <v>40</v>
      </c>
      <c r="B9" s="3"/>
      <c r="C9" s="3"/>
      <c r="D9" s="3"/>
      <c r="E9" s="3"/>
      <c r="F9" s="3">
        <v>1.4340277777777776E-2</v>
      </c>
      <c r="G9" s="3"/>
      <c r="H9" s="3">
        <v>0.14518518518518519</v>
      </c>
      <c r="I9" s="3">
        <v>3.7847222222222223E-3</v>
      </c>
      <c r="J9" s="3"/>
      <c r="K9" s="3"/>
      <c r="L9" s="3"/>
      <c r="M9" s="3"/>
      <c r="N9" s="3"/>
      <c r="O9" s="3"/>
      <c r="Q9" s="5" t="s">
        <v>544</v>
      </c>
      <c r="R9">
        <v>1</v>
      </c>
      <c r="T9" s="5" t="s">
        <v>577</v>
      </c>
      <c r="U9">
        <v>204</v>
      </c>
      <c r="X9" s="5">
        <v>2021</v>
      </c>
      <c r="Y9">
        <v>4</v>
      </c>
      <c r="AB9" s="5" t="s">
        <v>528</v>
      </c>
      <c r="AC9">
        <v>3</v>
      </c>
      <c r="AD9">
        <v>15</v>
      </c>
      <c r="AE9">
        <v>7</v>
      </c>
      <c r="AF9">
        <v>11</v>
      </c>
      <c r="AG9">
        <v>1</v>
      </c>
      <c r="AL9">
        <v>1</v>
      </c>
      <c r="AN9">
        <v>2</v>
      </c>
      <c r="AP9">
        <v>40</v>
      </c>
    </row>
    <row r="10" spans="1:42" x14ac:dyDescent="0.35">
      <c r="A10" s="5" t="s">
        <v>115</v>
      </c>
      <c r="B10" s="3"/>
      <c r="C10" s="3"/>
      <c r="D10" s="3"/>
      <c r="E10" s="3"/>
      <c r="F10" s="3"/>
      <c r="G10" s="3"/>
      <c r="H10" s="3"/>
      <c r="I10" s="3">
        <v>7.5925925925925926E-3</v>
      </c>
      <c r="J10" s="3"/>
      <c r="K10" s="3"/>
      <c r="L10" s="3"/>
      <c r="M10" s="3"/>
      <c r="N10" s="3"/>
      <c r="O10" s="3"/>
      <c r="Q10" s="5" t="s">
        <v>559</v>
      </c>
      <c r="R10">
        <v>1</v>
      </c>
      <c r="X10" s="5">
        <v>2020</v>
      </c>
      <c r="Y10">
        <v>7</v>
      </c>
      <c r="AB10" s="5" t="s">
        <v>518</v>
      </c>
      <c r="AC10">
        <v>10</v>
      </c>
      <c r="AD10">
        <v>60</v>
      </c>
      <c r="AE10">
        <v>10</v>
      </c>
      <c r="AF10">
        <v>65</v>
      </c>
      <c r="AH10">
        <v>1</v>
      </c>
      <c r="AM10">
        <v>4</v>
      </c>
      <c r="AP10">
        <v>150</v>
      </c>
    </row>
    <row r="11" spans="1:42" x14ac:dyDescent="0.35">
      <c r="A11" s="5" t="s">
        <v>45</v>
      </c>
      <c r="B11" s="3"/>
      <c r="C11" s="3"/>
      <c r="D11" s="3"/>
      <c r="E11" s="3"/>
      <c r="F11" s="3"/>
      <c r="G11" s="3"/>
      <c r="H11" s="3"/>
      <c r="I11" s="3">
        <v>3.8078703703703707E-3</v>
      </c>
      <c r="J11" s="3"/>
      <c r="K11" s="3"/>
      <c r="L11" s="3"/>
      <c r="M11" s="3"/>
      <c r="N11" s="3"/>
      <c r="O11" s="3"/>
      <c r="Q11" s="5" t="s">
        <v>548</v>
      </c>
      <c r="R11">
        <v>1</v>
      </c>
      <c r="X11" s="5">
        <v>2019</v>
      </c>
      <c r="Y11">
        <v>9</v>
      </c>
      <c r="AB11" s="5" t="s">
        <v>544</v>
      </c>
      <c r="AD11">
        <v>1</v>
      </c>
      <c r="AP11">
        <v>1</v>
      </c>
    </row>
    <row r="12" spans="1:42" x14ac:dyDescent="0.35">
      <c r="A12" s="5" t="s">
        <v>260</v>
      </c>
      <c r="B12" s="3"/>
      <c r="C12" s="3"/>
      <c r="D12" s="3"/>
      <c r="E12" s="3"/>
      <c r="F12" s="3">
        <v>2.0150462962962964E-2</v>
      </c>
      <c r="G12" s="3"/>
      <c r="H12" s="3"/>
      <c r="I12" s="3"/>
      <c r="J12" s="3"/>
      <c r="K12" s="3"/>
      <c r="L12" s="3"/>
      <c r="M12" s="3"/>
      <c r="N12" s="3"/>
      <c r="O12" s="3"/>
      <c r="Q12" s="5" t="s">
        <v>522</v>
      </c>
      <c r="R12">
        <v>49</v>
      </c>
      <c r="T12" s="4" t="s">
        <v>573</v>
      </c>
      <c r="U12" t="s">
        <v>574</v>
      </c>
      <c r="X12" s="5">
        <v>2018</v>
      </c>
      <c r="Y12">
        <v>10</v>
      </c>
      <c r="AB12" s="5" t="s">
        <v>559</v>
      </c>
      <c r="AF12">
        <v>1</v>
      </c>
      <c r="AP12">
        <v>1</v>
      </c>
    </row>
    <row r="13" spans="1:42" x14ac:dyDescent="0.35">
      <c r="A13" s="5" t="s">
        <v>240</v>
      </c>
      <c r="B13" s="3"/>
      <c r="C13" s="3"/>
      <c r="D13" s="3"/>
      <c r="E13" s="3"/>
      <c r="F13" s="3">
        <v>1.7893518518518517E-2</v>
      </c>
      <c r="G13" s="3"/>
      <c r="H13" s="3"/>
      <c r="I13" s="3"/>
      <c r="J13" s="3"/>
      <c r="K13" s="3"/>
      <c r="L13" s="3"/>
      <c r="M13" s="3"/>
      <c r="N13" s="3"/>
      <c r="O13" s="3"/>
      <c r="Q13" s="5" t="s">
        <v>576</v>
      </c>
      <c r="R13">
        <v>122</v>
      </c>
      <c r="T13" s="5" t="s">
        <v>578</v>
      </c>
      <c r="U13">
        <v>121</v>
      </c>
      <c r="X13" s="5">
        <v>2017</v>
      </c>
      <c r="Y13">
        <v>16</v>
      </c>
      <c r="AB13" s="5" t="s">
        <v>548</v>
      </c>
      <c r="AC13">
        <v>2</v>
      </c>
      <c r="AE13">
        <v>1</v>
      </c>
      <c r="AF13">
        <v>1</v>
      </c>
      <c r="AP13">
        <v>4</v>
      </c>
    </row>
    <row r="14" spans="1:42" x14ac:dyDescent="0.35">
      <c r="A14" s="5" t="s">
        <v>270</v>
      </c>
      <c r="B14" s="3"/>
      <c r="C14" s="3"/>
      <c r="D14" s="3"/>
      <c r="E14" s="3"/>
      <c r="F14" s="3">
        <v>2.2604166666666665E-2</v>
      </c>
      <c r="G14" s="3"/>
      <c r="H14" s="3"/>
      <c r="I14" s="3"/>
      <c r="J14" s="3"/>
      <c r="K14" s="3"/>
      <c r="L14" s="3"/>
      <c r="M14" s="3"/>
      <c r="N14" s="3"/>
      <c r="O14" s="3"/>
      <c r="Q14" s="5" t="s">
        <v>808</v>
      </c>
      <c r="R14">
        <v>1</v>
      </c>
      <c r="T14" s="5" t="s">
        <v>579</v>
      </c>
      <c r="U14" s="45">
        <v>83</v>
      </c>
      <c r="X14" s="5">
        <v>2016</v>
      </c>
      <c r="Y14">
        <v>1</v>
      </c>
      <c r="AB14" s="5" t="s">
        <v>522</v>
      </c>
      <c r="AC14">
        <v>7</v>
      </c>
      <c r="AD14">
        <v>56</v>
      </c>
      <c r="AE14">
        <v>12</v>
      </c>
      <c r="AF14">
        <v>93</v>
      </c>
      <c r="AG14">
        <v>20</v>
      </c>
      <c r="AH14">
        <v>5</v>
      </c>
      <c r="AI14">
        <v>3</v>
      </c>
      <c r="AJ14">
        <v>3</v>
      </c>
      <c r="AP14">
        <v>199</v>
      </c>
    </row>
    <row r="15" spans="1:42" x14ac:dyDescent="0.35">
      <c r="A15" s="5" t="s">
        <v>84</v>
      </c>
      <c r="B15" s="3"/>
      <c r="C15" s="3"/>
      <c r="D15" s="3"/>
      <c r="E15" s="3"/>
      <c r="F15" s="3">
        <v>1.6493055555555556E-2</v>
      </c>
      <c r="G15" s="3"/>
      <c r="H15" s="3"/>
      <c r="I15" s="3">
        <v>4.4791666666666669E-3</v>
      </c>
      <c r="J15" s="3"/>
      <c r="K15" s="3"/>
      <c r="L15" s="3"/>
      <c r="M15" s="3"/>
      <c r="N15" s="3"/>
      <c r="O15" s="3"/>
      <c r="Q15" s="5" t="s">
        <v>877</v>
      </c>
      <c r="R15">
        <v>2</v>
      </c>
      <c r="T15" s="5" t="s">
        <v>576</v>
      </c>
      <c r="X15" s="5">
        <v>2015</v>
      </c>
      <c r="Y15">
        <v>8</v>
      </c>
      <c r="AB15" s="5" t="s">
        <v>576</v>
      </c>
    </row>
    <row r="16" spans="1:42" x14ac:dyDescent="0.35">
      <c r="A16" s="5" t="s">
        <v>210</v>
      </c>
      <c r="B16" s="3"/>
      <c r="C16" s="3"/>
      <c r="D16" s="3"/>
      <c r="E16" s="3"/>
      <c r="F16" s="3">
        <v>1.621527777777778E-2</v>
      </c>
      <c r="G16" s="3"/>
      <c r="H16" s="3"/>
      <c r="I16" s="3"/>
      <c r="J16" s="3"/>
      <c r="K16" s="3"/>
      <c r="L16" s="3"/>
      <c r="M16" s="3"/>
      <c r="N16" s="3"/>
      <c r="O16" s="3"/>
      <c r="Q16" s="5" t="s">
        <v>819</v>
      </c>
      <c r="R16">
        <v>1</v>
      </c>
      <c r="T16" s="5" t="s">
        <v>577</v>
      </c>
      <c r="U16">
        <v>204</v>
      </c>
      <c r="X16" s="5">
        <v>2014</v>
      </c>
      <c r="Y16">
        <v>3</v>
      </c>
      <c r="AB16" s="5" t="s">
        <v>808</v>
      </c>
      <c r="AD16">
        <v>2</v>
      </c>
      <c r="AP16">
        <v>2</v>
      </c>
    </row>
    <row r="17" spans="1:42" x14ac:dyDescent="0.35">
      <c r="A17" s="5" t="s">
        <v>372</v>
      </c>
      <c r="B17" s="3"/>
      <c r="C17" s="3"/>
      <c r="D17" s="3"/>
      <c r="E17" s="3"/>
      <c r="F17" s="3"/>
      <c r="G17" s="3"/>
      <c r="H17" s="3">
        <v>0.14064814814814816</v>
      </c>
      <c r="I17" s="3"/>
      <c r="J17" s="3"/>
      <c r="K17" s="3"/>
      <c r="L17" s="3"/>
      <c r="M17" s="3"/>
      <c r="N17" s="3"/>
      <c r="O17" s="3"/>
      <c r="Q17" s="5" t="s">
        <v>875</v>
      </c>
      <c r="R17">
        <v>1</v>
      </c>
      <c r="X17" s="5">
        <v>2013</v>
      </c>
      <c r="Y17">
        <v>1</v>
      </c>
      <c r="AB17" s="5" t="s">
        <v>819</v>
      </c>
      <c r="AF17">
        <v>1</v>
      </c>
      <c r="AP17">
        <v>1</v>
      </c>
    </row>
    <row r="18" spans="1:42" x14ac:dyDescent="0.35">
      <c r="A18" s="5" t="s">
        <v>24</v>
      </c>
      <c r="B18" s="3"/>
      <c r="C18" s="3"/>
      <c r="D18" s="3"/>
      <c r="E18" s="3"/>
      <c r="F18" s="3"/>
      <c r="G18" s="3"/>
      <c r="H18" s="3"/>
      <c r="I18" s="3">
        <v>3.5416666666666665E-3</v>
      </c>
      <c r="J18" s="3"/>
      <c r="K18" s="3"/>
      <c r="L18" s="3"/>
      <c r="M18" s="3"/>
      <c r="N18" s="3"/>
      <c r="O18" s="3"/>
      <c r="Q18" s="5" t="s">
        <v>886</v>
      </c>
      <c r="R18">
        <v>1</v>
      </c>
      <c r="X18" s="5">
        <v>2012</v>
      </c>
      <c r="Y18">
        <v>3</v>
      </c>
      <c r="AB18" s="5" t="s">
        <v>875</v>
      </c>
      <c r="AO18">
        <v>1</v>
      </c>
      <c r="AP18">
        <v>1</v>
      </c>
    </row>
    <row r="19" spans="1:42" x14ac:dyDescent="0.35">
      <c r="A19" s="5" t="s">
        <v>307</v>
      </c>
      <c r="B19" s="3"/>
      <c r="C19" s="3">
        <v>3.9097222222222221E-2</v>
      </c>
      <c r="D19" s="3"/>
      <c r="E19" s="3"/>
      <c r="F19" s="3"/>
      <c r="G19" s="3"/>
      <c r="H19" s="3">
        <v>0.17361111111111113</v>
      </c>
      <c r="I19" s="3"/>
      <c r="J19" s="3"/>
      <c r="K19" s="3"/>
      <c r="L19" s="3"/>
      <c r="M19" s="3"/>
      <c r="N19" s="3"/>
      <c r="O19" s="3"/>
      <c r="Q19" s="5" t="s">
        <v>577</v>
      </c>
      <c r="R19">
        <v>204</v>
      </c>
      <c r="X19" s="5">
        <v>2011</v>
      </c>
      <c r="Y19">
        <v>8</v>
      </c>
      <c r="AB19" s="5" t="s">
        <v>877</v>
      </c>
      <c r="AF19">
        <v>3</v>
      </c>
      <c r="AP19">
        <v>3</v>
      </c>
    </row>
    <row r="20" spans="1:42" x14ac:dyDescent="0.35">
      <c r="A20" s="5" t="s">
        <v>113</v>
      </c>
      <c r="B20" s="3"/>
      <c r="C20" s="3"/>
      <c r="D20" s="3"/>
      <c r="E20" s="3"/>
      <c r="F20" s="3"/>
      <c r="G20" s="3"/>
      <c r="H20" s="3">
        <v>0.24567129629629628</v>
      </c>
      <c r="I20" s="3"/>
      <c r="J20" s="3"/>
      <c r="K20" s="3">
        <v>1.9363425925925926E-2</v>
      </c>
      <c r="L20" s="3">
        <v>0.24422453703703703</v>
      </c>
      <c r="M20" s="3">
        <v>7.3726851851851861E-3</v>
      </c>
      <c r="N20" s="3"/>
      <c r="O20" s="3"/>
      <c r="X20" s="5">
        <v>2010</v>
      </c>
      <c r="Y20">
        <v>3</v>
      </c>
      <c r="AB20" s="5" t="s">
        <v>886</v>
      </c>
      <c r="AD20">
        <v>1</v>
      </c>
      <c r="AF20">
        <v>1</v>
      </c>
      <c r="AP20">
        <v>2</v>
      </c>
    </row>
    <row r="21" spans="1:42" x14ac:dyDescent="0.35">
      <c r="A21" s="5" t="s">
        <v>106</v>
      </c>
      <c r="B21" s="3"/>
      <c r="C21" s="3"/>
      <c r="D21" s="3"/>
      <c r="E21" s="3"/>
      <c r="F21" s="3"/>
      <c r="G21" s="3"/>
      <c r="H21" s="3"/>
      <c r="I21" s="3">
        <v>6.215277777777777E-3</v>
      </c>
      <c r="J21" s="3"/>
      <c r="K21" s="3"/>
      <c r="L21" s="3"/>
      <c r="M21" s="3"/>
      <c r="N21" s="3"/>
      <c r="O21" s="3"/>
      <c r="X21" s="5">
        <v>2009</v>
      </c>
      <c r="Y21">
        <v>8</v>
      </c>
      <c r="AB21" s="5" t="s">
        <v>577</v>
      </c>
      <c r="AC21">
        <v>22</v>
      </c>
      <c r="AD21">
        <v>269</v>
      </c>
      <c r="AE21">
        <v>32</v>
      </c>
      <c r="AF21">
        <v>186</v>
      </c>
      <c r="AG21">
        <v>97</v>
      </c>
      <c r="AH21">
        <v>6</v>
      </c>
      <c r="AI21">
        <v>3</v>
      </c>
      <c r="AJ21">
        <v>4</v>
      </c>
      <c r="AL21">
        <v>1</v>
      </c>
      <c r="AM21">
        <v>4</v>
      </c>
      <c r="AN21">
        <v>2</v>
      </c>
      <c r="AO21">
        <v>1</v>
      </c>
      <c r="AP21">
        <v>627</v>
      </c>
    </row>
    <row r="22" spans="1:42" x14ac:dyDescent="0.35">
      <c r="A22" s="5" t="s">
        <v>182</v>
      </c>
      <c r="B22" s="3"/>
      <c r="C22" s="3"/>
      <c r="D22" s="3"/>
      <c r="E22" s="3"/>
      <c r="F22" s="3">
        <v>1.4351851851851852E-2</v>
      </c>
      <c r="G22" s="3"/>
      <c r="H22" s="3"/>
      <c r="I22" s="3"/>
      <c r="J22" s="3"/>
      <c r="K22" s="3"/>
      <c r="L22" s="3"/>
      <c r="M22" s="3"/>
      <c r="N22" s="3"/>
      <c r="O22" s="3"/>
      <c r="W22" s="45"/>
      <c r="X22" s="5">
        <v>2008</v>
      </c>
      <c r="Y22">
        <v>4</v>
      </c>
    </row>
    <row r="23" spans="1:42" x14ac:dyDescent="0.35">
      <c r="A23" s="5" t="s">
        <v>112</v>
      </c>
      <c r="B23" s="3"/>
      <c r="C23" s="3"/>
      <c r="D23" s="3"/>
      <c r="E23" s="3"/>
      <c r="F23" s="3">
        <v>1.375E-2</v>
      </c>
      <c r="G23" s="3"/>
      <c r="H23" s="3"/>
      <c r="I23" s="3"/>
      <c r="J23" s="3"/>
      <c r="K23" s="3"/>
      <c r="L23" s="3"/>
      <c r="M23" s="3">
        <v>7.3611111111111108E-3</v>
      </c>
      <c r="N23" s="3"/>
      <c r="O23" s="3"/>
      <c r="X23" s="5">
        <v>2007</v>
      </c>
      <c r="Y23">
        <v>6</v>
      </c>
    </row>
    <row r="24" spans="1:42" x14ac:dyDescent="0.35">
      <c r="A24" s="5" t="s">
        <v>226</v>
      </c>
      <c r="B24" s="3"/>
      <c r="C24" s="3"/>
      <c r="D24" s="3"/>
      <c r="E24" s="3"/>
      <c r="F24" s="3">
        <v>1.7083333333333336E-2</v>
      </c>
      <c r="G24" s="3"/>
      <c r="H24" s="3">
        <v>0.19696759259259258</v>
      </c>
      <c r="I24" s="3"/>
      <c r="J24" s="3"/>
      <c r="K24" s="3"/>
      <c r="L24" s="3"/>
      <c r="M24" s="3"/>
      <c r="N24" s="3"/>
      <c r="O24" s="3"/>
      <c r="X24" s="5">
        <v>2006</v>
      </c>
      <c r="Y24">
        <v>4</v>
      </c>
    </row>
    <row r="25" spans="1:42" x14ac:dyDescent="0.35">
      <c r="A25" s="5" t="s">
        <v>51</v>
      </c>
      <c r="B25" s="3"/>
      <c r="C25" s="3"/>
      <c r="D25" s="3"/>
      <c r="E25" s="3"/>
      <c r="F25" s="3"/>
      <c r="G25" s="3"/>
      <c r="H25" s="3"/>
      <c r="I25" s="3">
        <v>3.8888888888888883E-3</v>
      </c>
      <c r="J25" s="3"/>
      <c r="K25" s="3"/>
      <c r="L25" s="3"/>
      <c r="M25" s="3"/>
      <c r="N25" s="3"/>
      <c r="O25" s="3"/>
      <c r="Q25" s="4" t="s">
        <v>574</v>
      </c>
      <c r="R25" s="4" t="s">
        <v>572</v>
      </c>
      <c r="X25" s="5">
        <v>2005</v>
      </c>
      <c r="Y25">
        <v>1</v>
      </c>
    </row>
    <row r="26" spans="1:42" x14ac:dyDescent="0.35">
      <c r="A26" s="5" t="s">
        <v>41</v>
      </c>
      <c r="B26" s="3"/>
      <c r="C26" s="3"/>
      <c r="D26" s="3"/>
      <c r="E26" s="3"/>
      <c r="F26" s="3">
        <v>1.3796296296296298E-2</v>
      </c>
      <c r="G26" s="3"/>
      <c r="H26" s="3"/>
      <c r="I26" s="3">
        <v>3.7962962962962963E-3</v>
      </c>
      <c r="J26" s="3"/>
      <c r="K26" s="3">
        <v>1.9571759259259257E-2</v>
      </c>
      <c r="L26" s="3">
        <v>0.29671296296296296</v>
      </c>
      <c r="M26" s="3">
        <v>5.3356481481481484E-3</v>
      </c>
      <c r="N26" s="3"/>
      <c r="O26" s="3"/>
      <c r="Q26" s="4" t="s">
        <v>573</v>
      </c>
      <c r="R26" t="s">
        <v>524</v>
      </c>
      <c r="S26" t="s">
        <v>517</v>
      </c>
      <c r="T26" t="s">
        <v>576</v>
      </c>
      <c r="U26" t="s">
        <v>577</v>
      </c>
      <c r="X26" s="5">
        <v>2004</v>
      </c>
      <c r="Y26">
        <v>1</v>
      </c>
    </row>
    <row r="27" spans="1:42" x14ac:dyDescent="0.35">
      <c r="A27" s="5" t="s">
        <v>170</v>
      </c>
      <c r="B27" s="3"/>
      <c r="C27" s="3"/>
      <c r="D27" s="3"/>
      <c r="E27" s="3"/>
      <c r="F27" s="3">
        <v>1.3888888888888888E-2</v>
      </c>
      <c r="G27" s="3"/>
      <c r="H27" s="3"/>
      <c r="I27" s="3"/>
      <c r="J27" s="3"/>
      <c r="K27" s="3"/>
      <c r="L27" s="3"/>
      <c r="M27" s="3"/>
      <c r="N27" s="3"/>
      <c r="O27" s="3"/>
      <c r="Q27" s="5" t="s">
        <v>578</v>
      </c>
      <c r="R27">
        <v>18</v>
      </c>
      <c r="S27">
        <v>103</v>
      </c>
      <c r="U27">
        <v>121</v>
      </c>
      <c r="X27" s="5">
        <v>2003</v>
      </c>
      <c r="Y27">
        <v>1</v>
      </c>
    </row>
    <row r="28" spans="1:42" x14ac:dyDescent="0.35">
      <c r="A28" s="5" t="s">
        <v>119</v>
      </c>
      <c r="B28" s="3"/>
      <c r="C28" s="3">
        <v>2.478009259259259E-2</v>
      </c>
      <c r="D28" s="3"/>
      <c r="E28" s="3"/>
      <c r="F28" s="3">
        <v>1.1597222222222222E-2</v>
      </c>
      <c r="G28" s="3"/>
      <c r="H28" s="3"/>
      <c r="I28" s="3"/>
      <c r="J28" s="3"/>
      <c r="K28" s="3"/>
      <c r="L28" s="3"/>
      <c r="M28" s="3"/>
      <c r="N28" s="3"/>
      <c r="O28" s="3"/>
      <c r="Q28" s="5" t="s">
        <v>579</v>
      </c>
      <c r="R28" s="45">
        <v>12</v>
      </c>
      <c r="S28" s="45">
        <v>71</v>
      </c>
      <c r="T28" s="45"/>
      <c r="U28" s="45">
        <v>83</v>
      </c>
      <c r="X28" s="5">
        <v>2002</v>
      </c>
      <c r="Y28">
        <v>5</v>
      </c>
    </row>
    <row r="29" spans="1:42" x14ac:dyDescent="0.35">
      <c r="A29" s="5" t="s">
        <v>104</v>
      </c>
      <c r="B29" s="3"/>
      <c r="C29" s="3"/>
      <c r="D29" s="3"/>
      <c r="E29" s="3"/>
      <c r="F29" s="3"/>
      <c r="G29" s="3"/>
      <c r="H29" s="3"/>
      <c r="I29" s="3">
        <v>5.8680555555555543E-3</v>
      </c>
      <c r="J29" s="3"/>
      <c r="K29" s="3"/>
      <c r="L29" s="3"/>
      <c r="M29" s="3"/>
      <c r="N29" s="3"/>
      <c r="O29" s="3"/>
      <c r="Q29" s="5" t="s">
        <v>576</v>
      </c>
      <c r="X29" s="5">
        <v>2001</v>
      </c>
      <c r="Y29">
        <v>4</v>
      </c>
    </row>
    <row r="30" spans="1:42" x14ac:dyDescent="0.35">
      <c r="A30" s="5" t="s">
        <v>229</v>
      </c>
      <c r="B30" s="3"/>
      <c r="C30" s="3"/>
      <c r="D30" s="3"/>
      <c r="E30" s="3"/>
      <c r="F30" s="3">
        <v>1.7152777777777777E-2</v>
      </c>
      <c r="G30" s="3"/>
      <c r="H30" s="3"/>
      <c r="I30" s="3"/>
      <c r="J30" s="3"/>
      <c r="K30" s="3"/>
      <c r="L30" s="3"/>
      <c r="M30" s="3"/>
      <c r="N30" s="3"/>
      <c r="O30" s="3"/>
      <c r="Q30" s="5" t="s">
        <v>577</v>
      </c>
      <c r="R30">
        <v>30</v>
      </c>
      <c r="S30">
        <v>174</v>
      </c>
      <c r="U30">
        <v>204</v>
      </c>
      <c r="X30" s="5">
        <v>2000</v>
      </c>
      <c r="Y30">
        <v>7</v>
      </c>
    </row>
    <row r="31" spans="1:42" x14ac:dyDescent="0.35">
      <c r="A31" s="5" t="s">
        <v>863</v>
      </c>
      <c r="B31" s="3"/>
      <c r="C31" s="3"/>
      <c r="D31" s="3"/>
      <c r="E31" s="3"/>
      <c r="F31" s="3">
        <v>1.3703703703703704E-2</v>
      </c>
      <c r="G31" s="3"/>
      <c r="H31" s="3"/>
      <c r="I31" s="3"/>
      <c r="J31" s="3"/>
      <c r="K31" s="3"/>
      <c r="L31" s="3"/>
      <c r="M31" s="3"/>
      <c r="N31" s="3"/>
      <c r="O31" s="3"/>
      <c r="X31" s="5">
        <v>1997</v>
      </c>
      <c r="Y31">
        <v>17</v>
      </c>
    </row>
    <row r="32" spans="1:42" x14ac:dyDescent="0.35">
      <c r="A32" s="5" t="s">
        <v>807</v>
      </c>
      <c r="B32" s="3"/>
      <c r="C32" s="3"/>
      <c r="D32" s="3"/>
      <c r="E32" s="3"/>
      <c r="F32" s="3">
        <v>1.6261574074074074E-2</v>
      </c>
      <c r="G32" s="3"/>
      <c r="H32" s="3"/>
      <c r="I32" s="3"/>
      <c r="J32" s="3"/>
      <c r="K32" s="3"/>
      <c r="L32" s="3"/>
      <c r="M32" s="3"/>
      <c r="N32" s="3"/>
      <c r="O32" s="3"/>
      <c r="Q32" s="5" t="s">
        <v>580</v>
      </c>
      <c r="R32" s="10"/>
      <c r="S32" s="21">
        <f>GETPIVOTDATA("Joggler",$Q$25,"Gender","F","Assumed Active?","Yes")/GETPIVOTDATA("Joggler",$Q$25,"Assumed Active?","Yes")</f>
        <v>0.14457831325301204</v>
      </c>
      <c r="X32" s="5">
        <v>1996</v>
      </c>
      <c r="Y32">
        <v>4</v>
      </c>
    </row>
    <row r="33" spans="1:25" x14ac:dyDescent="0.35">
      <c r="A33" s="5" t="s">
        <v>249</v>
      </c>
      <c r="B33" s="3"/>
      <c r="C33" s="3"/>
      <c r="D33" s="3"/>
      <c r="E33" s="3"/>
      <c r="F33" s="3">
        <v>1.8368055555555554E-2</v>
      </c>
      <c r="G33" s="3"/>
      <c r="H33" s="3"/>
      <c r="I33" s="3"/>
      <c r="J33" s="3"/>
      <c r="K33" s="3"/>
      <c r="L33" s="3"/>
      <c r="M33" s="3"/>
      <c r="N33" s="3"/>
      <c r="O33" s="3"/>
      <c r="X33" s="5">
        <v>1995</v>
      </c>
      <c r="Y33">
        <v>1</v>
      </c>
    </row>
    <row r="34" spans="1:25" x14ac:dyDescent="0.35">
      <c r="A34" s="5" t="s">
        <v>116</v>
      </c>
      <c r="B34" s="3"/>
      <c r="C34" s="3"/>
      <c r="D34" s="3"/>
      <c r="E34" s="3"/>
      <c r="F34" s="3"/>
      <c r="G34" s="3"/>
      <c r="H34" s="3"/>
      <c r="I34" s="3">
        <v>7.8125E-3</v>
      </c>
      <c r="J34" s="3"/>
      <c r="K34" s="3"/>
      <c r="L34" s="3"/>
      <c r="M34" s="3"/>
      <c r="N34" s="3"/>
      <c r="O34" s="3"/>
      <c r="X34" s="5">
        <v>1994</v>
      </c>
      <c r="Y34">
        <v>4</v>
      </c>
    </row>
    <row r="35" spans="1:25" x14ac:dyDescent="0.35">
      <c r="A35" s="5" t="s">
        <v>264</v>
      </c>
      <c r="B35" s="3"/>
      <c r="C35" s="3"/>
      <c r="D35" s="3"/>
      <c r="E35" s="3"/>
      <c r="F35" s="3">
        <v>2.1053240740740744E-2</v>
      </c>
      <c r="G35" s="3"/>
      <c r="H35" s="3"/>
      <c r="I35" s="3"/>
      <c r="J35" s="3"/>
      <c r="K35" s="3"/>
      <c r="L35" s="3"/>
      <c r="M35" s="3"/>
      <c r="N35" s="3"/>
      <c r="O35" s="3"/>
      <c r="X35" s="5">
        <v>1993</v>
      </c>
      <c r="Y35">
        <v>6</v>
      </c>
    </row>
    <row r="36" spans="1:25" x14ac:dyDescent="0.35">
      <c r="A36" s="5" t="s">
        <v>103</v>
      </c>
      <c r="B36" s="3"/>
      <c r="C36" s="3"/>
      <c r="D36" s="3"/>
      <c r="E36" s="3"/>
      <c r="F36" s="3">
        <v>1.2465277777777777E-2</v>
      </c>
      <c r="G36" s="3"/>
      <c r="H36" s="3"/>
      <c r="I36" s="3">
        <v>5.7638888888888887E-3</v>
      </c>
      <c r="J36" s="3"/>
      <c r="K36" s="3"/>
      <c r="L36" s="3"/>
      <c r="M36" s="3"/>
      <c r="N36" s="3"/>
      <c r="O36" s="3"/>
      <c r="X36" s="5">
        <v>1992</v>
      </c>
      <c r="Y36">
        <v>3</v>
      </c>
    </row>
    <row r="37" spans="1:25" x14ac:dyDescent="0.35">
      <c r="A37" s="5" t="s">
        <v>94</v>
      </c>
      <c r="B37" s="3"/>
      <c r="C37" s="3"/>
      <c r="D37" s="3"/>
      <c r="E37" s="3"/>
      <c r="F37" s="3"/>
      <c r="G37" s="3"/>
      <c r="H37" s="3"/>
      <c r="I37" s="3">
        <v>4.9768518518518521E-3</v>
      </c>
      <c r="J37" s="3"/>
      <c r="K37" s="3"/>
      <c r="L37" s="3"/>
      <c r="M37" s="3"/>
      <c r="N37" s="3"/>
      <c r="O37" s="3"/>
      <c r="X37" s="5">
        <v>1991</v>
      </c>
      <c r="Y37">
        <v>2</v>
      </c>
    </row>
    <row r="38" spans="1:25" x14ac:dyDescent="0.35">
      <c r="A38" s="5" t="s">
        <v>279</v>
      </c>
      <c r="B38" s="3">
        <v>6.6631944444444438E-2</v>
      </c>
      <c r="C38" s="3">
        <v>2.5023148148148145E-2</v>
      </c>
      <c r="D38" s="3"/>
      <c r="E38" s="3"/>
      <c r="F38" s="3"/>
      <c r="G38" s="3">
        <v>5.5868055555555553E-2</v>
      </c>
      <c r="H38" s="3">
        <v>0.13229166666666667</v>
      </c>
      <c r="I38" s="3"/>
      <c r="J38" s="3"/>
      <c r="K38" s="3"/>
      <c r="L38" s="3"/>
      <c r="M38" s="3"/>
      <c r="N38" s="3"/>
      <c r="O38" s="3"/>
      <c r="X38" s="5">
        <v>1990</v>
      </c>
      <c r="Y38">
        <v>3</v>
      </c>
    </row>
    <row r="39" spans="1:25" x14ac:dyDescent="0.35">
      <c r="A39" s="5" t="s">
        <v>215</v>
      </c>
      <c r="B39" s="3"/>
      <c r="C39" s="3"/>
      <c r="D39" s="3"/>
      <c r="E39" s="3"/>
      <c r="F39" s="3">
        <v>1.6574074074074074E-2</v>
      </c>
      <c r="G39" s="3"/>
      <c r="H39" s="3"/>
      <c r="I39" s="3"/>
      <c r="J39" s="3"/>
      <c r="K39" s="3"/>
      <c r="L39" s="3"/>
      <c r="M39" s="3"/>
      <c r="N39" s="3"/>
      <c r="O39" s="3"/>
      <c r="X39" s="5">
        <v>1989</v>
      </c>
      <c r="Y39">
        <v>3</v>
      </c>
    </row>
    <row r="40" spans="1:25" x14ac:dyDescent="0.35">
      <c r="A40" s="5" t="s">
        <v>196</v>
      </c>
      <c r="B40" s="3"/>
      <c r="C40" s="3"/>
      <c r="D40" s="3"/>
      <c r="E40" s="3"/>
      <c r="F40" s="3">
        <v>1.5057870370370369E-2</v>
      </c>
      <c r="G40" s="3"/>
      <c r="H40" s="3"/>
      <c r="I40" s="3"/>
      <c r="J40" s="3"/>
      <c r="K40" s="3"/>
      <c r="L40" s="3"/>
      <c r="M40" s="3"/>
      <c r="N40" s="3"/>
      <c r="O40" s="3"/>
      <c r="X40" s="5">
        <v>1988</v>
      </c>
      <c r="Y40">
        <v>7</v>
      </c>
    </row>
    <row r="41" spans="1:25" x14ac:dyDescent="0.35">
      <c r="A41" s="5" t="s">
        <v>396</v>
      </c>
      <c r="B41" s="3"/>
      <c r="C41" s="3"/>
      <c r="D41" s="3"/>
      <c r="E41" s="3"/>
      <c r="F41" s="3"/>
      <c r="G41" s="3"/>
      <c r="H41" s="3">
        <v>0.15324074074074073</v>
      </c>
      <c r="I41" s="3"/>
      <c r="J41" s="3"/>
      <c r="K41" s="3"/>
      <c r="L41" s="3"/>
      <c r="M41" s="3"/>
      <c r="N41" s="3"/>
      <c r="O41" s="3"/>
      <c r="X41" s="5">
        <v>1987</v>
      </c>
      <c r="Y41">
        <v>3</v>
      </c>
    </row>
    <row r="42" spans="1:25" x14ac:dyDescent="0.35">
      <c r="A42" s="5" t="s">
        <v>89</v>
      </c>
      <c r="B42" s="3"/>
      <c r="C42" s="3"/>
      <c r="D42" s="3"/>
      <c r="E42" s="3"/>
      <c r="F42" s="3"/>
      <c r="G42" s="3"/>
      <c r="H42" s="3"/>
      <c r="I42" s="3">
        <v>4.6643518518518518E-3</v>
      </c>
      <c r="J42" s="3"/>
      <c r="K42" s="3"/>
      <c r="L42" s="3"/>
      <c r="M42" s="3"/>
      <c r="N42" s="3"/>
      <c r="O42" s="3"/>
      <c r="X42" s="5">
        <v>1986</v>
      </c>
      <c r="Y42">
        <v>3</v>
      </c>
    </row>
    <row r="43" spans="1:25" x14ac:dyDescent="0.35">
      <c r="A43" s="5" t="s">
        <v>200</v>
      </c>
      <c r="B43" s="3"/>
      <c r="C43" s="3"/>
      <c r="D43" s="3"/>
      <c r="E43" s="3"/>
      <c r="F43" s="3">
        <v>1.5590277777777778E-2</v>
      </c>
      <c r="G43" s="3"/>
      <c r="H43" s="3"/>
      <c r="I43" s="3"/>
      <c r="J43" s="3"/>
      <c r="K43" s="3"/>
      <c r="L43" s="3"/>
      <c r="M43" s="3"/>
      <c r="N43" s="3"/>
      <c r="O43" s="3"/>
      <c r="X43" s="5">
        <v>1985</v>
      </c>
      <c r="Y43">
        <v>2</v>
      </c>
    </row>
    <row r="44" spans="1:25" x14ac:dyDescent="0.35">
      <c r="A44" s="5" t="s">
        <v>208</v>
      </c>
      <c r="B44" s="3"/>
      <c r="C44" s="3"/>
      <c r="D44" s="3"/>
      <c r="E44" s="3"/>
      <c r="F44" s="3">
        <v>1.6018518518518519E-2</v>
      </c>
      <c r="G44" s="3"/>
      <c r="H44" s="3"/>
      <c r="I44" s="3"/>
      <c r="J44" s="3"/>
      <c r="K44" s="3"/>
      <c r="L44" s="3"/>
      <c r="M44" s="3"/>
      <c r="N44" s="3"/>
      <c r="O44" s="3"/>
      <c r="X44" s="5">
        <v>1984</v>
      </c>
      <c r="Y44">
        <v>1</v>
      </c>
    </row>
    <row r="45" spans="1:25" x14ac:dyDescent="0.35">
      <c r="A45" s="5" t="s">
        <v>108</v>
      </c>
      <c r="B45" s="3"/>
      <c r="C45" s="3"/>
      <c r="D45" s="3"/>
      <c r="E45" s="3"/>
      <c r="F45" s="3"/>
      <c r="G45" s="3"/>
      <c r="H45" s="3"/>
      <c r="I45" s="3">
        <v>6.3657407407407404E-3</v>
      </c>
      <c r="J45" s="3"/>
      <c r="K45" s="3"/>
      <c r="L45" s="3"/>
      <c r="M45" s="3"/>
      <c r="N45" s="3"/>
      <c r="O45" s="3"/>
      <c r="X45" s="5">
        <v>1983</v>
      </c>
      <c r="Y45">
        <v>2</v>
      </c>
    </row>
    <row r="46" spans="1:25" x14ac:dyDescent="0.35">
      <c r="A46" s="5" t="s">
        <v>49</v>
      </c>
      <c r="B46" s="3"/>
      <c r="C46" s="3"/>
      <c r="D46" s="3"/>
      <c r="E46" s="3"/>
      <c r="F46" s="3">
        <v>1.3958333333333335E-2</v>
      </c>
      <c r="G46" s="3"/>
      <c r="H46" s="3"/>
      <c r="I46" s="3">
        <v>3.8657407407407408E-3</v>
      </c>
      <c r="J46" s="3"/>
      <c r="K46" s="3"/>
      <c r="L46" s="3"/>
      <c r="M46" s="3"/>
      <c r="N46" s="3"/>
      <c r="O46" s="3"/>
      <c r="X46" s="5">
        <v>1982</v>
      </c>
      <c r="Y46">
        <v>3</v>
      </c>
    </row>
    <row r="47" spans="1:25" x14ac:dyDescent="0.35">
      <c r="A47" s="5" t="s">
        <v>92</v>
      </c>
      <c r="B47" s="3"/>
      <c r="C47" s="3"/>
      <c r="D47" s="3"/>
      <c r="E47" s="3"/>
      <c r="F47" s="3">
        <v>1.8252314814814815E-2</v>
      </c>
      <c r="G47" s="3"/>
      <c r="H47" s="3"/>
      <c r="I47" s="3">
        <v>4.7916666666666672E-3</v>
      </c>
      <c r="J47" s="3"/>
      <c r="K47" s="3"/>
      <c r="L47" s="3"/>
      <c r="M47" s="3"/>
      <c r="N47" s="3"/>
      <c r="O47" s="3"/>
      <c r="X47" s="5">
        <v>1981</v>
      </c>
      <c r="Y47">
        <v>3</v>
      </c>
    </row>
    <row r="48" spans="1:25" x14ac:dyDescent="0.35">
      <c r="A48" s="5" t="s">
        <v>231</v>
      </c>
      <c r="B48" s="3"/>
      <c r="C48" s="3"/>
      <c r="D48" s="3"/>
      <c r="E48" s="3"/>
      <c r="F48" s="3">
        <v>1.7222222222222222E-2</v>
      </c>
      <c r="G48" s="3"/>
      <c r="H48" s="3"/>
      <c r="I48" s="3"/>
      <c r="J48" s="3"/>
      <c r="K48" s="3"/>
      <c r="L48" s="3"/>
      <c r="M48" s="3"/>
      <c r="N48" s="3"/>
      <c r="O48" s="3"/>
      <c r="X48" s="5" t="s">
        <v>577</v>
      </c>
      <c r="Y48">
        <v>204</v>
      </c>
    </row>
    <row r="49" spans="1:15" x14ac:dyDescent="0.35">
      <c r="A49" s="5" t="s">
        <v>78</v>
      </c>
      <c r="B49" s="3"/>
      <c r="C49" s="3"/>
      <c r="D49" s="3"/>
      <c r="E49" s="3"/>
      <c r="F49" s="3"/>
      <c r="G49" s="3"/>
      <c r="H49" s="3"/>
      <c r="I49" s="3">
        <v>4.2013888888888891E-3</v>
      </c>
      <c r="J49" s="3"/>
      <c r="K49" s="3"/>
      <c r="L49" s="3"/>
      <c r="M49" s="3"/>
      <c r="N49" s="3"/>
      <c r="O49" s="3"/>
    </row>
    <row r="50" spans="1:15" x14ac:dyDescent="0.35">
      <c r="A50" s="5" t="s">
        <v>194</v>
      </c>
      <c r="B50" s="3"/>
      <c r="C50" s="3"/>
      <c r="D50" s="3"/>
      <c r="E50" s="3"/>
      <c r="F50" s="3">
        <v>1.4976851851851852E-2</v>
      </c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35">
      <c r="A51" s="5" t="s">
        <v>180</v>
      </c>
      <c r="B51" s="3"/>
      <c r="C51" s="3"/>
      <c r="D51" s="3"/>
      <c r="E51" s="3"/>
      <c r="F51" s="3">
        <v>1.4351851851851852E-2</v>
      </c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5" t="s">
        <v>332</v>
      </c>
      <c r="B52" s="3"/>
      <c r="C52" s="3"/>
      <c r="D52" s="3"/>
      <c r="E52" s="3"/>
      <c r="F52" s="3">
        <v>1.3865740740740739E-2</v>
      </c>
      <c r="G52" s="3">
        <v>6.4027777777777781E-2</v>
      </c>
      <c r="H52" s="3">
        <v>0.13494212962962962</v>
      </c>
      <c r="I52" s="3"/>
      <c r="J52" s="3"/>
      <c r="K52" s="3"/>
      <c r="L52" s="3"/>
      <c r="M52" s="3"/>
      <c r="N52" s="3"/>
      <c r="O52" s="3"/>
    </row>
    <row r="53" spans="1:15" x14ac:dyDescent="0.35">
      <c r="A53" s="5" t="s">
        <v>233</v>
      </c>
      <c r="B53" s="3"/>
      <c r="C53" s="3"/>
      <c r="D53" s="3"/>
      <c r="E53" s="3"/>
      <c r="F53" s="3">
        <v>1.7673611111111109E-2</v>
      </c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s="5" t="s">
        <v>148</v>
      </c>
      <c r="B54" s="3"/>
      <c r="C54" s="3"/>
      <c r="D54" s="3"/>
      <c r="E54" s="3"/>
      <c r="F54" s="3">
        <v>1.2997685185185183E-2</v>
      </c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35">
      <c r="A55" s="5" t="s">
        <v>203</v>
      </c>
      <c r="B55" s="3"/>
      <c r="C55" s="3"/>
      <c r="D55" s="3"/>
      <c r="E55" s="3"/>
      <c r="F55" s="3">
        <v>1.5625E-2</v>
      </c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35">
      <c r="A56" s="5" t="s">
        <v>99</v>
      </c>
      <c r="B56" s="3"/>
      <c r="C56" s="3"/>
      <c r="D56" s="3"/>
      <c r="E56" s="3"/>
      <c r="F56" s="3"/>
      <c r="G56" s="3"/>
      <c r="H56" s="3"/>
      <c r="I56" s="3">
        <v>5.2662037037037035E-3</v>
      </c>
      <c r="J56" s="3"/>
      <c r="K56" s="3"/>
      <c r="L56" s="3"/>
      <c r="M56" s="3"/>
      <c r="N56" s="3"/>
      <c r="O56" s="3"/>
    </row>
    <row r="57" spans="1:15" x14ac:dyDescent="0.35">
      <c r="A57" s="5" t="s">
        <v>381</v>
      </c>
      <c r="B57" s="3"/>
      <c r="C57" s="3"/>
      <c r="D57" s="3"/>
      <c r="E57" s="3"/>
      <c r="F57" s="3"/>
      <c r="G57" s="3"/>
      <c r="H57" s="3">
        <v>0.14509259259259258</v>
      </c>
      <c r="I57" s="3"/>
      <c r="J57" s="3"/>
      <c r="K57" s="3"/>
      <c r="L57" s="3"/>
      <c r="M57" s="3"/>
      <c r="N57" s="3"/>
      <c r="O57" s="3"/>
    </row>
    <row r="58" spans="1:15" x14ac:dyDescent="0.35">
      <c r="A58" s="5" t="s">
        <v>164</v>
      </c>
      <c r="B58" s="3"/>
      <c r="C58" s="3"/>
      <c r="D58" s="3"/>
      <c r="E58" s="3"/>
      <c r="F58" s="3">
        <v>1.3784722222222224E-2</v>
      </c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35">
      <c r="A59" s="5" t="s">
        <v>263</v>
      </c>
      <c r="B59" s="3"/>
      <c r="C59" s="3"/>
      <c r="D59" s="3"/>
      <c r="E59" s="3"/>
      <c r="F59" s="3">
        <v>2.1030092592592597E-2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s="5" t="s">
        <v>791</v>
      </c>
      <c r="B60" s="3"/>
      <c r="C60" s="3">
        <v>3.847222222222222E-2</v>
      </c>
      <c r="D60" s="3"/>
      <c r="E60" s="3"/>
      <c r="F60" s="3">
        <v>1.8888888888888889E-2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s="5" t="s">
        <v>255</v>
      </c>
      <c r="B61" s="3"/>
      <c r="C61" s="3"/>
      <c r="D61" s="3"/>
      <c r="E61" s="3"/>
      <c r="F61" s="3">
        <v>1.9212962962962963E-2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s="5" t="s">
        <v>561</v>
      </c>
      <c r="B62" s="3"/>
      <c r="C62" s="3"/>
      <c r="D62" s="3"/>
      <c r="E62" s="3"/>
      <c r="F62" s="3">
        <v>1.7476851851851851E-2</v>
      </c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35">
      <c r="A63" s="5" t="s">
        <v>301</v>
      </c>
      <c r="B63" s="3"/>
      <c r="C63" s="3"/>
      <c r="D63" s="3"/>
      <c r="E63" s="3"/>
      <c r="F63" s="3"/>
      <c r="G63" s="3"/>
      <c r="H63" s="3"/>
      <c r="I63" s="3"/>
      <c r="J63" s="3"/>
      <c r="K63" s="3">
        <v>3.4722222222222224E-2</v>
      </c>
      <c r="L63" s="3"/>
      <c r="M63" s="3"/>
      <c r="N63" s="3"/>
      <c r="O63" s="3"/>
    </row>
    <row r="64" spans="1:15" x14ac:dyDescent="0.35">
      <c r="A64" s="5" t="s">
        <v>278</v>
      </c>
      <c r="B64" s="3"/>
      <c r="C64" s="3"/>
      <c r="D64" s="3"/>
      <c r="E64" s="3"/>
      <c r="F64" s="3">
        <v>2.4872685185185189E-2</v>
      </c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35">
      <c r="A65" s="5" t="s">
        <v>309</v>
      </c>
      <c r="B65" s="3"/>
      <c r="C65" s="3">
        <v>4.1180555555555554E-2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35">
      <c r="A66" s="5" t="s">
        <v>216</v>
      </c>
      <c r="B66" s="3"/>
      <c r="C66" s="3"/>
      <c r="D66" s="3"/>
      <c r="E66" s="3"/>
      <c r="F66" s="3">
        <v>1.6574074074074074E-2</v>
      </c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5">
      <c r="A67" s="5" t="s">
        <v>272</v>
      </c>
      <c r="B67" s="3"/>
      <c r="C67" s="3"/>
      <c r="D67" s="3"/>
      <c r="E67" s="3"/>
      <c r="F67" s="3">
        <v>2.4131944444444445E-2</v>
      </c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5">
      <c r="A68" s="5" t="s">
        <v>211</v>
      </c>
      <c r="B68" s="3"/>
      <c r="C68" s="3"/>
      <c r="D68" s="3"/>
      <c r="E68" s="3"/>
      <c r="F68" s="3">
        <v>1.621527777777778E-2</v>
      </c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5" t="s">
        <v>177</v>
      </c>
      <c r="B69" s="3"/>
      <c r="C69" s="3"/>
      <c r="D69" s="3"/>
      <c r="E69" s="3"/>
      <c r="F69" s="3">
        <v>1.4189814814814815E-2</v>
      </c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5">
      <c r="A70" s="5" t="s">
        <v>146</v>
      </c>
      <c r="B70" s="3"/>
      <c r="C70" s="3"/>
      <c r="D70" s="3"/>
      <c r="E70" s="3"/>
      <c r="F70" s="3">
        <v>1.2638888888888889E-2</v>
      </c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5">
      <c r="A71" s="5" t="s">
        <v>262</v>
      </c>
      <c r="B71" s="3"/>
      <c r="C71" s="3"/>
      <c r="D71" s="3"/>
      <c r="E71" s="3"/>
      <c r="F71" s="3">
        <v>2.0914351851851851E-2</v>
      </c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5">
      <c r="A72" s="5" t="s">
        <v>209</v>
      </c>
      <c r="B72" s="3"/>
      <c r="C72" s="3"/>
      <c r="D72" s="3"/>
      <c r="E72" s="3"/>
      <c r="F72" s="3">
        <v>1.6134259259259261E-2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5">
      <c r="A73" s="5" t="s">
        <v>87</v>
      </c>
      <c r="B73" s="3"/>
      <c r="C73" s="3"/>
      <c r="D73" s="3"/>
      <c r="E73" s="3"/>
      <c r="F73" s="3">
        <v>1.9953703703703706E-2</v>
      </c>
      <c r="G73" s="3"/>
      <c r="H73" s="3"/>
      <c r="I73" s="3">
        <v>4.5717592592592589E-3</v>
      </c>
      <c r="J73" s="3"/>
      <c r="K73" s="3"/>
      <c r="L73" s="3"/>
      <c r="M73" s="3"/>
      <c r="N73" s="3"/>
      <c r="O73" s="3"/>
    </row>
    <row r="74" spans="1:15" x14ac:dyDescent="0.35">
      <c r="A74" s="5" t="s">
        <v>102</v>
      </c>
      <c r="B74" s="3"/>
      <c r="C74" s="3"/>
      <c r="D74" s="3"/>
      <c r="E74" s="3"/>
      <c r="F74" s="3"/>
      <c r="G74" s="3"/>
      <c r="H74" s="3"/>
      <c r="I74" s="3">
        <v>5.4398148148148149E-3</v>
      </c>
      <c r="J74" s="3"/>
      <c r="K74" s="3"/>
      <c r="L74" s="3"/>
      <c r="M74" s="3"/>
      <c r="N74" s="3"/>
      <c r="O74" s="3"/>
    </row>
    <row r="75" spans="1:15" x14ac:dyDescent="0.35">
      <c r="A75" s="5" t="s">
        <v>283</v>
      </c>
      <c r="B75" s="3"/>
      <c r="C75" s="3"/>
      <c r="D75" s="3"/>
      <c r="E75" s="3"/>
      <c r="F75" s="3">
        <v>2.6192129629629631E-2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5">
      <c r="A76" s="5" t="s">
        <v>127</v>
      </c>
      <c r="B76" s="3"/>
      <c r="C76" s="3"/>
      <c r="D76" s="3"/>
      <c r="E76" s="3"/>
      <c r="F76" s="3">
        <v>1.1770833333333333E-2</v>
      </c>
      <c r="G76" s="3">
        <v>5.3599537037037036E-2</v>
      </c>
      <c r="H76" s="3"/>
      <c r="I76" s="3"/>
      <c r="J76" s="3"/>
      <c r="K76" s="3"/>
      <c r="L76" s="3"/>
      <c r="M76" s="3"/>
      <c r="N76" s="3"/>
      <c r="O76" s="3"/>
    </row>
    <row r="77" spans="1:15" x14ac:dyDescent="0.35">
      <c r="A77" s="5" t="s">
        <v>232</v>
      </c>
      <c r="B77" s="3"/>
      <c r="C77" s="3"/>
      <c r="D77" s="3"/>
      <c r="E77" s="3"/>
      <c r="F77" s="3">
        <v>1.741898148148148E-2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5">
      <c r="A78" s="5" t="s">
        <v>225</v>
      </c>
      <c r="B78" s="3"/>
      <c r="C78" s="3"/>
      <c r="D78" s="3"/>
      <c r="E78" s="3"/>
      <c r="F78" s="3">
        <v>1.7060185185185185E-2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5">
      <c r="A79" s="5" t="s">
        <v>224</v>
      </c>
      <c r="B79" s="3"/>
      <c r="C79" s="3"/>
      <c r="D79" s="3"/>
      <c r="E79" s="3"/>
      <c r="F79" s="3">
        <v>1.7025462962962961E-2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5">
      <c r="A80" s="5" t="s">
        <v>90</v>
      </c>
      <c r="B80" s="3"/>
      <c r="C80" s="3"/>
      <c r="D80" s="3"/>
      <c r="E80" s="3"/>
      <c r="F80" s="3">
        <v>1.6493055555555556E-2</v>
      </c>
      <c r="G80" s="3"/>
      <c r="H80" s="3"/>
      <c r="I80" s="3">
        <v>4.7106481481481478E-3</v>
      </c>
      <c r="J80" s="3"/>
      <c r="K80" s="3"/>
      <c r="L80" s="3"/>
      <c r="M80" s="3"/>
      <c r="N80" s="3"/>
      <c r="O80" s="3"/>
    </row>
    <row r="81" spans="1:15" x14ac:dyDescent="0.35">
      <c r="A81" s="5" t="s">
        <v>95</v>
      </c>
      <c r="B81" s="3"/>
      <c r="C81" s="3"/>
      <c r="D81" s="3"/>
      <c r="E81" s="3"/>
      <c r="F81" s="3">
        <v>1.7858796296296296E-2</v>
      </c>
      <c r="G81" s="3"/>
      <c r="H81" s="3"/>
      <c r="I81" s="3">
        <v>5.0347222222222225E-3</v>
      </c>
      <c r="J81" s="3"/>
      <c r="K81" s="3"/>
      <c r="L81" s="3"/>
      <c r="M81" s="3"/>
      <c r="N81" s="3"/>
      <c r="O81" s="3"/>
    </row>
    <row r="82" spans="1:15" x14ac:dyDescent="0.35">
      <c r="A82" s="5" t="s">
        <v>11</v>
      </c>
      <c r="B82" s="3"/>
      <c r="C82" s="3"/>
      <c r="D82" s="3"/>
      <c r="E82" s="3"/>
      <c r="F82" s="3"/>
      <c r="G82" s="3"/>
      <c r="H82" s="3"/>
      <c r="I82" s="3">
        <v>3.2291666666666666E-3</v>
      </c>
      <c r="J82" s="3"/>
      <c r="K82" s="3"/>
      <c r="L82" s="3"/>
      <c r="M82" s="3"/>
      <c r="N82" s="3"/>
      <c r="O82" s="3"/>
    </row>
    <row r="83" spans="1:15" x14ac:dyDescent="0.35">
      <c r="A83" s="5" t="s">
        <v>879</v>
      </c>
      <c r="B83" s="3"/>
      <c r="C83" s="3"/>
      <c r="D83" s="3"/>
      <c r="E83" s="3"/>
      <c r="F83" s="3"/>
      <c r="G83" s="3"/>
      <c r="H83" s="3">
        <v>0.20653935185185182</v>
      </c>
      <c r="I83" s="3"/>
      <c r="J83" s="3"/>
      <c r="K83" s="3"/>
      <c r="L83" s="3"/>
      <c r="M83" s="3"/>
      <c r="N83" s="3"/>
      <c r="O83" s="3"/>
    </row>
    <row r="84" spans="1:15" x14ac:dyDescent="0.35">
      <c r="A84" s="5" t="s">
        <v>254</v>
      </c>
      <c r="B84" s="3"/>
      <c r="C84" s="3"/>
      <c r="D84" s="3"/>
      <c r="E84" s="3"/>
      <c r="F84" s="3">
        <v>1.9131944444444444E-2</v>
      </c>
      <c r="G84" s="3"/>
      <c r="H84" s="3">
        <v>0.19570601851851852</v>
      </c>
      <c r="I84" s="3"/>
      <c r="J84" s="3"/>
      <c r="K84" s="3"/>
      <c r="L84" s="3"/>
      <c r="M84" s="3"/>
      <c r="N84" s="3"/>
      <c r="O84" s="3"/>
    </row>
    <row r="85" spans="1:15" x14ac:dyDescent="0.35">
      <c r="A85" s="5" t="s">
        <v>155</v>
      </c>
      <c r="B85" s="3"/>
      <c r="C85" s="3"/>
      <c r="D85" s="3"/>
      <c r="E85" s="3"/>
      <c r="F85" s="3">
        <v>1.3379629629629628E-2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5">
      <c r="A86" s="5" t="s">
        <v>234</v>
      </c>
      <c r="B86" s="3"/>
      <c r="C86" s="3"/>
      <c r="D86" s="3"/>
      <c r="E86" s="3"/>
      <c r="F86" s="3">
        <v>1.7777777777777778E-2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5">
      <c r="A87" s="5" t="s">
        <v>205</v>
      </c>
      <c r="B87" s="3"/>
      <c r="C87" s="3"/>
      <c r="D87" s="3"/>
      <c r="E87" s="3"/>
      <c r="F87" s="3">
        <v>1.5671296296296298E-2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5">
      <c r="A88" s="5" t="s">
        <v>71</v>
      </c>
      <c r="B88" s="3"/>
      <c r="C88" s="3"/>
      <c r="D88" s="3"/>
      <c r="E88" s="3"/>
      <c r="F88" s="3">
        <v>1.8240740740740741E-2</v>
      </c>
      <c r="G88" s="3"/>
      <c r="H88" s="3"/>
      <c r="I88" s="3">
        <v>4.0856481481481481E-3</v>
      </c>
      <c r="J88" s="3"/>
      <c r="K88" s="3"/>
      <c r="L88" s="3"/>
      <c r="M88" s="3"/>
      <c r="N88" s="3"/>
      <c r="O88" s="3"/>
    </row>
    <row r="89" spans="1:15" x14ac:dyDescent="0.35">
      <c r="A89" s="5" t="s">
        <v>256</v>
      </c>
      <c r="B89" s="3"/>
      <c r="C89" s="3"/>
      <c r="D89" s="3"/>
      <c r="E89" s="3"/>
      <c r="F89" s="3">
        <v>1.9340277777777779E-2</v>
      </c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s="5" t="s">
        <v>291</v>
      </c>
      <c r="B90" s="3"/>
      <c r="C90" s="3">
        <v>3.142361111111111E-2</v>
      </c>
      <c r="D90" s="3"/>
      <c r="E90" s="3"/>
      <c r="F90" s="3"/>
      <c r="G90" s="3">
        <v>7.2627314814814811E-2</v>
      </c>
      <c r="H90" s="3">
        <v>0.15270833333333333</v>
      </c>
      <c r="I90" s="3"/>
      <c r="J90" s="3"/>
      <c r="K90" s="3"/>
      <c r="L90" s="3"/>
      <c r="M90" s="3"/>
      <c r="N90" s="3"/>
      <c r="O90" s="3"/>
    </row>
    <row r="91" spans="1:15" x14ac:dyDescent="0.35">
      <c r="A91" s="5" t="s">
        <v>243</v>
      </c>
      <c r="B91" s="3"/>
      <c r="C91" s="3"/>
      <c r="D91" s="3"/>
      <c r="E91" s="3"/>
      <c r="F91" s="3">
        <v>1.8229166666666668E-2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5">
      <c r="A92" s="5" t="s">
        <v>207</v>
      </c>
      <c r="B92" s="3"/>
      <c r="C92" s="3"/>
      <c r="D92" s="3"/>
      <c r="E92" s="3"/>
      <c r="F92" s="3">
        <v>1.5671296296296298E-2</v>
      </c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35">
      <c r="A93" s="5" t="s">
        <v>442</v>
      </c>
      <c r="B93" s="3"/>
      <c r="C93" s="3"/>
      <c r="D93" s="3"/>
      <c r="E93" s="3"/>
      <c r="F93" s="3"/>
      <c r="G93" s="3"/>
      <c r="H93" s="3">
        <v>0.18351851851851853</v>
      </c>
      <c r="I93" s="3"/>
      <c r="J93" s="3"/>
      <c r="K93" s="3"/>
      <c r="L93" s="3"/>
      <c r="M93" s="3"/>
      <c r="N93" s="3"/>
      <c r="O93" s="3"/>
    </row>
    <row r="94" spans="1:15" x14ac:dyDescent="0.35">
      <c r="A94" s="5" t="s">
        <v>202</v>
      </c>
      <c r="B94" s="3"/>
      <c r="C94" s="3"/>
      <c r="D94" s="3"/>
      <c r="E94" s="3"/>
      <c r="F94" s="3">
        <v>1.5613425925925926E-2</v>
      </c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5">
      <c r="A95" s="5" t="s">
        <v>222</v>
      </c>
      <c r="B95" s="3"/>
      <c r="C95" s="3">
        <v>4.2002314814814812E-2</v>
      </c>
      <c r="D95" s="3"/>
      <c r="E95" s="3"/>
      <c r="F95" s="3">
        <v>1.6944444444444443E-2</v>
      </c>
      <c r="G95" s="3">
        <v>0.10700231481481481</v>
      </c>
      <c r="H95" s="3">
        <v>0.24186342592592591</v>
      </c>
      <c r="I95" s="3"/>
      <c r="J95" s="3"/>
      <c r="K95" s="3"/>
      <c r="L95" s="3"/>
      <c r="M95" s="3"/>
      <c r="N95" s="3"/>
      <c r="O95" s="3"/>
    </row>
    <row r="96" spans="1:15" x14ac:dyDescent="0.35">
      <c r="A96" s="5" t="s">
        <v>25</v>
      </c>
      <c r="B96" s="3"/>
      <c r="C96" s="3"/>
      <c r="D96" s="3"/>
      <c r="E96" s="3"/>
      <c r="F96" s="3"/>
      <c r="G96" s="3"/>
      <c r="H96" s="3"/>
      <c r="I96" s="3">
        <v>3.5416666666666665E-3</v>
      </c>
      <c r="J96" s="3"/>
      <c r="K96" s="3"/>
      <c r="L96" s="3"/>
      <c r="M96" s="3"/>
      <c r="N96" s="3"/>
      <c r="O96" s="3"/>
    </row>
    <row r="97" spans="1:15" x14ac:dyDescent="0.35">
      <c r="A97" s="5" t="s">
        <v>83</v>
      </c>
      <c r="B97" s="3"/>
      <c r="C97" s="3"/>
      <c r="D97" s="3"/>
      <c r="E97" s="3"/>
      <c r="F97" s="3"/>
      <c r="G97" s="3"/>
      <c r="H97" s="3"/>
      <c r="I97" s="3">
        <v>4.4560185185185189E-3</v>
      </c>
      <c r="J97" s="3"/>
      <c r="K97" s="3"/>
      <c r="L97" s="3"/>
      <c r="M97" s="3"/>
      <c r="N97" s="3"/>
      <c r="O97" s="3"/>
    </row>
    <row r="98" spans="1:15" x14ac:dyDescent="0.35">
      <c r="A98" s="5" t="s">
        <v>311</v>
      </c>
      <c r="B98" s="3"/>
      <c r="C98" s="3">
        <v>4.1180555555555554E-2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s="5" t="s">
        <v>355</v>
      </c>
      <c r="B99" s="3"/>
      <c r="C99" s="3"/>
      <c r="D99" s="3"/>
      <c r="E99" s="3"/>
      <c r="F99" s="3"/>
      <c r="G99" s="3">
        <v>0.12460648148148147</v>
      </c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5" t="s">
        <v>81</v>
      </c>
      <c r="B100" s="3"/>
      <c r="C100" s="3"/>
      <c r="D100" s="3"/>
      <c r="E100" s="3"/>
      <c r="F100" s="3">
        <v>1.5381944444444443E-2</v>
      </c>
      <c r="G100" s="3"/>
      <c r="H100" s="3"/>
      <c r="I100" s="3">
        <v>4.31712962962963E-3</v>
      </c>
      <c r="J100" s="3"/>
      <c r="K100" s="3"/>
      <c r="L100" s="3"/>
      <c r="M100" s="3"/>
      <c r="N100" s="3"/>
      <c r="O100" s="3"/>
    </row>
    <row r="101" spans="1:15" x14ac:dyDescent="0.35">
      <c r="A101" s="5" t="s">
        <v>384</v>
      </c>
      <c r="B101" s="3"/>
      <c r="C101" s="3"/>
      <c r="D101" s="3"/>
      <c r="E101" s="3"/>
      <c r="F101" s="3"/>
      <c r="G101" s="3"/>
      <c r="H101" s="3">
        <v>0.1466550925925926</v>
      </c>
      <c r="I101" s="3"/>
      <c r="J101" s="3"/>
      <c r="K101" s="3"/>
      <c r="L101" s="3"/>
      <c r="M101" s="3"/>
      <c r="N101" s="3"/>
      <c r="O101" s="3"/>
    </row>
    <row r="102" spans="1:15" x14ac:dyDescent="0.35">
      <c r="A102" s="5" t="s">
        <v>124</v>
      </c>
      <c r="B102" s="3"/>
      <c r="C102" s="3"/>
      <c r="D102" s="3"/>
      <c r="E102" s="3"/>
      <c r="F102" s="3">
        <v>1.1759259259259259E-2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5">
      <c r="A103" s="5" t="s">
        <v>214</v>
      </c>
      <c r="B103" s="3"/>
      <c r="C103" s="3"/>
      <c r="D103" s="3"/>
      <c r="E103" s="3"/>
      <c r="F103" s="3">
        <v>1.6550925925925924E-2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35">
      <c r="A104" s="5" t="s">
        <v>631</v>
      </c>
      <c r="B104" s="3"/>
      <c r="C104" s="3"/>
      <c r="D104" s="3"/>
      <c r="E104" s="3"/>
      <c r="F104" s="3"/>
      <c r="G104" s="3">
        <v>8.1099537037037039E-2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5">
      <c r="A105" s="5" t="s">
        <v>35</v>
      </c>
      <c r="B105" s="3"/>
      <c r="C105" s="3"/>
      <c r="D105" s="3"/>
      <c r="E105" s="3"/>
      <c r="F105" s="3"/>
      <c r="G105" s="3"/>
      <c r="H105" s="3"/>
      <c r="I105" s="3">
        <v>3.7384259259259263E-3</v>
      </c>
      <c r="J105" s="3"/>
      <c r="K105" s="3"/>
      <c r="L105" s="3"/>
      <c r="M105" s="3"/>
      <c r="N105" s="3"/>
      <c r="O105" s="3"/>
    </row>
    <row r="106" spans="1:15" x14ac:dyDescent="0.35">
      <c r="A106" s="5" t="s">
        <v>296</v>
      </c>
      <c r="B106" s="3"/>
      <c r="C106" s="3">
        <v>3.3125000000000002E-2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35">
      <c r="A107" s="5" t="s">
        <v>153</v>
      </c>
      <c r="B107" s="3"/>
      <c r="C107" s="3"/>
      <c r="D107" s="3"/>
      <c r="E107" s="3"/>
      <c r="F107" s="3">
        <v>1.3263888888888889E-2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s="5" t="s">
        <v>492</v>
      </c>
      <c r="B108" s="3"/>
      <c r="C108" s="3"/>
      <c r="D108" s="3"/>
      <c r="E108" s="3"/>
      <c r="F108" s="3"/>
      <c r="G108" s="3"/>
      <c r="H108" s="3">
        <v>0.2177199074074074</v>
      </c>
      <c r="I108" s="3"/>
      <c r="J108" s="3"/>
      <c r="K108" s="3"/>
      <c r="L108" s="3"/>
      <c r="M108" s="3"/>
      <c r="N108" s="3"/>
      <c r="O108" s="3"/>
    </row>
    <row r="109" spans="1:15" x14ac:dyDescent="0.35">
      <c r="A109" s="5" t="s">
        <v>563</v>
      </c>
      <c r="B109" s="3"/>
      <c r="C109" s="3">
        <v>3.5590277777777776E-2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5">
      <c r="A110" s="5" t="s">
        <v>152</v>
      </c>
      <c r="B110" s="3"/>
      <c r="C110" s="3"/>
      <c r="D110" s="3"/>
      <c r="E110" s="3"/>
      <c r="F110" s="3">
        <v>1.315972222222222E-2</v>
      </c>
      <c r="G110" s="3">
        <v>6.0358796296296292E-2</v>
      </c>
      <c r="H110" s="3">
        <v>0.14905092592592592</v>
      </c>
      <c r="I110" s="3"/>
      <c r="J110" s="3"/>
      <c r="K110" s="3"/>
      <c r="L110" s="3"/>
      <c r="M110" s="3"/>
      <c r="N110" s="3"/>
      <c r="O110" s="3"/>
    </row>
    <row r="111" spans="1:15" x14ac:dyDescent="0.35">
      <c r="A111" s="5" t="s">
        <v>88</v>
      </c>
      <c r="B111" s="3"/>
      <c r="C111" s="3"/>
      <c r="D111" s="3"/>
      <c r="E111" s="3"/>
      <c r="F111" s="3">
        <v>1.7071759259259259E-2</v>
      </c>
      <c r="G111" s="3"/>
      <c r="H111" s="3"/>
      <c r="I111" s="3">
        <v>4.6180555555555558E-3</v>
      </c>
      <c r="J111" s="3"/>
      <c r="K111" s="3"/>
      <c r="L111" s="3"/>
      <c r="M111" s="3"/>
      <c r="N111" s="3"/>
      <c r="O111" s="3"/>
    </row>
    <row r="112" spans="1:15" x14ac:dyDescent="0.35">
      <c r="A112" s="5" t="s">
        <v>212</v>
      </c>
      <c r="B112" s="3"/>
      <c r="C112" s="3"/>
      <c r="D112" s="3"/>
      <c r="E112" s="3"/>
      <c r="F112" s="3">
        <v>1.622685185185185E-2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5">
      <c r="A113" s="5" t="s">
        <v>814</v>
      </c>
      <c r="B113" s="3"/>
      <c r="C113" s="3"/>
      <c r="D113" s="3"/>
      <c r="E113" s="3"/>
      <c r="F113" s="3"/>
      <c r="G113" s="3"/>
      <c r="H113" s="3">
        <v>0.16903935185185184</v>
      </c>
      <c r="I113" s="3"/>
      <c r="J113" s="3"/>
      <c r="K113" s="3"/>
      <c r="L113" s="3"/>
      <c r="M113" s="3"/>
      <c r="N113" s="3"/>
      <c r="O113" s="3"/>
    </row>
    <row r="114" spans="1:15" x14ac:dyDescent="0.35">
      <c r="A114" s="5" t="s">
        <v>632</v>
      </c>
      <c r="B114" s="3"/>
      <c r="C114" s="3"/>
      <c r="D114" s="3"/>
      <c r="E114" s="3"/>
      <c r="F114" s="3">
        <v>1.9247685185185184E-2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5">
      <c r="A115" s="5" t="s">
        <v>82</v>
      </c>
      <c r="B115" s="3"/>
      <c r="C115" s="3"/>
      <c r="D115" s="3"/>
      <c r="E115" s="3"/>
      <c r="F115" s="3"/>
      <c r="G115" s="3"/>
      <c r="H115" s="3"/>
      <c r="I115" s="3">
        <v>4.363425925925926E-3</v>
      </c>
      <c r="J115" s="3"/>
      <c r="K115" s="3"/>
      <c r="L115" s="3"/>
      <c r="M115" s="3"/>
      <c r="N115" s="3"/>
      <c r="O115" s="3"/>
    </row>
    <row r="116" spans="1:15" x14ac:dyDescent="0.35">
      <c r="A116" s="5" t="s">
        <v>227</v>
      </c>
      <c r="B116" s="3"/>
      <c r="C116" s="3"/>
      <c r="D116" s="3"/>
      <c r="E116" s="3"/>
      <c r="F116" s="3">
        <v>1.7094907407407409E-2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35">
      <c r="A117" s="5" t="s">
        <v>105</v>
      </c>
      <c r="B117" s="3"/>
      <c r="C117" s="3"/>
      <c r="D117" s="3"/>
      <c r="E117" s="3"/>
      <c r="F117" s="3">
        <v>1.8715277777777779E-2</v>
      </c>
      <c r="G117" s="3"/>
      <c r="H117" s="3"/>
      <c r="I117" s="3">
        <v>6.0648148148148145E-3</v>
      </c>
      <c r="J117" s="3"/>
      <c r="K117" s="3"/>
      <c r="L117" s="3"/>
      <c r="M117" s="3"/>
      <c r="N117" s="3"/>
      <c r="O117" s="3"/>
    </row>
    <row r="118" spans="1:15" x14ac:dyDescent="0.35">
      <c r="A118" s="5" t="s">
        <v>74</v>
      </c>
      <c r="B118" s="3"/>
      <c r="C118" s="3"/>
      <c r="D118" s="3"/>
      <c r="E118" s="3"/>
      <c r="F118" s="3">
        <v>1.4618055555555556E-2</v>
      </c>
      <c r="G118" s="3"/>
      <c r="H118" s="3"/>
      <c r="I118" s="3">
        <v>4.1203703703703706E-3</v>
      </c>
      <c r="J118" s="3"/>
      <c r="K118" s="3"/>
      <c r="L118" s="3"/>
      <c r="M118" s="3"/>
      <c r="N118" s="3"/>
      <c r="O118" s="3"/>
    </row>
    <row r="119" spans="1:15" x14ac:dyDescent="0.35">
      <c r="A119" s="5" t="s">
        <v>268</v>
      </c>
      <c r="B119" s="3"/>
      <c r="C119" s="3"/>
      <c r="D119" s="3"/>
      <c r="E119" s="3"/>
      <c r="F119" s="3">
        <v>2.2268518518518521E-2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5">
      <c r="A120" s="5" t="s">
        <v>751</v>
      </c>
      <c r="B120" s="3">
        <v>6.0451388888888895E-2</v>
      </c>
      <c r="C120" s="3"/>
      <c r="D120" s="3"/>
      <c r="E120" s="3"/>
      <c r="F120" s="3"/>
      <c r="G120" s="3">
        <v>8.2094907407407408E-2</v>
      </c>
      <c r="H120" s="3">
        <v>0.1932638888888889</v>
      </c>
      <c r="I120" s="3"/>
      <c r="J120" s="3"/>
      <c r="K120" s="3"/>
      <c r="L120" s="3"/>
      <c r="M120" s="3"/>
      <c r="N120" s="3"/>
      <c r="O120" s="3"/>
    </row>
    <row r="121" spans="1:15" x14ac:dyDescent="0.35">
      <c r="A121" s="5" t="s">
        <v>19</v>
      </c>
      <c r="B121" s="3"/>
      <c r="C121" s="3"/>
      <c r="D121" s="3"/>
      <c r="E121" s="3"/>
      <c r="F121" s="3">
        <v>1.1782407407407406E-2</v>
      </c>
      <c r="G121" s="3"/>
      <c r="H121" s="3"/>
      <c r="I121" s="3">
        <v>3.2754629629629631E-3</v>
      </c>
      <c r="J121" s="3"/>
      <c r="K121" s="3"/>
      <c r="L121" s="3"/>
      <c r="M121" s="3"/>
      <c r="N121" s="3"/>
      <c r="O121" s="3"/>
    </row>
    <row r="122" spans="1:15" x14ac:dyDescent="0.35">
      <c r="A122" s="5" t="s">
        <v>218</v>
      </c>
      <c r="B122" s="3"/>
      <c r="C122" s="3"/>
      <c r="D122" s="3"/>
      <c r="E122" s="3"/>
      <c r="F122" s="3">
        <v>1.6747685185185185E-2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35">
      <c r="A123" s="5" t="s">
        <v>241</v>
      </c>
      <c r="B123" s="3"/>
      <c r="C123" s="3"/>
      <c r="D123" s="3"/>
      <c r="E123" s="3"/>
      <c r="F123" s="3">
        <v>1.7962962962962962E-2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5">
      <c r="A124" s="5" t="s">
        <v>193</v>
      </c>
      <c r="B124" s="3"/>
      <c r="C124" s="3"/>
      <c r="D124" s="3"/>
      <c r="E124" s="3"/>
      <c r="F124" s="3">
        <v>1.4872685185185185E-2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5">
      <c r="A125" s="5" t="s">
        <v>91</v>
      </c>
      <c r="B125" s="3"/>
      <c r="C125" s="3"/>
      <c r="D125" s="3"/>
      <c r="E125" s="3"/>
      <c r="F125" s="3"/>
      <c r="G125" s="3"/>
      <c r="H125" s="3"/>
      <c r="I125" s="3">
        <v>4.7337962962962958E-3</v>
      </c>
      <c r="J125" s="3"/>
      <c r="K125" s="3"/>
      <c r="L125" s="3"/>
      <c r="M125" s="3"/>
      <c r="N125" s="3"/>
      <c r="O125" s="3"/>
    </row>
    <row r="126" spans="1:15" x14ac:dyDescent="0.35">
      <c r="A126" s="5" t="s">
        <v>192</v>
      </c>
      <c r="B126" s="3"/>
      <c r="C126" s="3"/>
      <c r="D126" s="3"/>
      <c r="E126" s="3"/>
      <c r="F126" s="3">
        <v>1.4687499999999999E-2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5">
      <c r="A127" s="5" t="s">
        <v>107</v>
      </c>
      <c r="B127" s="3"/>
      <c r="C127" s="3"/>
      <c r="D127" s="3"/>
      <c r="E127" s="3"/>
      <c r="F127" s="3"/>
      <c r="G127" s="3"/>
      <c r="H127" s="3"/>
      <c r="I127" s="3">
        <v>6.3657407407407404E-3</v>
      </c>
      <c r="J127" s="3"/>
      <c r="K127" s="3"/>
      <c r="L127" s="3"/>
      <c r="M127" s="3"/>
      <c r="N127" s="3"/>
      <c r="O127" s="3"/>
    </row>
    <row r="128" spans="1:15" x14ac:dyDescent="0.35">
      <c r="A128" s="5" t="s">
        <v>109</v>
      </c>
      <c r="B128" s="3"/>
      <c r="C128" s="3"/>
      <c r="D128" s="3"/>
      <c r="E128" s="3"/>
      <c r="F128" s="3">
        <v>1.923611111111111E-2</v>
      </c>
      <c r="G128" s="3"/>
      <c r="H128" s="3"/>
      <c r="I128" s="3">
        <v>6.5046296296296302E-3</v>
      </c>
      <c r="J128" s="3"/>
      <c r="K128" s="3"/>
      <c r="L128" s="3"/>
      <c r="M128" s="3"/>
      <c r="N128" s="3"/>
      <c r="O128" s="3"/>
    </row>
    <row r="129" spans="1:15" x14ac:dyDescent="0.35">
      <c r="A129" s="5" t="s">
        <v>605</v>
      </c>
      <c r="B129" s="3"/>
      <c r="C129" s="3"/>
      <c r="D129" s="3"/>
      <c r="E129" s="3"/>
      <c r="F129" s="3"/>
      <c r="G129" s="3"/>
      <c r="H129" s="3">
        <v>0.18666666666666668</v>
      </c>
      <c r="I129" s="3"/>
      <c r="J129" s="3"/>
      <c r="K129" s="3"/>
      <c r="L129" s="3"/>
      <c r="M129" s="3"/>
      <c r="N129" s="3"/>
      <c r="O129" s="3"/>
    </row>
    <row r="130" spans="1:15" x14ac:dyDescent="0.35">
      <c r="A130" s="5" t="s">
        <v>100</v>
      </c>
      <c r="B130" s="3"/>
      <c r="C130" s="3"/>
      <c r="D130" s="3"/>
      <c r="E130" s="3"/>
      <c r="F130" s="3">
        <v>1.8715277777777779E-2</v>
      </c>
      <c r="G130" s="3"/>
      <c r="H130" s="3"/>
      <c r="I130" s="3">
        <v>5.2662037037037035E-3</v>
      </c>
      <c r="J130" s="3"/>
      <c r="K130" s="3"/>
      <c r="L130" s="3"/>
      <c r="M130" s="3"/>
      <c r="N130" s="3"/>
      <c r="O130" s="3"/>
    </row>
    <row r="131" spans="1:15" x14ac:dyDescent="0.35">
      <c r="A131" s="5" t="s">
        <v>52</v>
      </c>
      <c r="B131" s="3"/>
      <c r="C131" s="3"/>
      <c r="D131" s="3"/>
      <c r="E131" s="3"/>
      <c r="F131" s="3"/>
      <c r="G131" s="3"/>
      <c r="H131" s="3"/>
      <c r="I131" s="3">
        <v>3.9120370370370368E-3</v>
      </c>
      <c r="J131" s="3"/>
      <c r="K131" s="3"/>
      <c r="L131" s="3"/>
      <c r="M131" s="3"/>
      <c r="N131" s="3"/>
      <c r="O131" s="3"/>
    </row>
    <row r="132" spans="1:15" x14ac:dyDescent="0.35">
      <c r="A132" s="5" t="s">
        <v>280</v>
      </c>
      <c r="B132" s="3"/>
      <c r="C132" s="3"/>
      <c r="D132" s="3"/>
      <c r="E132" s="3"/>
      <c r="F132" s="3">
        <v>2.5023148148148145E-2</v>
      </c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35">
      <c r="A133" s="5" t="s">
        <v>61</v>
      </c>
      <c r="B133" s="3"/>
      <c r="C133" s="3"/>
      <c r="D133" s="3"/>
      <c r="E133" s="3"/>
      <c r="F133" s="3"/>
      <c r="G133" s="3"/>
      <c r="H133" s="3"/>
      <c r="I133" s="3">
        <v>4.0046296296296297E-3</v>
      </c>
      <c r="J133" s="3"/>
      <c r="K133" s="3"/>
      <c r="L133" s="3"/>
      <c r="M133" s="3"/>
      <c r="N133" s="3"/>
      <c r="O133" s="3"/>
    </row>
    <row r="134" spans="1:15" x14ac:dyDescent="0.35">
      <c r="A134" s="5" t="s">
        <v>65</v>
      </c>
      <c r="B134" s="3"/>
      <c r="C134" s="3"/>
      <c r="D134" s="3"/>
      <c r="E134" s="3"/>
      <c r="F134" s="3">
        <v>1.4467592592592593E-2</v>
      </c>
      <c r="G134" s="3"/>
      <c r="H134" s="3"/>
      <c r="I134" s="3">
        <v>4.0277777777777777E-3</v>
      </c>
      <c r="J134" s="3"/>
      <c r="K134" s="3"/>
      <c r="L134" s="3"/>
      <c r="M134" s="3"/>
      <c r="N134" s="3"/>
      <c r="O134" s="3"/>
    </row>
    <row r="135" spans="1:15" x14ac:dyDescent="0.35">
      <c r="A135" s="5" t="s">
        <v>114</v>
      </c>
      <c r="B135" s="3"/>
      <c r="C135" s="3"/>
      <c r="D135" s="3"/>
      <c r="E135" s="3"/>
      <c r="F135" s="3"/>
      <c r="G135" s="3"/>
      <c r="H135" s="3"/>
      <c r="I135" s="3">
        <v>7.4652777777777781E-3</v>
      </c>
      <c r="J135" s="3"/>
      <c r="K135" s="3"/>
      <c r="L135" s="3"/>
      <c r="M135" s="3"/>
      <c r="N135" s="3"/>
      <c r="O135" s="3"/>
    </row>
    <row r="136" spans="1:15" x14ac:dyDescent="0.35">
      <c r="A136" s="5" t="s">
        <v>59</v>
      </c>
      <c r="B136" s="3"/>
      <c r="C136" s="3"/>
      <c r="D136" s="3"/>
      <c r="E136" s="3"/>
      <c r="F136" s="3">
        <v>1.3043981481481483E-2</v>
      </c>
      <c r="G136" s="3"/>
      <c r="H136" s="3"/>
      <c r="I136" s="3">
        <v>3.9814814814814817E-3</v>
      </c>
      <c r="J136" s="3"/>
      <c r="K136" s="3"/>
      <c r="L136" s="3"/>
      <c r="M136" s="3"/>
      <c r="N136" s="3"/>
      <c r="O136" s="3"/>
    </row>
    <row r="137" spans="1:15" x14ac:dyDescent="0.35">
      <c r="A137" s="5" t="s">
        <v>330</v>
      </c>
      <c r="B137" s="3"/>
      <c r="C137" s="3"/>
      <c r="D137" s="3"/>
      <c r="E137" s="3"/>
      <c r="F137" s="3">
        <v>6.400462962962962E-2</v>
      </c>
      <c r="G137" s="3"/>
      <c r="H137" s="3"/>
      <c r="I137" s="3"/>
      <c r="J137" s="3"/>
      <c r="K137" s="3"/>
      <c r="L137" s="3"/>
      <c r="M137" s="3"/>
      <c r="N137" s="3"/>
      <c r="O137" s="3"/>
    </row>
    <row r="138" spans="1:15" x14ac:dyDescent="0.35">
      <c r="A138" s="5" t="s">
        <v>86</v>
      </c>
      <c r="B138" s="3"/>
      <c r="C138" s="3"/>
      <c r="D138" s="3"/>
      <c r="E138" s="3"/>
      <c r="F138" s="3"/>
      <c r="G138" s="3"/>
      <c r="H138" s="3"/>
      <c r="I138" s="3"/>
      <c r="J138" s="3"/>
      <c r="K138" s="3">
        <v>1.8819444444444448E-2</v>
      </c>
      <c r="L138" s="3"/>
      <c r="M138" s="3">
        <v>4.5486111111111109E-3</v>
      </c>
      <c r="N138" s="3"/>
      <c r="O138" s="3"/>
    </row>
    <row r="139" spans="1:15" x14ac:dyDescent="0.35">
      <c r="A139" s="5" t="s">
        <v>121</v>
      </c>
      <c r="B139" s="3"/>
      <c r="C139" s="3">
        <v>2.4155092592592589E-2</v>
      </c>
      <c r="D139" s="3"/>
      <c r="E139" s="3">
        <v>9.5509259259259252E-2</v>
      </c>
      <c r="F139" s="3">
        <v>1.1678240740740741E-2</v>
      </c>
      <c r="G139" s="3">
        <v>5.3576388888888889E-2</v>
      </c>
      <c r="H139" s="3">
        <v>0.13416666666666668</v>
      </c>
      <c r="I139" s="3"/>
      <c r="J139" s="3"/>
      <c r="K139" s="3"/>
      <c r="L139" s="3"/>
      <c r="M139" s="3"/>
      <c r="N139" s="3"/>
      <c r="O139" s="3"/>
    </row>
    <row r="140" spans="1:15" x14ac:dyDescent="0.35">
      <c r="A140" s="5" t="s">
        <v>133</v>
      </c>
      <c r="B140" s="3"/>
      <c r="C140" s="3">
        <v>2.5312500000000002E-2</v>
      </c>
      <c r="D140" s="3"/>
      <c r="E140" s="3">
        <v>7.9675925925925928E-2</v>
      </c>
      <c r="F140" s="3">
        <v>1.1863425925925925E-2</v>
      </c>
      <c r="G140" s="3">
        <v>5.6018518518518523E-2</v>
      </c>
      <c r="H140" s="3">
        <v>0.11819444444444445</v>
      </c>
      <c r="I140" s="3"/>
      <c r="J140" s="3">
        <v>3.875E-2</v>
      </c>
      <c r="K140" s="3"/>
      <c r="L140" s="3"/>
      <c r="M140" s="3"/>
      <c r="N140" s="3"/>
      <c r="O140" s="3"/>
    </row>
    <row r="141" spans="1:15" x14ac:dyDescent="0.35">
      <c r="A141" s="5" t="s">
        <v>798</v>
      </c>
      <c r="B141" s="3"/>
      <c r="C141" s="3"/>
      <c r="D141" s="3"/>
      <c r="E141" s="3"/>
      <c r="F141" s="3">
        <v>1.3993055555555555E-2</v>
      </c>
      <c r="G141" s="3"/>
      <c r="H141" s="3">
        <v>0.17013888888888887</v>
      </c>
      <c r="I141" s="3">
        <v>3.7615740740740739E-3</v>
      </c>
      <c r="J141" s="3"/>
      <c r="K141" s="3"/>
      <c r="L141" s="3"/>
      <c r="M141" s="3"/>
      <c r="N141" s="3"/>
      <c r="O141" s="3"/>
    </row>
    <row r="142" spans="1:15" x14ac:dyDescent="0.35">
      <c r="A142" s="5" t="s">
        <v>68</v>
      </c>
      <c r="B142" s="3"/>
      <c r="C142" s="3"/>
      <c r="D142" s="3"/>
      <c r="E142" s="3"/>
      <c r="F142" s="3">
        <v>1.3425925925925924E-2</v>
      </c>
      <c r="G142" s="3"/>
      <c r="H142" s="3"/>
      <c r="I142" s="3">
        <v>4.0277777777777777E-3</v>
      </c>
      <c r="J142" s="3"/>
      <c r="K142" s="3"/>
      <c r="L142" s="3"/>
      <c r="M142" s="3"/>
      <c r="N142" s="3"/>
      <c r="O142" s="3"/>
    </row>
    <row r="143" spans="1:15" x14ac:dyDescent="0.35">
      <c r="A143" s="5" t="s">
        <v>79</v>
      </c>
      <c r="B143" s="3"/>
      <c r="C143" s="3"/>
      <c r="D143" s="3"/>
      <c r="E143" s="3"/>
      <c r="F143" s="3"/>
      <c r="G143" s="3"/>
      <c r="H143" s="3"/>
      <c r="I143" s="3">
        <v>4.2361111111111106E-3</v>
      </c>
      <c r="J143" s="3"/>
      <c r="K143" s="3"/>
      <c r="L143" s="3"/>
      <c r="M143" s="3"/>
      <c r="N143" s="3"/>
      <c r="O143" s="3"/>
    </row>
    <row r="144" spans="1:15" x14ac:dyDescent="0.35">
      <c r="A144" s="5" t="s">
        <v>32</v>
      </c>
      <c r="B144" s="3"/>
      <c r="C144" s="3">
        <v>2.4826388888888887E-2</v>
      </c>
      <c r="D144" s="3"/>
      <c r="E144" s="3"/>
      <c r="F144" s="3">
        <v>1.2233796296296296E-2</v>
      </c>
      <c r="G144" s="3"/>
      <c r="H144" s="3">
        <v>0.14722222222222223</v>
      </c>
      <c r="I144" s="3">
        <v>3.6574074074074074E-3</v>
      </c>
      <c r="J144" s="3"/>
      <c r="K144" s="3"/>
      <c r="L144" s="3"/>
      <c r="M144" s="3"/>
      <c r="N144" s="3"/>
      <c r="O144" s="3"/>
    </row>
    <row r="145" spans="1:15" x14ac:dyDescent="0.35">
      <c r="A145" s="5" t="s">
        <v>213</v>
      </c>
      <c r="B145" s="3"/>
      <c r="C145" s="3"/>
      <c r="D145" s="3"/>
      <c r="E145" s="3"/>
      <c r="F145" s="3">
        <v>1.6319444444444445E-2</v>
      </c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35">
      <c r="A146" s="5" t="s">
        <v>69</v>
      </c>
      <c r="B146" s="3"/>
      <c r="C146" s="3"/>
      <c r="D146" s="3"/>
      <c r="E146" s="3"/>
      <c r="F146" s="3"/>
      <c r="G146" s="3"/>
      <c r="H146" s="3"/>
      <c r="I146" s="3">
        <v>4.0624999999999993E-3</v>
      </c>
      <c r="J146" s="3"/>
      <c r="K146" s="3"/>
      <c r="L146" s="3"/>
      <c r="M146" s="3"/>
      <c r="N146" s="3"/>
      <c r="O146" s="3"/>
    </row>
    <row r="147" spans="1:15" x14ac:dyDescent="0.35">
      <c r="A147" s="5" t="s">
        <v>230</v>
      </c>
      <c r="B147" s="3"/>
      <c r="C147" s="3"/>
      <c r="D147" s="3"/>
      <c r="E147" s="3"/>
      <c r="F147" s="3">
        <v>1.7152777777777777E-2</v>
      </c>
      <c r="G147" s="3"/>
      <c r="H147" s="3"/>
      <c r="I147" s="3"/>
      <c r="J147" s="3"/>
      <c r="K147" s="3"/>
      <c r="L147" s="3"/>
      <c r="M147" s="3"/>
      <c r="N147" s="3"/>
      <c r="O147" s="3"/>
    </row>
    <row r="148" spans="1:15" x14ac:dyDescent="0.35">
      <c r="A148" s="5" t="s">
        <v>259</v>
      </c>
      <c r="B148" s="3"/>
      <c r="C148" s="3"/>
      <c r="D148" s="3"/>
      <c r="E148" s="3"/>
      <c r="F148" s="3">
        <v>0.02</v>
      </c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35">
      <c r="A149" s="5" t="s">
        <v>258</v>
      </c>
      <c r="B149" s="3"/>
      <c r="C149" s="3"/>
      <c r="D149" s="3"/>
      <c r="E149" s="3"/>
      <c r="F149" s="3">
        <v>1.9398148148148147E-2</v>
      </c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35">
      <c r="A150" s="5" t="s">
        <v>749</v>
      </c>
      <c r="B150" s="3"/>
      <c r="C150" s="3"/>
      <c r="D150" s="3"/>
      <c r="E150" s="3"/>
      <c r="F150" s="3">
        <v>2.4652777777777777E-2</v>
      </c>
      <c r="G150" s="3"/>
      <c r="H150" s="3"/>
      <c r="I150" s="3"/>
      <c r="J150" s="3"/>
      <c r="K150" s="3"/>
      <c r="L150" s="3"/>
      <c r="M150" s="3"/>
      <c r="N150" s="3"/>
      <c r="O150" s="3"/>
    </row>
    <row r="151" spans="1:15" x14ac:dyDescent="0.35">
      <c r="A151" s="5" t="s">
        <v>423</v>
      </c>
      <c r="B151" s="3"/>
      <c r="C151" s="3"/>
      <c r="D151" s="3"/>
      <c r="E151" s="3"/>
      <c r="F151" s="3"/>
      <c r="G151" s="3"/>
      <c r="H151" s="3">
        <v>0.16749999999999998</v>
      </c>
      <c r="I151" s="3"/>
      <c r="J151" s="3"/>
      <c r="K151" s="3"/>
      <c r="L151" s="3"/>
      <c r="M151" s="3"/>
      <c r="N151" s="3"/>
      <c r="O151" s="3"/>
    </row>
    <row r="152" spans="1:15" x14ac:dyDescent="0.35">
      <c r="A152" s="5" t="s">
        <v>178</v>
      </c>
      <c r="B152" s="3"/>
      <c r="C152" s="3"/>
      <c r="D152" s="3"/>
      <c r="E152" s="3"/>
      <c r="F152" s="3">
        <v>1.4201388888888888E-2</v>
      </c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35">
      <c r="A153" s="5" t="s">
        <v>54</v>
      </c>
      <c r="B153" s="3"/>
      <c r="C153" s="3"/>
      <c r="D153" s="3"/>
      <c r="E153" s="3"/>
      <c r="F153" s="3">
        <v>1.5706018518518518E-2</v>
      </c>
      <c r="G153" s="3"/>
      <c r="H153" s="3"/>
      <c r="I153" s="3">
        <v>3.9236111111111112E-3</v>
      </c>
      <c r="J153" s="3"/>
      <c r="K153" s="3"/>
      <c r="L153" s="3"/>
      <c r="M153" s="3"/>
      <c r="N153" s="3"/>
      <c r="O153" s="3"/>
    </row>
    <row r="154" spans="1:15" x14ac:dyDescent="0.35">
      <c r="A154" s="5" t="s">
        <v>187</v>
      </c>
      <c r="B154" s="3"/>
      <c r="C154" s="3"/>
      <c r="D154" s="3"/>
      <c r="E154" s="3"/>
      <c r="F154" s="3">
        <v>1.4467592592592593E-2</v>
      </c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35">
      <c r="A155" s="5" t="s">
        <v>53</v>
      </c>
      <c r="B155" s="3"/>
      <c r="C155" s="3"/>
      <c r="D155" s="3"/>
      <c r="E155" s="3"/>
      <c r="F155" s="3"/>
      <c r="G155" s="3"/>
      <c r="H155" s="3"/>
      <c r="I155" s="3">
        <v>3.9120370370370368E-3</v>
      </c>
      <c r="J155" s="3"/>
      <c r="K155" s="3"/>
      <c r="L155" s="3"/>
      <c r="M155" s="3"/>
      <c r="N155" s="3"/>
      <c r="O155" s="3"/>
    </row>
    <row r="156" spans="1:15" x14ac:dyDescent="0.35">
      <c r="A156" s="5" t="s">
        <v>46</v>
      </c>
      <c r="B156" s="3"/>
      <c r="C156" s="3"/>
      <c r="D156" s="3"/>
      <c r="E156" s="3"/>
      <c r="F156" s="3">
        <v>1.4016203703703704E-2</v>
      </c>
      <c r="G156" s="3"/>
      <c r="H156" s="3"/>
      <c r="I156" s="3">
        <v>3.8078703703703707E-3</v>
      </c>
      <c r="J156" s="3"/>
      <c r="K156" s="3"/>
      <c r="L156" s="3"/>
      <c r="M156" s="3"/>
      <c r="N156" s="3"/>
      <c r="O156" s="3"/>
    </row>
    <row r="157" spans="1:15" x14ac:dyDescent="0.35">
      <c r="A157" s="5" t="s">
        <v>367</v>
      </c>
      <c r="B157" s="3"/>
      <c r="C157" s="3"/>
      <c r="D157" s="3"/>
      <c r="E157" s="3"/>
      <c r="F157" s="3"/>
      <c r="G157" s="3"/>
      <c r="H157" s="3">
        <v>0.13945601851851852</v>
      </c>
      <c r="I157" s="3"/>
      <c r="J157" s="3"/>
      <c r="K157" s="3"/>
      <c r="L157" s="3"/>
      <c r="M157" s="3"/>
      <c r="N157" s="3"/>
      <c r="O157" s="3"/>
    </row>
    <row r="158" spans="1:15" x14ac:dyDescent="0.35">
      <c r="A158" s="5" t="s">
        <v>163</v>
      </c>
      <c r="B158" s="3"/>
      <c r="C158" s="3"/>
      <c r="D158" s="3"/>
      <c r="E158" s="3"/>
      <c r="F158" s="3">
        <v>1.375E-2</v>
      </c>
      <c r="G158" s="3"/>
      <c r="H158" s="3">
        <v>0.14002314814814815</v>
      </c>
      <c r="I158" s="3"/>
      <c r="J158" s="3"/>
      <c r="K158" s="3"/>
      <c r="L158" s="3"/>
      <c r="M158" s="3"/>
      <c r="N158" s="3"/>
      <c r="O158" s="3"/>
    </row>
    <row r="159" spans="1:15" x14ac:dyDescent="0.35">
      <c r="A159" s="5" t="s">
        <v>247</v>
      </c>
      <c r="B159" s="3"/>
      <c r="C159" s="3">
        <v>4.130787037037037E-2</v>
      </c>
      <c r="D159" s="3"/>
      <c r="E159" s="3"/>
      <c r="F159" s="3">
        <v>1.8333333333333333E-2</v>
      </c>
      <c r="G159" s="3">
        <v>9.1157407407407409E-2</v>
      </c>
      <c r="H159" s="3"/>
      <c r="I159" s="3"/>
      <c r="J159" s="3"/>
      <c r="K159" s="3"/>
      <c r="L159" s="3"/>
      <c r="M159" s="3"/>
      <c r="N159" s="3"/>
      <c r="O159" s="3"/>
    </row>
    <row r="160" spans="1:15" x14ac:dyDescent="0.35">
      <c r="A160" s="5" t="s">
        <v>282</v>
      </c>
      <c r="B160" s="3"/>
      <c r="C160" s="3"/>
      <c r="D160" s="3"/>
      <c r="E160" s="3"/>
      <c r="F160" s="3">
        <v>2.5347222222222219E-2</v>
      </c>
      <c r="G160" s="3"/>
      <c r="H160" s="3"/>
      <c r="I160" s="3"/>
      <c r="J160" s="3"/>
      <c r="K160" s="3"/>
      <c r="L160" s="3"/>
      <c r="M160" s="3"/>
      <c r="N160" s="3"/>
      <c r="O160" s="3"/>
    </row>
    <row r="161" spans="1:15" x14ac:dyDescent="0.35">
      <c r="A161" s="5" t="s">
        <v>236</v>
      </c>
      <c r="B161" s="3">
        <v>7.6400462962962962E-2</v>
      </c>
      <c r="C161" s="3">
        <v>4.2002314814814812E-2</v>
      </c>
      <c r="D161" s="3"/>
      <c r="E161" s="3"/>
      <c r="F161" s="3">
        <v>1.7789351851851851E-2</v>
      </c>
      <c r="G161" s="3"/>
      <c r="H161" s="3">
        <v>0.19271990740740741</v>
      </c>
      <c r="I161" s="3"/>
      <c r="J161" s="3"/>
      <c r="K161" s="3"/>
      <c r="L161" s="3"/>
      <c r="M161" s="3"/>
      <c r="N161" s="3"/>
      <c r="O161" s="3"/>
    </row>
    <row r="162" spans="1:15" x14ac:dyDescent="0.35">
      <c r="A162" s="5" t="s">
        <v>223</v>
      </c>
      <c r="B162" s="3"/>
      <c r="C162" s="3"/>
      <c r="D162" s="3"/>
      <c r="E162" s="3"/>
      <c r="F162" s="3">
        <v>1.6979166666666667E-2</v>
      </c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35">
      <c r="A163" s="5" t="s">
        <v>27</v>
      </c>
      <c r="B163" s="3"/>
      <c r="C163" s="3"/>
      <c r="D163" s="3"/>
      <c r="E163" s="3"/>
      <c r="F163" s="3">
        <v>1.2743055555555556E-2</v>
      </c>
      <c r="G163" s="3"/>
      <c r="H163" s="3"/>
      <c r="I163" s="3">
        <v>3.6226851851851854E-3</v>
      </c>
      <c r="J163" s="3"/>
      <c r="K163" s="3"/>
      <c r="L163" s="3"/>
      <c r="M163" s="3"/>
      <c r="N163" s="3"/>
      <c r="O163" s="3"/>
    </row>
    <row r="164" spans="1:15" x14ac:dyDescent="0.35">
      <c r="A164" s="5" t="s">
        <v>168</v>
      </c>
      <c r="B164" s="3"/>
      <c r="C164" s="3"/>
      <c r="D164" s="3"/>
      <c r="E164" s="3"/>
      <c r="F164" s="3">
        <v>1.3877314814814815E-2</v>
      </c>
      <c r="G164" s="3"/>
      <c r="H164" s="3">
        <v>0.16716435185185186</v>
      </c>
      <c r="I164" s="3"/>
      <c r="J164" s="3"/>
      <c r="K164" s="3"/>
      <c r="L164" s="3"/>
      <c r="M164" s="3"/>
      <c r="N164" s="3"/>
      <c r="O164" s="3"/>
    </row>
    <row r="165" spans="1:15" x14ac:dyDescent="0.35">
      <c r="A165" s="5" t="s">
        <v>142</v>
      </c>
      <c r="B165" s="3"/>
      <c r="C165" s="3"/>
      <c r="D165" s="3"/>
      <c r="E165" s="3"/>
      <c r="F165" s="3">
        <v>1.2442129629629629E-2</v>
      </c>
      <c r="G165" s="3"/>
      <c r="H165" s="3"/>
      <c r="I165" s="3"/>
      <c r="J165" s="3"/>
      <c r="K165" s="3"/>
      <c r="L165" s="3"/>
      <c r="M165" s="3"/>
      <c r="N165" s="3"/>
      <c r="O165" s="3"/>
    </row>
    <row r="166" spans="1:15" x14ac:dyDescent="0.35">
      <c r="A166" s="5" t="s">
        <v>73</v>
      </c>
      <c r="B166" s="3"/>
      <c r="C166" s="3"/>
      <c r="D166" s="3"/>
      <c r="E166" s="3"/>
      <c r="F166" s="3"/>
      <c r="G166" s="3"/>
      <c r="H166" s="3"/>
      <c r="I166" s="3">
        <v>4.0972222222222226E-3</v>
      </c>
      <c r="J166" s="3"/>
      <c r="K166" s="3"/>
      <c r="L166" s="3"/>
      <c r="M166" s="3"/>
      <c r="N166" s="3"/>
      <c r="O166" s="3"/>
    </row>
    <row r="167" spans="1:15" x14ac:dyDescent="0.35">
      <c r="A167" s="5" t="s">
        <v>271</v>
      </c>
      <c r="B167" s="3"/>
      <c r="C167" s="3"/>
      <c r="D167" s="3"/>
      <c r="E167" s="3"/>
      <c r="F167" s="3">
        <v>2.2777777777777775E-2</v>
      </c>
      <c r="G167" s="3"/>
      <c r="H167" s="3"/>
      <c r="I167" s="3"/>
      <c r="J167" s="3"/>
      <c r="K167" s="3"/>
      <c r="L167" s="3"/>
      <c r="M167" s="3"/>
      <c r="N167" s="3"/>
      <c r="O167" s="3"/>
    </row>
    <row r="168" spans="1:15" x14ac:dyDescent="0.35">
      <c r="A168" s="5" t="s">
        <v>608</v>
      </c>
      <c r="B168" s="3"/>
      <c r="C168" s="3"/>
      <c r="D168" s="3">
        <v>7.3414351851851856E-2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35">
      <c r="A169" s="5" t="s">
        <v>77</v>
      </c>
      <c r="B169" s="3"/>
      <c r="C169" s="3"/>
      <c r="D169" s="3"/>
      <c r="E169" s="3"/>
      <c r="F169" s="3">
        <v>1.650462962962963E-2</v>
      </c>
      <c r="G169" s="3"/>
      <c r="H169" s="3"/>
      <c r="I169" s="3">
        <v>4.1898148148148146E-3</v>
      </c>
      <c r="J169" s="3"/>
      <c r="K169" s="3"/>
      <c r="L169" s="3"/>
      <c r="M169" s="3"/>
      <c r="N169" s="3"/>
      <c r="O169" s="3"/>
    </row>
    <row r="170" spans="1:15" x14ac:dyDescent="0.35">
      <c r="A170" s="5" t="s">
        <v>176</v>
      </c>
      <c r="B170" s="3"/>
      <c r="C170" s="3"/>
      <c r="D170" s="3"/>
      <c r="E170" s="3"/>
      <c r="F170" s="3">
        <v>1.4178240740740741E-2</v>
      </c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35">
      <c r="A171" s="5" t="s">
        <v>111</v>
      </c>
      <c r="B171" s="3"/>
      <c r="C171" s="3"/>
      <c r="D171" s="3"/>
      <c r="E171" s="3"/>
      <c r="F171" s="3"/>
      <c r="G171" s="3"/>
      <c r="H171" s="3"/>
      <c r="I171" s="3">
        <v>6.9791666666666674E-3</v>
      </c>
      <c r="J171" s="3"/>
      <c r="K171" s="3"/>
      <c r="L171" s="3"/>
      <c r="M171" s="3"/>
      <c r="N171" s="3"/>
      <c r="O171" s="3"/>
    </row>
    <row r="172" spans="1:15" x14ac:dyDescent="0.35">
      <c r="A172" s="5" t="s">
        <v>425</v>
      </c>
      <c r="B172" s="3"/>
      <c r="C172" s="3"/>
      <c r="D172" s="3"/>
      <c r="E172" s="3"/>
      <c r="F172" s="3"/>
      <c r="G172" s="3"/>
      <c r="H172" s="3">
        <v>0.16840277777777779</v>
      </c>
      <c r="I172" s="3"/>
      <c r="J172" s="3"/>
      <c r="K172" s="3"/>
      <c r="L172" s="3"/>
      <c r="M172" s="3"/>
      <c r="N172" s="3"/>
      <c r="O172" s="3"/>
    </row>
    <row r="173" spans="1:15" x14ac:dyDescent="0.35">
      <c r="A173" s="5" t="s">
        <v>292</v>
      </c>
      <c r="B173" s="3"/>
      <c r="C173" s="3"/>
      <c r="D173" s="3"/>
      <c r="E173" s="3"/>
      <c r="F173" s="3">
        <v>3.1678240740740743E-2</v>
      </c>
      <c r="G173" s="3"/>
      <c r="H173" s="3"/>
      <c r="I173" s="3"/>
      <c r="J173" s="3"/>
      <c r="K173" s="3"/>
      <c r="L173" s="3"/>
      <c r="M173" s="3"/>
      <c r="N173" s="3"/>
      <c r="O173" s="3"/>
    </row>
    <row r="174" spans="1:15" x14ac:dyDescent="0.35">
      <c r="A174" s="5" t="s">
        <v>253</v>
      </c>
      <c r="B174" s="3"/>
      <c r="C174" s="3"/>
      <c r="D174" s="3"/>
      <c r="E174" s="3"/>
      <c r="F174" s="3">
        <v>1.9004629629629632E-2</v>
      </c>
      <c r="G174" s="3"/>
      <c r="H174" s="3"/>
      <c r="I174" s="3"/>
      <c r="J174" s="3"/>
      <c r="K174" s="3"/>
      <c r="L174" s="3"/>
      <c r="M174" s="3"/>
      <c r="N174" s="3"/>
      <c r="O174" s="3"/>
    </row>
    <row r="175" spans="1:15" x14ac:dyDescent="0.35">
      <c r="A175" s="5" t="s">
        <v>772</v>
      </c>
      <c r="B175" s="3"/>
      <c r="C175" s="3"/>
      <c r="D175" s="3"/>
      <c r="E175" s="3"/>
      <c r="F175" s="3"/>
      <c r="G175" s="3">
        <v>7.5497685185185182E-2</v>
      </c>
      <c r="H175" s="3"/>
      <c r="I175" s="3"/>
      <c r="J175" s="3"/>
      <c r="K175" s="3"/>
      <c r="L175" s="3"/>
      <c r="M175" s="3"/>
      <c r="N175" s="3"/>
      <c r="O175" s="3"/>
    </row>
    <row r="176" spans="1:15" x14ac:dyDescent="0.35">
      <c r="A176" s="5" t="s">
        <v>158</v>
      </c>
      <c r="B176" s="3"/>
      <c r="C176" s="3">
        <v>2.8773148148148145E-2</v>
      </c>
      <c r="D176" s="3"/>
      <c r="E176" s="3"/>
      <c r="F176" s="3">
        <v>1.3553240740740741E-2</v>
      </c>
      <c r="G176" s="3">
        <v>6.5312499999999996E-2</v>
      </c>
      <c r="H176" s="3"/>
      <c r="I176" s="3"/>
      <c r="J176" s="3"/>
      <c r="K176" s="3"/>
      <c r="L176" s="3"/>
      <c r="M176" s="3"/>
      <c r="N176" s="3"/>
      <c r="O176" s="3"/>
    </row>
    <row r="177" spans="1:15" x14ac:dyDescent="0.35">
      <c r="A177" s="5" t="s">
        <v>298</v>
      </c>
      <c r="B177" s="3"/>
      <c r="C177" s="3"/>
      <c r="D177" s="3"/>
      <c r="E177" s="3"/>
      <c r="F177" s="3">
        <v>3.3252314814814811E-2</v>
      </c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35">
      <c r="A178" s="5" t="s">
        <v>30</v>
      </c>
      <c r="B178" s="3"/>
      <c r="C178" s="3"/>
      <c r="D178" s="3"/>
      <c r="E178" s="3"/>
      <c r="F178" s="3">
        <v>1.3194444444444444E-2</v>
      </c>
      <c r="G178" s="3"/>
      <c r="H178" s="3"/>
      <c r="I178" s="3">
        <v>3.645833333333333E-3</v>
      </c>
      <c r="J178" s="3"/>
      <c r="K178" s="3"/>
      <c r="L178" s="3"/>
      <c r="M178" s="3"/>
      <c r="N178" s="3"/>
      <c r="O178" s="3"/>
    </row>
    <row r="179" spans="1:15" x14ac:dyDescent="0.35">
      <c r="A179" s="5" t="s">
        <v>217</v>
      </c>
      <c r="B179" s="3"/>
      <c r="C179" s="3"/>
      <c r="D179" s="3"/>
      <c r="E179" s="3"/>
      <c r="F179" s="3">
        <v>1.6666666666666666E-2</v>
      </c>
      <c r="G179" s="3"/>
      <c r="H179" s="3">
        <v>0.18422453703703703</v>
      </c>
      <c r="I179" s="3"/>
      <c r="J179" s="3"/>
      <c r="K179" s="3"/>
      <c r="L179" s="3"/>
      <c r="M179" s="3"/>
      <c r="N179" s="3"/>
      <c r="O179" s="3"/>
    </row>
    <row r="180" spans="1:15" x14ac:dyDescent="0.35">
      <c r="A180" s="5" t="s">
        <v>159</v>
      </c>
      <c r="B180" s="3"/>
      <c r="C180" s="3"/>
      <c r="D180" s="3"/>
      <c r="E180" s="3"/>
      <c r="F180" s="3">
        <v>1.3599537037037037E-2</v>
      </c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35">
      <c r="A181" s="5" t="s">
        <v>93</v>
      </c>
      <c r="B181" s="3"/>
      <c r="C181" s="3"/>
      <c r="D181" s="3"/>
      <c r="E181" s="3"/>
      <c r="F181" s="3"/>
      <c r="G181" s="3"/>
      <c r="H181" s="3"/>
      <c r="I181" s="3">
        <v>4.8611111111111112E-3</v>
      </c>
      <c r="J181" s="3"/>
      <c r="K181" s="3"/>
      <c r="L181" s="3"/>
      <c r="M181" s="3"/>
      <c r="N181" s="3"/>
      <c r="O181" s="3"/>
    </row>
    <row r="182" spans="1:15" x14ac:dyDescent="0.35">
      <c r="A182" s="5" t="s">
        <v>131</v>
      </c>
      <c r="B182" s="3"/>
      <c r="C182" s="3"/>
      <c r="D182" s="3"/>
      <c r="E182" s="3"/>
      <c r="F182" s="3">
        <v>1.1851851851851851E-2</v>
      </c>
      <c r="G182" s="3"/>
      <c r="H182" s="3"/>
      <c r="I182" s="3"/>
      <c r="J182" s="3"/>
      <c r="K182" s="3"/>
      <c r="L182" s="3"/>
      <c r="M182" s="3"/>
      <c r="N182" s="3"/>
      <c r="O182" s="3"/>
    </row>
    <row r="183" spans="1:15" x14ac:dyDescent="0.35">
      <c r="A183" s="5" t="s">
        <v>43</v>
      </c>
      <c r="B183" s="3"/>
      <c r="C183" s="3"/>
      <c r="D183" s="3"/>
      <c r="E183" s="3"/>
      <c r="F183" s="3">
        <v>1.3692129629629629E-2</v>
      </c>
      <c r="G183" s="3"/>
      <c r="H183" s="3"/>
      <c r="I183" s="3">
        <v>3.8078703703703707E-3</v>
      </c>
      <c r="J183" s="3"/>
      <c r="K183" s="3"/>
      <c r="L183" s="3"/>
      <c r="M183" s="3"/>
      <c r="N183" s="3"/>
      <c r="O183" s="3"/>
    </row>
    <row r="184" spans="1:15" x14ac:dyDescent="0.35">
      <c r="A184" s="5" t="s">
        <v>97</v>
      </c>
      <c r="B184" s="3"/>
      <c r="C184" s="3"/>
      <c r="D184" s="3"/>
      <c r="E184" s="3"/>
      <c r="F184" s="3"/>
      <c r="G184" s="3"/>
      <c r="H184" s="3"/>
      <c r="I184" s="3">
        <v>5.1504629629629635E-3</v>
      </c>
      <c r="J184" s="3"/>
      <c r="K184" s="3"/>
      <c r="L184" s="3"/>
      <c r="M184" s="3"/>
      <c r="N184" s="3"/>
      <c r="O184" s="3"/>
    </row>
    <row r="185" spans="1:15" x14ac:dyDescent="0.35">
      <c r="A185" s="5" t="s">
        <v>57</v>
      </c>
      <c r="B185" s="3"/>
      <c r="C185" s="3"/>
      <c r="D185" s="3"/>
      <c r="E185" s="3"/>
      <c r="F185" s="3">
        <v>1.4270833333333335E-2</v>
      </c>
      <c r="G185" s="3"/>
      <c r="H185" s="3"/>
      <c r="I185" s="3">
        <v>3.9467592592592592E-3</v>
      </c>
      <c r="J185" s="3"/>
      <c r="K185" s="3"/>
      <c r="L185" s="3"/>
      <c r="M185" s="3"/>
      <c r="N185" s="3"/>
      <c r="O185" s="3"/>
    </row>
    <row r="186" spans="1:15" x14ac:dyDescent="0.35">
      <c r="A186" s="5" t="s">
        <v>55</v>
      </c>
      <c r="B186" s="3"/>
      <c r="C186" s="3"/>
      <c r="D186" s="3"/>
      <c r="E186" s="3"/>
      <c r="F186" s="3"/>
      <c r="G186" s="3"/>
      <c r="H186" s="3"/>
      <c r="I186" s="3">
        <v>3.9236111111111112E-3</v>
      </c>
      <c r="J186" s="3"/>
      <c r="K186" s="3"/>
      <c r="L186" s="3"/>
      <c r="M186" s="3"/>
      <c r="N186" s="3"/>
      <c r="O186" s="3"/>
    </row>
    <row r="187" spans="1:15" x14ac:dyDescent="0.35">
      <c r="A187" s="5" t="s">
        <v>220</v>
      </c>
      <c r="B187" s="3"/>
      <c r="C187" s="3"/>
      <c r="D187" s="3"/>
      <c r="E187" s="3"/>
      <c r="F187" s="3">
        <v>1.6898148148148148E-2</v>
      </c>
      <c r="G187" s="3"/>
      <c r="H187" s="3"/>
      <c r="I187" s="3"/>
      <c r="J187" s="3"/>
      <c r="K187" s="3"/>
      <c r="L187" s="3"/>
      <c r="M187" s="3"/>
      <c r="N187" s="3"/>
      <c r="O187" s="3"/>
    </row>
    <row r="188" spans="1:15" x14ac:dyDescent="0.35">
      <c r="A188" s="5" t="s">
        <v>195</v>
      </c>
      <c r="B188" s="3"/>
      <c r="C188" s="3"/>
      <c r="D188" s="3"/>
      <c r="E188" s="3"/>
      <c r="F188" s="3">
        <v>1.503472222222222E-2</v>
      </c>
      <c r="G188" s="3"/>
      <c r="H188" s="3"/>
      <c r="I188" s="3"/>
      <c r="J188" s="3"/>
      <c r="K188" s="3"/>
      <c r="L188" s="3"/>
      <c r="M188" s="3"/>
      <c r="N188" s="3"/>
      <c r="O188" s="3"/>
    </row>
    <row r="189" spans="1:15" x14ac:dyDescent="0.35">
      <c r="A189" s="5" t="s">
        <v>261</v>
      </c>
      <c r="B189" s="3"/>
      <c r="C189" s="3"/>
      <c r="D189" s="3"/>
      <c r="E189" s="3"/>
      <c r="F189" s="3">
        <v>2.0520833333333332E-2</v>
      </c>
      <c r="G189" s="3">
        <v>9.5092592592592604E-2</v>
      </c>
      <c r="H189" s="3"/>
      <c r="I189" s="3"/>
      <c r="J189" s="3"/>
      <c r="K189" s="3"/>
      <c r="L189" s="3"/>
      <c r="M189" s="3"/>
      <c r="N189" s="3"/>
      <c r="O189" s="3"/>
    </row>
    <row r="190" spans="1:15" x14ac:dyDescent="0.35">
      <c r="A190" s="5" t="s">
        <v>96</v>
      </c>
      <c r="B190" s="3"/>
      <c r="C190" s="3"/>
      <c r="D190" s="3"/>
      <c r="E190" s="3"/>
      <c r="F190" s="3"/>
      <c r="G190" s="3"/>
      <c r="H190" s="3"/>
      <c r="I190" s="3">
        <v>5.0347222222222225E-3</v>
      </c>
      <c r="J190" s="3"/>
      <c r="K190" s="3"/>
      <c r="L190" s="3"/>
      <c r="M190" s="3"/>
      <c r="N190" s="3"/>
      <c r="O190" s="3"/>
    </row>
    <row r="191" spans="1:15" x14ac:dyDescent="0.35">
      <c r="A191" s="5" t="s">
        <v>294</v>
      </c>
      <c r="B191" s="3">
        <v>6.6631944444444438E-2</v>
      </c>
      <c r="C191" s="3">
        <v>3.2650462962962964E-2</v>
      </c>
      <c r="D191" s="3"/>
      <c r="E191" s="3"/>
      <c r="F191" s="3"/>
      <c r="G191" s="3"/>
      <c r="H191" s="3">
        <v>0.171875</v>
      </c>
      <c r="I191" s="3"/>
      <c r="J191" s="3"/>
      <c r="K191" s="3"/>
      <c r="L191" s="3"/>
      <c r="M191" s="3"/>
      <c r="N191" s="3"/>
      <c r="O191" s="3"/>
    </row>
    <row r="192" spans="1:15" x14ac:dyDescent="0.35">
      <c r="A192" s="5" t="s">
        <v>63</v>
      </c>
      <c r="B192" s="3"/>
      <c r="C192" s="3">
        <v>3.0925925925925926E-2</v>
      </c>
      <c r="D192" s="3"/>
      <c r="E192" s="3"/>
      <c r="F192" s="3">
        <v>1.4363425925925925E-2</v>
      </c>
      <c r="G192" s="3">
        <v>6.2453703703703706E-2</v>
      </c>
      <c r="H192" s="3"/>
      <c r="I192" s="3">
        <v>4.0162037037037033E-3</v>
      </c>
      <c r="J192" s="3"/>
      <c r="K192" s="3"/>
      <c r="L192" s="3"/>
      <c r="M192" s="3"/>
      <c r="N192" s="3"/>
      <c r="O192" s="3"/>
    </row>
    <row r="193" spans="1:15" x14ac:dyDescent="0.35">
      <c r="A193" s="5" t="s">
        <v>242</v>
      </c>
      <c r="B193" s="3"/>
      <c r="C193" s="3"/>
      <c r="D193" s="3"/>
      <c r="E193" s="3"/>
      <c r="F193" s="3">
        <v>1.8020833333333333E-2</v>
      </c>
      <c r="G193" s="3"/>
      <c r="H193" s="3"/>
      <c r="I193" s="3"/>
      <c r="J193" s="3"/>
      <c r="K193" s="3"/>
      <c r="L193" s="3"/>
      <c r="M193" s="3"/>
      <c r="N193" s="3"/>
      <c r="O193" s="3"/>
    </row>
    <row r="194" spans="1:15" x14ac:dyDescent="0.35">
      <c r="A194" s="5" t="s">
        <v>110</v>
      </c>
      <c r="B194" s="3"/>
      <c r="C194" s="3"/>
      <c r="D194" s="3"/>
      <c r="E194" s="3"/>
      <c r="F194" s="3"/>
      <c r="G194" s="3"/>
      <c r="H194" s="3"/>
      <c r="I194" s="3">
        <v>6.7129629629629622E-3</v>
      </c>
      <c r="J194" s="3"/>
      <c r="K194" s="3"/>
      <c r="L194" s="3"/>
      <c r="M194" s="3"/>
      <c r="N194" s="3"/>
      <c r="O194" s="3"/>
    </row>
    <row r="195" spans="1:15" x14ac:dyDescent="0.35">
      <c r="A195" s="5" t="s">
        <v>38</v>
      </c>
      <c r="B195" s="3"/>
      <c r="C195" s="3"/>
      <c r="D195" s="3"/>
      <c r="E195" s="3"/>
      <c r="F195" s="3"/>
      <c r="G195" s="3"/>
      <c r="H195" s="3"/>
      <c r="I195" s="3">
        <v>3.7731481481481483E-3</v>
      </c>
      <c r="J195" s="3"/>
      <c r="K195" s="3"/>
      <c r="L195" s="3"/>
      <c r="M195" s="3"/>
      <c r="N195" s="3"/>
      <c r="O195" s="3"/>
    </row>
    <row r="196" spans="1:15" x14ac:dyDescent="0.35">
      <c r="A196" s="5" t="s">
        <v>284</v>
      </c>
      <c r="B196" s="3"/>
      <c r="C196" s="3"/>
      <c r="D196" s="3"/>
      <c r="E196" s="3"/>
      <c r="F196" s="3">
        <v>2.6516203703703698E-2</v>
      </c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35">
      <c r="A197" s="5" t="s">
        <v>404</v>
      </c>
      <c r="B197" s="3"/>
      <c r="C197" s="3"/>
      <c r="D197" s="3"/>
      <c r="E197" s="3"/>
      <c r="F197" s="3"/>
      <c r="G197" s="3"/>
      <c r="H197" s="3">
        <v>0.16149305555555557</v>
      </c>
      <c r="I197" s="3"/>
      <c r="J197" s="3"/>
      <c r="K197" s="3"/>
      <c r="L197" s="3"/>
      <c r="M197" s="3"/>
      <c r="N197" s="3"/>
      <c r="O197" s="3"/>
    </row>
    <row r="198" spans="1:15" x14ac:dyDescent="0.35">
      <c r="A198" s="5" t="s">
        <v>257</v>
      </c>
      <c r="B198" s="3"/>
      <c r="C198" s="3"/>
      <c r="D198" s="3"/>
      <c r="E198" s="3"/>
      <c r="F198" s="3">
        <v>1.9363425925925926E-2</v>
      </c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35">
      <c r="A199" s="5" t="s">
        <v>228</v>
      </c>
      <c r="B199" s="3"/>
      <c r="C199" s="3"/>
      <c r="D199" s="3"/>
      <c r="E199" s="3"/>
      <c r="F199" s="3">
        <v>1.7152777777777777E-2</v>
      </c>
      <c r="G199" s="3"/>
      <c r="H199" s="3"/>
      <c r="I199" s="3"/>
      <c r="J199" s="3"/>
      <c r="K199" s="3"/>
      <c r="L199" s="3"/>
      <c r="M199" s="3"/>
      <c r="N199" s="3"/>
      <c r="O199" s="3"/>
    </row>
    <row r="200" spans="1:15" x14ac:dyDescent="0.35">
      <c r="A200" s="5" t="s">
        <v>172</v>
      </c>
      <c r="B200" s="3"/>
      <c r="C200" s="3"/>
      <c r="D200" s="3"/>
      <c r="E200" s="3"/>
      <c r="F200" s="3">
        <v>1.3900462962962962E-2</v>
      </c>
      <c r="G200" s="3"/>
      <c r="H200" s="3"/>
      <c r="I200" s="3"/>
      <c r="J200" s="3"/>
      <c r="K200" s="3"/>
      <c r="L200" s="3"/>
      <c r="M200" s="3"/>
      <c r="N200" s="3"/>
      <c r="O200" s="3"/>
    </row>
    <row r="201" spans="1:15" x14ac:dyDescent="0.35">
      <c r="A201" s="5" t="s">
        <v>135</v>
      </c>
      <c r="B201" s="3"/>
      <c r="C201" s="3"/>
      <c r="D201" s="3"/>
      <c r="E201" s="3"/>
      <c r="F201" s="3">
        <v>1.1863425925925925E-2</v>
      </c>
      <c r="G201" s="3"/>
      <c r="H201" s="3"/>
      <c r="I201" s="3"/>
      <c r="J201" s="3"/>
      <c r="K201" s="3"/>
      <c r="L201" s="3"/>
      <c r="M201" s="3"/>
      <c r="N201" s="3"/>
      <c r="O201" s="3"/>
    </row>
    <row r="202" spans="1:15" x14ac:dyDescent="0.35">
      <c r="A202" s="5" t="s">
        <v>411</v>
      </c>
      <c r="B202" s="3"/>
      <c r="C202" s="3"/>
      <c r="D202" s="3"/>
      <c r="E202" s="3"/>
      <c r="F202" s="3"/>
      <c r="G202" s="3"/>
      <c r="H202" s="3">
        <v>0.16513888888888889</v>
      </c>
      <c r="I202" s="3"/>
      <c r="J202" s="3"/>
      <c r="K202" s="3"/>
      <c r="L202" s="3"/>
      <c r="M202" s="3"/>
      <c r="N202" s="3"/>
    </row>
    <row r="203" spans="1:15" x14ac:dyDescent="0.35">
      <c r="A203" s="5" t="s">
        <v>197</v>
      </c>
      <c r="B203" s="3"/>
      <c r="C203" s="3"/>
      <c r="D203" s="3"/>
      <c r="E203" s="3"/>
      <c r="F203" s="3">
        <v>1.511574074074074E-2</v>
      </c>
      <c r="G203" s="3"/>
      <c r="H203" s="3"/>
      <c r="I203" s="3"/>
      <c r="J203" s="3"/>
      <c r="K203" s="3"/>
      <c r="L203" s="3"/>
      <c r="M203" s="3"/>
      <c r="N203" s="3"/>
    </row>
    <row r="204" spans="1:15" x14ac:dyDescent="0.35">
      <c r="A204" s="5" t="s">
        <v>48</v>
      </c>
      <c r="B204" s="3"/>
      <c r="C204" s="3"/>
      <c r="D204" s="3"/>
      <c r="E204" s="3"/>
      <c r="F204" s="3">
        <v>1.3888888888888888E-2</v>
      </c>
      <c r="G204" s="3"/>
      <c r="H204" s="3"/>
      <c r="I204" s="3">
        <v>3.8194444444444443E-3</v>
      </c>
      <c r="J204" s="3"/>
      <c r="K204" s="3"/>
      <c r="L204" s="3"/>
      <c r="M204" s="3"/>
      <c r="N204" s="3"/>
    </row>
    <row r="205" spans="1:15" x14ac:dyDescent="0.35">
      <c r="A205" s="5" t="s">
        <v>137</v>
      </c>
      <c r="B205" s="3"/>
      <c r="C205" s="3"/>
      <c r="D205" s="3"/>
      <c r="E205" s="3"/>
      <c r="F205" s="3">
        <v>1.1898148148148149E-2</v>
      </c>
      <c r="G205" s="3">
        <v>5.9143518518518519E-2</v>
      </c>
      <c r="H205" s="3"/>
      <c r="I205" s="3"/>
      <c r="J205" s="3"/>
      <c r="K205" s="3"/>
      <c r="L205" s="3"/>
      <c r="M205" s="3"/>
      <c r="N205" s="3"/>
    </row>
    <row r="206" spans="1:15" x14ac:dyDescent="0.35">
      <c r="A206" s="5" t="s">
        <v>98</v>
      </c>
      <c r="B206" s="3"/>
      <c r="C206" s="3"/>
      <c r="D206" s="3"/>
      <c r="E206" s="3"/>
      <c r="F206" s="3"/>
      <c r="G206" s="3"/>
      <c r="H206" s="3"/>
      <c r="I206" s="3">
        <v>5.1504629629629635E-3</v>
      </c>
      <c r="J206" s="3"/>
      <c r="K206" s="3"/>
      <c r="L206" s="3"/>
      <c r="M206" s="3"/>
      <c r="N206" s="3"/>
    </row>
    <row r="207" spans="1:15" x14ac:dyDescent="0.35">
      <c r="A207" s="5" t="s">
        <v>13</v>
      </c>
      <c r="B207" s="3"/>
      <c r="C207" s="3"/>
      <c r="D207" s="3"/>
      <c r="E207" s="3"/>
      <c r="F207" s="3"/>
      <c r="G207" s="3"/>
      <c r="H207" s="3"/>
      <c r="I207" s="3">
        <v>3.2638888888888891E-3</v>
      </c>
      <c r="J207" s="3"/>
      <c r="K207" s="3"/>
      <c r="L207" s="3"/>
      <c r="M207" s="3"/>
      <c r="N207" s="3"/>
    </row>
    <row r="208" spans="1:15" x14ac:dyDescent="0.35">
      <c r="A208" s="5" t="s">
        <v>16</v>
      </c>
      <c r="B208" s="3"/>
      <c r="C208" s="3"/>
      <c r="D208" s="3"/>
      <c r="E208" s="3"/>
      <c r="F208" s="3"/>
      <c r="G208" s="3"/>
      <c r="H208" s="3"/>
      <c r="I208" s="3">
        <v>3.2754629629629631E-3</v>
      </c>
      <c r="J208" s="3"/>
      <c r="K208" s="3"/>
      <c r="L208" s="3"/>
      <c r="M208" s="3"/>
      <c r="N208" s="3"/>
    </row>
    <row r="209" spans="1:14" x14ac:dyDescent="0.35">
      <c r="A209" s="5" t="s">
        <v>349</v>
      </c>
      <c r="B209" s="3"/>
      <c r="C209" s="3"/>
      <c r="D209" s="3"/>
      <c r="E209" s="3"/>
      <c r="F209" s="3"/>
      <c r="G209" s="3"/>
      <c r="H209" s="3">
        <v>0.11961805555555556</v>
      </c>
      <c r="I209" s="3"/>
      <c r="J209" s="3"/>
      <c r="K209" s="3"/>
      <c r="L209" s="3"/>
      <c r="M209" s="3"/>
      <c r="N209" s="3"/>
    </row>
    <row r="210" spans="1:14" x14ac:dyDescent="0.35">
      <c r="A210" s="5" t="s">
        <v>576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35">
      <c r="A211" s="5" t="s">
        <v>577</v>
      </c>
      <c r="B211" s="3">
        <v>6.0451388888888895E-2</v>
      </c>
      <c r="C211" s="3">
        <v>2.4155092592592589E-2</v>
      </c>
      <c r="D211" s="3">
        <v>7.3414351851851856E-2</v>
      </c>
      <c r="E211" s="3">
        <v>7.9675925925925928E-2</v>
      </c>
      <c r="F211" s="3">
        <v>1.1597222222222222E-2</v>
      </c>
      <c r="G211" s="3">
        <v>5.3576388888888889E-2</v>
      </c>
      <c r="H211" s="3">
        <v>0.11819444444444445</v>
      </c>
      <c r="I211" s="3">
        <v>3.2291666666666666E-3</v>
      </c>
      <c r="J211" s="3">
        <v>3.875E-2</v>
      </c>
      <c r="K211" s="3">
        <v>1.8819444444444448E-2</v>
      </c>
      <c r="L211" s="3">
        <v>0.24422453703703703</v>
      </c>
      <c r="M211" s="3">
        <v>4.5486111111111109E-3</v>
      </c>
      <c r="N211" s="3"/>
    </row>
  </sheetData>
  <pageMargins left="0.7" right="0.7" top="0.75" bottom="0.75" header="0.3" footer="0.3"/>
  <pageSetup paperSize="9" orientation="portrait" horizontalDpi="4294967293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6164-3547-4275-A85B-5A3E4BEE8976}">
  <dimension ref="A1:AQ204"/>
  <sheetViews>
    <sheetView topLeftCell="S1" workbookViewId="0">
      <pane ySplit="2" topLeftCell="A3" activePane="bottomLeft" state="frozen"/>
      <selection activeCell="F1" sqref="F1"/>
      <selection pane="bottomLeft" activeCell="AE4" sqref="AE4"/>
    </sheetView>
  </sheetViews>
  <sheetFormatPr defaultRowHeight="14.5" x14ac:dyDescent="0.35"/>
  <cols>
    <col min="1" max="1" width="5" style="10" bestFit="1" customWidth="1"/>
    <col min="2" max="2" width="21.81640625" bestFit="1" customWidth="1"/>
    <col min="3" max="3" width="7" style="10" bestFit="1" customWidth="1"/>
    <col min="4" max="4" width="9.81640625" style="10" bestFit="1" customWidth="1"/>
    <col min="5" max="5" width="34.26953125" style="10" bestFit="1" customWidth="1"/>
    <col min="6" max="6" width="10.7265625" style="19" bestFit="1" customWidth="1"/>
    <col min="7" max="7" width="7.81640625" style="13" bestFit="1" customWidth="1"/>
    <col min="8" max="8" width="2.26953125" style="7" customWidth="1"/>
    <col min="9" max="9" width="5" style="12" bestFit="1" customWidth="1"/>
    <col min="10" max="10" width="21.81640625" bestFit="1" customWidth="1"/>
    <col min="11" max="11" width="7" style="10" bestFit="1" customWidth="1"/>
    <col min="12" max="12" width="9.81640625" style="10" bestFit="1" customWidth="1"/>
    <col min="13" max="13" width="46.90625" style="10" bestFit="1" customWidth="1"/>
    <col min="14" max="14" width="10.453125" style="10" bestFit="1" customWidth="1"/>
    <col min="15" max="15" width="7.81640625" style="16" bestFit="1" customWidth="1"/>
    <col min="16" max="16" width="2.1796875" style="7" customWidth="1"/>
    <col min="17" max="17" width="5" style="6" bestFit="1" customWidth="1"/>
    <col min="18" max="18" width="21.81640625" bestFit="1" customWidth="1"/>
    <col min="19" max="19" width="7" bestFit="1" customWidth="1"/>
    <col min="20" max="20" width="9.81640625" bestFit="1" customWidth="1"/>
    <col min="21" max="21" width="27" bestFit="1" customWidth="1"/>
    <col min="22" max="22" width="10.453125" bestFit="1" customWidth="1"/>
    <col min="23" max="23" width="7.81640625" bestFit="1" customWidth="1"/>
    <col min="24" max="24" width="2.1796875" style="7" customWidth="1"/>
    <col min="25" max="25" width="5" style="10" bestFit="1" customWidth="1"/>
    <col min="26" max="26" width="22.1796875" bestFit="1" customWidth="1"/>
    <col min="27" max="27" width="7" bestFit="1" customWidth="1"/>
    <col min="28" max="28" width="9.81640625" bestFit="1" customWidth="1"/>
    <col min="29" max="29" width="38.1796875" bestFit="1" customWidth="1"/>
    <col min="30" max="30" width="10.453125" bestFit="1" customWidth="1"/>
    <col min="31" max="31" width="7.81640625" style="10" bestFit="1" customWidth="1"/>
    <col min="32" max="32" width="2.1796875" style="7" customWidth="1"/>
    <col min="33" max="33" width="5" style="10" bestFit="1" customWidth="1"/>
    <col min="34" max="34" width="22.1796875" bestFit="1" customWidth="1"/>
    <col min="35" max="35" width="7" bestFit="1" customWidth="1"/>
    <col min="36" max="36" width="9.81640625" bestFit="1" customWidth="1"/>
    <col min="37" max="37" width="21.36328125" bestFit="1" customWidth="1"/>
    <col min="38" max="38" width="7.36328125" bestFit="1" customWidth="1"/>
    <col min="39" max="39" width="7.81640625" style="10" bestFit="1" customWidth="1"/>
    <col min="40" max="40" width="2.1796875" style="7" customWidth="1"/>
    <col min="42" max="42" width="23.54296875" bestFit="1" customWidth="1"/>
  </cols>
  <sheetData>
    <row r="1" spans="1:43" ht="19" thickBot="1" x14ac:dyDescent="0.5">
      <c r="A1" s="54" t="s">
        <v>581</v>
      </c>
      <c r="B1" s="55"/>
      <c r="C1" s="55"/>
      <c r="D1" s="55"/>
      <c r="E1" s="55"/>
      <c r="F1" s="55"/>
      <c r="G1" s="56"/>
      <c r="I1" s="54" t="s">
        <v>582</v>
      </c>
      <c r="J1" s="55"/>
      <c r="K1" s="55"/>
      <c r="L1" s="55"/>
      <c r="M1" s="55"/>
      <c r="N1" s="55"/>
      <c r="O1" s="56"/>
      <c r="Q1" s="54" t="s">
        <v>583</v>
      </c>
      <c r="R1" s="55"/>
      <c r="S1" s="55"/>
      <c r="T1" s="55"/>
      <c r="U1" s="55"/>
      <c r="V1" s="55"/>
      <c r="W1" s="56"/>
      <c r="Y1" s="54" t="s">
        <v>584</v>
      </c>
      <c r="Z1" s="55"/>
      <c r="AA1" s="55"/>
      <c r="AB1" s="55"/>
      <c r="AC1" s="55"/>
      <c r="AD1" s="55"/>
      <c r="AE1" s="56"/>
      <c r="AG1" s="54" t="s">
        <v>585</v>
      </c>
      <c r="AH1" s="55"/>
      <c r="AI1" s="55"/>
      <c r="AJ1" s="55"/>
      <c r="AK1" s="55"/>
      <c r="AL1" s="55"/>
      <c r="AM1" s="56"/>
      <c r="AP1" s="1" t="s">
        <v>586</v>
      </c>
    </row>
    <row r="2" spans="1:43" x14ac:dyDescent="0.35">
      <c r="A2" s="9" t="s">
        <v>587</v>
      </c>
      <c r="B2" s="1" t="s">
        <v>3</v>
      </c>
      <c r="C2" s="9" t="s">
        <v>4</v>
      </c>
      <c r="D2" s="9" t="s">
        <v>5</v>
      </c>
      <c r="E2" s="9" t="s">
        <v>588</v>
      </c>
      <c r="F2" s="18" t="s">
        <v>589</v>
      </c>
      <c r="G2" s="15" t="s">
        <v>590</v>
      </c>
      <c r="I2" s="11" t="s">
        <v>587</v>
      </c>
      <c r="J2" s="1" t="s">
        <v>3</v>
      </c>
      <c r="K2" s="9" t="s">
        <v>4</v>
      </c>
      <c r="L2" s="9" t="s">
        <v>5</v>
      </c>
      <c r="M2" s="9" t="s">
        <v>588</v>
      </c>
      <c r="N2" s="9" t="s">
        <v>0</v>
      </c>
      <c r="O2" s="15" t="s">
        <v>590</v>
      </c>
      <c r="Q2" s="11" t="s">
        <v>587</v>
      </c>
      <c r="R2" s="14" t="s">
        <v>3</v>
      </c>
      <c r="S2" s="9" t="s">
        <v>4</v>
      </c>
      <c r="T2" s="9" t="s">
        <v>5</v>
      </c>
      <c r="U2" s="9" t="s">
        <v>588</v>
      </c>
      <c r="V2" s="9" t="s">
        <v>0</v>
      </c>
      <c r="W2" s="9" t="s">
        <v>590</v>
      </c>
      <c r="Y2" s="11" t="s">
        <v>587</v>
      </c>
      <c r="Z2" s="1" t="s">
        <v>3</v>
      </c>
      <c r="AA2" s="9" t="s">
        <v>4</v>
      </c>
      <c r="AB2" s="9" t="s">
        <v>5</v>
      </c>
      <c r="AC2" s="9" t="s">
        <v>588</v>
      </c>
      <c r="AD2" s="9" t="s">
        <v>0</v>
      </c>
      <c r="AE2" s="9" t="s">
        <v>590</v>
      </c>
      <c r="AG2" s="11" t="s">
        <v>587</v>
      </c>
      <c r="AH2" s="1" t="s">
        <v>3</v>
      </c>
      <c r="AI2" s="9" t="s">
        <v>4</v>
      </c>
      <c r="AJ2" s="9" t="s">
        <v>5</v>
      </c>
      <c r="AK2" s="9" t="s">
        <v>588</v>
      </c>
      <c r="AL2" s="9" t="s">
        <v>0</v>
      </c>
      <c r="AM2" s="9" t="s">
        <v>590</v>
      </c>
      <c r="AP2" t="s">
        <v>591</v>
      </c>
      <c r="AQ2" t="s">
        <v>592</v>
      </c>
    </row>
    <row r="3" spans="1:43" x14ac:dyDescent="0.35">
      <c r="A3" s="10">
        <f t="shared" ref="A3:A37" si="0">RANK(G3,G:G,1)</f>
        <v>1</v>
      </c>
      <c r="B3" s="5" t="s">
        <v>133</v>
      </c>
      <c r="C3" s="10" t="str">
        <f>VLOOKUP(B3,Joggler_List!$A:$C,2,0)</f>
        <v>M</v>
      </c>
      <c r="D3" s="10" t="str">
        <f>VLOOKUP(B3,Joggler_List!$A:$C,3,0)</f>
        <v>CAN</v>
      </c>
      <c r="E3" s="20" t="str" cm="1">
        <f t="array" ref="E3">INDEX(Times!$C:$C,MATCH(1,(G3=Times!$G:$G)*(B3=Times!$D:$D),0))</f>
        <v>Toronto Waterfront Marathon</v>
      </c>
      <c r="F3" s="25" cm="1">
        <f t="array" ref="F3">INDEX(Times!$A:$A,MATCH(1,(G3=Times!$G:$G)*(B3=Times!$D:$D),0))</f>
        <v>39355</v>
      </c>
      <c r="G3" s="13">
        <f>_xlfn.MINIFS(Times!$G:$G,Times!$B:$B,"3b Marathon",Times!$D:$D,$B3)</f>
        <v>0.11819444444444445</v>
      </c>
      <c r="I3" s="12">
        <f t="shared" ref="I3:I19" si="1">RANK(O3,O:O,1)</f>
        <v>1</v>
      </c>
      <c r="J3" t="s">
        <v>121</v>
      </c>
      <c r="K3" s="10" t="str">
        <f>VLOOKUP(J3,Joggler_List!$A:$C,2,0)</f>
        <v>M</v>
      </c>
      <c r="L3" s="10" t="str">
        <f>VLOOKUP(J3,Joggler_List!$A:$C,3,0)</f>
        <v>CAN</v>
      </c>
      <c r="M3" s="20" t="str" cm="1">
        <f t="array" ref="M3">INDEX(Times!$C:$C,MATCH(1,(O3=Times!$G:$G)*(J3=Times!$D:$D),0))</f>
        <v>Toronto Waterfront Half Marathon</v>
      </c>
      <c r="N3" s="25" cm="1">
        <f t="array" ref="N3">INDEX(Times!$A:$A,MATCH(1,(O3=Times!$G:$G)*(J3=Times!$D:$D),0))</f>
        <v>43394</v>
      </c>
      <c r="O3" s="13">
        <f>_xlfn.MINIFS(Times!$G:$G,Times!$B:$B,"3b Half Marathon",Times!$D:$D,J3)</f>
        <v>5.3576388888888889E-2</v>
      </c>
      <c r="Q3" s="12">
        <f t="shared" ref="Q3:Q20" si="2">RANK(W3,W:W,1)</f>
        <v>1</v>
      </c>
      <c r="R3" s="5" t="s">
        <v>121</v>
      </c>
      <c r="S3" s="10" t="str">
        <f>VLOOKUP(R3,Joggler_List!$A:$C,2,0)</f>
        <v>M</v>
      </c>
      <c r="T3" s="10" t="str">
        <f>VLOOKUP(R3,Joggler_List!$A:$C,3,0)</f>
        <v>CAN</v>
      </c>
      <c r="U3" s="20" t="str" cm="1">
        <f t="array" ref="U3">INDEX(Times!$C:$C,MATCH(1,(W3=Times!$G:$G)*(R3=Times!$D:$D),0))</f>
        <v>Time Trial</v>
      </c>
      <c r="V3" s="20" cm="1">
        <f t="array" ref="V3">INDEX(Times!$A:$A,MATCH(1,(W3=Times!$G:$G)*(R3=Times!$D:$D),0))</f>
        <v>44752</v>
      </c>
      <c r="W3" s="13">
        <f>_xlfn.MINIFS(Times!$G:$G,Times!$B:$B,"3b 10km",Times!$D:$D,R3)</f>
        <v>2.4155092592592589E-2</v>
      </c>
      <c r="Y3" s="12">
        <f t="shared" ref="Y3:Y34" si="3">RANK(AE3,AE:AE,1)</f>
        <v>1</v>
      </c>
      <c r="Z3" s="5" t="s">
        <v>119</v>
      </c>
      <c r="AA3" s="10" t="str">
        <f>VLOOKUP(Z3,Joggler_List!$A:$C,2,0)</f>
        <v>M</v>
      </c>
      <c r="AB3" s="10" t="str">
        <f>VLOOKUP(Z3,Joggler_List!$A:$C,3,0)</f>
        <v>USA</v>
      </c>
      <c r="AC3" s="20" t="str" cm="1">
        <f t="array" ref="AC3">INDEX(Times!$C:$C,MATCH(1,(AE3=Times!$G:$G)*(Z3=Times!$D:$D),0))</f>
        <v>Super Kids Sunday 5k, Long Beach, California</v>
      </c>
      <c r="AD3" s="25" cm="1">
        <f t="array" ref="AD3">INDEX(Times!$A:$A,MATCH(1,(AE3=Times!$G:$G)*(Z3=Times!$D:$D),0))</f>
        <v>40972</v>
      </c>
      <c r="AE3" s="13">
        <f>_xlfn.MINIFS(Times!$G:$G,Times!$B:$B,"3b 5km",Times!$D:$D,Z3)</f>
        <v>1.1597222222222222E-2</v>
      </c>
      <c r="AG3" s="12">
        <f t="shared" ref="AG3:AG34" si="4">RANK(AM3,AM:AM,1)</f>
        <v>1</v>
      </c>
      <c r="AH3" s="5" t="s">
        <v>11</v>
      </c>
      <c r="AI3" s="10" t="str">
        <f>VLOOKUP(AH3,Joggler_List!$A:$C,2,0)</f>
        <v>M</v>
      </c>
      <c r="AJ3" s="10" t="str">
        <f>VLOOKUP(AH3,Joggler_List!$A:$C,3,0)</f>
        <v>USA</v>
      </c>
      <c r="AK3" s="20" t="str" cm="1">
        <f t="array" ref="AK3">INDEX(Times!$C:$C,MATCH(1,(AM3=Times!$G:$G)*(AH3=Times!$D:$D),0))</f>
        <v>Time Trial</v>
      </c>
      <c r="AL3" s="20" cm="1">
        <f t="array" ref="AL3">INDEX(Times!$A:$A,MATCH(1,(AM3=Times!$G:$G)*(AH3=Times!$D:$D),0))</f>
        <v>44704</v>
      </c>
      <c r="AM3" s="13">
        <f>_xlfn.MINIFS(Times!$G:$G,Times!$B:$B,"3b Mile",Times!$D:$D,AH3)</f>
        <v>3.2291666666666666E-3</v>
      </c>
      <c r="AP3">
        <v>16</v>
      </c>
      <c r="AQ3">
        <v>3</v>
      </c>
    </row>
    <row r="4" spans="1:43" x14ac:dyDescent="0.35">
      <c r="A4" s="10">
        <f t="shared" si="0"/>
        <v>2</v>
      </c>
      <c r="B4" s="5" t="s">
        <v>349</v>
      </c>
      <c r="C4" s="10" t="str">
        <f>VLOOKUP(B4,Joggler_List!$A:$C,2,0)</f>
        <v>M</v>
      </c>
      <c r="D4" s="10" t="str">
        <f>VLOOKUP(B4,Joggler_List!$A:$C,3,0)</f>
        <v>USA</v>
      </c>
      <c r="E4" s="20" t="str" cm="1">
        <f t="array" ref="E4">INDEX(Times!$C:$C,MATCH(1,(G4=Times!$G:$G)*(B4=Times!$D:$D),0))</f>
        <v>Philadelphia Marathon</v>
      </c>
      <c r="F4" s="25" cm="1">
        <f t="array" ref="F4">INDEX(Times!$A:$A,MATCH(1,(G4=Times!$G:$G)*(B4=Times!$D:$D),0))</f>
        <v>39040</v>
      </c>
      <c r="G4" s="13">
        <f>_xlfn.MINIFS(Times!$G:$G,Times!$B:$B,"3b Marathon",Times!$D:$D,$B4)</f>
        <v>0.11961805555555556</v>
      </c>
      <c r="I4" s="12">
        <f t="shared" si="1"/>
        <v>2</v>
      </c>
      <c r="J4" t="s">
        <v>127</v>
      </c>
      <c r="K4" s="10" t="str">
        <f>VLOOKUP(J4,Joggler_List!$A:$C,2,0)</f>
        <v>M</v>
      </c>
      <c r="L4" s="10" t="str">
        <f>VLOOKUP(J4,Joggler_List!$A:$C,3,0)</f>
        <v>CAN</v>
      </c>
      <c r="M4" s="20" t="str" cm="1">
        <f t="array" ref="M4">INDEX(Times!$C:$C,MATCH(1,(O4=Times!$G:$G)*(J4=Times!$D:$D),0))</f>
        <v>Toronto Waterfront Half Marathon</v>
      </c>
      <c r="N4" s="25" cm="1">
        <f t="array" ref="N4">INDEX(Times!$A:$A,MATCH(1,(O4=Times!$G:$G)*(J4=Times!$D:$D),0))</f>
        <v>43394</v>
      </c>
      <c r="O4" s="13">
        <f>_xlfn.MINIFS(Times!$G:$G,Times!$B:$B,"3b Half Marathon",Times!$D:$D,J4)</f>
        <v>5.3599537037037036E-2</v>
      </c>
      <c r="Q4" s="12">
        <f t="shared" si="2"/>
        <v>2</v>
      </c>
      <c r="R4" s="5" t="s">
        <v>119</v>
      </c>
      <c r="S4" s="10" t="str">
        <f>VLOOKUP(R4,Joggler_List!$A:$C,2,0)</f>
        <v>M</v>
      </c>
      <c r="T4" s="10" t="str">
        <f>VLOOKUP(R4,Joggler_List!$A:$C,3,0)</f>
        <v>USA</v>
      </c>
      <c r="U4" s="20" t="str" cm="1">
        <f t="array" ref="U4">INDEX(Times!$C:$C,MATCH(1,(W4=Times!$G:$G)*(R4=Times!$D:$D),0))</f>
        <v>Mandarin Run</v>
      </c>
      <c r="V4" s="20" cm="1">
        <f t="array" ref="V4">INDEX(Times!$A:$A,MATCH(1,(W4=Times!$G:$G)*(R4=Times!$D:$D),0))</f>
        <v>40859</v>
      </c>
      <c r="W4" s="13">
        <f>_xlfn.MINIFS(Times!$G:$G,Times!$B:$B,"3b 10km",Times!$D:$D,R4)</f>
        <v>2.478009259259259E-2</v>
      </c>
      <c r="Y4" s="12">
        <f t="shared" si="3"/>
        <v>2</v>
      </c>
      <c r="Z4" s="5" t="s">
        <v>121</v>
      </c>
      <c r="AA4" s="10" t="str">
        <f>VLOOKUP(Z4,Joggler_List!$A:$C,2,0)</f>
        <v>M</v>
      </c>
      <c r="AB4" s="10" t="str">
        <f>VLOOKUP(Z4,Joggler_List!$A:$C,3,0)</f>
        <v>CAN</v>
      </c>
      <c r="AC4" s="20" t="str" cm="1">
        <f t="array" ref="AC4">INDEX(Times!$C:$C,MATCH(1,(AE4=Times!$G:$G)*(Z4=Times!$D:$D),0))</f>
        <v>IJA, Virtual</v>
      </c>
      <c r="AD4" s="10" cm="1">
        <f t="array" ref="AD4">INDEX(Times!$A:$A,MATCH(1,(AE4=Times!$G:$G)*(Z4=Times!$D:$D),0))</f>
        <v>2020</v>
      </c>
      <c r="AE4" s="13">
        <f>_xlfn.MINIFS(Times!$G:$G,Times!$B:$B,"3b 5km",Times!$D:$D,Z4)</f>
        <v>1.1678240740740741E-2</v>
      </c>
      <c r="AG4" s="12">
        <f t="shared" si="4"/>
        <v>2</v>
      </c>
      <c r="AH4" s="5" t="s">
        <v>13</v>
      </c>
      <c r="AI4" s="10" t="str">
        <f>VLOOKUP(AH4,Joggler_List!$A:$C,2,0)</f>
        <v>M</v>
      </c>
      <c r="AJ4" s="10" t="str">
        <f>VLOOKUP(AH4,Joggler_List!$A:$C,3,0)</f>
        <v>USA</v>
      </c>
      <c r="AK4" s="20" t="str" cm="1">
        <f t="array" ref="AK4">INDEX(Times!$C:$C,MATCH(1,(AM4=Times!$G:$G)*(AH4=Times!$D:$D),0))</f>
        <v>Atlanta, Georgia</v>
      </c>
      <c r="AL4" s="20" cm="1">
        <f t="array" ref="AL4">INDEX(Times!$A:$A,MATCH(1,(AM4=Times!$G:$G)*(AH4=Times!$D:$D),0))</f>
        <v>37653</v>
      </c>
      <c r="AM4" s="13">
        <f>_xlfn.MINIFS(Times!$G:$G,Times!$B:$B,"3b Mile",Times!$D:$D,AH4)</f>
        <v>3.2638888888888891E-3</v>
      </c>
      <c r="AP4">
        <v>17</v>
      </c>
      <c r="AQ4">
        <v>9</v>
      </c>
    </row>
    <row r="5" spans="1:43" x14ac:dyDescent="0.35">
      <c r="A5" s="10">
        <f t="shared" si="0"/>
        <v>3</v>
      </c>
      <c r="B5" s="5" t="s">
        <v>279</v>
      </c>
      <c r="C5" s="10" t="str">
        <f>VLOOKUP(B5,Joggler_List!$A:$C,2,0)</f>
        <v>M</v>
      </c>
      <c r="D5" s="10" t="str">
        <f>VLOOKUP(B5,Joggler_List!$A:$C,3,0)</f>
        <v>GBR</v>
      </c>
      <c r="E5" s="20" t="str" cm="1">
        <f t="array" ref="E5">INDEX(Times!$C:$C,MATCH(1,(G5=Times!$G:$G)*(B5=Times!$D:$D),0))</f>
        <v>Manchester Marathon</v>
      </c>
      <c r="F5" s="25" cm="1">
        <f t="array" ref="F5">INDEX(Times!$A:$A,MATCH(1,(G5=Times!$G:$G)*(B5=Times!$D:$D),0))</f>
        <v>45032</v>
      </c>
      <c r="G5" s="13">
        <f>_xlfn.MINIFS(Times!$G:$G,Times!$B:$B,"3b Marathon",Times!$D:$D,$B5)</f>
        <v>0.13229166666666667</v>
      </c>
      <c r="I5" s="12">
        <f t="shared" si="1"/>
        <v>3</v>
      </c>
      <c r="J5" t="s">
        <v>279</v>
      </c>
      <c r="K5" s="10" t="str">
        <f>VLOOKUP(J5,Joggler_List!$A:$C,2,0)</f>
        <v>M</v>
      </c>
      <c r="L5" s="10" t="str">
        <f>VLOOKUP(J5,Joggler_List!$A:$C,3,0)</f>
        <v>GBR</v>
      </c>
      <c r="M5" s="20" t="str" cm="1">
        <f t="array" ref="M5">INDEX(Times!$C:$C,MATCH(1,(O5=Times!$G:$G)*(J5=Times!$D:$D),0))</f>
        <v>Leeds Half Marathon</v>
      </c>
      <c r="N5" s="25" cm="1">
        <f t="array" ref="N5">INDEX(Times!$A:$A,MATCH(1,(O5=Times!$G:$G)*(J5=Times!$D:$D),0))</f>
        <v>44689</v>
      </c>
      <c r="O5" s="13">
        <f>_xlfn.MINIFS(Times!$G:$G,Times!$B:$B,"3b Half Marathon",Times!$D:$D,J5)</f>
        <v>5.5868055555555553E-2</v>
      </c>
      <c r="Q5" s="12">
        <f t="shared" si="2"/>
        <v>3</v>
      </c>
      <c r="R5" s="5" t="s">
        <v>32</v>
      </c>
      <c r="S5" s="10" t="str">
        <f>VLOOKUP(R5,Joggler_List!$A:$C,2,0)</f>
        <v>M</v>
      </c>
      <c r="T5" s="10" t="str">
        <f>VLOOKUP(R5,Joggler_List!$A:$C,3,0)</f>
        <v>USA</v>
      </c>
      <c r="U5" s="20" t="str" cm="1">
        <f t="array" ref="U5">INDEX(Times!$C:$C,MATCH(1,(W5=Times!$G:$G)*(R5=Times!$D:$D),0))</f>
        <v>Time Trial</v>
      </c>
      <c r="V5" s="10" cm="1">
        <f t="array" ref="V5">INDEX(Times!$A:$A,MATCH(1,(W5=Times!$G:$G)*(R5=Times!$D:$D),0))</f>
        <v>1990</v>
      </c>
      <c r="W5" s="13">
        <f>_xlfn.MINIFS(Times!$G:$G,Times!$B:$B,"3b 10km",Times!$D:$D,R5)</f>
        <v>2.4826388888888887E-2</v>
      </c>
      <c r="Y5" s="12">
        <f t="shared" si="3"/>
        <v>3</v>
      </c>
      <c r="Z5" s="5" t="s">
        <v>124</v>
      </c>
      <c r="AA5" s="10" t="str">
        <f>VLOOKUP(Z5,Joggler_List!$A:$C,2,0)</f>
        <v>M</v>
      </c>
      <c r="AB5" s="10" t="str">
        <f>VLOOKUP(Z5,Joggler_List!$A:$C,3,0)</f>
        <v>USA</v>
      </c>
      <c r="AC5" s="20" t="str" cm="1">
        <f t="array" ref="AC5">INDEX(Times!$C:$C,MATCH(1,(AE5=Times!$G:$G)*(Z5=Times!$D:$D),0))</f>
        <v>Time Trial</v>
      </c>
      <c r="AD5" s="25" cm="1">
        <f t="array" ref="AD5">INDEX(Times!$A:$A,MATCH(1,(AE5=Times!$G:$G)*(Z5=Times!$D:$D),0))</f>
        <v>44770</v>
      </c>
      <c r="AE5" s="13">
        <f>_xlfn.MINIFS(Times!$G:$G,Times!$B:$B,"3b 5km",Times!$D:$D,Z5)</f>
        <v>1.1759259259259259E-2</v>
      </c>
      <c r="AG5" s="12">
        <f t="shared" si="4"/>
        <v>3</v>
      </c>
      <c r="AH5" s="5" t="s">
        <v>19</v>
      </c>
      <c r="AI5" s="10" t="str">
        <f>VLOOKUP(AH5,Joggler_List!$A:$C,2,0)</f>
        <v>M</v>
      </c>
      <c r="AJ5" s="10" t="str">
        <f>VLOOKUP(AH5,Joggler_List!$A:$C,3,0)</f>
        <v>USA</v>
      </c>
      <c r="AK5" s="20" t="str" cm="1">
        <f t="array" ref="AK5">INDEX(Times!$C:$C,MATCH(1,(AM5=Times!$G:$G)*(AH5=Times!$D:$D),0))</f>
        <v>IJA, San Jose</v>
      </c>
      <c r="AL5" s="10" cm="1">
        <f t="array" ref="AL5">INDEX(Times!$A:$A,MATCH(1,(AM5=Times!$G:$G)*(AH5=Times!$D:$D),0))</f>
        <v>1986</v>
      </c>
      <c r="AM5" s="13">
        <f>_xlfn.MINIFS(Times!$G:$G,Times!$B:$B,"3b Mile",Times!$D:$D,AH5)</f>
        <v>3.2754629629629631E-3</v>
      </c>
      <c r="AP5">
        <v>18</v>
      </c>
      <c r="AQ5">
        <v>4</v>
      </c>
    </row>
    <row r="6" spans="1:43" x14ac:dyDescent="0.35">
      <c r="A6" s="10">
        <f t="shared" si="0"/>
        <v>4</v>
      </c>
      <c r="B6" s="5" t="s">
        <v>121</v>
      </c>
      <c r="C6" s="10" t="str">
        <f>VLOOKUP(B6,Joggler_List!$A:$C,2,0)</f>
        <v>M</v>
      </c>
      <c r="D6" s="10" t="str">
        <f>VLOOKUP(B6,Joggler_List!$A:$C,3,0)</f>
        <v>CAN</v>
      </c>
      <c r="E6" s="20" t="str" cm="1">
        <f t="array" ref="E6">INDEX(Times!$C:$C,MATCH(1,(G6=Times!$G:$G)*(B6=Times!$D:$D),0))</f>
        <v>Boston Marathon</v>
      </c>
      <c r="F6" s="25" cm="1">
        <f t="array" ref="F6">INDEX(Times!$A:$A,MATCH(1,(G6=Times!$G:$G)*(B6=Times!$D:$D),0))</f>
        <v>42842</v>
      </c>
      <c r="G6" s="13">
        <f>_xlfn.MINIFS(Times!$G:$G,Times!$B:$B,"3b Marathon",Times!$D:$D,$B6)</f>
        <v>0.13416666666666668</v>
      </c>
      <c r="I6" s="12">
        <f t="shared" si="1"/>
        <v>4</v>
      </c>
      <c r="J6" t="s">
        <v>133</v>
      </c>
      <c r="K6" s="10" t="str">
        <f>VLOOKUP(J6,Joggler_List!$A:$C,2,0)</f>
        <v>M</v>
      </c>
      <c r="L6" s="10" t="str">
        <f>VLOOKUP(J6,Joggler_List!$A:$C,3,0)</f>
        <v>CAN</v>
      </c>
      <c r="M6" s="20" t="str" cm="1">
        <f t="array" ref="M6">INDEX(Times!$C:$C,MATCH(1,(O6=Times!$G:$G)*(J6=Times!$D:$D),0))</f>
        <v>Toronto Waterfront Half Marathon</v>
      </c>
      <c r="N6" s="25" cm="1">
        <f t="array" ref="N6">INDEX(Times!$A:$A,MATCH(1,(O6=Times!$G:$G)*(J6=Times!$D:$D),0))</f>
        <v>41931</v>
      </c>
      <c r="O6" s="13">
        <f>_xlfn.MINIFS(Times!$G:$G,Times!$B:$B,"3b Half Marathon",Times!$D:$D,J6)</f>
        <v>5.6018518518518523E-2</v>
      </c>
      <c r="Q6" s="12">
        <f t="shared" si="2"/>
        <v>4</v>
      </c>
      <c r="R6" s="5" t="s">
        <v>279</v>
      </c>
      <c r="S6" s="10" t="str">
        <f>VLOOKUP(R6,Joggler_List!$A:$C,2,0)</f>
        <v>M</v>
      </c>
      <c r="T6" s="10" t="str">
        <f>VLOOKUP(R6,Joggler_List!$A:$C,3,0)</f>
        <v>GBR</v>
      </c>
      <c r="U6" s="20" t="str" cm="1">
        <f t="array" ref="U6">INDEX(Times!$C:$C,MATCH(1,(W6=Times!$G:$G)*(R6=Times!$D:$D),0))</f>
        <v>Time Trial</v>
      </c>
      <c r="V6" s="10" cm="1">
        <f t="array" ref="V6">INDEX(Times!$A:$A,MATCH(1,(W6=Times!$G:$G)*(R6=Times!$D:$D),0))</f>
        <v>2022</v>
      </c>
      <c r="W6" s="13">
        <f>_xlfn.MINIFS(Times!$G:$G,Times!$B:$B,"3b 10km",Times!$D:$D,R6)</f>
        <v>2.5023148148148145E-2</v>
      </c>
      <c r="Y6" s="12">
        <f t="shared" si="3"/>
        <v>4</v>
      </c>
      <c r="Z6" s="5" t="s">
        <v>127</v>
      </c>
      <c r="AA6" s="10" t="str">
        <f>VLOOKUP(Z6,Joggler_List!$A:$C,2,0)</f>
        <v>M</v>
      </c>
      <c r="AB6" s="10" t="str">
        <f>VLOOKUP(Z6,Joggler_List!$A:$C,3,0)</f>
        <v>CAN</v>
      </c>
      <c r="AC6" s="20" t="str" cm="1">
        <f t="array" ref="AC6">INDEX(Times!$C:$C,MATCH(1,(AE6=Times!$G:$G)*(Z6=Times!$D:$D),0))</f>
        <v>Frédéric Back parkrun</v>
      </c>
      <c r="AD6" s="25" cm="1">
        <f t="array" ref="AD6">INDEX(Times!$A:$A,MATCH(1,(AE6=Times!$G:$G)*(Z6=Times!$D:$D),0))</f>
        <v>43330</v>
      </c>
      <c r="AE6" s="13">
        <f>_xlfn.MINIFS(Times!$G:$G,Times!$B:$B,"3b 5km",Times!$D:$D,Z6)</f>
        <v>1.1770833333333333E-2</v>
      </c>
      <c r="AG6" s="12">
        <f t="shared" si="4"/>
        <v>3</v>
      </c>
      <c r="AH6" s="5" t="s">
        <v>16</v>
      </c>
      <c r="AI6" s="10" t="str">
        <f>VLOOKUP(AH6,Joggler_List!$A:$C,2,0)</f>
        <v>M</v>
      </c>
      <c r="AJ6" s="10" t="str">
        <f>VLOOKUP(AH6,Joggler_List!$A:$C,3,0)</f>
        <v>USA</v>
      </c>
      <c r="AK6" s="20" t="str" cm="1">
        <f t="array" ref="AK6">INDEX(Times!$C:$C,MATCH(1,(AM6=Times!$G:$G)*(AH6=Times!$D:$D),0))</f>
        <v>Time Trial</v>
      </c>
      <c r="AL6" s="20" cm="1">
        <f t="array" ref="AL6">INDEX(Times!$A:$A,MATCH(1,(AM6=Times!$G:$G)*(AH6=Times!$D:$D),0))</f>
        <v>43228</v>
      </c>
      <c r="AM6" s="13">
        <f>_xlfn.MINIFS(Times!$G:$G,Times!$B:$B,"3b Mile",Times!$D:$D,AH6)</f>
        <v>3.2754629629629631E-3</v>
      </c>
      <c r="AP6">
        <v>19</v>
      </c>
      <c r="AQ6">
        <v>11</v>
      </c>
    </row>
    <row r="7" spans="1:43" x14ac:dyDescent="0.35">
      <c r="A7" s="10">
        <f t="shared" si="0"/>
        <v>5</v>
      </c>
      <c r="B7" s="5" t="s">
        <v>332</v>
      </c>
      <c r="C7" s="10" t="str">
        <f>VLOOKUP(B7,Joggler_List!$A:$C,2,0)</f>
        <v>M</v>
      </c>
      <c r="D7" s="10" t="str">
        <f>VLOOKUP(B7,Joggler_List!$A:$C,3,0)</f>
        <v>AUT</v>
      </c>
      <c r="E7" s="20" t="str" cm="1">
        <f t="array" ref="E7">INDEX(Times!$C:$C,MATCH(1,(G7=Times!$G:$G)*(B7=Times!$D:$D),0))</f>
        <v>Linz Marathon, Austria</v>
      </c>
      <c r="F7" s="25" cm="1">
        <f t="array" ref="F7">INDEX(Times!$A:$A,MATCH(1,(G7=Times!$G:$G)*(B7=Times!$D:$D),0))</f>
        <v>43568</v>
      </c>
      <c r="G7" s="13">
        <f>_xlfn.MINIFS(Times!$G:$G,Times!$B:$B,"3b Marathon",Times!$D:$D,$B7)</f>
        <v>0.13494212962962962</v>
      </c>
      <c r="I7" s="12">
        <f t="shared" si="1"/>
        <v>5</v>
      </c>
      <c r="J7" t="s">
        <v>137</v>
      </c>
      <c r="K7" s="10" t="str">
        <f>VLOOKUP(J7,Joggler_List!$A:$C,2,0)</f>
        <v>M</v>
      </c>
      <c r="L7" s="10" t="str">
        <f>VLOOKUP(J7,Joggler_List!$A:$C,3,0)</f>
        <v>USA</v>
      </c>
      <c r="M7" s="20" t="str" cm="1">
        <f t="array" ref="M7">INDEX(Times!$C:$C,MATCH(1,(O7=Times!$G:$G)*(J7=Times!$D:$D),0))</f>
        <v>IMT Des Moines Half Marathon</v>
      </c>
      <c r="N7" s="25" cm="1">
        <f t="array" ref="N7">INDEX(Times!$A:$A,MATCH(1,(O7=Times!$G:$G)*(J7=Times!$D:$D),0))</f>
        <v>42295</v>
      </c>
      <c r="O7" s="13">
        <f>_xlfn.MINIFS(Times!$G:$G,Times!$B:$B,"3b Half Marathon",Times!$D:$D,J7)</f>
        <v>5.9143518518518519E-2</v>
      </c>
      <c r="Q7" s="12">
        <f t="shared" si="2"/>
        <v>5</v>
      </c>
      <c r="R7" s="5" t="s">
        <v>133</v>
      </c>
      <c r="S7" s="10" t="str">
        <f>VLOOKUP(R7,Joggler_List!$A:$C,2,0)</f>
        <v>M</v>
      </c>
      <c r="T7" s="10" t="str">
        <f>VLOOKUP(R7,Joggler_List!$A:$C,3,0)</f>
        <v>CAN</v>
      </c>
      <c r="U7" s="20" t="str" cm="1">
        <f t="array" ref="U7">INDEX(Times!$C:$C,MATCH(1,(W7=Times!$G:$G)*(R7=Times!$D:$D),0))</f>
        <v>Toronto Island Run</v>
      </c>
      <c r="V7" s="20" cm="1">
        <f t="array" ref="V7">INDEX(Times!$A:$A,MATCH(1,(W7=Times!$G:$G)*(R7=Times!$D:$D),0))</f>
        <v>38970</v>
      </c>
      <c r="W7" s="13">
        <f>_xlfn.MINIFS(Times!$G:$G,Times!$B:$B,"3b 10km",Times!$D:$D,R7)</f>
        <v>2.5312500000000002E-2</v>
      </c>
      <c r="Y7" s="12">
        <f t="shared" si="3"/>
        <v>5</v>
      </c>
      <c r="Z7" s="5" t="s">
        <v>19</v>
      </c>
      <c r="AA7" s="10" t="str">
        <f>VLOOKUP(Z7,Joggler_List!$A:$C,2,0)</f>
        <v>M</v>
      </c>
      <c r="AB7" s="10" t="str">
        <f>VLOOKUP(Z7,Joggler_List!$A:$C,3,0)</f>
        <v>USA</v>
      </c>
      <c r="AC7" s="20" t="str" cm="1">
        <f t="array" ref="AC7">INDEX(Times!$C:$C,MATCH(1,(AE7=Times!$G:$G)*(Z7=Times!$D:$D),0))</f>
        <v>IJA, San Jose</v>
      </c>
      <c r="AD7" s="10" cm="1">
        <f t="array" ref="AD7">INDEX(Times!$A:$A,MATCH(1,(AE7=Times!$G:$G)*(Z7=Times!$D:$D),0))</f>
        <v>1986</v>
      </c>
      <c r="AE7" s="13">
        <f>_xlfn.MINIFS(Times!$G:$G,Times!$B:$B,"3b 5km",Times!$D:$D,Z7)</f>
        <v>1.1782407407407406E-2</v>
      </c>
      <c r="AG7" s="12">
        <f t="shared" si="4"/>
        <v>5</v>
      </c>
      <c r="AH7" s="5" t="s">
        <v>24</v>
      </c>
      <c r="AI7" s="10" t="str">
        <f>VLOOKUP(AH7,Joggler_List!$A:$C,2,0)</f>
        <v>M</v>
      </c>
      <c r="AJ7" s="10">
        <f>VLOOKUP(AH7,Joggler_List!$A:$C,3,0)</f>
        <v>0</v>
      </c>
      <c r="AK7" s="20" t="str" cm="1">
        <f t="array" ref="AK7">INDEX(Times!$C:$C,MATCH(1,(AM7=Times!$G:$G)*(AH7=Times!$D:$D),0))</f>
        <v>IJA, Atlanta</v>
      </c>
      <c r="AL7" s="10" cm="1">
        <f t="array" ref="AL7">INDEX(Times!$A:$A,MATCH(1,(AM7=Times!$G:$G)*(AH7=Times!$D:$D),0))</f>
        <v>1985</v>
      </c>
      <c r="AM7" s="13">
        <f>_xlfn.MINIFS(Times!$G:$G,Times!$B:$B,"3b Mile",Times!$D:$D,AH7)</f>
        <v>3.5416666666666665E-3</v>
      </c>
      <c r="AP7">
        <v>20</v>
      </c>
      <c r="AQ7">
        <v>14</v>
      </c>
    </row>
    <row r="8" spans="1:43" x14ac:dyDescent="0.35">
      <c r="A8" s="10">
        <f t="shared" si="0"/>
        <v>6</v>
      </c>
      <c r="B8" s="5" t="s">
        <v>367</v>
      </c>
      <c r="C8" s="10" t="str">
        <f>VLOOKUP(B8,Joggler_List!$A:$C,2,0)</f>
        <v>M</v>
      </c>
      <c r="D8" s="10" t="str">
        <f>VLOOKUP(B8,Joggler_List!$A:$C,3,0)</f>
        <v>NOR</v>
      </c>
      <c r="E8" s="20" t="str" cm="1">
        <f t="array" ref="E8">INDEX(Times!$C:$C,MATCH(1,(G8=Times!$G:$G)*(B8=Times!$D:$D),0))</f>
        <v>Karlsruhe, Germany</v>
      </c>
      <c r="F8" s="25" cm="1">
        <f t="array" ref="F8">INDEX(Times!$A:$A,MATCH(1,(G8=Times!$G:$G)*(B8=Times!$D:$D),0))</f>
        <v>36748</v>
      </c>
      <c r="G8" s="13">
        <f>_xlfn.MINIFS(Times!$G:$G,Times!$B:$B,"3b Marathon",Times!$D:$D,$B8)</f>
        <v>0.13945601851851852</v>
      </c>
      <c r="I8" s="12">
        <f t="shared" si="1"/>
        <v>6</v>
      </c>
      <c r="J8" t="s">
        <v>152</v>
      </c>
      <c r="K8" s="10" t="str">
        <f>VLOOKUP(J8,Joggler_List!$A:$C,2,0)</f>
        <v>M</v>
      </c>
      <c r="L8" s="10" t="str">
        <f>VLOOKUP(J8,Joggler_List!$A:$C,3,0)</f>
        <v>GBR</v>
      </c>
      <c r="M8" s="20" t="str" cm="1">
        <f t="array" ref="M8">INDEX(Times!$C:$C,MATCH(1,(O8=Times!$G:$G)*(J8=Times!$D:$D),0))</f>
        <v>Cheltenham Half Marathon</v>
      </c>
      <c r="N8" s="46" cm="1">
        <f t="array" ref="N8">INDEX(Times!$A:$A,MATCH(1,(O8=Times!$G:$G)*(J8=Times!$D:$D),0))</f>
        <v>43373</v>
      </c>
      <c r="O8" s="13">
        <f>_xlfn.MINIFS(Times!$G:$G,Times!$B:$B,"3b Half Marathon",Times!$D:$D,J8)</f>
        <v>6.0358796296296292E-2</v>
      </c>
      <c r="Q8" s="12">
        <f t="shared" si="2"/>
        <v>6</v>
      </c>
      <c r="R8" s="5" t="s">
        <v>158</v>
      </c>
      <c r="S8" s="10" t="str">
        <f>VLOOKUP(R8,Joggler_List!$A:$C,2,0)</f>
        <v>M</v>
      </c>
      <c r="T8" s="10" t="str">
        <f>VLOOKUP(R8,Joggler_List!$A:$C,3,0)</f>
        <v>GBR</v>
      </c>
      <c r="U8" s="20" t="str" cm="1">
        <f t="array" ref="U8">INDEX(Times!$C:$C,MATCH(1,(W8=Times!$G:$G)*(R8=Times!$D:$D),0))</f>
        <v>Nottingham Holme Run</v>
      </c>
      <c r="V8" s="20" cm="1">
        <f t="array" ref="V8">INDEX(Times!$A:$A,MATCH(1,(W8=Times!$G:$G)*(R8=Times!$D:$D),0))</f>
        <v>44605</v>
      </c>
      <c r="W8" s="13">
        <f>_xlfn.MINIFS(Times!$G:$G,Times!$B:$B,"3b 10km",Times!$D:$D,R8)</f>
        <v>2.8773148148148145E-2</v>
      </c>
      <c r="Y8" s="12">
        <f t="shared" si="3"/>
        <v>6</v>
      </c>
      <c r="Z8" s="5" t="s">
        <v>131</v>
      </c>
      <c r="AA8" s="10" t="str">
        <f>VLOOKUP(Z8,Joggler_List!$A:$C,2,0)</f>
        <v>M</v>
      </c>
      <c r="AB8" s="10" t="str">
        <f>VLOOKUP(Z8,Joggler_List!$A:$C,3,0)</f>
        <v>CAN</v>
      </c>
      <c r="AC8" s="20" t="str" cm="1">
        <f t="array" ref="AC8">INDEX(Times!$C:$C,MATCH(1,(AE8=Times!$G:$G)*(Z8=Times!$D:$D),0))</f>
        <v>Canadian Joggle Off</v>
      </c>
      <c r="AD8" s="25" cm="1">
        <f t="array" ref="AD8">INDEX(Times!$A:$A,MATCH(1,(AE8=Times!$G:$G)*(Z8=Times!$D:$D),0))</f>
        <v>39689</v>
      </c>
      <c r="AE8" s="13">
        <f>_xlfn.MINIFS(Times!$G:$G,Times!$B:$B,"3b 5km",Times!$D:$D,Z8)</f>
        <v>1.1851851851851851E-2</v>
      </c>
      <c r="AG8" s="12">
        <f t="shared" si="4"/>
        <v>5</v>
      </c>
      <c r="AH8" s="5" t="s">
        <v>25</v>
      </c>
      <c r="AI8" s="10" t="str">
        <f>VLOOKUP(AH8,Joggler_List!$A:$C,2,0)</f>
        <v>M</v>
      </c>
      <c r="AJ8" s="10">
        <f>VLOOKUP(AH8,Joggler_List!$A:$C,3,0)</f>
        <v>0</v>
      </c>
      <c r="AK8" s="20" t="str" cm="1">
        <f t="array" ref="AK8">INDEX(Times!$C:$C,MATCH(1,(AM8=Times!$G:$G)*(AH8=Times!$D:$D),0))</f>
        <v>IJA, Las Vegas</v>
      </c>
      <c r="AL8" s="10" cm="1">
        <f t="array" ref="AL8">INDEX(Times!$A:$A,MATCH(1,(AM8=Times!$G:$G)*(AH8=Times!$D:$D),0))</f>
        <v>1984</v>
      </c>
      <c r="AM8" s="13">
        <f>_xlfn.MINIFS(Times!$G:$G,Times!$B:$B,"3b Mile",Times!$D:$D,AH8)</f>
        <v>3.5416666666666665E-3</v>
      </c>
      <c r="AP8">
        <v>21</v>
      </c>
      <c r="AQ8">
        <v>7</v>
      </c>
    </row>
    <row r="9" spans="1:43" x14ac:dyDescent="0.35">
      <c r="A9" s="10">
        <f t="shared" si="0"/>
        <v>7</v>
      </c>
      <c r="B9" s="5" t="s">
        <v>163</v>
      </c>
      <c r="C9" s="10" t="str">
        <f>VLOOKUP(B9,Joggler_List!$A:$C,2,0)</f>
        <v>M</v>
      </c>
      <c r="D9" s="10" t="str">
        <f>VLOOKUP(B9,Joggler_List!$A:$C,3,0)</f>
        <v>USA</v>
      </c>
      <c r="E9" s="20" t="str" cm="1">
        <f t="array" ref="E9">INDEX(Times!$C:$C,MATCH(1,(G9=Times!$G:$G)*(B9=Times!$D:$D),0))</f>
        <v>Sunburst Marathon, South Bend</v>
      </c>
      <c r="F9" s="25" cm="1">
        <f t="array" ref="F9">INDEX(Times!$A:$A,MATCH(1,(G9=Times!$G:$G)*(B9=Times!$D:$D),0))</f>
        <v>39970</v>
      </c>
      <c r="G9" s="13">
        <f>_xlfn.MINIFS(Times!$G:$G,Times!$B:$B,"3b Marathon",Times!$D:$D,$B9)</f>
        <v>0.14002314814814815</v>
      </c>
      <c r="I9" s="12">
        <f t="shared" si="1"/>
        <v>7</v>
      </c>
      <c r="J9" t="s">
        <v>63</v>
      </c>
      <c r="K9" s="10" t="str">
        <f>VLOOKUP(J9,Joggler_List!$A:$C,2,0)</f>
        <v>M</v>
      </c>
      <c r="L9" s="10" t="str">
        <f>VLOOKUP(J9,Joggler_List!$A:$C,3,0)</f>
        <v>USA</v>
      </c>
      <c r="M9" s="20" t="str" cm="1">
        <f t="array" ref="M9">INDEX(Times!$C:$C,MATCH(1,(O9=Times!$G:$G)*(J9=Times!$D:$D),0))</f>
        <v>Harrisburg Half Marathon, PA</v>
      </c>
      <c r="N9" s="25" cm="1">
        <f t="array" ref="N9">INDEX(Times!$A:$A,MATCH(1,(O9=Times!$G:$G)*(J9=Times!$D:$D),0))</f>
        <v>44086</v>
      </c>
      <c r="O9" s="13">
        <f>_xlfn.MINIFS(Times!$G:$G,Times!$B:$B,"3b Half Marathon",Times!$D:$D,J9)</f>
        <v>6.2453703703703706E-2</v>
      </c>
      <c r="Q9" s="12">
        <f t="shared" si="2"/>
        <v>7</v>
      </c>
      <c r="R9" s="5" t="s">
        <v>63</v>
      </c>
      <c r="S9" s="10" t="str">
        <f>VLOOKUP(R9,Joggler_List!$A:$C,2,0)</f>
        <v>M</v>
      </c>
      <c r="T9" s="10" t="str">
        <f>VLOOKUP(R9,Joggler_List!$A:$C,3,0)</f>
        <v>USA</v>
      </c>
      <c r="U9" s="20" t="str" cm="1">
        <f t="array" ref="U9">INDEX(Times!$C:$C,MATCH(1,(W9=Times!$G:$G)*(R9=Times!$D:$D),0))</f>
        <v>Newport Turkey Trot 10k, PA</v>
      </c>
      <c r="V9" s="20" cm="1">
        <f t="array" ref="V9">INDEX(Times!$A:$A,MATCH(1,(W9=Times!$G:$G)*(R9=Times!$D:$D),0))</f>
        <v>44161</v>
      </c>
      <c r="W9" s="13">
        <f>_xlfn.MINIFS(Times!$G:$G,Times!$B:$B,"3b 10km",Times!$D:$D,R9)</f>
        <v>3.0925925925925926E-2</v>
      </c>
      <c r="Y9" s="12">
        <f t="shared" si="3"/>
        <v>7</v>
      </c>
      <c r="Z9" s="5" t="s">
        <v>135</v>
      </c>
      <c r="AA9" s="10" t="str">
        <f>VLOOKUP(Z9,Joggler_List!$A:$C,2,0)</f>
        <v>M</v>
      </c>
      <c r="AB9" s="10" t="str">
        <f>VLOOKUP(Z9,Joggler_List!$A:$C,3,0)</f>
        <v>CAN</v>
      </c>
      <c r="AC9" s="20" t="str" cm="1">
        <f t="array" ref="AC9">INDEX(Times!$C:$C,MATCH(1,(AE9=Times!$G:$G)*(Z9=Times!$D:$D),0))</f>
        <v>Limestone 5K, Kingston, Ontario</v>
      </c>
      <c r="AD9" s="25" cm="1">
        <f t="array" ref="AD9">INDEX(Times!$A:$A,MATCH(1,(AE9=Times!$G:$G)*(Z9=Times!$D:$D),0))</f>
        <v>39201</v>
      </c>
      <c r="AE9" s="13">
        <f>_xlfn.MINIFS(Times!$G:$G,Times!$B:$B,"3b 5km",Times!$D:$D,Z9)</f>
        <v>1.1863425925925925E-2</v>
      </c>
      <c r="AG9" s="12">
        <f t="shared" si="4"/>
        <v>7</v>
      </c>
      <c r="AH9" s="5" t="s">
        <v>27</v>
      </c>
      <c r="AI9" s="10" t="str">
        <f>VLOOKUP(AH9,Joggler_List!$A:$C,2,0)</f>
        <v>M</v>
      </c>
      <c r="AJ9" s="10">
        <f>VLOOKUP(AH9,Joggler_List!$A:$C,3,0)</f>
        <v>0</v>
      </c>
      <c r="AK9" s="20" t="str" cm="1">
        <f t="array" ref="AK9">INDEX(Times!$C:$C,MATCH(1,(AM9=Times!$G:$G)*(AH9=Times!$D:$D),0))</f>
        <v>IJA, Pittsburgh</v>
      </c>
      <c r="AL9" s="10" cm="1">
        <f t="array" ref="AL9">INDEX(Times!$A:$A,MATCH(1,(AM9=Times!$G:$G)*(AH9=Times!$D:$D),0))</f>
        <v>1997</v>
      </c>
      <c r="AM9" s="13">
        <f>_xlfn.MINIFS(Times!$G:$G,Times!$B:$B,"3b Mile",Times!$D:$D,AH9)</f>
        <v>3.6226851851851854E-3</v>
      </c>
      <c r="AP9">
        <v>22</v>
      </c>
      <c r="AQ9">
        <v>6</v>
      </c>
    </row>
    <row r="10" spans="1:43" x14ac:dyDescent="0.35">
      <c r="A10" s="10">
        <f t="shared" si="0"/>
        <v>8</v>
      </c>
      <c r="B10" s="5" t="s">
        <v>372</v>
      </c>
      <c r="C10" s="10" t="str">
        <f>VLOOKUP(B10,Joggler_List!$A:$C,2,0)</f>
        <v>M</v>
      </c>
      <c r="D10" s="10" t="str">
        <f>VLOOKUP(B10,Joggler_List!$A:$C,3,0)</f>
        <v>USA</v>
      </c>
      <c r="E10" s="20" t="str" cm="1">
        <f t="array" ref="E10">INDEX(Times!$C:$C,MATCH(1,(G10=Times!$G:$G)*(B10=Times!$D:$D),0))</f>
        <v>Salmon River Idaho</v>
      </c>
      <c r="F10" s="25" cm="1">
        <f t="array" ref="F10">INDEX(Times!$A:$A,MATCH(1,(G10=Times!$G:$G)*(B10=Times!$D:$D),0))</f>
        <v>32328</v>
      </c>
      <c r="G10" s="13">
        <f>_xlfn.MINIFS(Times!$G:$G,Times!$B:$B,"3b Marathon",Times!$D:$D,$B10)</f>
        <v>0.14064814814814816</v>
      </c>
      <c r="I10" s="12">
        <f t="shared" si="1"/>
        <v>8</v>
      </c>
      <c r="J10" t="s">
        <v>332</v>
      </c>
      <c r="K10" s="10" t="str">
        <f>VLOOKUP(J10,Joggler_List!$A:$C,2,0)</f>
        <v>M</v>
      </c>
      <c r="L10" s="10" t="str">
        <f>VLOOKUP(J10,Joggler_List!$A:$C,3,0)</f>
        <v>AUT</v>
      </c>
      <c r="M10" s="20" t="str" cm="1">
        <f t="array" ref="M10">INDEX(Times!$C:$C,MATCH(1,(O10=Times!$G:$G)*(J10=Times!$D:$D),0))</f>
        <v>Auffahrtslauf St. Gallen Half Marathon, Switzerland</v>
      </c>
      <c r="N10" s="25" cm="1">
        <f t="array" ref="N10">INDEX(Times!$A:$A,MATCH(1,(O10=Times!$G:$G)*(J10=Times!$D:$D),0))</f>
        <v>44451</v>
      </c>
      <c r="O10" s="13">
        <f>_xlfn.MINIFS(Times!$G:$G,Times!$B:$B,"3b Half Marathon",Times!$D:$D,J10)</f>
        <v>6.4027777777777781E-2</v>
      </c>
      <c r="Q10" s="12">
        <f t="shared" si="2"/>
        <v>8</v>
      </c>
      <c r="R10" s="5" t="s">
        <v>291</v>
      </c>
      <c r="S10" s="10" t="str">
        <f>VLOOKUP(R10,Joggler_List!$A:$C,2,0)</f>
        <v>M</v>
      </c>
      <c r="T10" s="10" t="str">
        <f>VLOOKUP(R10,Joggler_List!$A:$C,3,0)</f>
        <v>POL</v>
      </c>
      <c r="U10" s="20" t="str" cm="1">
        <f t="array" ref="U10">INDEX(Times!$C:$C,MATCH(1,(W10=Times!$G:$G)*(R10=Times!$D:$D),0))</f>
        <v>VI Run Grand Prix Warsaw</v>
      </c>
      <c r="V10" s="20" cm="1">
        <f t="array" ref="V10">INDEX(Times!$A:$A,MATCH(1,(W10=Times!$G:$G)*(R10=Times!$D:$D),0))</f>
        <v>43722</v>
      </c>
      <c r="W10" s="13">
        <f>_xlfn.MINIFS(Times!$G:$G,Times!$B:$B,"3b 10km",Times!$D:$D,R10)</f>
        <v>3.142361111111111E-2</v>
      </c>
      <c r="Y10" s="12">
        <f t="shared" si="3"/>
        <v>7</v>
      </c>
      <c r="Z10" s="5" t="s">
        <v>133</v>
      </c>
      <c r="AA10" s="10" t="str">
        <f>VLOOKUP(Z10,Joggler_List!$A:$C,2,0)</f>
        <v>M</v>
      </c>
      <c r="AB10" s="10" t="str">
        <f>VLOOKUP(Z10,Joggler_List!$A:$C,3,0)</f>
        <v>CAN</v>
      </c>
      <c r="AC10" s="20" t="str" cm="1">
        <f t="array" ref="AC10">INDEX(Times!$C:$C,MATCH(1,(AE10=Times!$G:$G)*(Z10=Times!$D:$D),0))</f>
        <v>Canadian Joggle Off</v>
      </c>
      <c r="AD10" s="25" cm="1">
        <f t="array" ref="AD10">INDEX(Times!$A:$A,MATCH(1,(AE10=Times!$G:$G)*(Z10=Times!$D:$D),0))</f>
        <v>39689</v>
      </c>
      <c r="AE10" s="13">
        <f>_xlfn.MINIFS(Times!$G:$G,Times!$B:$B,"3b 5km",Times!$D:$D,Z10)</f>
        <v>1.1863425925925925E-2</v>
      </c>
      <c r="AG10" s="12">
        <f t="shared" si="4"/>
        <v>8</v>
      </c>
      <c r="AH10" s="5" t="s">
        <v>30</v>
      </c>
      <c r="AI10" s="10" t="str">
        <f>VLOOKUP(AH10,Joggler_List!$A:$C,2,0)</f>
        <v>M</v>
      </c>
      <c r="AJ10" s="10">
        <f>VLOOKUP(AH10,Joggler_List!$A:$C,3,0)</f>
        <v>0</v>
      </c>
      <c r="AK10" s="20" t="str" cm="1">
        <f t="array" ref="AK10">INDEX(Times!$C:$C,MATCH(1,(AM10=Times!$G:$G)*(AH10=Times!$D:$D),0))</f>
        <v>IJA, Santa Barbara</v>
      </c>
      <c r="AL10" s="10" cm="1">
        <f t="array" ref="AL10">INDEX(Times!$A:$A,MATCH(1,(AM10=Times!$G:$G)*(AH10=Times!$D:$D),0))</f>
        <v>1982</v>
      </c>
      <c r="AM10" s="13">
        <f>_xlfn.MINIFS(Times!$G:$G,Times!$B:$B,"3b Mile",Times!$D:$D,AH10)</f>
        <v>3.645833333333333E-3</v>
      </c>
      <c r="AP10">
        <v>23</v>
      </c>
      <c r="AQ10">
        <v>9</v>
      </c>
    </row>
    <row r="11" spans="1:43" x14ac:dyDescent="0.35">
      <c r="A11" s="10">
        <f t="shared" si="0"/>
        <v>9</v>
      </c>
      <c r="B11" s="5" t="s">
        <v>381</v>
      </c>
      <c r="C11" s="10" t="str">
        <f>VLOOKUP(B11,Joggler_List!$A:$C,2,0)</f>
        <v>M</v>
      </c>
      <c r="D11" s="10" t="str">
        <f>VLOOKUP(B11,Joggler_List!$A:$C,3,0)</f>
        <v>USA</v>
      </c>
      <c r="E11" s="20" t="str" cm="1">
        <f t="array" ref="E11">INDEX(Times!$C:$C,MATCH(1,(G11=Times!$G:$G)*(B11=Times!$D:$D),0))</f>
        <v>Akron Marathon</v>
      </c>
      <c r="F11" s="25" cm="1">
        <f t="array" ref="F11">INDEX(Times!$A:$A,MATCH(1,(G11=Times!$G:$G)*(B11=Times!$D:$D),0))</f>
        <v>40082</v>
      </c>
      <c r="G11" s="13">
        <f>_xlfn.MINIFS(Times!$G:$G,Times!$B:$B,"3b Marathon",Times!$D:$D,$B11)</f>
        <v>0.14509259259259258</v>
      </c>
      <c r="I11" s="12">
        <f t="shared" si="1"/>
        <v>9</v>
      </c>
      <c r="J11" t="s">
        <v>158</v>
      </c>
      <c r="K11" s="10" t="str">
        <f>VLOOKUP(J11,Joggler_List!$A:$C,2,0)</f>
        <v>M</v>
      </c>
      <c r="L11" s="10" t="str">
        <f>VLOOKUP(J11,Joggler_List!$A:$C,3,0)</f>
        <v>GBR</v>
      </c>
      <c r="M11" s="20" t="str" cm="1">
        <f t="array" ref="M11">INDEX(Times!$C:$C,MATCH(1,(O11=Times!$G:$G)*(J11=Times!$D:$D),0))</f>
        <v>Aintree Half Marathon</v>
      </c>
      <c r="N11" s="25" cm="1">
        <f t="array" ref="N11">INDEX(Times!$A:$A,MATCH(1,(O11=Times!$G:$G)*(J11=Times!$D:$D),0))</f>
        <v>44549</v>
      </c>
      <c r="O11" s="13">
        <f>_xlfn.MINIFS(Times!$G:$G,Times!$B:$B,"3b Half Marathon",Times!$D:$D,J11)</f>
        <v>6.5312499999999996E-2</v>
      </c>
      <c r="Q11" s="12">
        <f t="shared" si="2"/>
        <v>9</v>
      </c>
      <c r="R11" s="5" t="s">
        <v>294</v>
      </c>
      <c r="S11" s="10" t="str">
        <f>VLOOKUP(R11,Joggler_List!$A:$C,2,0)</f>
        <v>M</v>
      </c>
      <c r="T11" s="10" t="str">
        <f>VLOOKUP(R11,Joggler_List!$A:$C,3,0)</f>
        <v>GBR</v>
      </c>
      <c r="U11" s="20" t="str" cm="1">
        <f t="array" ref="U11">INDEX(Times!$C:$C,MATCH(1,(W11=Times!$G:$G)*(R11=Times!$D:$D),0))</f>
        <v>Lincoln 10km</v>
      </c>
      <c r="V11" s="20" cm="1">
        <f t="array" ref="V11">INDEX(Times!$A:$A,MATCH(1,(W11=Times!$G:$G)*(R11=Times!$D:$D),0))</f>
        <v>39174</v>
      </c>
      <c r="W11" s="13">
        <f>_xlfn.MINIFS(Times!$G:$G,Times!$B:$B,"3b 10km",Times!$D:$D,R11)</f>
        <v>3.2650462962962964E-2</v>
      </c>
      <c r="Y11" s="12">
        <f t="shared" si="3"/>
        <v>9</v>
      </c>
      <c r="Z11" s="5" t="s">
        <v>137</v>
      </c>
      <c r="AA11" s="10" t="str">
        <f>VLOOKUP(Z11,Joggler_List!$A:$C,2,0)</f>
        <v>M</v>
      </c>
      <c r="AB11" s="10" t="str">
        <f>VLOOKUP(Z11,Joggler_List!$A:$C,3,0)</f>
        <v>USA</v>
      </c>
      <c r="AC11" s="20" t="str" cm="1">
        <f t="array" ref="AC11">INDEX(Times!$C:$C,MATCH(1,(AE11=Times!$G:$G)*(Z11=Times!$D:$D),0))</f>
        <v>Time Trial</v>
      </c>
      <c r="AD11" s="10" cm="1">
        <f t="array" ref="AD11">INDEX(Times!$A:$A,MATCH(1,(AE11=Times!$G:$G)*(Z11=Times!$D:$D),0))</f>
        <v>2007</v>
      </c>
      <c r="AE11" s="13">
        <f>_xlfn.MINIFS(Times!$G:$G,Times!$B:$B,"3b 5km",Times!$D:$D,Z11)</f>
        <v>1.1898148148148149E-2</v>
      </c>
      <c r="AG11" s="12">
        <f t="shared" si="4"/>
        <v>9</v>
      </c>
      <c r="AH11" s="5" t="s">
        <v>32</v>
      </c>
      <c r="AI11" s="10" t="str">
        <f>VLOOKUP(AH11,Joggler_List!$A:$C,2,0)</f>
        <v>M</v>
      </c>
      <c r="AJ11" s="10" t="str">
        <f>VLOOKUP(AH11,Joggler_List!$A:$C,3,0)</f>
        <v>USA</v>
      </c>
      <c r="AK11" s="20" t="str" cm="1">
        <f t="array" ref="AK11">INDEX(Times!$C:$C,MATCH(1,(AM11=Times!$G:$G)*(AH11=Times!$D:$D),0))</f>
        <v>IJA, LA</v>
      </c>
      <c r="AL11" s="10" cm="1">
        <f t="array" ref="AL11">INDEX(Times!$A:$A,MATCH(1,(AM11=Times!$G:$G)*(AH11=Times!$D:$D),0))</f>
        <v>1990</v>
      </c>
      <c r="AM11" s="13">
        <f>_xlfn.MINIFS(Times!$G:$G,Times!$B:$B,"3b Mile",Times!$D:$D,AH11)</f>
        <v>3.6574074074074074E-3</v>
      </c>
      <c r="AP11">
        <v>24</v>
      </c>
      <c r="AQ11">
        <v>10</v>
      </c>
    </row>
    <row r="12" spans="1:43" x14ac:dyDescent="0.35">
      <c r="A12" s="10">
        <f t="shared" si="0"/>
        <v>10</v>
      </c>
      <c r="B12" s="5" t="s">
        <v>40</v>
      </c>
      <c r="C12" s="10" t="str">
        <f>VLOOKUP(B12,Joggler_List!$A:$C,2,0)</f>
        <v>M</v>
      </c>
      <c r="D12" s="10" t="str">
        <f>VLOOKUP(B12,Joggler_List!$A:$C,3,0)</f>
        <v>USA</v>
      </c>
      <c r="E12" s="20" t="str" cm="1">
        <f t="array" ref="E12">INDEX(Times!$C:$C,MATCH(1,(G12=Times!$G:$G)*(B12=Times!$D:$D),0))</f>
        <v>??</v>
      </c>
      <c r="F12" s="25" cm="1">
        <f t="array" ref="F12">INDEX(Times!$A:$A,MATCH(1,(G12=Times!$G:$G)*(B12=Times!$D:$D),0))</f>
        <v>1988</v>
      </c>
      <c r="G12" s="13">
        <f>_xlfn.MINIFS(Times!$G:$G,Times!$B:$B,"3b Marathon",Times!$D:$D,$B12)</f>
        <v>0.14518518518518519</v>
      </c>
      <c r="I12" s="12">
        <f t="shared" si="1"/>
        <v>10</v>
      </c>
      <c r="J12" t="s">
        <v>291</v>
      </c>
      <c r="K12" s="10" t="str">
        <f>VLOOKUP(J12,Joggler_List!$A:$C,2,0)</f>
        <v>M</v>
      </c>
      <c r="L12" s="10" t="str">
        <f>VLOOKUP(J12,Joggler_List!$A:$C,3,0)</f>
        <v>POL</v>
      </c>
      <c r="M12" s="20" t="str" cm="1">
        <f t="array" ref="M12">INDEX(Times!$C:$C,MATCH(1,(O12=Times!$G:$G)*(J12=Times!$D:$D),0))</f>
        <v>Aleksandrow Zodzki Half Marathon</v>
      </c>
      <c r="N12" s="25" cm="1">
        <f t="array" ref="N12">INDEX(Times!$A:$A,MATCH(1,(O12=Times!$G:$G)*(J12=Times!$D:$D),0))</f>
        <v>43692</v>
      </c>
      <c r="O12" s="13">
        <f>_xlfn.MINIFS(Times!$G:$G,Times!$B:$B,"3b Half Marathon",Times!$D:$D,J12)</f>
        <v>7.2627314814814811E-2</v>
      </c>
      <c r="Q12" s="12">
        <f t="shared" si="2"/>
        <v>10</v>
      </c>
      <c r="R12" s="5" t="s">
        <v>296</v>
      </c>
      <c r="S12" s="10" t="str">
        <f>VLOOKUP(R12,Joggler_List!$A:$C,2,0)</f>
        <v>M</v>
      </c>
      <c r="T12" s="10" t="str">
        <f>VLOOKUP(R12,Joggler_List!$A:$C,3,0)</f>
        <v>GBR</v>
      </c>
      <c r="U12" s="20" t="str" cm="1">
        <f t="array" ref="U12">INDEX(Times!$C:$C,MATCH(1,(W12=Times!$G:$G)*(R12=Times!$D:$D),0))</f>
        <v>Bungay 10km</v>
      </c>
      <c r="V12" s="20" cm="1">
        <f t="array" ref="V12">INDEX(Times!$A:$A,MATCH(1,(W12=Times!$G:$G)*(R12=Times!$D:$D),0))</f>
        <v>43663</v>
      </c>
      <c r="W12" s="13">
        <f>_xlfn.MINIFS(Times!$G:$G,Times!$B:$B,"3b 10km",Times!$D:$D,R12)</f>
        <v>3.3125000000000002E-2</v>
      </c>
      <c r="Y12" s="12">
        <f t="shared" si="3"/>
        <v>10</v>
      </c>
      <c r="Z12" s="5" t="s">
        <v>32</v>
      </c>
      <c r="AA12" s="10" t="str">
        <f>VLOOKUP(Z12,Joggler_List!$A:$C,2,0)</f>
        <v>M</v>
      </c>
      <c r="AB12" s="10" t="str">
        <f>VLOOKUP(Z12,Joggler_List!$A:$C,3,0)</f>
        <v>USA</v>
      </c>
      <c r="AC12" s="20" t="str" cm="1">
        <f t="array" ref="AC12">INDEX(Times!$C:$C,MATCH(1,(AE12=Times!$G:$G)*(Z12=Times!$D:$D),0))</f>
        <v>IJA, LA</v>
      </c>
      <c r="AD12" s="10" cm="1">
        <f t="array" ref="AD12">INDEX(Times!$A:$A,MATCH(1,(AE12=Times!$G:$G)*(Z12=Times!$D:$D),0))</f>
        <v>1990</v>
      </c>
      <c r="AE12" s="13">
        <f>_xlfn.MINIFS(Times!$G:$G,Times!$B:$B,"3b 5km",Times!$D:$D,Z12)</f>
        <v>1.2233796296296296E-2</v>
      </c>
      <c r="AG12" s="12">
        <f t="shared" si="4"/>
        <v>10</v>
      </c>
      <c r="AH12" s="5" t="s">
        <v>33</v>
      </c>
      <c r="AI12" s="10" t="str">
        <f>VLOOKUP(AH12,Joggler_List!$A:$C,2,0)</f>
        <v>M</v>
      </c>
      <c r="AJ12" s="10" t="str">
        <f>VLOOKUP(AH12,Joggler_List!$A:$C,3,0)</f>
        <v>USA</v>
      </c>
      <c r="AK12" s="20" t="str" cm="1">
        <f t="array" ref="AK12">INDEX(Times!$C:$C,MATCH(1,(AM12=Times!$G:$G)*(AH12=Times!$D:$D),0))</f>
        <v>Time Trial</v>
      </c>
      <c r="AL12" s="20" cm="1">
        <f t="array" ref="AL12">INDEX(Times!$A:$A,MATCH(1,(AM12=Times!$G:$G)*(AH12=Times!$D:$D),0))</f>
        <v>44026</v>
      </c>
      <c r="AM12" s="13">
        <f>_xlfn.MINIFS(Times!$G:$G,Times!$B:$B,"3b Mile",Times!$D:$D,AH12)</f>
        <v>3.7152777777777774E-3</v>
      </c>
      <c r="AP12">
        <v>25</v>
      </c>
      <c r="AQ12">
        <v>7</v>
      </c>
    </row>
    <row r="13" spans="1:43" x14ac:dyDescent="0.35">
      <c r="A13" s="10">
        <f t="shared" si="0"/>
        <v>11</v>
      </c>
      <c r="B13" s="5" t="s">
        <v>384</v>
      </c>
      <c r="C13" s="10" t="str">
        <f>VLOOKUP(B13,Joggler_List!$A:$C,2,0)</f>
        <v>M</v>
      </c>
      <c r="D13" s="10" t="str">
        <f>VLOOKUP(B13,Joggler_List!$A:$C,3,0)</f>
        <v>USA</v>
      </c>
      <c r="E13" s="20" t="str" cm="1">
        <f t="array" ref="E13">INDEX(Times!$C:$C,MATCH(1,(G13=Times!$G:$G)*(B13=Times!$D:$D),0))</f>
        <v>Philadelphia Marathon</v>
      </c>
      <c r="F13" s="25" cm="1">
        <f t="array" ref="F13">INDEX(Times!$A:$A,MATCH(1,(G13=Times!$G:$G)*(B13=Times!$D:$D),0))</f>
        <v>40139</v>
      </c>
      <c r="G13" s="13">
        <f>_xlfn.MINIFS(Times!$G:$G,Times!$B:$B,"3b Marathon",Times!$D:$D,$B13)</f>
        <v>0.1466550925925926</v>
      </c>
      <c r="I13" s="12">
        <f t="shared" si="1"/>
        <v>11</v>
      </c>
      <c r="J13" t="s">
        <v>772</v>
      </c>
      <c r="K13" s="10" t="str">
        <f>VLOOKUP(J13,Joggler_List!$A:$C,2,0)</f>
        <v>M</v>
      </c>
      <c r="L13" s="10" t="str">
        <f>VLOOKUP(J13,Joggler_List!$A:$C,3,0)</f>
        <v>USA</v>
      </c>
      <c r="M13" s="20" t="str" cm="1">
        <f t="array" ref="M13">INDEX(Times!$C:$C,MATCH(1,(O13=Times!$G:$G)*(J13=Times!$D:$D),0))</f>
        <v>St. Luke's Half Marathon</v>
      </c>
      <c r="N13" s="25" cm="1">
        <f t="array" ref="N13">INDEX(Times!$A:$A,MATCH(1,(O13=Times!$G:$G)*(J13=Times!$D:$D),0))</f>
        <v>45039</v>
      </c>
      <c r="O13" s="13">
        <f>_xlfn.MINIFS(Times!$G:$G,Times!$B:$B,"3b Half Marathon",Times!$D:$D,J13)</f>
        <v>7.5497685185185182E-2</v>
      </c>
      <c r="Q13" s="12">
        <f t="shared" si="2"/>
        <v>11</v>
      </c>
      <c r="R13" t="s">
        <v>563</v>
      </c>
      <c r="S13" s="10" t="str">
        <f>VLOOKUP(R13,Joggler_List!$A:$C,2,0)</f>
        <v>M</v>
      </c>
      <c r="T13" s="10" t="str">
        <f>VLOOKUP(R13,Joggler_List!$A:$C,3,0)</f>
        <v>USA</v>
      </c>
      <c r="U13" s="20" t="str" cm="1">
        <f t="array" ref="U13">INDEX(Times!$C:$C,MATCH(1,(W13=Times!$G:$G)*(R13=Times!$D:$D),0))</f>
        <v>Richmond, VA</v>
      </c>
      <c r="V13" s="25" cm="1">
        <f t="array" ref="V13">INDEX(Times!$A:$A,MATCH(1,(W13=Times!$G:$G)*(R13=Times!$D:$D),0))</f>
        <v>45038</v>
      </c>
      <c r="W13" s="13">
        <f>_xlfn.MINIFS(Times!$G:$G,Times!$B:$B,"3b 10km",Times!$D:$D,R13)</f>
        <v>3.5590277777777776E-2</v>
      </c>
      <c r="Y13" s="12">
        <f t="shared" si="3"/>
        <v>11</v>
      </c>
      <c r="Z13" s="5" t="s">
        <v>33</v>
      </c>
      <c r="AA13" s="10" t="str">
        <f>VLOOKUP(Z13,Joggler_List!$A:$C,2,0)</f>
        <v>M</v>
      </c>
      <c r="AB13" s="10" t="str">
        <f>VLOOKUP(Z13,Joggler_List!$A:$C,3,0)</f>
        <v>USA</v>
      </c>
      <c r="AC13" s="20" t="str" cm="1">
        <f t="array" ref="AC13">INDEX(Times!$C:$C,MATCH(1,(AE13=Times!$G:$G)*(Z13=Times!$D:$D),0))</f>
        <v>Time Trial</v>
      </c>
      <c r="AD13" s="25" cm="1">
        <f t="array" ref="AD13">INDEX(Times!$A:$A,MATCH(1,(AE13=Times!$G:$G)*(Z13=Times!$D:$D),0))</f>
        <v>43924</v>
      </c>
      <c r="AE13" s="13">
        <f>_xlfn.MINIFS(Times!$G:$G,Times!$B:$B,"3b 5km",Times!$D:$D,Z13)</f>
        <v>1.2349537037037039E-2</v>
      </c>
      <c r="AG13" s="12">
        <f t="shared" si="4"/>
        <v>11</v>
      </c>
      <c r="AH13" s="5" t="s">
        <v>35</v>
      </c>
      <c r="AI13" s="10" t="str">
        <f>VLOOKUP(AH13,Joggler_List!$A:$C,2,0)</f>
        <v>M</v>
      </c>
      <c r="AJ13" s="10">
        <f>VLOOKUP(AH13,Joggler_List!$A:$C,3,0)</f>
        <v>0</v>
      </c>
      <c r="AK13" s="20" t="str" cm="1">
        <f t="array" ref="AK13">INDEX(Times!$C:$C,MATCH(1,(AM13=Times!$G:$G)*(AH13=Times!$D:$D),0))</f>
        <v>IJA, Las Vegas</v>
      </c>
      <c r="AL13" s="10" cm="1">
        <f t="array" ref="AL13">INDEX(Times!$A:$A,MATCH(1,(AM13=Times!$G:$G)*(AH13=Times!$D:$D),0))</f>
        <v>1984</v>
      </c>
      <c r="AM13" s="13">
        <f>_xlfn.MINIFS(Times!$G:$G,Times!$B:$B,"3b Mile",Times!$D:$D,AH13)</f>
        <v>3.7384259259259263E-3</v>
      </c>
      <c r="AP13">
        <v>26</v>
      </c>
      <c r="AQ13">
        <v>5</v>
      </c>
    </row>
    <row r="14" spans="1:43" x14ac:dyDescent="0.35">
      <c r="A14" s="10">
        <f t="shared" si="0"/>
        <v>12</v>
      </c>
      <c r="B14" s="5" t="s">
        <v>32</v>
      </c>
      <c r="C14" s="10" t="str">
        <f>VLOOKUP(B14,Joggler_List!$A:$C,2,0)</f>
        <v>M</v>
      </c>
      <c r="D14" s="10" t="str">
        <f>VLOOKUP(B14,Joggler_List!$A:$C,3,0)</f>
        <v>USA</v>
      </c>
      <c r="E14" s="20" t="str" cm="1">
        <f t="array" ref="E14">INDEX(Times!$C:$C,MATCH(1,(G14=Times!$G:$G)*(B14=Times!$D:$D),0))</f>
        <v>Los Angeles Marathon</v>
      </c>
      <c r="F14" s="25" cm="1">
        <f t="array" ref="F14">INDEX(Times!$A:$A,MATCH(1,(G14=Times!$G:$G)*(B14=Times!$D:$D),0))</f>
        <v>32572</v>
      </c>
      <c r="G14" s="13">
        <f>_xlfn.MINIFS(Times!$G:$G,Times!$B:$B,"3b Marathon",Times!$D:$D,$B14)</f>
        <v>0.14722222222222223</v>
      </c>
      <c r="I14" s="12">
        <f t="shared" si="1"/>
        <v>12</v>
      </c>
      <c r="J14" t="s">
        <v>631</v>
      </c>
      <c r="K14" s="10" t="str">
        <f>VLOOKUP(J14,Joggler_List!$A:$C,2,0)</f>
        <v>M</v>
      </c>
      <c r="L14" s="10" t="str">
        <f>VLOOKUP(J14,Joggler_List!$A:$C,3,0)</f>
        <v>USA</v>
      </c>
      <c r="M14" s="20" t="str" cm="1">
        <f t="array" ref="M14">INDEX(Times!$C:$C,MATCH(1,(O14=Times!$G:$G)*(J14=Times!$D:$D),0))</f>
        <v>Rock n Roll Nashville</v>
      </c>
      <c r="N14" s="25" cm="1">
        <f t="array" ref="N14">INDEX(Times!$A:$A,MATCH(1,(O14=Times!$G:$G)*(J14=Times!$D:$D),0))</f>
        <v>45039</v>
      </c>
      <c r="O14" s="13">
        <f>_xlfn.MINIFS(Times!$G:$G,Times!$B:$B,"3b Half Marathon",Times!$D:$D,J14)</f>
        <v>8.1099537037037039E-2</v>
      </c>
      <c r="Q14" s="12">
        <f t="shared" si="2"/>
        <v>12</v>
      </c>
      <c r="R14" s="5" t="s">
        <v>791</v>
      </c>
      <c r="S14" s="10" t="str">
        <f>VLOOKUP(R14,Joggler_List!$A:$C,2,0)</f>
        <v>M</v>
      </c>
      <c r="T14" s="10" t="str">
        <f>VLOOKUP(R14,Joggler_List!$A:$C,3,0)</f>
        <v>USA</v>
      </c>
      <c r="U14" s="20" t="str" cm="1">
        <f t="array" ref="U14">INDEX(Times!$C:$C,MATCH(1,(W14=Times!$G:$G)*(R14=Times!$D:$D),0))</f>
        <v>SoJo Earth Day 10k, Utah</v>
      </c>
      <c r="V14" s="25" cm="1">
        <f t="array" ref="V14">INDEX(Times!$A:$A,MATCH(1,(W14=Times!$G:$G)*(R14=Times!$D:$D),0))</f>
        <v>45038</v>
      </c>
      <c r="W14" s="13">
        <f>_xlfn.MINIFS(Times!$G:$G,Times!$B:$B,"3b 10km",Times!$D:$D,R14)</f>
        <v>3.847222222222222E-2</v>
      </c>
      <c r="Y14" s="12">
        <f t="shared" si="3"/>
        <v>12</v>
      </c>
      <c r="Z14" s="5" t="s">
        <v>142</v>
      </c>
      <c r="AA14" s="10" t="str">
        <f>VLOOKUP(Z14,Joggler_List!$A:$C,2,0)</f>
        <v>M</v>
      </c>
      <c r="AB14" s="10">
        <f>VLOOKUP(Z14,Joggler_List!$A:$C,3,0)</f>
        <v>0</v>
      </c>
      <c r="AC14" s="20" t="str" cm="1">
        <f t="array" ref="AC14">INDEX(Times!$C:$C,MATCH(1,(AE14=Times!$G:$G)*(Z14=Times!$D:$D),0))</f>
        <v>IJA, LA</v>
      </c>
      <c r="AD14" s="10" cm="1">
        <f t="array" ref="AD14">INDEX(Times!$A:$A,MATCH(1,(AE14=Times!$G:$G)*(Z14=Times!$D:$D),0))</f>
        <v>1990</v>
      </c>
      <c r="AE14" s="13">
        <f>_xlfn.MINIFS(Times!$G:$G,Times!$B:$B,"3b 5km",Times!$D:$D,Z14)</f>
        <v>1.2442129629629629E-2</v>
      </c>
      <c r="AG14" s="12">
        <f t="shared" si="4"/>
        <v>12</v>
      </c>
      <c r="AH14" t="s">
        <v>798</v>
      </c>
      <c r="AI14" s="10" t="str">
        <f>VLOOKUP(AH14,Joggler_List!$A:$C,2,0)</f>
        <v>M</v>
      </c>
      <c r="AJ14" s="10" t="str">
        <f>VLOOKUP(AH14,Joggler_List!$A:$C,3,0)</f>
        <v>CAN</v>
      </c>
      <c r="AK14" s="20" t="str" cm="1">
        <f t="array" ref="AK14">INDEX(Times!$C:$C,MATCH(1,(AM14=Times!$G:$G)*(AH14=Times!$D:$D),0))</f>
        <v>IJA, Purchase, NY</v>
      </c>
      <c r="AL14" s="10" cm="1">
        <f t="array" ref="AL14">INDEX(Times!$A:$A,MATCH(1,(AM14=Times!$G:$G)*(AH14=Times!$D:$D),0))</f>
        <v>1983</v>
      </c>
      <c r="AM14" s="13">
        <f>_xlfn.MINIFS(Times!$G:$G,Times!$B:$B,"3b Mile",Times!$D:$D,AH14)</f>
        <v>3.7615740740740739E-3</v>
      </c>
      <c r="AP14">
        <v>27</v>
      </c>
      <c r="AQ14">
        <v>8</v>
      </c>
    </row>
    <row r="15" spans="1:43" x14ac:dyDescent="0.35">
      <c r="A15" s="10">
        <f t="shared" si="0"/>
        <v>13</v>
      </c>
      <c r="B15" s="5" t="s">
        <v>152</v>
      </c>
      <c r="C15" s="10" t="str">
        <f>VLOOKUP(B15,Joggler_List!$A:$C,2,0)</f>
        <v>M</v>
      </c>
      <c r="D15" s="10" t="str">
        <f>VLOOKUP(B15,Joggler_List!$A:$C,3,0)</f>
        <v>GBR</v>
      </c>
      <c r="E15" s="20" t="str" cm="1">
        <f t="array" ref="E15">INDEX(Times!$C:$C,MATCH(1,(G15=Times!$G:$G)*(B15=Times!$D:$D),0))</f>
        <v>Brighton Marathon</v>
      </c>
      <c r="F15" s="25" cm="1">
        <f t="array" ref="F15">INDEX(Times!$A:$A,MATCH(1,(G15=Times!$G:$G)*(B15=Times!$D:$D),0))</f>
        <v>43205</v>
      </c>
      <c r="G15" s="13">
        <f>_xlfn.MINIFS(Times!$G:$G,Times!$B:$B,"3b Marathon",Times!$D:$D,$B15)</f>
        <v>0.14905092592592592</v>
      </c>
      <c r="I15" s="12">
        <f t="shared" si="1"/>
        <v>13</v>
      </c>
      <c r="J15" t="s">
        <v>751</v>
      </c>
      <c r="K15" s="10" t="str">
        <f>VLOOKUP(J15,Joggler_List!$A:$C,2,0)</f>
        <v>M</v>
      </c>
      <c r="L15" s="10" t="str">
        <f>VLOOKUP(J15,Joggler_List!$A:$C,3,0)</f>
        <v>GBR</v>
      </c>
      <c r="M15" s="20" t="str" cm="1">
        <f t="array" ref="M15">INDEX(Times!$C:$C,MATCH(1,(O15=Times!$G:$G)*(J15=Times!$D:$D),0))</f>
        <v>Great Birmingham Run</v>
      </c>
      <c r="N15" s="25" cm="1">
        <f t="array" ref="N15">INDEX(Times!$A:$A,MATCH(1,(O15=Times!$G:$G)*(J15=Times!$D:$D),0))</f>
        <v>42659</v>
      </c>
      <c r="O15" s="13">
        <f>_xlfn.MINIFS(Times!$G:$G,Times!$B:$B,"3b Half Marathon",Times!$D:$D,J15)</f>
        <v>8.2094907407407408E-2</v>
      </c>
      <c r="Q15" s="12">
        <f t="shared" si="2"/>
        <v>13</v>
      </c>
      <c r="R15" s="5" t="s">
        <v>307</v>
      </c>
      <c r="S15" s="10" t="str">
        <f>VLOOKUP(R15,Joggler_List!$A:$C,2,0)</f>
        <v>M</v>
      </c>
      <c r="T15" s="10" t="str">
        <f>VLOOKUP(R15,Joggler_List!$A:$C,3,0)</f>
        <v>USA</v>
      </c>
      <c r="U15" s="20" t="str" cm="1">
        <f t="array" ref="U15">INDEX(Times!$C:$C,MATCH(1,(W15=Times!$G:$G)*(R15=Times!$D:$D),0))</f>
        <v>Sarasota 10km</v>
      </c>
      <c r="V15" s="20" cm="1">
        <f t="array" ref="V15">INDEX(Times!$A:$A,MATCH(1,(W15=Times!$G:$G)*(R15=Times!$D:$D),0))</f>
        <v>43758</v>
      </c>
      <c r="W15" s="13">
        <f>_xlfn.MINIFS(Times!$G:$G,Times!$B:$B,"3b 10km",Times!$D:$D,R15)</f>
        <v>3.9097222222222221E-2</v>
      </c>
      <c r="Y15" s="12">
        <f t="shared" si="3"/>
        <v>13</v>
      </c>
      <c r="Z15" s="5" t="s">
        <v>103</v>
      </c>
      <c r="AA15" s="10" t="str">
        <f>VLOOKUP(Z15,Joggler_List!$A:$C,2,0)</f>
        <v>M</v>
      </c>
      <c r="AB15" s="10" t="str">
        <f>VLOOKUP(Z15,Joggler_List!$A:$C,3,0)</f>
        <v>USA</v>
      </c>
      <c r="AC15" s="20" t="str" cm="1">
        <f t="array" ref="AC15">INDEX(Times!$C:$C,MATCH(1,(AE15=Times!$G:$G)*(Z15=Times!$D:$D),0))</f>
        <v>IJA, Rochester</v>
      </c>
      <c r="AD15" s="25" cm="1">
        <f t="array" ref="AD15">INDEX(Times!$A:$A,MATCH(1,(AE15=Times!$G:$G)*(Z15=Times!$D:$D),0))</f>
        <v>40744</v>
      </c>
      <c r="AE15" s="13">
        <f>_xlfn.MINIFS(Times!$G:$G,Times!$B:$B,"3b 5km",Times!$D:$D,Z15)</f>
        <v>1.2465277777777777E-2</v>
      </c>
      <c r="AG15" s="12">
        <f t="shared" si="4"/>
        <v>13</v>
      </c>
      <c r="AH15" s="5" t="s">
        <v>38</v>
      </c>
      <c r="AI15" s="10" t="str">
        <f>VLOOKUP(AH15,Joggler_List!$A:$C,2,0)</f>
        <v>M</v>
      </c>
      <c r="AJ15" s="10">
        <f>VLOOKUP(AH15,Joggler_List!$A:$C,3,0)</f>
        <v>0</v>
      </c>
      <c r="AK15" s="20" t="str" cm="1">
        <f t="array" ref="AK15">INDEX(Times!$C:$C,MATCH(1,(AM15=Times!$G:$G)*(AH15=Times!$D:$D),0))</f>
        <v>IJA, Akron</v>
      </c>
      <c r="AL15" s="10" cm="1">
        <f t="array" ref="AL15">INDEX(Times!$A:$A,MATCH(1,(AM15=Times!$G:$G)*(AH15=Times!$D:$D),0))</f>
        <v>1987</v>
      </c>
      <c r="AM15" s="13">
        <f>_xlfn.MINIFS(Times!$G:$G,Times!$B:$B,"3b Mile",Times!$D:$D,AH15)</f>
        <v>3.7731481481481483E-3</v>
      </c>
      <c r="AP15">
        <v>28</v>
      </c>
      <c r="AQ15">
        <v>2</v>
      </c>
    </row>
    <row r="16" spans="1:43" x14ac:dyDescent="0.35">
      <c r="A16" s="10">
        <f t="shared" si="0"/>
        <v>14</v>
      </c>
      <c r="B16" s="5" t="s">
        <v>291</v>
      </c>
      <c r="C16" s="10" t="str">
        <f>VLOOKUP(B16,Joggler_List!$A:$C,2,0)</f>
        <v>M</v>
      </c>
      <c r="D16" s="10" t="str">
        <f>VLOOKUP(B16,Joggler_List!$A:$C,3,0)</f>
        <v>POL</v>
      </c>
      <c r="E16" s="20" t="str" cm="1">
        <f t="array" ref="E16">INDEX(Times!$C:$C,MATCH(1,(G16=Times!$G:$G)*(B16=Times!$D:$D),0))</f>
        <v>Warsaw Marathon</v>
      </c>
      <c r="F16" s="25" cm="1">
        <f t="array" ref="F16">INDEX(Times!$A:$A,MATCH(1,(G16=Times!$G:$G)*(B16=Times!$D:$D),0))</f>
        <v>43372</v>
      </c>
      <c r="G16" s="13">
        <f>_xlfn.MINIFS(Times!$G:$G,Times!$B:$B,"3b Marathon",Times!$D:$D,$B16)</f>
        <v>0.15270833333333333</v>
      </c>
      <c r="I16" s="12">
        <f t="shared" si="1"/>
        <v>14</v>
      </c>
      <c r="J16" t="s">
        <v>247</v>
      </c>
      <c r="K16" s="10" t="str">
        <f>VLOOKUP(J16,Joggler_List!$A:$C,2,0)</f>
        <v>M</v>
      </c>
      <c r="L16" s="10" t="str">
        <f>VLOOKUP(J16,Joggler_List!$A:$C,3,0)</f>
        <v>GBR</v>
      </c>
      <c r="M16" s="20" t="str" cm="1">
        <f t="array" ref="M16">INDEX(Times!$C:$C,MATCH(1,(O16=Times!$G:$G)*(J16=Times!$D:$D),0))</f>
        <v>Bridlington Half Marathon</v>
      </c>
      <c r="N16" s="25" cm="1">
        <f t="array" ref="N16">INDEX(Times!$A:$A,MATCH(1,(O16=Times!$G:$G)*(J16=Times!$D:$D),0))</f>
        <v>43744</v>
      </c>
      <c r="O16" s="13">
        <f>_xlfn.MINIFS(Times!$G:$G,Times!$B:$B,"3b Half Marathon",Times!$D:$D,J16)</f>
        <v>9.1157407407407409E-2</v>
      </c>
      <c r="Q16" s="12">
        <f t="shared" si="2"/>
        <v>14</v>
      </c>
      <c r="R16" s="5" t="s">
        <v>311</v>
      </c>
      <c r="S16" s="10" t="str">
        <f>VLOOKUP(R16,Joggler_List!$A:$C,2,0)</f>
        <v>M</v>
      </c>
      <c r="T16" s="10" t="str">
        <f>VLOOKUP(R16,Joggler_List!$A:$C,3,0)</f>
        <v>GBR</v>
      </c>
      <c r="U16" s="20" t="str" cm="1">
        <f t="array" ref="U16">INDEX(Times!$C:$C,MATCH(1,(W16=Times!$G:$G)*(R16=Times!$D:$D),0))</f>
        <v>Aintree 10km</v>
      </c>
      <c r="V16" s="20" cm="1">
        <f t="array" ref="V16">INDEX(Times!$A:$A,MATCH(1,(W16=Times!$G:$G)*(R16=Times!$D:$D),0))</f>
        <v>44549</v>
      </c>
      <c r="W16" s="13">
        <f>_xlfn.MINIFS(Times!$G:$G,Times!$B:$B,"3b 10km",Times!$D:$D,R16)</f>
        <v>4.1180555555555554E-2</v>
      </c>
      <c r="Y16" s="12">
        <f t="shared" si="3"/>
        <v>14</v>
      </c>
      <c r="Z16" s="5" t="s">
        <v>146</v>
      </c>
      <c r="AA16" s="10" t="str">
        <f>VLOOKUP(Z16,Joggler_List!$A:$C,2,0)</f>
        <v>F</v>
      </c>
      <c r="AB16" s="10" t="str">
        <f>VLOOKUP(Z16,Joggler_List!$A:$C,3,0)</f>
        <v>USA</v>
      </c>
      <c r="AC16" s="20" t="str" cm="1">
        <f t="array" ref="AC16">INDEX(Times!$C:$C,MATCH(1,(AE16=Times!$G:$G)*(Z16=Times!$D:$D),0))</f>
        <v>Guelph 5km</v>
      </c>
      <c r="AD16" s="25" cm="1">
        <f t="array" ref="AD16">INDEX(Times!$A:$A,MATCH(1,(AE16=Times!$G:$G)*(Z16=Times!$D:$D),0))</f>
        <v>42190</v>
      </c>
      <c r="AE16" s="13">
        <f>_xlfn.MINIFS(Times!$G:$G,Times!$B:$B,"3b 5km",Times!$D:$D,Z16)</f>
        <v>1.2638888888888889E-2</v>
      </c>
      <c r="AG16" s="12">
        <f t="shared" si="4"/>
        <v>14</v>
      </c>
      <c r="AH16" s="5" t="s">
        <v>40</v>
      </c>
      <c r="AI16" s="10" t="str">
        <f>VLOOKUP(AH16,Joggler_List!$A:$C,2,0)</f>
        <v>M</v>
      </c>
      <c r="AJ16" s="10" t="str">
        <f>VLOOKUP(AH16,Joggler_List!$A:$C,3,0)</f>
        <v>USA</v>
      </c>
      <c r="AK16" s="20" t="str" cm="1">
        <f t="array" ref="AK16">INDEX(Times!$C:$C,MATCH(1,(AM16=Times!$G:$G)*(AH16=Times!$D:$D),0))</f>
        <v>IJA, Rapid City</v>
      </c>
      <c r="AL16" s="10" cm="1">
        <f t="array" ref="AL16">INDEX(Times!$A:$A,MATCH(1,(AM16=Times!$G:$G)*(AH16=Times!$D:$D),0))</f>
        <v>1996</v>
      </c>
      <c r="AM16" s="13">
        <f>_xlfn.MINIFS(Times!$G:$G,Times!$B:$B,"3b Mile",Times!$D:$D,AH16)</f>
        <v>3.7847222222222223E-3</v>
      </c>
      <c r="AP16">
        <v>29</v>
      </c>
      <c r="AQ16">
        <v>2</v>
      </c>
    </row>
    <row r="17" spans="1:43" x14ac:dyDescent="0.35">
      <c r="A17" s="10">
        <f t="shared" si="0"/>
        <v>15</v>
      </c>
      <c r="B17" s="5" t="s">
        <v>396</v>
      </c>
      <c r="C17" s="10" t="str">
        <f>VLOOKUP(B17,Joggler_List!$A:$C,2,0)</f>
        <v>M</v>
      </c>
      <c r="D17" s="10" t="str">
        <f>VLOOKUP(B17,Joggler_List!$A:$C,3,0)</f>
        <v>USA</v>
      </c>
      <c r="E17" s="20" t="str" cm="1">
        <f t="array" ref="E17">INDEX(Times!$C:$C,MATCH(1,(G17=Times!$G:$G)*(B17=Times!$D:$D),0))</f>
        <v>Yonkers Marathon, New York</v>
      </c>
      <c r="F17" s="25" cm="1">
        <f t="array" ref="F17">INDEX(Times!$A:$A,MATCH(1,(G17=Times!$G:$G)*(B17=Times!$D:$D),0))</f>
        <v>41910</v>
      </c>
      <c r="G17" s="13">
        <f>_xlfn.MINIFS(Times!$G:$G,Times!$B:$B,"3b Marathon",Times!$D:$D,$B17)</f>
        <v>0.15324074074074073</v>
      </c>
      <c r="I17" s="12">
        <f t="shared" si="1"/>
        <v>14</v>
      </c>
      <c r="J17" t="s">
        <v>247</v>
      </c>
      <c r="K17" s="10" t="str">
        <f>VLOOKUP(J17,Joggler_List!$A:$C,2,0)</f>
        <v>M</v>
      </c>
      <c r="L17" s="10" t="str">
        <f>VLOOKUP(J17,Joggler_List!$A:$C,3,0)</f>
        <v>GBR</v>
      </c>
      <c r="M17" s="20" t="str" cm="1">
        <f t="array" ref="M17">INDEX(Times!$C:$C,MATCH(1,(O17=Times!$G:$G)*(J17=Times!$D:$D),0))</f>
        <v>Bridlington Half Marathon</v>
      </c>
      <c r="N17" s="25" cm="1">
        <f t="array" ref="N17">INDEX(Times!$A:$A,MATCH(1,(O17=Times!$G:$G)*(J17=Times!$D:$D),0))</f>
        <v>43744</v>
      </c>
      <c r="O17" s="13">
        <f>_xlfn.MINIFS(Times!$G:$G,Times!$B:$B,"3b Half Marathon",Times!$D:$D,J17)</f>
        <v>9.1157407407407409E-2</v>
      </c>
      <c r="Q17" s="12">
        <f t="shared" si="2"/>
        <v>14</v>
      </c>
      <c r="R17" s="5" t="s">
        <v>309</v>
      </c>
      <c r="S17" s="10" t="str">
        <f>VLOOKUP(R17,Joggler_List!$A:$C,2,0)</f>
        <v>F</v>
      </c>
      <c r="T17" s="10" t="str">
        <f>VLOOKUP(R17,Joggler_List!$A:$C,3,0)</f>
        <v>GBR</v>
      </c>
      <c r="U17" s="20" t="str" cm="1">
        <f t="array" ref="U17">INDEX(Times!$C:$C,MATCH(1,(W17=Times!$G:$G)*(R17=Times!$D:$D),0))</f>
        <v>Aintree 10km</v>
      </c>
      <c r="V17" s="20" cm="1">
        <f t="array" ref="V17">INDEX(Times!$A:$A,MATCH(1,(W17=Times!$G:$G)*(R17=Times!$D:$D),0))</f>
        <v>44549</v>
      </c>
      <c r="W17" s="13">
        <f>_xlfn.MINIFS(Times!$G:$G,Times!$B:$B,"3b 10km",Times!$D:$D,R17)</f>
        <v>4.1180555555555554E-2</v>
      </c>
      <c r="Y17" s="12">
        <f t="shared" si="3"/>
        <v>15</v>
      </c>
      <c r="Z17" s="5" t="s">
        <v>27</v>
      </c>
      <c r="AA17" s="10" t="str">
        <f>VLOOKUP(Z17,Joggler_List!$A:$C,2,0)</f>
        <v>M</v>
      </c>
      <c r="AB17" s="10">
        <f>VLOOKUP(Z17,Joggler_List!$A:$C,3,0)</f>
        <v>0</v>
      </c>
      <c r="AC17" s="20" t="str" cm="1">
        <f t="array" ref="AC17">INDEX(Times!$C:$C,MATCH(1,(AE17=Times!$G:$G)*(Z17=Times!$D:$D),0))</f>
        <v>IJA, Pittsburgh</v>
      </c>
      <c r="AD17" s="10" cm="1">
        <f t="array" ref="AD17">INDEX(Times!$A:$A,MATCH(1,(AE17=Times!$G:$G)*(Z17=Times!$D:$D),0))</f>
        <v>1997</v>
      </c>
      <c r="AE17" s="13">
        <f>_xlfn.MINIFS(Times!$G:$G,Times!$B:$B,"3b 5km",Times!$D:$D,Z17)</f>
        <v>1.2743055555555556E-2</v>
      </c>
      <c r="AG17" s="12">
        <f t="shared" si="4"/>
        <v>15</v>
      </c>
      <c r="AH17" s="5" t="s">
        <v>41</v>
      </c>
      <c r="AI17" s="10" t="str">
        <f>VLOOKUP(AH17,Joggler_List!$A:$C,2,0)</f>
        <v>M</v>
      </c>
      <c r="AJ17" s="10" t="str">
        <f>VLOOKUP(AH17,Joggler_List!$A:$C,3,0)</f>
        <v>USA</v>
      </c>
      <c r="AK17" s="20" t="str" cm="1">
        <f t="array" ref="AK17">INDEX(Times!$C:$C,MATCH(1,(AM17=Times!$G:$G)*(AH17=Times!$D:$D),0))</f>
        <v>IJA, Akron</v>
      </c>
      <c r="AL17" s="10" cm="1">
        <f t="array" ref="AL17">INDEX(Times!$A:$A,MATCH(1,(AM17=Times!$G:$G)*(AH17=Times!$D:$D),0))</f>
        <v>1987</v>
      </c>
      <c r="AM17" s="13">
        <f>_xlfn.MINIFS(Times!$G:$G,Times!$B:$B,"3b Mile",Times!$D:$D,AH17)</f>
        <v>3.7962962962962963E-3</v>
      </c>
      <c r="AP17" t="s">
        <v>593</v>
      </c>
      <c r="AQ17">
        <v>11</v>
      </c>
    </row>
    <row r="18" spans="1:43" x14ac:dyDescent="0.35">
      <c r="A18" s="10">
        <f t="shared" si="0"/>
        <v>16</v>
      </c>
      <c r="B18" s="5" t="s">
        <v>404</v>
      </c>
      <c r="C18" s="10" t="str">
        <f>VLOOKUP(B18,Joggler_List!$A:$C,2,0)</f>
        <v>M</v>
      </c>
      <c r="D18" s="10" t="str">
        <f>VLOOKUP(B18,Joggler_List!$A:$C,3,0)</f>
        <v>USA</v>
      </c>
      <c r="E18" s="20" t="str" cm="1">
        <f t="array" ref="E18">INDEX(Times!$C:$C,MATCH(1,(G18=Times!$G:$G)*(B18=Times!$D:$D),0))</f>
        <v>Boston Marathon</v>
      </c>
      <c r="F18" s="25" cm="1">
        <f t="array" ref="F18">INDEX(Times!$A:$A,MATCH(1,(G18=Times!$G:$G)*(B18=Times!$D:$D),0))</f>
        <v>41015</v>
      </c>
      <c r="G18" s="13">
        <f>_xlfn.MINIFS(Times!$G:$G,Times!$B:$B,"3b Marathon",Times!$D:$D,$B18)</f>
        <v>0.16149305555555557</v>
      </c>
      <c r="I18" s="12">
        <f t="shared" si="1"/>
        <v>16</v>
      </c>
      <c r="J18" t="s">
        <v>222</v>
      </c>
      <c r="K18" s="10" t="str">
        <f>VLOOKUP(J18,Joggler_List!$A:$C,2,0)</f>
        <v>M</v>
      </c>
      <c r="L18" s="10" t="str">
        <f>VLOOKUP(J18,Joggler_List!$A:$C,3,0)</f>
        <v>USA</v>
      </c>
      <c r="M18" s="20" t="str" cm="1">
        <f t="array" ref="M18">INDEX(Times!$C:$C,MATCH(1,(O18=Times!$G:$G)*(J18=Times!$D:$D),0))</f>
        <v>McDonalds Half Marathon (Richmond, VA)</v>
      </c>
      <c r="N18" s="10" cm="1">
        <f t="array" ref="N18">INDEX(Times!$A:$A,MATCH(1,(O18=Times!$G:$G)*(J18=Times!$D:$D),0))</f>
        <v>2008</v>
      </c>
      <c r="O18" s="13">
        <f>_xlfn.MINIFS(Times!$G:$G,Times!$B:$B,"3b Half Marathon",Times!$D:$D,J18)</f>
        <v>0.10700231481481481</v>
      </c>
      <c r="Q18" s="12">
        <f t="shared" si="2"/>
        <v>16</v>
      </c>
      <c r="R18" s="5" t="s">
        <v>247</v>
      </c>
      <c r="S18" s="10" t="str">
        <f>VLOOKUP(R18,Joggler_List!$A:$C,2,0)</f>
        <v>M</v>
      </c>
      <c r="T18" s="10" t="str">
        <f>VLOOKUP(R18,Joggler_List!$A:$C,3,0)</f>
        <v>GBR</v>
      </c>
      <c r="U18" s="20" t="str" cm="1">
        <f t="array" ref="U18">INDEX(Times!$C:$C,MATCH(1,(W18=Times!$G:$G)*(R18=Times!$D:$D),0))</f>
        <v>Leeds Abbey Dash</v>
      </c>
      <c r="V18" s="20" cm="1">
        <f t="array" ref="V18">INDEX(Times!$A:$A,MATCH(1,(W18=Times!$G:$G)*(R18=Times!$D:$D),0))</f>
        <v>43408</v>
      </c>
      <c r="W18" s="13">
        <f>_xlfn.MINIFS(Times!$G:$G,Times!$B:$B,"3b 10km",Times!$D:$D,R18)</f>
        <v>4.130787037037037E-2</v>
      </c>
      <c r="Y18" s="12">
        <f t="shared" si="3"/>
        <v>16</v>
      </c>
      <c r="Z18" s="5" t="s">
        <v>148</v>
      </c>
      <c r="AA18" s="10" t="str">
        <f>VLOOKUP(Z18,Joggler_List!$A:$C,2,0)</f>
        <v>M</v>
      </c>
      <c r="AB18" s="10" t="str">
        <f>VLOOKUP(Z18,Joggler_List!$A:$C,3,0)</f>
        <v>USA</v>
      </c>
      <c r="AC18" s="20" t="str" cm="1">
        <f t="array" ref="AC18">INDEX(Times!$C:$C,MATCH(1,(AE18=Times!$G:$G)*(Z18=Times!$D:$D),0))</f>
        <v>IJA, Pittsburgh</v>
      </c>
      <c r="AD18" s="10" cm="1">
        <f t="array" ref="AD18">INDEX(Times!$A:$A,MATCH(1,(AE18=Times!$G:$G)*(Z18=Times!$D:$D),0))</f>
        <v>1997</v>
      </c>
      <c r="AE18" s="13">
        <f>_xlfn.MINIFS(Times!$G:$G,Times!$B:$B,"3b 5km",Times!$D:$D,Z18)</f>
        <v>1.2997685185185183E-2</v>
      </c>
      <c r="AG18" s="12">
        <f t="shared" si="4"/>
        <v>16</v>
      </c>
      <c r="AH18" s="5" t="s">
        <v>45</v>
      </c>
      <c r="AI18" s="10" t="str">
        <f>VLOOKUP(AH18,Joggler_List!$A:$C,2,0)</f>
        <v>M</v>
      </c>
      <c r="AJ18" s="10">
        <f>VLOOKUP(AH18,Joggler_List!$A:$C,3,0)</f>
        <v>0</v>
      </c>
      <c r="AK18" s="20" t="str" cm="1">
        <f t="array" ref="AK18">INDEX(Times!$C:$C,MATCH(1,(AM18=Times!$G:$G)*(AH18=Times!$D:$D),0))</f>
        <v>IJA, Purchase, NY</v>
      </c>
      <c r="AL18" s="10" cm="1">
        <f t="array" ref="AL18">INDEX(Times!$A:$A,MATCH(1,(AM18=Times!$G:$G)*(AH18=Times!$D:$D),0))</f>
        <v>1983</v>
      </c>
      <c r="AM18" s="13">
        <f>_xlfn.MINIFS(Times!$G:$G,Times!$B:$B,"3b Mile",Times!$D:$D,AH18)</f>
        <v>3.8078703703703707E-3</v>
      </c>
    </row>
    <row r="19" spans="1:43" x14ac:dyDescent="0.35">
      <c r="A19" s="10">
        <f t="shared" si="0"/>
        <v>17</v>
      </c>
      <c r="B19" s="5" t="s">
        <v>411</v>
      </c>
      <c r="C19" s="10" t="str">
        <f>VLOOKUP(B19,Joggler_List!$A:$C,2,0)</f>
        <v>M</v>
      </c>
      <c r="D19" s="10" t="str">
        <f>VLOOKUP(B19,Joggler_List!$A:$C,3,0)</f>
        <v>USA</v>
      </c>
      <c r="E19" s="20" t="str" cm="1">
        <f t="array" ref="E19">INDEX(Times!$C:$C,MATCH(1,(G19=Times!$G:$G)*(B19=Times!$D:$D),0))</f>
        <v>Heartland Marathon</v>
      </c>
      <c r="F19" s="25" cm="1">
        <f t="array" ref="F19">INDEX(Times!$A:$A,MATCH(1,(G19=Times!$G:$G)*(B19=Times!$D:$D),0))</f>
        <v>44829</v>
      </c>
      <c r="G19" s="13">
        <f>_xlfn.MINIFS(Times!$G:$G,Times!$B:$B,"3b Marathon",Times!$D:$D,$B19)</f>
        <v>0.16513888888888889</v>
      </c>
      <c r="I19" s="12">
        <f t="shared" si="1"/>
        <v>17</v>
      </c>
      <c r="J19" t="s">
        <v>355</v>
      </c>
      <c r="K19" s="10" t="str">
        <f>VLOOKUP(J19,Joggler_List!$A:$C,2,0)</f>
        <v>F</v>
      </c>
      <c r="L19" s="10" t="str">
        <f>VLOOKUP(J19,Joggler_List!$A:$C,3,0)</f>
        <v>USA</v>
      </c>
      <c r="M19" s="20" t="str" cm="1">
        <f t="array" ref="M19">INDEX(Times!$C:$C,MATCH(1,(O19=Times!$G:$G)*(J19=Times!$D:$D),0))</f>
        <v>St. Lukes's Half Marathon</v>
      </c>
      <c r="N19" s="25" cm="1">
        <f t="array" ref="N19">INDEX(Times!$A:$A,MATCH(1,(O19=Times!$G:$G)*(J19=Times!$D:$D),0))</f>
        <v>44674</v>
      </c>
      <c r="O19" s="13">
        <f>_xlfn.MINIFS(Times!$G:$G,Times!$B:$B,"3b Half Marathon",Times!$D:$D,J19)</f>
        <v>0.12460648148148147</v>
      </c>
      <c r="Q19" s="12">
        <f t="shared" si="2"/>
        <v>17</v>
      </c>
      <c r="R19" s="5" t="s">
        <v>236</v>
      </c>
      <c r="S19" s="10" t="str">
        <f>VLOOKUP(R19,Joggler_List!$A:$C,2,0)</f>
        <v>M</v>
      </c>
      <c r="T19" s="10" t="str">
        <f>VLOOKUP(R19,Joggler_List!$A:$C,3,0)</f>
        <v>GBR</v>
      </c>
      <c r="U19" s="20" t="str" cm="1">
        <f t="array" ref="U19">INDEX(Times!$C:$C,MATCH(1,(W19=Times!$G:$G)*(R19=Times!$D:$D),0))</f>
        <v>Leeds Abbey Dash</v>
      </c>
      <c r="V19" s="20" cm="1">
        <f t="array" ref="V19">INDEX(Times!$A:$A,MATCH(1,(W19=Times!$G:$G)*(R19=Times!$D:$D),0))</f>
        <v>43408</v>
      </c>
      <c r="W19" s="13">
        <f>_xlfn.MINIFS(Times!$G:$G,Times!$B:$B,"3b 10km",Times!$D:$D,R19)</f>
        <v>4.2002314814814812E-2</v>
      </c>
      <c r="Y19" s="12">
        <f t="shared" si="3"/>
        <v>17</v>
      </c>
      <c r="Z19" s="5" t="s">
        <v>59</v>
      </c>
      <c r="AA19" s="10" t="str">
        <f>VLOOKUP(Z19,Joggler_List!$A:$C,2,0)</f>
        <v>M</v>
      </c>
      <c r="AB19" s="10">
        <f>VLOOKUP(Z19,Joggler_List!$A:$C,3,0)</f>
        <v>0</v>
      </c>
      <c r="AC19" s="20" t="str" cm="1">
        <f t="array" ref="AC19">INDEX(Times!$C:$C,MATCH(1,(AE19=Times!$G:$G)*(Z19=Times!$D:$D),0))</f>
        <v>IJA, Santa Barbara</v>
      </c>
      <c r="AD19" s="10" cm="1">
        <f t="array" ref="AD19">INDEX(Times!$A:$A,MATCH(1,(AE19=Times!$G:$G)*(Z19=Times!$D:$D),0))</f>
        <v>1982</v>
      </c>
      <c r="AE19" s="13">
        <f>_xlfn.MINIFS(Times!$G:$G,Times!$B:$B,"3b 5km",Times!$D:$D,Z19)</f>
        <v>1.3043981481481483E-2</v>
      </c>
      <c r="AG19" s="12">
        <f t="shared" si="4"/>
        <v>16</v>
      </c>
      <c r="AH19" s="5" t="s">
        <v>46</v>
      </c>
      <c r="AI19" s="10" t="str">
        <f>VLOOKUP(AH19,Joggler_List!$A:$C,2,0)</f>
        <v>M</v>
      </c>
      <c r="AJ19" s="10">
        <f>VLOOKUP(AH19,Joggler_List!$A:$C,3,0)</f>
        <v>0</v>
      </c>
      <c r="AK19" s="20" t="str" cm="1">
        <f t="array" ref="AK19">INDEX(Times!$C:$C,MATCH(1,(AM19=Times!$G:$G)*(AH19=Times!$D:$D),0))</f>
        <v>IJA, Santa Barbara</v>
      </c>
      <c r="AL19" s="10" cm="1">
        <f t="array" ref="AL19">INDEX(Times!$A:$A,MATCH(1,(AM19=Times!$G:$G)*(AH19=Times!$D:$D),0))</f>
        <v>1982</v>
      </c>
      <c r="AM19" s="13">
        <f>_xlfn.MINIFS(Times!$G:$G,Times!$B:$B,"3b Mile",Times!$D:$D,AH19)</f>
        <v>3.8078703703703707E-3</v>
      </c>
    </row>
    <row r="20" spans="1:43" x14ac:dyDescent="0.35">
      <c r="A20" s="10">
        <f t="shared" si="0"/>
        <v>18</v>
      </c>
      <c r="B20" s="5" t="s">
        <v>168</v>
      </c>
      <c r="C20" s="10" t="str">
        <f>VLOOKUP(B20,Joggler_List!$A:$C,2,0)</f>
        <v>M</v>
      </c>
      <c r="D20" s="10" t="str">
        <f>VLOOKUP(B20,Joggler_List!$A:$C,3,0)</f>
        <v>USA</v>
      </c>
      <c r="E20" s="20" t="str" cm="1">
        <f t="array" ref="E20">INDEX(Times!$C:$C,MATCH(1,(G20=Times!$G:$G)*(B20=Times!$D:$D),0))</f>
        <v>Paris Marathon</v>
      </c>
      <c r="F20" s="25" cm="1">
        <f t="array" ref="F20">INDEX(Times!$A:$A,MATCH(1,(G20=Times!$G:$G)*(B20=Times!$D:$D),0))</f>
        <v>41371</v>
      </c>
      <c r="G20" s="13">
        <f>_xlfn.MINIFS(Times!$G:$G,Times!$B:$B,"3b Marathon",Times!$D:$D,$B20)</f>
        <v>0.16716435185185186</v>
      </c>
      <c r="M20" s="20"/>
      <c r="N20" s="20"/>
      <c r="O20" s="13"/>
      <c r="Q20" s="12">
        <f t="shared" si="2"/>
        <v>17</v>
      </c>
      <c r="R20" s="5" t="s">
        <v>222</v>
      </c>
      <c r="S20" s="10" t="str">
        <f>VLOOKUP(R20,Joggler_List!$A:$C,2,0)</f>
        <v>M</v>
      </c>
      <c r="T20" s="10" t="str">
        <f>VLOOKUP(R20,Joggler_List!$A:$C,3,0)</f>
        <v>USA</v>
      </c>
      <c r="U20" s="20" t="str" cm="1">
        <f t="array" ref="U20">INDEX(Times!$C:$C,MATCH(1,(W20=Times!$G:$G)*(R20=Times!$D:$D),0))</f>
        <v>Ukrops Monument Avenue 10k (Richmond, VA)</v>
      </c>
      <c r="V20" s="10" cm="1">
        <f t="array" ref="V20">INDEX(Times!$A:$A,MATCH(1,(W20=Times!$G:$G)*(R20=Times!$D:$D),0))</f>
        <v>2008</v>
      </c>
      <c r="W20" s="13">
        <f>_xlfn.MINIFS(Times!$G:$G,Times!$B:$B,"3b 10km",Times!$D:$D,R20)</f>
        <v>4.2002314814814812E-2</v>
      </c>
      <c r="Y20" s="12">
        <f t="shared" si="3"/>
        <v>18</v>
      </c>
      <c r="Z20" s="5" t="s">
        <v>152</v>
      </c>
      <c r="AA20" s="10" t="str">
        <f>VLOOKUP(Z20,Joggler_List!$A:$C,2,0)</f>
        <v>M</v>
      </c>
      <c r="AB20" s="10" t="str">
        <f>VLOOKUP(Z20,Joggler_List!$A:$C,3,0)</f>
        <v>GBR</v>
      </c>
      <c r="AC20" s="20" t="str" cm="1">
        <f t="array" ref="AC20">INDEX(Times!$C:$C,MATCH(1,(AE20=Times!$G:$G)*(Z20=Times!$D:$D),0))</f>
        <v>Gloucester City Parkrun</v>
      </c>
      <c r="AD20" s="25" cm="1">
        <f t="array" ref="AD20">INDEX(Times!$A:$A,MATCH(1,(AE20=Times!$G:$G)*(Z20=Times!$D:$D),0))</f>
        <v>44562</v>
      </c>
      <c r="AE20" s="13">
        <f>_xlfn.MINIFS(Times!$G:$G,Times!$B:$B,"3b 5km",Times!$D:$D,Z20)</f>
        <v>1.315972222222222E-2</v>
      </c>
      <c r="AG20" s="12">
        <f t="shared" si="4"/>
        <v>16</v>
      </c>
      <c r="AH20" s="5" t="s">
        <v>43</v>
      </c>
      <c r="AI20" s="10" t="str">
        <f>VLOOKUP(AH20,Joggler_List!$A:$C,2,0)</f>
        <v>M</v>
      </c>
      <c r="AJ20" s="10" t="str">
        <f>VLOOKUP(AH20,Joggler_List!$A:$C,3,0)</f>
        <v>USA</v>
      </c>
      <c r="AK20" s="20" t="str" cm="1">
        <f t="array" ref="AK20">INDEX(Times!$C:$C,MATCH(1,(AM20=Times!$G:$G)*(AH20=Times!$D:$D),0))</f>
        <v>IJA, Virtual</v>
      </c>
      <c r="AL20" s="10" cm="1">
        <f t="array" ref="AL20">INDEX(Times!$A:$A,MATCH(1,(AM20=Times!$G:$G)*(AH20=Times!$D:$D),0))</f>
        <v>2020</v>
      </c>
      <c r="AM20" s="13">
        <f>_xlfn.MINIFS(Times!$G:$G,Times!$B:$B,"3b Mile",Times!$D:$D,AH20)</f>
        <v>3.8078703703703707E-3</v>
      </c>
    </row>
    <row r="21" spans="1:43" x14ac:dyDescent="0.35">
      <c r="A21" s="10">
        <f t="shared" si="0"/>
        <v>19</v>
      </c>
      <c r="B21" s="5" t="s">
        <v>423</v>
      </c>
      <c r="C21" s="10" t="str">
        <f>VLOOKUP(B21,Joggler_List!$A:$C,2,0)</f>
        <v>M</v>
      </c>
      <c r="D21" s="10" t="str">
        <f>VLOOKUP(B21,Joggler_List!$A:$C,3,0)</f>
        <v>CAN</v>
      </c>
      <c r="E21" s="20" t="str" cm="1">
        <f t="array" ref="E21">INDEX(Times!$C:$C,MATCH(1,(G21=Times!$G:$G)*(B21=Times!$D:$D),0))</f>
        <v>Vancouver Marathon</v>
      </c>
      <c r="F21" s="25" cm="1">
        <f t="array" ref="F21">INDEX(Times!$A:$A,MATCH(1,(G21=Times!$G:$G)*(B21=Times!$D:$D),0))</f>
        <v>43590</v>
      </c>
      <c r="G21" s="13">
        <f>_xlfn.MINIFS(Times!$G:$G,Times!$B:$B,"3b Marathon",Times!$D:$D,$B21)</f>
        <v>0.16749999999999998</v>
      </c>
      <c r="M21" s="20"/>
      <c r="N21" s="20"/>
      <c r="O21" s="13"/>
      <c r="Q21" s="12"/>
      <c r="R21" s="5"/>
      <c r="S21" s="10"/>
      <c r="T21" s="10"/>
      <c r="U21" s="10"/>
      <c r="V21" s="10"/>
      <c r="W21" s="13"/>
      <c r="Y21" s="12">
        <f t="shared" si="3"/>
        <v>19</v>
      </c>
      <c r="Z21" s="5" t="s">
        <v>30</v>
      </c>
      <c r="AA21" s="10" t="str">
        <f>VLOOKUP(Z21,Joggler_List!$A:$C,2,0)</f>
        <v>M</v>
      </c>
      <c r="AB21" s="10">
        <f>VLOOKUP(Z21,Joggler_List!$A:$C,3,0)</f>
        <v>0</v>
      </c>
      <c r="AC21" s="20" t="str" cm="1">
        <f t="array" ref="AC21">INDEX(Times!$C:$C,MATCH(1,(AE21=Times!$G:$G)*(Z21=Times!$D:$D),0))</f>
        <v>IJA, Santa Barbara</v>
      </c>
      <c r="AD21" s="10" cm="1">
        <f t="array" ref="AD21">INDEX(Times!$A:$A,MATCH(1,(AE21=Times!$G:$G)*(Z21=Times!$D:$D),0))</f>
        <v>1982</v>
      </c>
      <c r="AE21" s="13">
        <f>_xlfn.MINIFS(Times!$G:$G,Times!$B:$B,"3b 5km",Times!$D:$D,Z21)</f>
        <v>1.3194444444444444E-2</v>
      </c>
      <c r="AG21" s="12">
        <f t="shared" si="4"/>
        <v>19</v>
      </c>
      <c r="AH21" s="5" t="s">
        <v>48</v>
      </c>
      <c r="AI21" s="10" t="str">
        <f>VLOOKUP(AH21,Joggler_List!$A:$C,2,0)</f>
        <v>M</v>
      </c>
      <c r="AJ21" s="10">
        <f>VLOOKUP(AH21,Joggler_List!$A:$C,3,0)</f>
        <v>0</v>
      </c>
      <c r="AK21" s="20" t="str" cm="1">
        <f t="array" ref="AK21">INDEX(Times!$C:$C,MATCH(1,(AM21=Times!$G:$G)*(AH21=Times!$D:$D),0))</f>
        <v>IJA, Quebec</v>
      </c>
      <c r="AL21" s="10" cm="1">
        <f t="array" ref="AL21">INDEX(Times!$A:$A,MATCH(1,(AM21=Times!$G:$G)*(AH21=Times!$D:$D),0))</f>
        <v>1992</v>
      </c>
      <c r="AM21" s="13">
        <f>_xlfn.MINIFS(Times!$G:$G,Times!$B:$B,"3b Mile",Times!$D:$D,AH21)</f>
        <v>3.8194444444444443E-3</v>
      </c>
    </row>
    <row r="22" spans="1:43" x14ac:dyDescent="0.35">
      <c r="A22" s="10">
        <f t="shared" si="0"/>
        <v>20</v>
      </c>
      <c r="B22" s="5" t="s">
        <v>425</v>
      </c>
      <c r="C22" s="10" t="str">
        <f>VLOOKUP(B22,Joggler_List!$A:$C,2,0)</f>
        <v>F</v>
      </c>
      <c r="D22" s="10" t="str">
        <f>VLOOKUP(B22,Joggler_List!$A:$C,3,0)</f>
        <v>USA</v>
      </c>
      <c r="E22" s="20" t="str" cm="1">
        <f t="array" ref="E22">INDEX(Times!$C:$C,MATCH(1,(G22=Times!$G:$G)*(B22=Times!$D:$D),0))</f>
        <v>Chicago Marathon</v>
      </c>
      <c r="F22" s="25" cm="1">
        <f t="array" ref="F22">INDEX(Times!$A:$A,MATCH(1,(G22=Times!$G:$G)*(B22=Times!$D:$D),0))</f>
        <v>43380</v>
      </c>
      <c r="G22" s="13">
        <f>_xlfn.MINIFS(Times!$G:$G,Times!$B:$B,"3b Marathon",Times!$D:$D,$B22)</f>
        <v>0.16840277777777779</v>
      </c>
      <c r="M22" s="20"/>
      <c r="N22" s="20"/>
      <c r="O22" s="13"/>
      <c r="Q22" s="12"/>
      <c r="R22" s="5"/>
      <c r="S22" s="10"/>
      <c r="T22" s="10"/>
      <c r="U22" s="10"/>
      <c r="V22" s="10"/>
      <c r="W22" s="13"/>
      <c r="Y22" s="12">
        <f t="shared" si="3"/>
        <v>20</v>
      </c>
      <c r="Z22" s="5" t="s">
        <v>153</v>
      </c>
      <c r="AA22" s="10" t="str">
        <f>VLOOKUP(Z22,Joggler_List!$A:$C,2,0)</f>
        <v>M</v>
      </c>
      <c r="AB22" s="10">
        <f>VLOOKUP(Z22,Joggler_List!$A:$C,3,0)</f>
        <v>0</v>
      </c>
      <c r="AC22" s="20" t="str" cm="1">
        <f t="array" ref="AC22">INDEX(Times!$C:$C,MATCH(1,(AE22=Times!$G:$G)*(Z22=Times!$D:$D),0))</f>
        <v>IJA, Baltimore</v>
      </c>
      <c r="AD22" s="10" cm="1">
        <f t="array" ref="AD22">INDEX(Times!$A:$A,MATCH(1,(AE22=Times!$G:$G)*(Z22=Times!$D:$D),0))</f>
        <v>1989</v>
      </c>
      <c r="AE22" s="13">
        <f>_xlfn.MINIFS(Times!$G:$G,Times!$B:$B,"3b 5km",Times!$D:$D,Z22)</f>
        <v>1.3263888888888889E-2</v>
      </c>
      <c r="AG22" s="12">
        <f t="shared" si="4"/>
        <v>20</v>
      </c>
      <c r="AH22" s="5" t="s">
        <v>49</v>
      </c>
      <c r="AI22" s="10" t="str">
        <f>VLOOKUP(AH22,Joggler_List!$A:$C,2,0)</f>
        <v>M</v>
      </c>
      <c r="AJ22" s="10">
        <f>VLOOKUP(AH22,Joggler_List!$A:$C,3,0)</f>
        <v>0</v>
      </c>
      <c r="AK22" s="20" t="str" cm="1">
        <f t="array" ref="AK22">INDEX(Times!$C:$C,MATCH(1,(AM22=Times!$G:$G)*(AH22=Times!$D:$D),0))</f>
        <v>IJA, Akron</v>
      </c>
      <c r="AL22" s="10" cm="1">
        <f t="array" ref="AL22">INDEX(Times!$A:$A,MATCH(1,(AM22=Times!$G:$G)*(AH22=Times!$D:$D),0))</f>
        <v>1987</v>
      </c>
      <c r="AM22" s="13">
        <f>_xlfn.MINIFS(Times!$G:$G,Times!$B:$B,"3b Mile",Times!$D:$D,AH22)</f>
        <v>3.8657407407407408E-3</v>
      </c>
    </row>
    <row r="23" spans="1:43" x14ac:dyDescent="0.35">
      <c r="A23" s="10">
        <f t="shared" si="0"/>
        <v>21</v>
      </c>
      <c r="B23" s="5" t="s">
        <v>814</v>
      </c>
      <c r="C23" s="10" t="str">
        <f>VLOOKUP(B23,Joggler_List!$A:$C,2,0)</f>
        <v>M</v>
      </c>
      <c r="D23" s="10" t="str">
        <f>VLOOKUP(B23,Joggler_List!$A:$C,3,0)</f>
        <v>USA</v>
      </c>
      <c r="E23" s="20" t="str" cm="1">
        <f t="array" ref="E23">INDEX(Times!$C:$C,MATCH(1,(G23=Times!$G:$G)*(B23=Times!$D:$D),0))</f>
        <v>Los Angeles Marathon</v>
      </c>
      <c r="F23" s="25" cm="1">
        <f t="array" ref="F23">INDEX(Times!$A:$A,MATCH(1,(G23=Times!$G:$G)*(B23=Times!$D:$D),0))</f>
        <v>43898</v>
      </c>
      <c r="G23" s="13">
        <f>_xlfn.MINIFS(Times!$G:$G,Times!$B:$B,"3b Marathon",Times!$D:$D,$B23)</f>
        <v>0.16903935185185184</v>
      </c>
      <c r="M23" s="20"/>
      <c r="N23" s="20"/>
      <c r="O23" s="13"/>
      <c r="Q23" s="12"/>
      <c r="R23" s="5"/>
      <c r="S23" s="10"/>
      <c r="T23" s="10"/>
      <c r="U23" s="10"/>
      <c r="V23" s="10"/>
      <c r="W23" s="13"/>
      <c r="Y23" s="12">
        <f t="shared" si="3"/>
        <v>21</v>
      </c>
      <c r="Z23" s="5" t="s">
        <v>155</v>
      </c>
      <c r="AA23" s="10" t="str">
        <f>VLOOKUP(Z23,Joggler_List!$A:$C,2,0)</f>
        <v>M</v>
      </c>
      <c r="AB23" s="10">
        <f>VLOOKUP(Z23,Joggler_List!$A:$C,3,0)</f>
        <v>0</v>
      </c>
      <c r="AC23" s="20" t="str" cm="1">
        <f t="array" ref="AC23">INDEX(Times!$C:$C,MATCH(1,(AE23=Times!$G:$G)*(Z23=Times!$D:$D),0))</f>
        <v>IJA, Lisbon, IA</v>
      </c>
      <c r="AD23" s="10" cm="1">
        <f t="array" ref="AD23">INDEX(Times!$A:$A,MATCH(1,(AE23=Times!$G:$G)*(Z23=Times!$D:$D),0))</f>
        <v>2017</v>
      </c>
      <c r="AE23" s="13">
        <f>_xlfn.MINIFS(Times!$G:$G,Times!$B:$B,"3b 5km",Times!$D:$D,Z23)</f>
        <v>1.3379629629629628E-2</v>
      </c>
      <c r="AG23" s="12">
        <f t="shared" si="4"/>
        <v>21</v>
      </c>
      <c r="AH23" s="5" t="s">
        <v>51</v>
      </c>
      <c r="AI23" s="10" t="str">
        <f>VLOOKUP(AH23,Joggler_List!$A:$C,2,0)</f>
        <v>M</v>
      </c>
      <c r="AJ23" s="10" t="str">
        <f>VLOOKUP(AH23,Joggler_List!$A:$C,3,0)</f>
        <v>USA</v>
      </c>
      <c r="AK23" s="20" t="str" cm="1">
        <f t="array" ref="AK23">INDEX(Times!$C:$C,MATCH(1,(AM23=Times!$G:$G)*(AH23=Times!$D:$D),0))</f>
        <v>IJA, Santa Barbara</v>
      </c>
      <c r="AL23" s="10" cm="1">
        <f t="array" ref="AL23">INDEX(Times!$A:$A,MATCH(1,(AM23=Times!$G:$G)*(AH23=Times!$D:$D),0))</f>
        <v>1982</v>
      </c>
      <c r="AM23" s="13">
        <f>_xlfn.MINIFS(Times!$G:$G,Times!$B:$B,"3b Mile",Times!$D:$D,AH23)</f>
        <v>3.8888888888888883E-3</v>
      </c>
    </row>
    <row r="24" spans="1:43" x14ac:dyDescent="0.35">
      <c r="A24" s="10">
        <f t="shared" si="0"/>
        <v>22</v>
      </c>
      <c r="B24" s="5" t="s">
        <v>798</v>
      </c>
      <c r="C24" s="10" t="str">
        <f>VLOOKUP(B24,Joggler_List!$A:$C,2,0)</f>
        <v>M</v>
      </c>
      <c r="D24" s="10" t="str">
        <f>VLOOKUP(B24,Joggler_List!$A:$C,3,0)</f>
        <v>CAN</v>
      </c>
      <c r="E24" s="20" t="str" cm="1">
        <f t="array" ref="E24">INDEX(Times!$C:$C,MATCH(1,(G24=Times!$G:$G)*(B24=Times!$D:$D),0))</f>
        <v>Montreal International Marathon</v>
      </c>
      <c r="F24" s="25" cm="1">
        <f t="array" ref="F24">INDEX(Times!$A:$A,MATCH(1,(G24=Times!$G:$G)*(B24=Times!$D:$D),0))</f>
        <v>29841</v>
      </c>
      <c r="G24" s="13">
        <f>_xlfn.MINIFS(Times!$G:$G,Times!$B:$B,"3b Marathon",Times!$D:$D,$B24)</f>
        <v>0.17013888888888887</v>
      </c>
      <c r="M24" s="20"/>
      <c r="N24" s="20"/>
      <c r="O24" s="13"/>
      <c r="Q24" s="12"/>
      <c r="R24" s="5"/>
      <c r="S24" s="10"/>
      <c r="T24" s="10"/>
      <c r="U24" s="10"/>
      <c r="V24" s="10"/>
      <c r="W24" s="13"/>
      <c r="Y24" s="12">
        <f t="shared" si="3"/>
        <v>22</v>
      </c>
      <c r="Z24" s="5" t="s">
        <v>68</v>
      </c>
      <c r="AA24" s="10" t="str">
        <f>VLOOKUP(Z24,Joggler_List!$A:$C,2,0)</f>
        <v>M</v>
      </c>
      <c r="AB24" s="10">
        <f>VLOOKUP(Z24,Joggler_List!$A:$C,3,0)</f>
        <v>0</v>
      </c>
      <c r="AC24" s="20" t="str" cm="1">
        <f t="array" ref="AC24">INDEX(Times!$C:$C,MATCH(1,(AE24=Times!$G:$G)*(Z24=Times!$D:$D),0))</f>
        <v>IJA, San Jose</v>
      </c>
      <c r="AD24" s="10" cm="1">
        <f t="array" ref="AD24">INDEX(Times!$A:$A,MATCH(1,(AE24=Times!$G:$G)*(Z24=Times!$D:$D),0))</f>
        <v>1986</v>
      </c>
      <c r="AE24" s="13">
        <f>_xlfn.MINIFS(Times!$G:$G,Times!$B:$B,"3b 5km",Times!$D:$D,Z24)</f>
        <v>1.3425925925925924E-2</v>
      </c>
      <c r="AG24" s="12">
        <f t="shared" si="4"/>
        <v>22</v>
      </c>
      <c r="AH24" s="5" t="s">
        <v>52</v>
      </c>
      <c r="AI24" s="10" t="str">
        <f>VLOOKUP(AH24,Joggler_List!$A:$C,2,0)</f>
        <v>M</v>
      </c>
      <c r="AJ24" s="10">
        <f>VLOOKUP(AH24,Joggler_List!$A:$C,3,0)</f>
        <v>0</v>
      </c>
      <c r="AK24" s="20" t="str" cm="1">
        <f t="array" ref="AK24">INDEX(Times!$C:$C,MATCH(1,(AM24=Times!$G:$G)*(AH24=Times!$D:$D),0))</f>
        <v>IJA, LA</v>
      </c>
      <c r="AL24" s="10" cm="1">
        <f t="array" ref="AL24">INDEX(Times!$A:$A,MATCH(1,(AM24=Times!$G:$G)*(AH24=Times!$D:$D),0))</f>
        <v>1990</v>
      </c>
      <c r="AM24" s="13">
        <f>_xlfn.MINIFS(Times!$G:$G,Times!$B:$B,"3b Mile",Times!$D:$D,AH24)</f>
        <v>3.9120370370370368E-3</v>
      </c>
    </row>
    <row r="25" spans="1:43" x14ac:dyDescent="0.35">
      <c r="A25" s="10">
        <f t="shared" si="0"/>
        <v>23</v>
      </c>
      <c r="B25" s="5" t="s">
        <v>294</v>
      </c>
      <c r="C25" s="10" t="str">
        <f>VLOOKUP(B25,Joggler_List!$A:$C,2,0)</f>
        <v>M</v>
      </c>
      <c r="D25" s="10" t="str">
        <f>VLOOKUP(B25,Joggler_List!$A:$C,3,0)</f>
        <v>GBR</v>
      </c>
      <c r="E25" s="20" t="str" cm="1">
        <f t="array" ref="E25">INDEX(Times!$C:$C,MATCH(1,(G25=Times!$G:$G)*(B25=Times!$D:$D),0))</f>
        <v>Boston Marathon, Lincolnshire</v>
      </c>
      <c r="F25" s="25" cm="1">
        <f t="array" ref="F25">INDEX(Times!$A:$A,MATCH(1,(G25=Times!$G:$G)*(B25=Times!$D:$D),0))</f>
        <v>42842</v>
      </c>
      <c r="G25" s="13">
        <f>_xlfn.MINIFS(Times!$G:$G,Times!$B:$B,"3b Marathon",Times!$D:$D,$B25)</f>
        <v>0.171875</v>
      </c>
      <c r="M25" s="20"/>
      <c r="N25" s="20"/>
      <c r="O25" s="13"/>
      <c r="Q25" s="12"/>
      <c r="R25" s="5"/>
      <c r="S25" s="10"/>
      <c r="T25" s="10"/>
      <c r="U25" s="10"/>
      <c r="V25" s="10"/>
      <c r="W25" s="13"/>
      <c r="Y25" s="12">
        <f t="shared" si="3"/>
        <v>23</v>
      </c>
      <c r="Z25" s="5" t="s">
        <v>158</v>
      </c>
      <c r="AA25" s="10" t="str">
        <f>VLOOKUP(Z25,Joggler_List!$A:$C,2,0)</f>
        <v>M</v>
      </c>
      <c r="AB25" s="10" t="str">
        <f>VLOOKUP(Z25,Joggler_List!$A:$C,3,0)</f>
        <v>GBR</v>
      </c>
      <c r="AC25" s="20" t="str" cm="1">
        <f t="array" ref="AC25">INDEX(Times!$C:$C,MATCH(1,(AE25=Times!$G:$G)*(Z25=Times!$D:$D),0))</f>
        <v>Marine Parade Parkrun</v>
      </c>
      <c r="AD25" s="25" cm="1">
        <f t="array" ref="AD25">INDEX(Times!$A:$A,MATCH(1,(AE25=Times!$G:$G)*(Z25=Times!$D:$D),0))</f>
        <v>44646</v>
      </c>
      <c r="AE25" s="13">
        <f>_xlfn.MINIFS(Times!$G:$G,Times!$B:$B,"3b 5km",Times!$D:$D,Z25)</f>
        <v>1.3553240740740741E-2</v>
      </c>
      <c r="AG25" s="12">
        <f t="shared" si="4"/>
        <v>22</v>
      </c>
      <c r="AH25" s="5" t="s">
        <v>53</v>
      </c>
      <c r="AI25" s="10" t="str">
        <f>VLOOKUP(AH25,Joggler_List!$A:$C,2,0)</f>
        <v>M</v>
      </c>
      <c r="AJ25" s="10">
        <f>VLOOKUP(AH25,Joggler_List!$A:$C,3,0)</f>
        <v>0</v>
      </c>
      <c r="AK25" s="20" t="str" cm="1">
        <f t="array" ref="AK25">INDEX(Times!$C:$C,MATCH(1,(AM25=Times!$G:$G)*(AH25=Times!$D:$D),0))</f>
        <v>IJA, Purchase, NY</v>
      </c>
      <c r="AL25" s="10" cm="1">
        <f t="array" ref="AL25">INDEX(Times!$A:$A,MATCH(1,(AM25=Times!$G:$G)*(AH25=Times!$D:$D),0))</f>
        <v>1983</v>
      </c>
      <c r="AM25" s="13">
        <f>_xlfn.MINIFS(Times!$G:$G,Times!$B:$B,"3b Mile",Times!$D:$D,AH25)</f>
        <v>3.9120370370370368E-3</v>
      </c>
    </row>
    <row r="26" spans="1:43" x14ac:dyDescent="0.35">
      <c r="A26" s="10">
        <f t="shared" si="0"/>
        <v>24</v>
      </c>
      <c r="B26" s="5" t="s">
        <v>307</v>
      </c>
      <c r="C26" s="10" t="str">
        <f>VLOOKUP(B26,Joggler_List!$A:$C,2,0)</f>
        <v>M</v>
      </c>
      <c r="D26" s="10" t="str">
        <f>VLOOKUP(B26,Joggler_List!$A:$C,3,0)</f>
        <v>USA</v>
      </c>
      <c r="E26" s="20" t="str" cm="1">
        <f t="array" ref="E26">INDEX(Times!$C:$C,MATCH(1,(G26=Times!$G:$G)*(B26=Times!$D:$D),0))</f>
        <v>Tokyo Marathon</v>
      </c>
      <c r="F26" s="25" cm="1">
        <f t="array" ref="F26">INDEX(Times!$A:$A,MATCH(1,(G26=Times!$G:$G)*(B26=Times!$D:$D),0))</f>
        <v>44990</v>
      </c>
      <c r="G26" s="13">
        <f>_xlfn.MINIFS(Times!$G:$G,Times!$B:$B,"3b Marathon",Times!$D:$D,$B26)</f>
        <v>0.17361111111111113</v>
      </c>
      <c r="M26" s="20"/>
      <c r="N26" s="20"/>
      <c r="O26" s="13"/>
      <c r="Q26" s="12"/>
      <c r="R26" s="5"/>
      <c r="S26" s="10"/>
      <c r="T26" s="10"/>
      <c r="U26" s="10"/>
      <c r="V26" s="10"/>
      <c r="W26" s="13"/>
      <c r="Y26" s="12">
        <f t="shared" si="3"/>
        <v>24</v>
      </c>
      <c r="Z26" s="5" t="s">
        <v>159</v>
      </c>
      <c r="AA26" s="10" t="str">
        <f>VLOOKUP(Z26,Joggler_List!$A:$C,2,0)</f>
        <v>M</v>
      </c>
      <c r="AB26" s="10">
        <f>VLOOKUP(Z26,Joggler_List!$A:$C,3,0)</f>
        <v>0</v>
      </c>
      <c r="AC26" s="20" t="str" cm="1">
        <f t="array" ref="AC26">INDEX(Times!$C:$C,MATCH(1,(AE26=Times!$G:$G)*(Z26=Times!$D:$D),0))</f>
        <v>IJA, Purchase, NY</v>
      </c>
      <c r="AD26" s="10" cm="1">
        <f t="array" ref="AD26">INDEX(Times!$A:$A,MATCH(1,(AE26=Times!$G:$G)*(Z26=Times!$D:$D),0))</f>
        <v>1983</v>
      </c>
      <c r="AE26" s="13">
        <f>_xlfn.MINIFS(Times!$G:$G,Times!$B:$B,"3b 5km",Times!$D:$D,Z26)</f>
        <v>1.3599537037037037E-2</v>
      </c>
      <c r="AG26" s="12">
        <f t="shared" si="4"/>
        <v>24</v>
      </c>
      <c r="AH26" s="5" t="s">
        <v>54</v>
      </c>
      <c r="AI26" s="10" t="str">
        <f>VLOOKUP(AH26,Joggler_List!$A:$C,2,0)</f>
        <v>M</v>
      </c>
      <c r="AJ26" s="10">
        <f>VLOOKUP(AH26,Joggler_List!$A:$C,3,0)</f>
        <v>0</v>
      </c>
      <c r="AK26" s="20" t="str" cm="1">
        <f t="array" ref="AK26">INDEX(Times!$C:$C,MATCH(1,(AM26=Times!$G:$G)*(AH26=Times!$D:$D),0))</f>
        <v>IJA, Rapid City</v>
      </c>
      <c r="AL26" s="10" cm="1">
        <f t="array" ref="AL26">INDEX(Times!$A:$A,MATCH(1,(AM26=Times!$G:$G)*(AH26=Times!$D:$D),0))</f>
        <v>1996</v>
      </c>
      <c r="AM26" s="13">
        <f>_xlfn.MINIFS(Times!$G:$G,Times!$B:$B,"3b Mile",Times!$D:$D,AH26)</f>
        <v>3.9236111111111112E-3</v>
      </c>
    </row>
    <row r="27" spans="1:43" x14ac:dyDescent="0.35">
      <c r="A27" s="10">
        <f t="shared" si="0"/>
        <v>25</v>
      </c>
      <c r="B27" s="5" t="s">
        <v>442</v>
      </c>
      <c r="C27" s="10" t="str">
        <f>VLOOKUP(B27,Joggler_List!$A:$C,2,0)</f>
        <v>M</v>
      </c>
      <c r="D27" s="10" t="str">
        <f>VLOOKUP(B27,Joggler_List!$A:$C,3,0)</f>
        <v>USA</v>
      </c>
      <c r="E27" s="20" t="str" cm="1">
        <f t="array" ref="E27">INDEX(Times!$C:$C,MATCH(1,(G27=Times!$G:$G)*(B27=Times!$D:$D),0))</f>
        <v>Disney Marathon, Orlando, FL</v>
      </c>
      <c r="F27" s="25" cm="1">
        <f t="array" ref="F27">INDEX(Times!$A:$A,MATCH(1,(G27=Times!$G:$G)*(B27=Times!$D:$D),0))</f>
        <v>39824</v>
      </c>
      <c r="G27" s="13">
        <f>_xlfn.MINIFS(Times!$G:$G,Times!$B:$B,"3b Marathon",Times!$D:$D,$B27)</f>
        <v>0.18351851851851853</v>
      </c>
      <c r="M27" s="20"/>
      <c r="N27" s="20"/>
      <c r="O27" s="13"/>
      <c r="Q27" s="12"/>
      <c r="R27" s="5"/>
      <c r="S27" s="10"/>
      <c r="T27" s="10"/>
      <c r="U27" s="10"/>
      <c r="V27" s="10"/>
      <c r="W27" s="13"/>
      <c r="Y27" s="12">
        <f t="shared" si="3"/>
        <v>25</v>
      </c>
      <c r="Z27" s="5" t="s">
        <v>43</v>
      </c>
      <c r="AA27" s="10" t="str">
        <f>VLOOKUP(Z27,Joggler_List!$A:$C,2,0)</f>
        <v>M</v>
      </c>
      <c r="AB27" s="10" t="str">
        <f>VLOOKUP(Z27,Joggler_List!$A:$C,3,0)</f>
        <v>USA</v>
      </c>
      <c r="AC27" s="20" t="str" cm="1">
        <f t="array" ref="AC27">INDEX(Times!$C:$C,MATCH(1,(AE27=Times!$G:$G)*(Z27=Times!$D:$D),0))</f>
        <v>IJA, Virtual</v>
      </c>
      <c r="AD27" s="10" cm="1">
        <f t="array" ref="AD27">INDEX(Times!$A:$A,MATCH(1,(AE27=Times!$G:$G)*(Z27=Times!$D:$D),0))</f>
        <v>2020</v>
      </c>
      <c r="AE27" s="13">
        <f>_xlfn.MINIFS(Times!$G:$G,Times!$B:$B,"3b 5km",Times!$D:$D,Z27)</f>
        <v>1.3692129629629629E-2</v>
      </c>
      <c r="AG27" s="12">
        <f t="shared" si="4"/>
        <v>24</v>
      </c>
      <c r="AH27" s="5" t="s">
        <v>55</v>
      </c>
      <c r="AI27" s="10" t="str">
        <f>VLOOKUP(AH27,Joggler_List!$A:$C,2,0)</f>
        <v>M</v>
      </c>
      <c r="AJ27" s="10">
        <f>VLOOKUP(AH27,Joggler_List!$A:$C,3,0)</f>
        <v>0</v>
      </c>
      <c r="AK27" s="20" t="str" cm="1">
        <f t="array" ref="AK27">INDEX(Times!$C:$C,MATCH(1,(AM27=Times!$G:$G)*(AH27=Times!$D:$D),0))</f>
        <v>IJA, Denver</v>
      </c>
      <c r="AL27" s="10" cm="1">
        <f t="array" ref="AL27">INDEX(Times!$A:$A,MATCH(1,(AM27=Times!$G:$G)*(AH27=Times!$D:$D),0))</f>
        <v>1988</v>
      </c>
      <c r="AM27" s="13">
        <f>_xlfn.MINIFS(Times!$G:$G,Times!$B:$B,"3b Mile",Times!$D:$D,AH27)</f>
        <v>3.9236111111111112E-3</v>
      </c>
    </row>
    <row r="28" spans="1:43" x14ac:dyDescent="0.35">
      <c r="A28" s="10">
        <f t="shared" si="0"/>
        <v>26</v>
      </c>
      <c r="B28" s="5" t="s">
        <v>217</v>
      </c>
      <c r="C28" s="10" t="str">
        <f>VLOOKUP(B28,Joggler_List!$A:$C,2,0)</f>
        <v>M</v>
      </c>
      <c r="D28" s="10" t="str">
        <f>VLOOKUP(B28,Joggler_List!$A:$C,3,0)</f>
        <v>ISR</v>
      </c>
      <c r="E28" s="20" t="str" cm="1">
        <f t="array" ref="E28">INDEX(Times!$C:$C,MATCH(1,(G28=Times!$G:$G)*(B28=Times!$D:$D),0))</f>
        <v>Tel Aviv Marathon</v>
      </c>
      <c r="F28" s="25" cm="1">
        <f t="array" ref="F28">INDEX(Times!$A:$A,MATCH(1,(G28=Times!$G:$G)*(B28=Times!$D:$D),0))</f>
        <v>41698</v>
      </c>
      <c r="G28" s="13">
        <f>_xlfn.MINIFS(Times!$G:$G,Times!$B:$B,"3b Marathon",Times!$D:$D,$B28)</f>
        <v>0.18422453703703703</v>
      </c>
      <c r="M28" s="20"/>
      <c r="N28" s="20"/>
      <c r="O28" s="13"/>
      <c r="Q28" s="12"/>
      <c r="R28" s="5"/>
      <c r="S28" s="10"/>
      <c r="T28" s="10"/>
      <c r="U28" s="10"/>
      <c r="V28" s="10"/>
      <c r="W28" s="13"/>
      <c r="Y28" s="12">
        <f t="shared" si="3"/>
        <v>26</v>
      </c>
      <c r="Z28" t="s">
        <v>863</v>
      </c>
      <c r="AA28" s="10" t="str">
        <f>VLOOKUP(Z28,Joggler_List!$A:$C,2,0)</f>
        <v>M</v>
      </c>
      <c r="AB28" s="10" t="str">
        <f>VLOOKUP(Z28,Joggler_List!$A:$C,3,0)</f>
        <v>CAN</v>
      </c>
      <c r="AC28" s="20" t="str" cm="1">
        <f t="array" ref="AC28">INDEX(Times!$C:$C,MATCH(1,(AE28=Times!$G:$G)*(Z28=Times!$D:$D),0))</f>
        <v>Blue Nose 5k, Halifax, Nova Scotia</v>
      </c>
      <c r="AD28" s="25" cm="1">
        <f t="array" ref="AD28">INDEX(Times!$A:$A,MATCH(1,(AE28=Times!$G:$G)*(Z28=Times!$D:$D),0))</f>
        <v>43239</v>
      </c>
      <c r="AE28" s="13">
        <f>_xlfn.MINIFS(Times!$G:$G,Times!$B:$B,"3b 5km",Times!$D:$D,Z28)</f>
        <v>1.3703703703703704E-2</v>
      </c>
      <c r="AG28" s="12">
        <f t="shared" si="4"/>
        <v>26</v>
      </c>
      <c r="AH28" s="5" t="s">
        <v>57</v>
      </c>
      <c r="AI28" s="10" t="str">
        <f>VLOOKUP(AH28,Joggler_List!$A:$C,2,0)</f>
        <v>M</v>
      </c>
      <c r="AJ28" s="10">
        <f>VLOOKUP(AH28,Joggler_List!$A:$C,3,0)</f>
        <v>0</v>
      </c>
      <c r="AK28" s="20" t="str" cm="1">
        <f t="array" ref="AK28">INDEX(Times!$C:$C,MATCH(1,(AM28=Times!$G:$G)*(AH28=Times!$D:$D),0))</f>
        <v>IJA, Baltimore</v>
      </c>
      <c r="AL28" s="10" cm="1">
        <f t="array" ref="AL28">INDEX(Times!$A:$A,MATCH(1,(AM28=Times!$G:$G)*(AH28=Times!$D:$D),0))</f>
        <v>1989</v>
      </c>
      <c r="AM28" s="13">
        <f>_xlfn.MINIFS(Times!$G:$G,Times!$B:$B,"3b Mile",Times!$D:$D,AH28)</f>
        <v>3.9467592592592592E-3</v>
      </c>
    </row>
    <row r="29" spans="1:43" x14ac:dyDescent="0.35">
      <c r="A29" s="10">
        <f t="shared" si="0"/>
        <v>27</v>
      </c>
      <c r="B29" s="5" t="s">
        <v>605</v>
      </c>
      <c r="C29" s="10" t="str">
        <f>VLOOKUP(B29,Joggler_List!$A:$C,2,0)</f>
        <v>M</v>
      </c>
      <c r="D29" s="10" t="str">
        <f>VLOOKUP(B29,Joggler_List!$A:$C,3,0)</f>
        <v>TUR</v>
      </c>
      <c r="E29" s="20" t="str" cm="1">
        <f t="array" ref="E29">INDEX(Times!$C:$C,MATCH(1,(G29=Times!$G:$G)*(B29=Times!$D:$D),0))</f>
        <v>Istanbul Marathon</v>
      </c>
      <c r="F29" s="25" cm="1">
        <f t="array" ref="F29">INDEX(Times!$A:$A,MATCH(1,(G29=Times!$G:$G)*(B29=Times!$D:$D),0))</f>
        <v>41959</v>
      </c>
      <c r="G29" s="13">
        <f>_xlfn.MINIFS(Times!$G:$G,Times!$B:$B,"3b Marathon",Times!$D:$D,$B29)</f>
        <v>0.18666666666666668</v>
      </c>
      <c r="M29" s="20"/>
      <c r="N29" s="20"/>
      <c r="O29" s="13"/>
      <c r="Q29" s="12"/>
      <c r="R29" s="5"/>
      <c r="S29" s="10"/>
      <c r="T29" s="10"/>
      <c r="U29" s="10"/>
      <c r="V29" s="10"/>
      <c r="W29" s="13"/>
      <c r="Y29" s="12">
        <f t="shared" si="3"/>
        <v>27</v>
      </c>
      <c r="Z29" s="5" t="s">
        <v>112</v>
      </c>
      <c r="AA29" s="10" t="str">
        <f>VLOOKUP(Z29,Joggler_List!$A:$C,2,0)</f>
        <v>M</v>
      </c>
      <c r="AB29" s="10">
        <f>VLOOKUP(Z29,Joggler_List!$A:$C,3,0)</f>
        <v>0</v>
      </c>
      <c r="AC29" s="20" t="str" cm="1">
        <f t="array" ref="AC29">INDEX(Times!$C:$C,MATCH(1,(AE29=Times!$G:$G)*(Z29=Times!$D:$D),0))</f>
        <v>IJA, Quebec</v>
      </c>
      <c r="AD29" s="10" cm="1">
        <f t="array" ref="AD29">INDEX(Times!$A:$A,MATCH(1,(AE29=Times!$G:$G)*(Z29=Times!$D:$D),0))</f>
        <v>1992</v>
      </c>
      <c r="AE29" s="13">
        <f>_xlfn.MINIFS(Times!$G:$G,Times!$B:$B,"3b 5km",Times!$D:$D,Z29)</f>
        <v>1.375E-2</v>
      </c>
      <c r="AG29" s="12">
        <f t="shared" si="4"/>
        <v>27</v>
      </c>
      <c r="AH29" s="5" t="s">
        <v>59</v>
      </c>
      <c r="AI29" s="10" t="str">
        <f>VLOOKUP(AH29,Joggler_List!$A:$C,2,0)</f>
        <v>M</v>
      </c>
      <c r="AJ29" s="10">
        <f>VLOOKUP(AH29,Joggler_List!$A:$C,3,0)</f>
        <v>0</v>
      </c>
      <c r="AK29" s="20" t="str" cm="1">
        <f t="array" ref="AK29">INDEX(Times!$C:$C,MATCH(1,(AM29=Times!$G:$G)*(AH29=Times!$D:$D),0))</f>
        <v>IJA, San Jose</v>
      </c>
      <c r="AL29" s="10" cm="1">
        <f t="array" ref="AL29">INDEX(Times!$A:$A,MATCH(1,(AM29=Times!$G:$G)*(AH29=Times!$D:$D),0))</f>
        <v>1986</v>
      </c>
      <c r="AM29" s="13">
        <f>_xlfn.MINIFS(Times!$G:$G,Times!$B:$B,"3b Mile",Times!$D:$D,AH29)</f>
        <v>3.9814814814814817E-3</v>
      </c>
    </row>
    <row r="30" spans="1:43" x14ac:dyDescent="0.35">
      <c r="A30" s="10">
        <f t="shared" si="0"/>
        <v>28</v>
      </c>
      <c r="B30" s="5" t="s">
        <v>236</v>
      </c>
      <c r="C30" s="10" t="str">
        <f>VLOOKUP(B30,Joggler_List!$A:$C,2,0)</f>
        <v>M</v>
      </c>
      <c r="D30" s="10" t="str">
        <f>VLOOKUP(B30,Joggler_List!$A:$C,3,0)</f>
        <v>GBR</v>
      </c>
      <c r="E30" s="20" t="str" cm="1">
        <f t="array" ref="E30">INDEX(Times!$C:$C,MATCH(1,(G30=Times!$G:$G)*(B30=Times!$D:$D),0))</f>
        <v>Edinburgh Marathon</v>
      </c>
      <c r="F30" s="25" cm="1">
        <f t="array" ref="F30">INDEX(Times!$A:$A,MATCH(1,(G30=Times!$G:$G)*(B30=Times!$D:$D),0))</f>
        <v>40685</v>
      </c>
      <c r="G30" s="13">
        <f>_xlfn.MINIFS(Times!$G:$G,Times!$B:$B,"3b Marathon",Times!$D:$D,$B30)</f>
        <v>0.19271990740740741</v>
      </c>
      <c r="M30" s="20"/>
      <c r="N30" s="20"/>
      <c r="O30" s="13"/>
      <c r="Q30" s="12"/>
      <c r="R30" s="5"/>
      <c r="S30" s="10"/>
      <c r="T30" s="10"/>
      <c r="U30" s="10"/>
      <c r="V30" s="10"/>
      <c r="W30" s="13"/>
      <c r="Y30" s="12">
        <f t="shared" si="3"/>
        <v>27</v>
      </c>
      <c r="Z30" s="5" t="s">
        <v>163</v>
      </c>
      <c r="AA30" s="10" t="str">
        <f>VLOOKUP(Z30,Joggler_List!$A:$C,2,0)</f>
        <v>M</v>
      </c>
      <c r="AB30" s="10" t="str">
        <f>VLOOKUP(Z30,Joggler_List!$A:$C,3,0)</f>
        <v>USA</v>
      </c>
      <c r="AC30" s="20" t="str" cm="1">
        <f t="array" ref="AC30">INDEX(Times!$C:$C,MATCH(1,(AE30=Times!$G:$G)*(Z30=Times!$D:$D),0))</f>
        <v>Berlin</v>
      </c>
      <c r="AD30" s="10" cm="1">
        <f t="array" ref="AD30">INDEX(Times!$A:$A,MATCH(1,(AE30=Times!$G:$G)*(Z30=Times!$D:$D),0))</f>
        <v>2005</v>
      </c>
      <c r="AE30" s="13">
        <f>_xlfn.MINIFS(Times!$G:$G,Times!$B:$B,"3b 5km",Times!$D:$D,Z30)</f>
        <v>1.375E-2</v>
      </c>
      <c r="AG30" s="12">
        <f t="shared" si="4"/>
        <v>28</v>
      </c>
      <c r="AH30" s="5" t="s">
        <v>61</v>
      </c>
      <c r="AI30" s="10" t="str">
        <f>VLOOKUP(AH30,Joggler_List!$A:$C,2,0)</f>
        <v>M</v>
      </c>
      <c r="AJ30" s="10">
        <f>VLOOKUP(AH30,Joggler_List!$A:$C,3,0)</f>
        <v>0</v>
      </c>
      <c r="AK30" s="20" t="str" cm="1">
        <f t="array" ref="AK30">INDEX(Times!$C:$C,MATCH(1,(AM30=Times!$G:$G)*(AH30=Times!$D:$D),0))</f>
        <v>IJA, Fargo</v>
      </c>
      <c r="AL30" s="10" cm="1">
        <f t="array" ref="AL30">INDEX(Times!$A:$A,MATCH(1,(AM30=Times!$G:$G)*(AH30=Times!$D:$D),0))</f>
        <v>1993</v>
      </c>
      <c r="AM30" s="13">
        <f>_xlfn.MINIFS(Times!$G:$G,Times!$B:$B,"3b Mile",Times!$D:$D,AH30)</f>
        <v>4.0046296296296297E-3</v>
      </c>
    </row>
    <row r="31" spans="1:43" x14ac:dyDescent="0.35">
      <c r="A31" s="10">
        <f t="shared" si="0"/>
        <v>29</v>
      </c>
      <c r="B31" s="5" t="s">
        <v>751</v>
      </c>
      <c r="C31" s="10" t="str">
        <f>VLOOKUP(B31,Joggler_List!$A:$C,2,0)</f>
        <v>M</v>
      </c>
      <c r="D31" s="10" t="str">
        <f>VLOOKUP(B31,Joggler_List!$A:$C,3,0)</f>
        <v>GBR</v>
      </c>
      <c r="E31" s="20" t="str" cm="1">
        <f t="array" ref="E31">INDEX(Times!$C:$C,MATCH(1,(G31=Times!$G:$G)*(B31=Times!$D:$D),0))</f>
        <v>Brighton Marathon</v>
      </c>
      <c r="F31" s="25" cm="1">
        <f t="array" ref="F31">INDEX(Times!$A:$A,MATCH(1,(G31=Times!$G:$G)*(B31=Times!$D:$D),0))</f>
        <v>41735</v>
      </c>
      <c r="G31" s="13">
        <f>_xlfn.MINIFS(Times!$G:$G,Times!$B:$B,"3b Marathon",Times!$D:$D,$B31)</f>
        <v>0.1932638888888889</v>
      </c>
      <c r="M31" s="20"/>
      <c r="N31" s="20"/>
      <c r="O31" s="13"/>
      <c r="Q31" s="12"/>
      <c r="R31" s="5"/>
      <c r="S31" s="10"/>
      <c r="T31" s="10"/>
      <c r="U31" s="10"/>
      <c r="V31" s="10"/>
      <c r="W31" s="13"/>
      <c r="Y31" s="12">
        <f t="shared" si="3"/>
        <v>29</v>
      </c>
      <c r="Z31" s="5" t="s">
        <v>164</v>
      </c>
      <c r="AA31" s="10" t="str">
        <f>VLOOKUP(Z31,Joggler_List!$A:$C,2,0)</f>
        <v>M</v>
      </c>
      <c r="AB31" s="10">
        <f>VLOOKUP(Z31,Joggler_List!$A:$C,3,0)</f>
        <v>0</v>
      </c>
      <c r="AC31" s="20" t="str" cm="1">
        <f t="array" ref="AC31">INDEX(Times!$C:$C,MATCH(1,(AE31=Times!$G:$G)*(Z31=Times!$D:$D),0))</f>
        <v>IJA, Santa Barbara</v>
      </c>
      <c r="AD31" s="10" cm="1">
        <f t="array" ref="AD31">INDEX(Times!$A:$A,MATCH(1,(AE31=Times!$G:$G)*(Z31=Times!$D:$D),0))</f>
        <v>1982</v>
      </c>
      <c r="AE31" s="13">
        <f>_xlfn.MINIFS(Times!$G:$G,Times!$B:$B,"3b 5km",Times!$D:$D,Z31)</f>
        <v>1.3784722222222224E-2</v>
      </c>
      <c r="AG31" s="12">
        <f t="shared" si="4"/>
        <v>29</v>
      </c>
      <c r="AH31" s="5" t="s">
        <v>63</v>
      </c>
      <c r="AI31" s="10" t="str">
        <f>VLOOKUP(AH31,Joggler_List!$A:$C,2,0)</f>
        <v>M</v>
      </c>
      <c r="AJ31" s="10" t="str">
        <f>VLOOKUP(AH31,Joggler_List!$A:$C,3,0)</f>
        <v>USA</v>
      </c>
      <c r="AK31" s="20" t="str" cm="1">
        <f t="array" ref="AK31">INDEX(Times!$C:$C,MATCH(1,(AM31=Times!$G:$G)*(AH31=Times!$D:$D),0))</f>
        <v>Harrisburg Mile Race, PA</v>
      </c>
      <c r="AL31" s="20" cm="1">
        <f t="array" ref="AL31">INDEX(Times!$A:$A,MATCH(1,(AM31=Times!$G:$G)*(AH31=Times!$D:$D),0))</f>
        <v>44398</v>
      </c>
      <c r="AM31" s="13">
        <f>_xlfn.MINIFS(Times!$G:$G,Times!$B:$B,"3b Mile",Times!$D:$D,AH31)</f>
        <v>4.0162037037037033E-3</v>
      </c>
    </row>
    <row r="32" spans="1:43" x14ac:dyDescent="0.35">
      <c r="A32" s="10">
        <f t="shared" si="0"/>
        <v>30</v>
      </c>
      <c r="B32" s="5" t="s">
        <v>254</v>
      </c>
      <c r="C32" s="10" t="str">
        <f>VLOOKUP(B32,Joggler_List!$A:$C,2,0)</f>
        <v>M</v>
      </c>
      <c r="D32" s="10" t="str">
        <f>VLOOKUP(B32,Joggler_List!$A:$C,3,0)</f>
        <v>USA</v>
      </c>
      <c r="E32" s="20" t="str" cm="1">
        <f t="array" ref="E32">INDEX(Times!$C:$C,MATCH(1,(G32=Times!$G:$G)*(B32=Times!$D:$D),0))</f>
        <v>New York City Marathon</v>
      </c>
      <c r="F32" s="25" cm="1">
        <f t="array" ref="F32">INDEX(Times!$A:$A,MATCH(1,(G32=Times!$G:$G)*(B32=Times!$D:$D),0))</f>
        <v>41945</v>
      </c>
      <c r="G32" s="13">
        <f>_xlfn.MINIFS(Times!$G:$G,Times!$B:$B,"3b Marathon",Times!$D:$D,$B32)</f>
        <v>0.19570601851851852</v>
      </c>
      <c r="M32" s="20"/>
      <c r="N32" s="20"/>
      <c r="O32" s="13"/>
      <c r="Q32" s="12"/>
      <c r="R32" s="5"/>
      <c r="S32" s="10"/>
      <c r="T32" s="10"/>
      <c r="U32" s="10"/>
      <c r="V32" s="10"/>
      <c r="W32" s="13"/>
      <c r="Y32" s="12">
        <f t="shared" si="3"/>
        <v>30</v>
      </c>
      <c r="Z32" s="5" t="s">
        <v>41</v>
      </c>
      <c r="AA32" s="10" t="str">
        <f>VLOOKUP(Z32,Joggler_List!$A:$C,2,0)</f>
        <v>M</v>
      </c>
      <c r="AB32" s="10" t="str">
        <f>VLOOKUP(Z32,Joggler_List!$A:$C,3,0)</f>
        <v>USA</v>
      </c>
      <c r="AC32" s="20" t="str" cm="1">
        <f t="array" ref="AC32">INDEX(Times!$C:$C,MATCH(1,(AE32=Times!$G:$G)*(Z32=Times!$D:$D),0))</f>
        <v>IJA, Akron</v>
      </c>
      <c r="AD32" s="10" cm="1">
        <f t="array" ref="AD32">INDEX(Times!$A:$A,MATCH(1,(AE32=Times!$G:$G)*(Z32=Times!$D:$D),0))</f>
        <v>1987</v>
      </c>
      <c r="AE32" s="13">
        <f>_xlfn.MINIFS(Times!$G:$G,Times!$B:$B,"3b 5km",Times!$D:$D,Z32)</f>
        <v>1.3796296296296298E-2</v>
      </c>
      <c r="AG32" s="12">
        <f t="shared" si="4"/>
        <v>30</v>
      </c>
      <c r="AH32" s="5" t="s">
        <v>65</v>
      </c>
      <c r="AI32" s="10" t="str">
        <f>VLOOKUP(AH32,Joggler_List!$A:$C,2,0)</f>
        <v>M</v>
      </c>
      <c r="AJ32" s="10">
        <f>VLOOKUP(AH32,Joggler_List!$A:$C,3,0)</f>
        <v>0</v>
      </c>
      <c r="AK32" s="20" t="str" cm="1">
        <f t="array" ref="AK32">INDEX(Times!$C:$C,MATCH(1,(AM32=Times!$G:$G)*(AH32=Times!$D:$D),0))</f>
        <v>IJA, Pittsburgh</v>
      </c>
      <c r="AL32" s="10" cm="1">
        <f t="array" ref="AL32">INDEX(Times!$A:$A,MATCH(1,(AM32=Times!$G:$G)*(AH32=Times!$D:$D),0))</f>
        <v>1997</v>
      </c>
      <c r="AM32" s="13">
        <f>_xlfn.MINIFS(Times!$G:$G,Times!$B:$B,"3b Mile",Times!$D:$D,AH32)</f>
        <v>4.0277777777777777E-3</v>
      </c>
    </row>
    <row r="33" spans="1:39" x14ac:dyDescent="0.35">
      <c r="A33" s="10">
        <f t="shared" si="0"/>
        <v>31</v>
      </c>
      <c r="B33" s="5" t="s">
        <v>226</v>
      </c>
      <c r="C33" s="10" t="str">
        <f>VLOOKUP(B33,Joggler_List!$A:$C,2,0)</f>
        <v>M</v>
      </c>
      <c r="D33" s="10" t="str">
        <f>VLOOKUP(B33,Joggler_List!$A:$C,3,0)</f>
        <v>USA</v>
      </c>
      <c r="E33" s="20" t="str" cm="1">
        <f t="array" ref="E33">INDEX(Times!$C:$C,MATCH(1,(G33=Times!$G:$G)*(B33=Times!$D:$D),0))</f>
        <v>California International Marathon</v>
      </c>
      <c r="F33" s="25" cm="1">
        <f t="array" ref="F33">INDEX(Times!$A:$A,MATCH(1,(G33=Times!$G:$G)*(B33=Times!$D:$D),0))</f>
        <v>33577</v>
      </c>
      <c r="G33" s="13">
        <f>_xlfn.MINIFS(Times!$G:$G,Times!$B:$B,"3b Marathon",Times!$D:$D,$B33)</f>
        <v>0.19696759259259258</v>
      </c>
      <c r="M33" s="20"/>
      <c r="N33" s="20"/>
      <c r="O33" s="13"/>
      <c r="Q33" s="12"/>
      <c r="R33" s="5"/>
      <c r="S33" s="10"/>
      <c r="T33" s="10"/>
      <c r="U33" s="10"/>
      <c r="V33" s="10"/>
      <c r="W33" s="13"/>
      <c r="Y33" s="12">
        <f t="shared" si="3"/>
        <v>31</v>
      </c>
      <c r="Z33" s="5" t="s">
        <v>332</v>
      </c>
      <c r="AA33" s="10" t="str">
        <f>VLOOKUP(Z33,Joggler_List!$A:$C,2,0)</f>
        <v>M</v>
      </c>
      <c r="AB33" s="10" t="str">
        <f>VLOOKUP(Z33,Joggler_List!$A:$C,3,0)</f>
        <v>AUT</v>
      </c>
      <c r="AC33" s="20" t="str" cm="1">
        <f t="array" ref="AC33">INDEX(Times!$C:$C,MATCH(1,(AE33=Times!$G:$G)*(Z33=Times!$D:$D),0))</f>
        <v>IJA, Virtual</v>
      </c>
      <c r="AD33" s="10" cm="1">
        <f t="array" ref="AD33">INDEX(Times!$A:$A,MATCH(1,(AE33=Times!$G:$G)*(Z33=Times!$D:$D),0))</f>
        <v>2022</v>
      </c>
      <c r="AE33" s="13">
        <f>_xlfn.MINIFS(Times!$G:$G,Times!$B:$B,"3b 5km",Times!$D:$D,Z33)</f>
        <v>1.3865740740740739E-2</v>
      </c>
      <c r="AG33" s="12">
        <f t="shared" si="4"/>
        <v>30</v>
      </c>
      <c r="AH33" s="5" t="s">
        <v>68</v>
      </c>
      <c r="AI33" s="10" t="str">
        <f>VLOOKUP(AH33,Joggler_List!$A:$C,2,0)</f>
        <v>M</v>
      </c>
      <c r="AJ33" s="10">
        <f>VLOOKUP(AH33,Joggler_List!$A:$C,3,0)</f>
        <v>0</v>
      </c>
      <c r="AK33" s="20" t="str" cm="1">
        <f t="array" ref="AK33">INDEX(Times!$C:$C,MATCH(1,(AM33=Times!$G:$G)*(AH33=Times!$D:$D),0))</f>
        <v>IJA, San Jose</v>
      </c>
      <c r="AL33" s="10" cm="1">
        <f t="array" ref="AL33">INDEX(Times!$A:$A,MATCH(1,(AM33=Times!$G:$G)*(AH33=Times!$D:$D),0))</f>
        <v>1986</v>
      </c>
      <c r="AM33" s="13">
        <f>_xlfn.MINIFS(Times!$G:$G,Times!$B:$B,"3b Mile",Times!$D:$D,AH33)</f>
        <v>4.0277777777777777E-3</v>
      </c>
    </row>
    <row r="34" spans="1:39" x14ac:dyDescent="0.35">
      <c r="A34" s="10">
        <f t="shared" si="0"/>
        <v>32</v>
      </c>
      <c r="B34" s="5" t="s">
        <v>879</v>
      </c>
      <c r="C34" s="10" t="str">
        <f>VLOOKUP(B34,Joggler_List!$A:$C,2,0)</f>
        <v>M</v>
      </c>
      <c r="D34" s="10" t="str">
        <f>VLOOKUP(B34,Joggler_List!$A:$C,3,0)</f>
        <v>GER</v>
      </c>
      <c r="E34" s="20" t="str" cm="1">
        <f t="array" ref="E34">INDEX(Times!$C:$C,MATCH(1,(G34=Times!$G:$G)*(B34=Times!$D:$D),0))</f>
        <v>Fuerth Marathon</v>
      </c>
      <c r="F34" s="25" cm="1">
        <f t="array" ref="F34">INDEX(Times!$A:$A,MATCH(1,(G34=Times!$G:$G)*(B34=Times!$D:$D),0))</f>
        <v>39250</v>
      </c>
      <c r="G34" s="13">
        <f>_xlfn.MINIFS(Times!$G:$G,Times!$B:$B,"3b Marathon",Times!$D:$D,$B34)</f>
        <v>0.20653935185185182</v>
      </c>
      <c r="M34" s="20"/>
      <c r="N34" s="20"/>
      <c r="O34" s="13"/>
      <c r="Q34" s="12"/>
      <c r="R34" s="5"/>
      <c r="S34" s="10"/>
      <c r="T34" s="10"/>
      <c r="U34" s="10"/>
      <c r="V34" s="10"/>
      <c r="W34" s="13"/>
      <c r="Y34" s="12">
        <f t="shared" si="3"/>
        <v>32</v>
      </c>
      <c r="Z34" s="5" t="s">
        <v>168</v>
      </c>
      <c r="AA34" s="10" t="str">
        <f>VLOOKUP(Z34,Joggler_List!$A:$C,2,0)</f>
        <v>M</v>
      </c>
      <c r="AB34" s="10" t="str">
        <f>VLOOKUP(Z34,Joggler_List!$A:$C,3,0)</f>
        <v>USA</v>
      </c>
      <c r="AC34" s="20" t="str" cm="1">
        <f t="array" ref="AC34">INDEX(Times!$C:$C,MATCH(1,(AE34=Times!$G:$G)*(Z34=Times!$D:$D),0))</f>
        <v>St. Peter's Fiesta 5km, Gloucester, MA</v>
      </c>
      <c r="AD34" s="25" cm="1">
        <f t="array" ref="AD34">INDEX(Times!$A:$A,MATCH(1,(AE34=Times!$G:$G)*(Z34=Times!$D:$D),0))</f>
        <v>43643</v>
      </c>
      <c r="AE34" s="13">
        <f>_xlfn.MINIFS(Times!$G:$G,Times!$B:$B,"3b 5km",Times!$D:$D,Z34)</f>
        <v>1.3877314814814815E-2</v>
      </c>
      <c r="AG34" s="12">
        <f t="shared" si="4"/>
        <v>32</v>
      </c>
      <c r="AH34" s="5" t="s">
        <v>69</v>
      </c>
      <c r="AI34" s="10" t="str">
        <f>VLOOKUP(AH34,Joggler_List!$A:$C,2,0)</f>
        <v>M</v>
      </c>
      <c r="AJ34" s="10">
        <f>VLOOKUP(AH34,Joggler_List!$A:$C,3,0)</f>
        <v>0</v>
      </c>
      <c r="AK34" s="20" t="str" cm="1">
        <f t="array" ref="AK34">INDEX(Times!$C:$C,MATCH(1,(AM34=Times!$G:$G)*(AH34=Times!$D:$D),0))</f>
        <v>IJA, Baltimore</v>
      </c>
      <c r="AL34" s="10" cm="1">
        <f t="array" ref="AL34">INDEX(Times!$A:$A,MATCH(1,(AM34=Times!$G:$G)*(AH34=Times!$D:$D),0))</f>
        <v>1989</v>
      </c>
      <c r="AM34" s="13">
        <f>_xlfn.MINIFS(Times!$G:$G,Times!$B:$B,"3b Mile",Times!$D:$D,AH34)</f>
        <v>4.0624999999999993E-3</v>
      </c>
    </row>
    <row r="35" spans="1:39" x14ac:dyDescent="0.35">
      <c r="A35" s="10">
        <f t="shared" si="0"/>
        <v>33</v>
      </c>
      <c r="B35" s="5" t="s">
        <v>492</v>
      </c>
      <c r="C35" s="10" t="str">
        <f>VLOOKUP(B35,Joggler_List!$A:$C,2,0)</f>
        <v>M</v>
      </c>
      <c r="D35" s="10" t="str">
        <f>VLOOKUP(B35,Joggler_List!$A:$C,3,0)</f>
        <v>GER</v>
      </c>
      <c r="E35" s="20" t="str" cm="1">
        <f t="array" ref="E35">INDEX(Times!$C:$C,MATCH(1,(G35=Times!$G:$G)*(B35=Times!$D:$D),0))</f>
        <v>New York City Marathon</v>
      </c>
      <c r="F35" s="25" cm="1">
        <f t="array" ref="F35">INDEX(Times!$A:$A,MATCH(1,(G35=Times!$G:$G)*(B35=Times!$D:$D),0))</f>
        <v>39026</v>
      </c>
      <c r="G35" s="13">
        <f>_xlfn.MINIFS(Times!$G:$G,Times!$B:$B,"3b Marathon",Times!$D:$D,$B35)</f>
        <v>0.2177199074074074</v>
      </c>
      <c r="M35" s="20"/>
      <c r="N35" s="20"/>
      <c r="O35" s="13"/>
      <c r="Q35" s="12"/>
      <c r="R35" s="5"/>
      <c r="S35" s="10"/>
      <c r="T35" s="10"/>
      <c r="U35" s="10"/>
      <c r="V35" s="10"/>
      <c r="W35" s="13"/>
      <c r="Y35" s="12">
        <f t="shared" ref="Y35:Y66" si="5">RANK(AE35,AE:AE,1)</f>
        <v>33</v>
      </c>
      <c r="Z35" s="5" t="s">
        <v>48</v>
      </c>
      <c r="AA35" s="10" t="str">
        <f>VLOOKUP(Z35,Joggler_List!$A:$C,2,0)</f>
        <v>M</v>
      </c>
      <c r="AB35" s="10">
        <f>VLOOKUP(Z35,Joggler_List!$A:$C,3,0)</f>
        <v>0</v>
      </c>
      <c r="AC35" s="20" t="str" cm="1">
        <f t="array" ref="AC35">INDEX(Times!$C:$C,MATCH(1,(AE35=Times!$G:$G)*(Z35=Times!$D:$D),0))</f>
        <v>IJA, Quebec</v>
      </c>
      <c r="AD35" s="10" cm="1">
        <f t="array" ref="AD35">INDEX(Times!$A:$A,MATCH(1,(AE35=Times!$G:$G)*(Z35=Times!$D:$D),0))</f>
        <v>1992</v>
      </c>
      <c r="AE35" s="13">
        <f>_xlfn.MINIFS(Times!$G:$G,Times!$B:$B,"3b 5km",Times!$D:$D,Z35)</f>
        <v>1.3888888888888888E-2</v>
      </c>
      <c r="AG35" s="12">
        <f t="shared" ref="AG35:AG66" si="6">RANK(AM35,AM:AM,1)</f>
        <v>33</v>
      </c>
      <c r="AH35" s="5" t="s">
        <v>71</v>
      </c>
      <c r="AI35" s="10" t="str">
        <f>VLOOKUP(AH35,Joggler_List!$A:$C,2,0)</f>
        <v>M</v>
      </c>
      <c r="AJ35" s="10">
        <f>VLOOKUP(AH35,Joggler_List!$A:$C,3,0)</f>
        <v>0</v>
      </c>
      <c r="AK35" s="20" t="str" cm="1">
        <f t="array" ref="AK35">INDEX(Times!$C:$C,MATCH(1,(AM35=Times!$G:$G)*(AH35=Times!$D:$D),0))</f>
        <v>IJA, Wisconsin</v>
      </c>
      <c r="AL35" s="20" cm="1">
        <f t="array" ref="AL35">INDEX(Times!$A:$A,MATCH(1,(AM35=Times!$G:$G)*(AH35=Times!$D:$D),0))</f>
        <v>37100</v>
      </c>
      <c r="AM35" s="13">
        <f>_xlfn.MINIFS(Times!$G:$G,Times!$B:$B,"3b Mile",Times!$D:$D,AH35)</f>
        <v>4.0856481481481481E-3</v>
      </c>
    </row>
    <row r="36" spans="1:39" x14ac:dyDescent="0.35">
      <c r="A36" s="10">
        <f t="shared" si="0"/>
        <v>34</v>
      </c>
      <c r="B36" s="5" t="s">
        <v>222</v>
      </c>
      <c r="C36" s="10" t="str">
        <f>VLOOKUP(B36,Joggler_List!$A:$C,2,0)</f>
        <v>M</v>
      </c>
      <c r="D36" s="10" t="str">
        <f>VLOOKUP(B36,Joggler_List!$A:$C,3,0)</f>
        <v>USA</v>
      </c>
      <c r="E36" s="20" t="str" cm="1">
        <f t="array" ref="E36">INDEX(Times!$C:$C,MATCH(1,(G36=Times!$G:$G)*(B36=Times!$D:$D),0))</f>
        <v>SunTrust Richmond (Virginia) Marathon</v>
      </c>
      <c r="F36" s="25" cm="1">
        <f t="array" ref="F36">INDEX(Times!$A:$A,MATCH(1,(G36=Times!$G:$G)*(B36=Times!$D:$D),0))</f>
        <v>40859</v>
      </c>
      <c r="G36" s="13">
        <f>_xlfn.MINIFS(Times!$G:$G,Times!$B:$B,"3b Marathon",Times!$D:$D,$B36)</f>
        <v>0.24186342592592591</v>
      </c>
      <c r="M36" s="20"/>
      <c r="N36" s="20"/>
      <c r="O36" s="13"/>
      <c r="Q36" s="12"/>
      <c r="R36" s="5"/>
      <c r="S36" s="10"/>
      <c r="T36" s="10"/>
      <c r="U36" s="10"/>
      <c r="V36" s="10"/>
      <c r="W36" s="13"/>
      <c r="Y36" s="12">
        <f t="shared" si="5"/>
        <v>33</v>
      </c>
      <c r="Z36" s="5" t="s">
        <v>170</v>
      </c>
      <c r="AA36" s="10" t="str">
        <f>VLOOKUP(Z36,Joggler_List!$A:$C,2,0)</f>
        <v>M</v>
      </c>
      <c r="AB36" s="10">
        <f>VLOOKUP(Z36,Joggler_List!$A:$C,3,0)</f>
        <v>0</v>
      </c>
      <c r="AC36" s="20" t="str" cm="1">
        <f t="array" ref="AC36">INDEX(Times!$C:$C,MATCH(1,(AE36=Times!$G:$G)*(Z36=Times!$D:$D),0))</f>
        <v>IJA, Rochester</v>
      </c>
      <c r="AD36" s="25" cm="1">
        <f t="array" ref="AD36">INDEX(Times!$A:$A,MATCH(1,(AE36=Times!$G:$G)*(Z36=Times!$D:$D),0))</f>
        <v>40744</v>
      </c>
      <c r="AE36" s="13">
        <f>_xlfn.MINIFS(Times!$G:$G,Times!$B:$B,"3b 5km",Times!$D:$D,Z36)</f>
        <v>1.3888888888888888E-2</v>
      </c>
      <c r="AG36" s="12">
        <f t="shared" si="6"/>
        <v>34</v>
      </c>
      <c r="AH36" s="5" t="s">
        <v>73</v>
      </c>
      <c r="AI36" s="10" t="str">
        <f>VLOOKUP(AH36,Joggler_List!$A:$C,2,0)</f>
        <v>M</v>
      </c>
      <c r="AJ36" s="10">
        <f>VLOOKUP(AH36,Joggler_List!$A:$C,3,0)</f>
        <v>0</v>
      </c>
      <c r="AK36" s="20" t="str" cm="1">
        <f t="array" ref="AK36">INDEX(Times!$C:$C,MATCH(1,(AM36=Times!$G:$G)*(AH36=Times!$D:$D),0))</f>
        <v>IJA, Quebec</v>
      </c>
      <c r="AL36" s="10" cm="1">
        <f t="array" ref="AL36">INDEX(Times!$A:$A,MATCH(1,(AM36=Times!$G:$G)*(AH36=Times!$D:$D),0))</f>
        <v>1992</v>
      </c>
      <c r="AM36" s="13">
        <f>_xlfn.MINIFS(Times!$G:$G,Times!$B:$B,"3b Mile",Times!$D:$D,AH36)</f>
        <v>4.0972222222222226E-3</v>
      </c>
    </row>
    <row r="37" spans="1:39" x14ac:dyDescent="0.35">
      <c r="A37" s="10">
        <f t="shared" si="0"/>
        <v>35</v>
      </c>
      <c r="B37" s="5" t="s">
        <v>113</v>
      </c>
      <c r="C37" s="10" t="str">
        <f>VLOOKUP(B37,Joggler_List!$A:$C,2,0)</f>
        <v>M</v>
      </c>
      <c r="D37" s="10" t="str">
        <f>VLOOKUP(B37,Joggler_List!$A:$C,3,0)</f>
        <v>USA</v>
      </c>
      <c r="E37" s="20" t="str" cm="1">
        <f t="array" ref="E37">INDEX(Times!$C:$C,MATCH(1,(G37=Times!$G:$G)*(B37=Times!$D:$D),0))</f>
        <v>Philadelphia Marathon</v>
      </c>
      <c r="F37" s="25" cm="1">
        <f t="array" ref="F37">INDEX(Times!$A:$A,MATCH(1,(G37=Times!$G:$G)*(B37=Times!$D:$D),0))</f>
        <v>40139</v>
      </c>
      <c r="G37" s="13">
        <f>_xlfn.MINIFS(Times!$G:$G,Times!$B:$B,"3b Marathon",Times!$D:$D,$B37)</f>
        <v>0.24567129629629628</v>
      </c>
      <c r="M37" s="20"/>
      <c r="N37" s="20"/>
      <c r="O37" s="13"/>
      <c r="Q37" s="12"/>
      <c r="R37" s="5"/>
      <c r="S37" s="10"/>
      <c r="T37" s="10"/>
      <c r="U37" s="10"/>
      <c r="V37" s="10"/>
      <c r="W37" s="13"/>
      <c r="Y37" s="12">
        <f t="shared" si="5"/>
        <v>35</v>
      </c>
      <c r="Z37" s="5" t="s">
        <v>172</v>
      </c>
      <c r="AA37" s="10" t="str">
        <f>VLOOKUP(Z37,Joggler_List!$A:$C,2,0)</f>
        <v>M</v>
      </c>
      <c r="AB37" s="10">
        <f>VLOOKUP(Z37,Joggler_List!$A:$C,3,0)</f>
        <v>0</v>
      </c>
      <c r="AC37" s="20" t="str" cm="1">
        <f t="array" ref="AC37">INDEX(Times!$C:$C,MATCH(1,(AE37=Times!$G:$G)*(Z37=Times!$D:$D),0))</f>
        <v>IJA, Portland, Oregon</v>
      </c>
      <c r="AD37" s="25" cm="1">
        <f t="array" ref="AD37">INDEX(Times!$A:$A,MATCH(1,(AE37=Times!$G:$G)*(Z37=Times!$D:$D),0))</f>
        <v>38916</v>
      </c>
      <c r="AE37" s="13">
        <f>_xlfn.MINIFS(Times!$G:$G,Times!$B:$B,"3b 5km",Times!$D:$D,Z37)</f>
        <v>1.3900462962962962E-2</v>
      </c>
      <c r="AG37" s="12">
        <f t="shared" si="6"/>
        <v>35</v>
      </c>
      <c r="AH37" s="5" t="s">
        <v>74</v>
      </c>
      <c r="AI37" s="10" t="str">
        <f>VLOOKUP(AH37,Joggler_List!$A:$C,2,0)</f>
        <v>M</v>
      </c>
      <c r="AJ37" s="10">
        <f>VLOOKUP(AH37,Joggler_List!$A:$C,3,0)</f>
        <v>0</v>
      </c>
      <c r="AK37" s="20" t="str" cm="1">
        <f t="array" ref="AK37">INDEX(Times!$C:$C,MATCH(1,(AM37=Times!$G:$G)*(AH37=Times!$D:$D),0))</f>
        <v>IJA, Vermont</v>
      </c>
      <c r="AL37" s="10" cm="1">
        <f t="array" ref="AL37">INDEX(Times!$A:$A,MATCH(1,(AM37=Times!$G:$G)*(AH37=Times!$D:$D),0))</f>
        <v>1994</v>
      </c>
      <c r="AM37" s="13">
        <f>_xlfn.MINIFS(Times!$G:$G,Times!$B:$B,"3b Mile",Times!$D:$D,AH37)</f>
        <v>4.1203703703703706E-3</v>
      </c>
    </row>
    <row r="38" spans="1:39" x14ac:dyDescent="0.35">
      <c r="B38" s="5"/>
      <c r="E38" s="20"/>
      <c r="F38" s="25"/>
      <c r="M38" s="20"/>
      <c r="N38" s="20"/>
      <c r="O38" s="13"/>
      <c r="Q38" s="12"/>
      <c r="R38" s="5"/>
      <c r="S38" s="10"/>
      <c r="T38" s="10"/>
      <c r="U38" s="10"/>
      <c r="V38" s="10"/>
      <c r="W38" s="13"/>
      <c r="Y38" s="12">
        <f t="shared" si="5"/>
        <v>36</v>
      </c>
      <c r="Z38" s="5" t="s">
        <v>49</v>
      </c>
      <c r="AA38" s="10" t="str">
        <f>VLOOKUP(Z38,Joggler_List!$A:$C,2,0)</f>
        <v>M</v>
      </c>
      <c r="AB38" s="10">
        <f>VLOOKUP(Z38,Joggler_List!$A:$C,3,0)</f>
        <v>0</v>
      </c>
      <c r="AC38" s="20" t="str" cm="1">
        <f t="array" ref="AC38">INDEX(Times!$C:$C,MATCH(1,(AE38=Times!$G:$G)*(Z38=Times!$D:$D),0))</f>
        <v>IJA, Akron</v>
      </c>
      <c r="AD38" s="10" cm="1">
        <f t="array" ref="AD38">INDEX(Times!$A:$A,MATCH(1,(AE38=Times!$G:$G)*(Z38=Times!$D:$D),0))</f>
        <v>1987</v>
      </c>
      <c r="AE38" s="13">
        <f>_xlfn.MINIFS(Times!$G:$G,Times!$B:$B,"3b 5km",Times!$D:$D,Z38)</f>
        <v>1.3958333333333335E-2</v>
      </c>
      <c r="AG38" s="12">
        <f t="shared" si="6"/>
        <v>36</v>
      </c>
      <c r="AH38" s="5" t="s">
        <v>77</v>
      </c>
      <c r="AI38" s="10" t="str">
        <f>VLOOKUP(AH38,Joggler_List!$A:$C,2,0)</f>
        <v>M</v>
      </c>
      <c r="AJ38" s="10">
        <f>VLOOKUP(AH38,Joggler_List!$A:$C,3,0)</f>
        <v>0</v>
      </c>
      <c r="AK38" s="20" t="str" cm="1">
        <f t="array" ref="AK38">INDEX(Times!$C:$C,MATCH(1,(AM38=Times!$G:$G)*(AH38=Times!$D:$D),0))</f>
        <v>IJA, Montreal</v>
      </c>
      <c r="AL38" s="20" cm="1">
        <f t="array" ref="AL38">INDEX(Times!$A:$A,MATCH(1,(AM38=Times!$G:$G)*(AH38=Times!$D:$D),0))</f>
        <v>36743</v>
      </c>
      <c r="AM38" s="13">
        <f>_xlfn.MINIFS(Times!$G:$G,Times!$B:$B,"3b Mile",Times!$D:$D,AH38)</f>
        <v>4.1898148148148146E-3</v>
      </c>
    </row>
    <row r="39" spans="1:39" x14ac:dyDescent="0.35">
      <c r="B39" s="5"/>
      <c r="E39" s="20"/>
      <c r="F39" s="25"/>
      <c r="M39" s="20"/>
      <c r="N39" s="20"/>
      <c r="O39" s="13"/>
      <c r="Q39" s="12"/>
      <c r="R39" s="5"/>
      <c r="S39" s="10"/>
      <c r="T39" s="10"/>
      <c r="U39" s="10"/>
      <c r="V39" s="10"/>
      <c r="W39" s="13"/>
      <c r="Y39" s="12">
        <f t="shared" si="5"/>
        <v>37</v>
      </c>
      <c r="Z39" s="5" t="s">
        <v>798</v>
      </c>
      <c r="AA39" s="10" t="str">
        <f>VLOOKUP(Z39,Joggler_List!$A:$C,2,0)</f>
        <v>M</v>
      </c>
      <c r="AB39" s="10" t="str">
        <f>VLOOKUP(Z39,Joggler_List!$A:$C,3,0)</f>
        <v>CAN</v>
      </c>
      <c r="AC39" s="20" t="str" cm="1">
        <f t="array" ref="AC39">INDEX(Times!$C:$C,MATCH(1,(AE39=Times!$G:$G)*(Z39=Times!$D:$D),0))</f>
        <v>IJA, Purchase, NY</v>
      </c>
      <c r="AD39" s="10" cm="1">
        <f t="array" ref="AD39">INDEX(Times!$A:$A,MATCH(1,(AE39=Times!$G:$G)*(Z39=Times!$D:$D),0))</f>
        <v>1983</v>
      </c>
      <c r="AE39" s="13">
        <f>_xlfn.MINIFS(Times!$G:$G,Times!$B:$B,"3b 5km",Times!$D:$D,Z39)</f>
        <v>1.3993055555555555E-2</v>
      </c>
      <c r="AG39" s="12">
        <f t="shared" si="6"/>
        <v>37</v>
      </c>
      <c r="AH39" s="5" t="s">
        <v>78</v>
      </c>
      <c r="AI39" s="10" t="str">
        <f>VLOOKUP(AH39,Joggler_List!$A:$C,2,0)</f>
        <v>M</v>
      </c>
      <c r="AJ39" s="10">
        <f>VLOOKUP(AH39,Joggler_List!$A:$C,3,0)</f>
        <v>0</v>
      </c>
      <c r="AK39" s="20" t="str" cm="1">
        <f t="array" ref="AK39">INDEX(Times!$C:$C,MATCH(1,(AM39=Times!$G:$G)*(AH39=Times!$D:$D),0))</f>
        <v>IJA, Pittsburgh</v>
      </c>
      <c r="AL39" s="10" cm="1">
        <f t="array" ref="AL39">INDEX(Times!$A:$A,MATCH(1,(AM39=Times!$G:$G)*(AH39=Times!$D:$D),0))</f>
        <v>1997</v>
      </c>
      <c r="AM39" s="13">
        <f>_xlfn.MINIFS(Times!$G:$G,Times!$B:$B,"3b Mile",Times!$D:$D,AH39)</f>
        <v>4.2013888888888891E-3</v>
      </c>
    </row>
    <row r="40" spans="1:39" x14ac:dyDescent="0.35">
      <c r="B40" s="5"/>
      <c r="E40" s="20"/>
      <c r="F40" s="25"/>
      <c r="M40" s="20"/>
      <c r="N40" s="20"/>
      <c r="O40" s="13"/>
      <c r="Q40" s="12"/>
      <c r="R40" s="5"/>
      <c r="S40" s="10"/>
      <c r="T40" s="10"/>
      <c r="U40" s="10"/>
      <c r="V40" s="10"/>
      <c r="W40" s="13"/>
      <c r="Y40" s="12">
        <f t="shared" si="5"/>
        <v>38</v>
      </c>
      <c r="Z40" s="5" t="s">
        <v>46</v>
      </c>
      <c r="AA40" s="10" t="str">
        <f>VLOOKUP(Z40,Joggler_List!$A:$C,2,0)</f>
        <v>M</v>
      </c>
      <c r="AB40" s="10">
        <f>VLOOKUP(Z40,Joggler_List!$A:$C,3,0)</f>
        <v>0</v>
      </c>
      <c r="AC40" s="20" t="str" cm="1">
        <f t="array" ref="AC40">INDEX(Times!$C:$C,MATCH(1,(AE40=Times!$G:$G)*(Z40=Times!$D:$D),0))</f>
        <v>IJA, Cleveland, Ohio</v>
      </c>
      <c r="AD40" s="10" cm="1">
        <f t="array" ref="AD40">INDEX(Times!$A:$A,MATCH(1,(AE40=Times!$G:$G)*(Z40=Times!$D:$D),0))</f>
        <v>1981</v>
      </c>
      <c r="AE40" s="13">
        <f>_xlfn.MINIFS(Times!$G:$G,Times!$B:$B,"3b 5km",Times!$D:$D,Z40)</f>
        <v>1.4016203703703704E-2</v>
      </c>
      <c r="AG40" s="12">
        <f t="shared" si="6"/>
        <v>38</v>
      </c>
      <c r="AH40" s="5" t="s">
        <v>79</v>
      </c>
      <c r="AI40" s="10" t="str">
        <f>VLOOKUP(AH40,Joggler_List!$A:$C,2,0)</f>
        <v>M</v>
      </c>
      <c r="AJ40" s="10">
        <f>VLOOKUP(AH40,Joggler_List!$A:$C,3,0)</f>
        <v>0</v>
      </c>
      <c r="AK40" s="20" t="str" cm="1">
        <f t="array" ref="AK40">INDEX(Times!$C:$C,MATCH(1,(AM40=Times!$G:$G)*(AH40=Times!$D:$D),0))</f>
        <v>IJA, Wisconsin</v>
      </c>
      <c r="AL40" s="20" cm="1">
        <f t="array" ref="AL40">INDEX(Times!$A:$A,MATCH(1,(AM40=Times!$G:$G)*(AH40=Times!$D:$D),0))</f>
        <v>37100</v>
      </c>
      <c r="AM40" s="13">
        <f>_xlfn.MINIFS(Times!$G:$G,Times!$B:$B,"3b Mile",Times!$D:$D,AH40)</f>
        <v>4.2361111111111106E-3</v>
      </c>
    </row>
    <row r="41" spans="1:39" x14ac:dyDescent="0.35">
      <c r="B41" s="5"/>
      <c r="E41" s="20"/>
      <c r="F41" s="25"/>
      <c r="M41" s="20"/>
      <c r="N41" s="20"/>
      <c r="O41" s="13"/>
      <c r="Q41" s="12"/>
      <c r="R41" s="5"/>
      <c r="S41" s="10"/>
      <c r="T41" s="10"/>
      <c r="U41" s="10"/>
      <c r="V41" s="10"/>
      <c r="W41" s="13"/>
      <c r="Y41" s="12">
        <f t="shared" si="5"/>
        <v>39</v>
      </c>
      <c r="Z41" s="5" t="s">
        <v>176</v>
      </c>
      <c r="AA41" s="10" t="str">
        <f>VLOOKUP(Z41,Joggler_List!$A:$C,2,0)</f>
        <v>M</v>
      </c>
      <c r="AB41" s="10">
        <f>VLOOKUP(Z41,Joggler_List!$A:$C,3,0)</f>
        <v>0</v>
      </c>
      <c r="AC41" s="20" t="str" cm="1">
        <f t="array" ref="AC41">INDEX(Times!$C:$C,MATCH(1,(AE41=Times!$G:$G)*(Z41=Times!$D:$D),0))</f>
        <v>IJA, Quebec</v>
      </c>
      <c r="AD41" s="10" cm="1">
        <f t="array" ref="AD41">INDEX(Times!$A:$A,MATCH(1,(AE41=Times!$G:$G)*(Z41=Times!$D:$D),0))</f>
        <v>1992</v>
      </c>
      <c r="AE41" s="13">
        <f>_xlfn.MINIFS(Times!$G:$G,Times!$B:$B,"3b 5km",Times!$D:$D,Z41)</f>
        <v>1.4178240740740741E-2</v>
      </c>
      <c r="AG41" s="12">
        <f t="shared" si="6"/>
        <v>39</v>
      </c>
      <c r="AH41" s="5" t="s">
        <v>80</v>
      </c>
      <c r="AI41" s="10" t="str">
        <f>VLOOKUP(AH41,Joggler_List!$A:$C,2,0)</f>
        <v>M</v>
      </c>
      <c r="AJ41" s="10">
        <f>VLOOKUP(AH41,Joggler_List!$A:$C,3,0)</f>
        <v>0</v>
      </c>
      <c r="AK41" s="20" t="str" cm="1">
        <f t="array" ref="AK41">INDEX(Times!$C:$C,MATCH(1,(AM41=Times!$G:$G)*(AH41=Times!$D:$D),0))</f>
        <v>IJA, Rapid City</v>
      </c>
      <c r="AL41" s="10" cm="1">
        <f t="array" ref="AL41">INDEX(Times!$A:$A,MATCH(1,(AM41=Times!$G:$G)*(AH41=Times!$D:$D),0))</f>
        <v>1996</v>
      </c>
      <c r="AM41" s="13">
        <f>_xlfn.MINIFS(Times!$G:$G,Times!$B:$B,"3b Mile",Times!$D:$D,AH41)</f>
        <v>4.2476851851851851E-3</v>
      </c>
    </row>
    <row r="42" spans="1:39" x14ac:dyDescent="0.35">
      <c r="B42" s="5"/>
      <c r="E42" s="20"/>
      <c r="F42" s="25"/>
      <c r="M42" s="20"/>
      <c r="N42" s="20"/>
      <c r="O42" s="13"/>
      <c r="Q42" s="12"/>
      <c r="R42" s="5"/>
      <c r="S42" s="10"/>
      <c r="T42" s="10"/>
      <c r="U42" s="10"/>
      <c r="V42" s="10"/>
      <c r="W42" s="13"/>
      <c r="Y42" s="12">
        <f t="shared" si="5"/>
        <v>40</v>
      </c>
      <c r="Z42" s="5" t="s">
        <v>177</v>
      </c>
      <c r="AA42" s="10" t="str">
        <f>VLOOKUP(Z42,Joggler_List!$A:$C,2,0)</f>
        <v>M</v>
      </c>
      <c r="AB42" s="10">
        <f>VLOOKUP(Z42,Joggler_List!$A:$C,3,0)</f>
        <v>0</v>
      </c>
      <c r="AC42" s="20" t="str" cm="1">
        <f t="array" ref="AC42">INDEX(Times!$C:$C,MATCH(1,(AE42=Times!$G:$G)*(Z42=Times!$D:$D),0))</f>
        <v>IJA, Lisbon, IA</v>
      </c>
      <c r="AD42" s="10" cm="1">
        <f t="array" ref="AD42">INDEX(Times!$A:$A,MATCH(1,(AE42=Times!$G:$G)*(Z42=Times!$D:$D),0))</f>
        <v>2017</v>
      </c>
      <c r="AE42" s="13">
        <f>_xlfn.MINIFS(Times!$G:$G,Times!$B:$B,"3b 5km",Times!$D:$D,Z42)</f>
        <v>1.4189814814814815E-2</v>
      </c>
      <c r="AG42" s="12">
        <f t="shared" si="6"/>
        <v>40</v>
      </c>
      <c r="AH42" s="5" t="s">
        <v>81</v>
      </c>
      <c r="AI42" s="10" t="str">
        <f>VLOOKUP(AH42,Joggler_List!$A:$C,2,0)</f>
        <v>M</v>
      </c>
      <c r="AJ42" s="10">
        <f>VLOOKUP(AH42,Joggler_List!$A:$C,3,0)</f>
        <v>0</v>
      </c>
      <c r="AK42" s="20" t="str" cm="1">
        <f t="array" ref="AK42">INDEX(Times!$C:$C,MATCH(1,(AM42=Times!$G:$G)*(AH42=Times!$D:$D),0))</f>
        <v>IJA, Quebec</v>
      </c>
      <c r="AL42" s="10" cm="1">
        <f t="array" ref="AL42">INDEX(Times!$A:$A,MATCH(1,(AM42=Times!$G:$G)*(AH42=Times!$D:$D),0))</f>
        <v>1992</v>
      </c>
      <c r="AM42" s="13">
        <f>_xlfn.MINIFS(Times!$G:$G,Times!$B:$B,"3b Mile",Times!$D:$D,AH42)</f>
        <v>4.31712962962963E-3</v>
      </c>
    </row>
    <row r="43" spans="1:39" x14ac:dyDescent="0.35">
      <c r="B43" s="5"/>
      <c r="E43" s="20"/>
      <c r="F43" s="25"/>
      <c r="M43" s="20"/>
      <c r="N43" s="20"/>
      <c r="O43" s="13"/>
      <c r="Q43" s="12"/>
      <c r="R43" s="5"/>
      <c r="S43" s="10"/>
      <c r="T43" s="10"/>
      <c r="U43" s="10"/>
      <c r="V43" s="10"/>
      <c r="W43" s="13"/>
      <c r="Y43" s="12">
        <f t="shared" si="5"/>
        <v>41</v>
      </c>
      <c r="Z43" s="5" t="s">
        <v>178</v>
      </c>
      <c r="AA43" s="10" t="str">
        <f>VLOOKUP(Z43,Joggler_List!$A:$C,2,0)</f>
        <v>M</v>
      </c>
      <c r="AB43" s="10" t="str">
        <f>VLOOKUP(Z43,Joggler_List!$A:$C,3,0)</f>
        <v>USA</v>
      </c>
      <c r="AC43" s="20" t="str" cm="1">
        <f t="array" ref="AC43">INDEX(Times!$C:$C,MATCH(1,(AE43=Times!$G:$G)*(Z43=Times!$D:$D),0))</f>
        <v>IJA, San Jose</v>
      </c>
      <c r="AD43" s="10" cm="1">
        <f t="array" ref="AD43">INDEX(Times!$A:$A,MATCH(1,(AE43=Times!$G:$G)*(Z43=Times!$D:$D),0))</f>
        <v>1986</v>
      </c>
      <c r="AE43" s="13">
        <f>_xlfn.MINIFS(Times!$G:$G,Times!$B:$B,"3b 5km",Times!$D:$D,Z43)</f>
        <v>1.4201388888888888E-2</v>
      </c>
      <c r="AG43" s="12">
        <f t="shared" si="6"/>
        <v>41</v>
      </c>
      <c r="AH43" s="5" t="s">
        <v>82</v>
      </c>
      <c r="AI43" s="10" t="str">
        <f>VLOOKUP(AH43,Joggler_List!$A:$C,2,0)</f>
        <v>F</v>
      </c>
      <c r="AJ43" s="10">
        <f>VLOOKUP(AH43,Joggler_List!$A:$C,3,0)</f>
        <v>0</v>
      </c>
      <c r="AK43" s="20" t="str" cm="1">
        <f t="array" ref="AK43">INDEX(Times!$C:$C,MATCH(1,(AM43=Times!$G:$G)*(AH43=Times!$D:$D),0))</f>
        <v>IJA, Baltimore</v>
      </c>
      <c r="AL43" s="10" cm="1">
        <f t="array" ref="AL43">INDEX(Times!$A:$A,MATCH(1,(AM43=Times!$G:$G)*(AH43=Times!$D:$D),0))</f>
        <v>1989</v>
      </c>
      <c r="AM43" s="13">
        <f>_xlfn.MINIFS(Times!$G:$G,Times!$B:$B,"3b Mile",Times!$D:$D,AH43)</f>
        <v>4.363425925925926E-3</v>
      </c>
    </row>
    <row r="44" spans="1:39" x14ac:dyDescent="0.35">
      <c r="B44" s="5"/>
      <c r="E44" s="20"/>
      <c r="F44" s="25"/>
      <c r="M44" s="20"/>
      <c r="N44" s="20"/>
      <c r="O44" s="13"/>
      <c r="Q44" s="12"/>
      <c r="R44" s="5"/>
      <c r="S44" s="10"/>
      <c r="T44" s="10"/>
      <c r="U44" s="10"/>
      <c r="V44" s="10"/>
      <c r="W44" s="13"/>
      <c r="Y44" s="12">
        <f t="shared" si="5"/>
        <v>42</v>
      </c>
      <c r="Z44" s="5" t="s">
        <v>57</v>
      </c>
      <c r="AA44" s="10" t="str">
        <f>VLOOKUP(Z44,Joggler_List!$A:$C,2,0)</f>
        <v>M</v>
      </c>
      <c r="AB44" s="10">
        <f>VLOOKUP(Z44,Joggler_List!$A:$C,3,0)</f>
        <v>0</v>
      </c>
      <c r="AC44" s="20" t="str" cm="1">
        <f t="array" ref="AC44">INDEX(Times!$C:$C,MATCH(1,(AE44=Times!$G:$G)*(Z44=Times!$D:$D),0))</f>
        <v>IJA, Baltimore</v>
      </c>
      <c r="AD44" s="10" cm="1">
        <f t="array" ref="AD44">INDEX(Times!$A:$A,MATCH(1,(AE44=Times!$G:$G)*(Z44=Times!$D:$D),0))</f>
        <v>1989</v>
      </c>
      <c r="AE44" s="13">
        <f>_xlfn.MINIFS(Times!$G:$G,Times!$B:$B,"3b 5km",Times!$D:$D,Z44)</f>
        <v>1.4270833333333335E-2</v>
      </c>
      <c r="AG44" s="12">
        <f t="shared" si="6"/>
        <v>42</v>
      </c>
      <c r="AH44" s="5" t="s">
        <v>83</v>
      </c>
      <c r="AI44" s="10" t="str">
        <f>VLOOKUP(AH44,Joggler_List!$A:$C,2,0)</f>
        <v>M</v>
      </c>
      <c r="AJ44" s="10">
        <f>VLOOKUP(AH44,Joggler_List!$A:$C,3,0)</f>
        <v>0</v>
      </c>
      <c r="AK44" s="20" t="str" cm="1">
        <f t="array" ref="AK44">INDEX(Times!$C:$C,MATCH(1,(AM44=Times!$G:$G)*(AH44=Times!$D:$D),0))</f>
        <v>IJA, Fargo</v>
      </c>
      <c r="AL44" s="10" cm="1">
        <f t="array" ref="AL44">INDEX(Times!$A:$A,MATCH(1,(AM44=Times!$G:$G)*(AH44=Times!$D:$D),0))</f>
        <v>1993</v>
      </c>
      <c r="AM44" s="13">
        <f>_xlfn.MINIFS(Times!$G:$G,Times!$B:$B,"3b Mile",Times!$D:$D,AH44)</f>
        <v>4.4560185185185189E-3</v>
      </c>
    </row>
    <row r="45" spans="1:39" x14ac:dyDescent="0.35">
      <c r="B45" s="5"/>
      <c r="E45" s="20"/>
      <c r="F45" s="25"/>
      <c r="M45" s="20"/>
      <c r="N45" s="20"/>
      <c r="O45" s="13"/>
      <c r="Q45" s="12"/>
      <c r="R45" s="5"/>
      <c r="S45" s="10"/>
      <c r="T45" s="10"/>
      <c r="U45" s="10"/>
      <c r="V45" s="10"/>
      <c r="W45" s="13"/>
      <c r="Y45" s="12">
        <f t="shared" si="5"/>
        <v>43</v>
      </c>
      <c r="Z45" s="5" t="s">
        <v>40</v>
      </c>
      <c r="AA45" s="10" t="str">
        <f>VLOOKUP(Z45,Joggler_List!$A:$C,2,0)</f>
        <v>M</v>
      </c>
      <c r="AB45" s="10" t="str">
        <f>VLOOKUP(Z45,Joggler_List!$A:$C,3,0)</f>
        <v>USA</v>
      </c>
      <c r="AC45" s="20" t="str" cm="1">
        <f t="array" ref="AC45">INDEX(Times!$C:$C,MATCH(1,(AE45=Times!$G:$G)*(Z45=Times!$D:$D),0))</f>
        <v>IJA, Denver</v>
      </c>
      <c r="AD45" s="10" cm="1">
        <f t="array" ref="AD45">INDEX(Times!$A:$A,MATCH(1,(AE45=Times!$G:$G)*(Z45=Times!$D:$D),0))</f>
        <v>1988</v>
      </c>
      <c r="AE45" s="13">
        <f>_xlfn.MINIFS(Times!$G:$G,Times!$B:$B,"3b 5km",Times!$D:$D,Z45)</f>
        <v>1.4340277777777776E-2</v>
      </c>
      <c r="AG45" s="12">
        <f t="shared" si="6"/>
        <v>43</v>
      </c>
      <c r="AH45" s="5" t="s">
        <v>84</v>
      </c>
      <c r="AI45" s="10" t="str">
        <f>VLOOKUP(AH45,Joggler_List!$A:$C,2,0)</f>
        <v>M</v>
      </c>
      <c r="AJ45" s="10">
        <f>VLOOKUP(AH45,Joggler_List!$A:$C,3,0)</f>
        <v>0</v>
      </c>
      <c r="AK45" s="20" t="str" cm="1">
        <f t="array" ref="AK45">INDEX(Times!$C:$C,MATCH(1,(AM45=Times!$G:$G)*(AH45=Times!$D:$D),0))</f>
        <v>IJA, Wisconsin</v>
      </c>
      <c r="AL45" s="20" cm="1">
        <f t="array" ref="AL45">INDEX(Times!$A:$A,MATCH(1,(AM45=Times!$G:$G)*(AH45=Times!$D:$D),0))</f>
        <v>37100</v>
      </c>
      <c r="AM45" s="13">
        <f>_xlfn.MINIFS(Times!$G:$G,Times!$B:$B,"3b Mile",Times!$D:$D,AH45)</f>
        <v>4.4791666666666669E-3</v>
      </c>
    </row>
    <row r="46" spans="1:39" x14ac:dyDescent="0.35">
      <c r="B46" s="5"/>
      <c r="E46" s="20"/>
      <c r="F46" s="10"/>
      <c r="M46" s="20"/>
      <c r="N46" s="20"/>
      <c r="O46" s="13"/>
      <c r="Q46" s="12"/>
      <c r="R46" s="5"/>
      <c r="S46" s="10"/>
      <c r="T46" s="10"/>
      <c r="U46" s="10"/>
      <c r="V46" s="10"/>
      <c r="W46" s="13"/>
      <c r="Y46" s="12">
        <f t="shared" si="5"/>
        <v>44</v>
      </c>
      <c r="Z46" s="5" t="s">
        <v>182</v>
      </c>
      <c r="AA46" s="10" t="str">
        <f>VLOOKUP(Z46,Joggler_List!$A:$C,2,0)</f>
        <v>M</v>
      </c>
      <c r="AB46" s="10">
        <f>VLOOKUP(Z46,Joggler_List!$A:$C,3,0)</f>
        <v>0</v>
      </c>
      <c r="AC46" s="20" t="str" cm="1">
        <f t="array" ref="AC46">INDEX(Times!$C:$C,MATCH(1,(AE46=Times!$G:$G)*(Z46=Times!$D:$D),0))</f>
        <v>Guelph 5km</v>
      </c>
      <c r="AD46" s="25" cm="1">
        <f t="array" ref="AD46">INDEX(Times!$A:$A,MATCH(1,(AE46=Times!$G:$G)*(Z46=Times!$D:$D),0))</f>
        <v>42190</v>
      </c>
      <c r="AE46" s="13">
        <f>_xlfn.MINIFS(Times!$G:$G,Times!$B:$B,"3b 5km",Times!$D:$D,Z46)</f>
        <v>1.4351851851851852E-2</v>
      </c>
      <c r="AG46" s="12">
        <f t="shared" si="6"/>
        <v>44</v>
      </c>
      <c r="AH46" s="5" t="s">
        <v>87</v>
      </c>
      <c r="AI46" s="10" t="str">
        <f>VLOOKUP(AH46,Joggler_List!$A:$C,2,0)</f>
        <v>M</v>
      </c>
      <c r="AJ46" s="10">
        <f>VLOOKUP(AH46,Joggler_List!$A:$C,3,0)</f>
        <v>0</v>
      </c>
      <c r="AK46" s="20" t="str" cm="1">
        <f t="array" ref="AK46">INDEX(Times!$C:$C,MATCH(1,(AM46=Times!$G:$G)*(AH46=Times!$D:$D),0))</f>
        <v>IJA, Montreal</v>
      </c>
      <c r="AL46" s="20" cm="1">
        <f t="array" ref="AL46">INDEX(Times!$A:$A,MATCH(1,(AM46=Times!$G:$G)*(AH46=Times!$D:$D),0))</f>
        <v>36743</v>
      </c>
      <c r="AM46" s="13">
        <f>_xlfn.MINIFS(Times!$G:$G,Times!$B:$B,"3b Mile",Times!$D:$D,AH46)</f>
        <v>4.5717592592592589E-3</v>
      </c>
    </row>
    <row r="47" spans="1:39" x14ac:dyDescent="0.35">
      <c r="B47" s="5"/>
      <c r="E47" s="20"/>
      <c r="F47" s="25"/>
      <c r="M47" s="20"/>
      <c r="N47" s="20"/>
      <c r="O47" s="13"/>
      <c r="Q47" s="12"/>
      <c r="R47" s="5"/>
      <c r="S47" s="10"/>
      <c r="T47" s="10"/>
      <c r="U47" s="10"/>
      <c r="V47" s="10"/>
      <c r="W47" s="13"/>
      <c r="Y47" s="12">
        <f t="shared" si="5"/>
        <v>44</v>
      </c>
      <c r="Z47" s="5" t="s">
        <v>180</v>
      </c>
      <c r="AA47" s="10" t="str">
        <f>VLOOKUP(Z47,Joggler_List!$A:$C,2,0)</f>
        <v>F</v>
      </c>
      <c r="AB47" s="10" t="str">
        <f>VLOOKUP(Z47,Joggler_List!$A:$C,3,0)</f>
        <v>USA</v>
      </c>
      <c r="AC47" s="20" t="str" cm="1">
        <f t="array" ref="AC47">INDEX(Times!$C:$C,MATCH(1,(AE47=Times!$G:$G)*(Z47=Times!$D:$D),0))</f>
        <v>CoDependency 5k, Cooper River Park</v>
      </c>
      <c r="AD47" s="25" cm="1">
        <f t="array" ref="AD47">INDEX(Times!$A:$A,MATCH(1,(AE47=Times!$G:$G)*(Z47=Times!$D:$D),0))</f>
        <v>41735</v>
      </c>
      <c r="AE47" s="13">
        <f>_xlfn.MINIFS(Times!$G:$G,Times!$B:$B,"3b 5km",Times!$D:$D,Z47)</f>
        <v>1.4351851851851852E-2</v>
      </c>
      <c r="AG47" s="12">
        <f t="shared" si="6"/>
        <v>45</v>
      </c>
      <c r="AH47" s="5" t="s">
        <v>88</v>
      </c>
      <c r="AI47" s="10" t="str">
        <f>VLOOKUP(AH47,Joggler_List!$A:$C,2,0)</f>
        <v>M</v>
      </c>
      <c r="AJ47" s="10">
        <f>VLOOKUP(AH47,Joggler_List!$A:$C,3,0)</f>
        <v>0</v>
      </c>
      <c r="AK47" s="20" t="str" cm="1">
        <f t="array" ref="AK47">INDEX(Times!$C:$C,MATCH(1,(AM47=Times!$G:$G)*(AH47=Times!$D:$D),0))</f>
        <v>IJA, Montreal</v>
      </c>
      <c r="AL47" s="20" cm="1">
        <f t="array" ref="AL47">INDEX(Times!$A:$A,MATCH(1,(AM47=Times!$G:$G)*(AH47=Times!$D:$D),0))</f>
        <v>36743</v>
      </c>
      <c r="AM47" s="13">
        <f>_xlfn.MINIFS(Times!$G:$G,Times!$B:$B,"3b Mile",Times!$D:$D,AH47)</f>
        <v>4.6180555555555558E-3</v>
      </c>
    </row>
    <row r="48" spans="1:39" x14ac:dyDescent="0.35">
      <c r="B48" s="5"/>
      <c r="E48" s="20"/>
      <c r="F48" s="25"/>
      <c r="M48" s="20"/>
      <c r="N48" s="20"/>
      <c r="O48" s="13"/>
      <c r="Q48" s="12"/>
      <c r="R48" s="5"/>
      <c r="S48" s="10"/>
      <c r="T48" s="10"/>
      <c r="U48" s="10"/>
      <c r="V48" s="10"/>
      <c r="W48" s="13"/>
      <c r="Y48" s="12">
        <f t="shared" si="5"/>
        <v>46</v>
      </c>
      <c r="Z48" s="5" t="s">
        <v>63</v>
      </c>
      <c r="AA48" s="10" t="str">
        <f>VLOOKUP(Z48,Joggler_List!$A:$C,2,0)</f>
        <v>M</v>
      </c>
      <c r="AB48" s="10" t="str">
        <f>VLOOKUP(Z48,Joggler_List!$A:$C,3,0)</f>
        <v>USA</v>
      </c>
      <c r="AC48" s="20" t="str" cm="1">
        <f t="array" ref="AC48">INDEX(Times!$C:$C,MATCH(1,(AE48=Times!$G:$G)*(Z48=Times!$D:$D),0))</f>
        <v>New Cumberland Turkey Trot 5k, PA</v>
      </c>
      <c r="AD48" s="25" cm="1">
        <f t="array" ref="AD48">INDEX(Times!$A:$A,MATCH(1,(AE48=Times!$G:$G)*(Z48=Times!$D:$D),0))</f>
        <v>43797</v>
      </c>
      <c r="AE48" s="13">
        <f>_xlfn.MINIFS(Times!$G:$G,Times!$B:$B,"3b 5km",Times!$D:$D,Z48)</f>
        <v>1.4363425925925925E-2</v>
      </c>
      <c r="AG48" s="12">
        <f t="shared" si="6"/>
        <v>46</v>
      </c>
      <c r="AH48" s="5" t="s">
        <v>89</v>
      </c>
      <c r="AI48" s="10" t="str">
        <f>VLOOKUP(AH48,Joggler_List!$A:$C,2,0)</f>
        <v>F</v>
      </c>
      <c r="AJ48" s="10">
        <f>VLOOKUP(AH48,Joggler_List!$A:$C,3,0)</f>
        <v>0</v>
      </c>
      <c r="AK48" s="20" t="str" cm="1">
        <f t="array" ref="AK48">INDEX(Times!$C:$C,MATCH(1,(AM48=Times!$G:$G)*(AH48=Times!$D:$D),0))</f>
        <v>IJA, LA</v>
      </c>
      <c r="AL48" s="10" cm="1">
        <f t="array" ref="AL48">INDEX(Times!$A:$A,MATCH(1,(AM48=Times!$G:$G)*(AH48=Times!$D:$D),0))</f>
        <v>1990</v>
      </c>
      <c r="AM48" s="13">
        <f>_xlfn.MINIFS(Times!$G:$G,Times!$B:$B,"3b Mile",Times!$D:$D,AH48)</f>
        <v>4.6643518518518518E-3</v>
      </c>
    </row>
    <row r="49" spans="2:39" x14ac:dyDescent="0.35">
      <c r="B49" s="5"/>
      <c r="E49" s="20"/>
      <c r="F49" s="25"/>
      <c r="M49" s="20"/>
      <c r="N49" s="20"/>
      <c r="O49" s="13"/>
      <c r="Q49" s="12"/>
      <c r="R49" s="5"/>
      <c r="S49" s="10"/>
      <c r="T49" s="10"/>
      <c r="U49" s="10"/>
      <c r="V49" s="10"/>
      <c r="W49" s="13"/>
      <c r="Y49" s="12">
        <f t="shared" si="5"/>
        <v>47</v>
      </c>
      <c r="Z49" s="5" t="s">
        <v>187</v>
      </c>
      <c r="AA49" s="10" t="str">
        <f>VLOOKUP(Z49,Joggler_List!$A:$C,2,0)</f>
        <v>M</v>
      </c>
      <c r="AB49" s="10">
        <f>VLOOKUP(Z49,Joggler_List!$A:$C,3,0)</f>
        <v>0</v>
      </c>
      <c r="AC49" s="20" t="str" cm="1">
        <f t="array" ref="AC49">INDEX(Times!$C:$C,MATCH(1,(AE49=Times!$G:$G)*(Z49=Times!$D:$D),0))</f>
        <v>IJA, Baltimore</v>
      </c>
      <c r="AD49" s="10" cm="1">
        <f t="array" ref="AD49">INDEX(Times!$A:$A,MATCH(1,(AE49=Times!$G:$G)*(Z49=Times!$D:$D),0))</f>
        <v>1989</v>
      </c>
      <c r="AE49" s="13">
        <f>_xlfn.MINIFS(Times!$G:$G,Times!$B:$B,"3b 5km",Times!$D:$D,Z49)</f>
        <v>1.4467592592592593E-2</v>
      </c>
      <c r="AG49" s="12">
        <f t="shared" si="6"/>
        <v>47</v>
      </c>
      <c r="AH49" s="5" t="s">
        <v>90</v>
      </c>
      <c r="AI49" s="10" t="str">
        <f>VLOOKUP(AH49,Joggler_List!$A:$C,2,0)</f>
        <v>F</v>
      </c>
      <c r="AJ49" s="10">
        <f>VLOOKUP(AH49,Joggler_List!$A:$C,3,0)</f>
        <v>0</v>
      </c>
      <c r="AK49" s="20" t="str" cm="1">
        <f t="array" ref="AK49">INDEX(Times!$C:$C,MATCH(1,(AM49=Times!$G:$G)*(AH49=Times!$D:$D),0))</f>
        <v>IJA, Pittsburgh</v>
      </c>
      <c r="AL49" s="10" cm="1">
        <f t="array" ref="AL49">INDEX(Times!$A:$A,MATCH(1,(AM49=Times!$G:$G)*(AH49=Times!$D:$D),0))</f>
        <v>1997</v>
      </c>
      <c r="AM49" s="13">
        <f>_xlfn.MINIFS(Times!$G:$G,Times!$B:$B,"3b Mile",Times!$D:$D,AH49)</f>
        <v>4.7106481481481478E-3</v>
      </c>
    </row>
    <row r="50" spans="2:39" x14ac:dyDescent="0.35">
      <c r="B50" s="5"/>
      <c r="E50" s="20"/>
      <c r="F50" s="25"/>
      <c r="M50" s="20"/>
      <c r="N50" s="20"/>
      <c r="O50" s="13"/>
      <c r="Q50" s="12"/>
      <c r="R50" s="5"/>
      <c r="S50" s="10"/>
      <c r="T50" s="10"/>
      <c r="U50" s="10"/>
      <c r="V50" s="10"/>
      <c r="W50" s="13"/>
      <c r="Y50" s="12">
        <f t="shared" si="5"/>
        <v>47</v>
      </c>
      <c r="Z50" s="5" t="s">
        <v>65</v>
      </c>
      <c r="AA50" s="10" t="str">
        <f>VLOOKUP(Z50,Joggler_List!$A:$C,2,0)</f>
        <v>M</v>
      </c>
      <c r="AB50" s="10">
        <f>VLOOKUP(Z50,Joggler_List!$A:$C,3,0)</f>
        <v>0</v>
      </c>
      <c r="AC50" s="20" t="str" cm="1">
        <f t="array" ref="AC50">INDEX(Times!$C:$C,MATCH(1,(AE50=Times!$G:$G)*(Z50=Times!$D:$D),0))</f>
        <v>IJA, Pittsburgh</v>
      </c>
      <c r="AD50" s="10" cm="1">
        <f t="array" ref="AD50">INDEX(Times!$A:$A,MATCH(1,(AE50=Times!$G:$G)*(Z50=Times!$D:$D),0))</f>
        <v>1997</v>
      </c>
      <c r="AE50" s="13">
        <f>_xlfn.MINIFS(Times!$G:$G,Times!$B:$B,"3b 5km",Times!$D:$D,Z50)</f>
        <v>1.4467592592592593E-2</v>
      </c>
      <c r="AG50" s="12">
        <f t="shared" si="6"/>
        <v>48</v>
      </c>
      <c r="AH50" s="5" t="s">
        <v>91</v>
      </c>
      <c r="AI50" s="10" t="str">
        <f>VLOOKUP(AH50,Joggler_List!$A:$C,2,0)</f>
        <v>F</v>
      </c>
      <c r="AJ50" s="10">
        <f>VLOOKUP(AH50,Joggler_List!$A:$C,3,0)</f>
        <v>0</v>
      </c>
      <c r="AK50" s="20" t="str" cm="1">
        <f t="array" ref="AK50">INDEX(Times!$C:$C,MATCH(1,(AM50=Times!$G:$G)*(AH50=Times!$D:$D),0))</f>
        <v>IJA, Montreal</v>
      </c>
      <c r="AL50" s="20" cm="1">
        <f t="array" ref="AL50">INDEX(Times!$A:$A,MATCH(1,(AM50=Times!$G:$G)*(AH50=Times!$D:$D),0))</f>
        <v>36743</v>
      </c>
      <c r="AM50" s="13">
        <f>_xlfn.MINIFS(Times!$G:$G,Times!$B:$B,"3b Mile",Times!$D:$D,AH50)</f>
        <v>4.7337962962962958E-3</v>
      </c>
    </row>
    <row r="51" spans="2:39" x14ac:dyDescent="0.35">
      <c r="B51" s="5"/>
      <c r="E51" s="20"/>
      <c r="F51" s="25"/>
      <c r="M51" s="20"/>
      <c r="N51" s="20"/>
      <c r="O51" s="13"/>
      <c r="Q51" s="12"/>
      <c r="R51" s="5"/>
      <c r="S51" s="10"/>
      <c r="T51" s="10"/>
      <c r="U51" s="10"/>
      <c r="V51" s="10"/>
      <c r="W51" s="13"/>
      <c r="Y51" s="12">
        <f t="shared" si="5"/>
        <v>49</v>
      </c>
      <c r="Z51" s="5" t="s">
        <v>74</v>
      </c>
      <c r="AA51" s="10" t="str">
        <f>VLOOKUP(Z51,Joggler_List!$A:$C,2,0)</f>
        <v>M</v>
      </c>
      <c r="AB51" s="10">
        <f>VLOOKUP(Z51,Joggler_List!$A:$C,3,0)</f>
        <v>0</v>
      </c>
      <c r="AC51" s="20" t="str" cm="1">
        <f t="array" ref="AC51">INDEX(Times!$C:$C,MATCH(1,(AE51=Times!$G:$G)*(Z51=Times!$D:$D),0))</f>
        <v>IJA, Vermont, Billy Gillen Memorial 5km</v>
      </c>
      <c r="AD51" s="10" cm="1">
        <f t="array" ref="AD51">INDEX(Times!$A:$A,MATCH(1,(AE51=Times!$G:$G)*(Z51=Times!$D:$D),0))</f>
        <v>1994</v>
      </c>
      <c r="AE51" s="13">
        <f>_xlfn.MINIFS(Times!$G:$G,Times!$B:$B,"3b 5km",Times!$D:$D,Z51)</f>
        <v>1.4618055555555556E-2</v>
      </c>
      <c r="AG51" s="12">
        <f t="shared" si="6"/>
        <v>49</v>
      </c>
      <c r="AH51" s="5" t="s">
        <v>92</v>
      </c>
      <c r="AI51" s="10" t="str">
        <f>VLOOKUP(AH51,Joggler_List!$A:$C,2,0)</f>
        <v>M</v>
      </c>
      <c r="AJ51" s="10" t="str">
        <f>VLOOKUP(AH51,Joggler_List!$A:$C,3,0)</f>
        <v>USA</v>
      </c>
      <c r="AK51" s="20" t="str" cm="1">
        <f t="array" ref="AK51">INDEX(Times!$C:$C,MATCH(1,(AM51=Times!$G:$G)*(AH51=Times!$D:$D),0))</f>
        <v>IJA, Virtual</v>
      </c>
      <c r="AL51" s="10" cm="1">
        <f t="array" ref="AL51">INDEX(Times!$A:$A,MATCH(1,(AM51=Times!$G:$G)*(AH51=Times!$D:$D),0))</f>
        <v>2020</v>
      </c>
      <c r="AM51" s="13">
        <f>_xlfn.MINIFS(Times!$G:$G,Times!$B:$B,"3b Mile",Times!$D:$D,AH51)</f>
        <v>4.7916666666666672E-3</v>
      </c>
    </row>
    <row r="52" spans="2:39" x14ac:dyDescent="0.35">
      <c r="B52" s="5"/>
      <c r="E52" s="20"/>
      <c r="F52" s="25"/>
      <c r="M52" s="20"/>
      <c r="N52" s="20"/>
      <c r="O52" s="13"/>
      <c r="Q52" s="12"/>
      <c r="R52" s="5"/>
      <c r="S52" s="10"/>
      <c r="T52" s="10"/>
      <c r="U52" s="10"/>
      <c r="V52" s="10"/>
      <c r="W52" s="13"/>
      <c r="Y52" s="12">
        <f t="shared" si="5"/>
        <v>50</v>
      </c>
      <c r="Z52" s="5" t="s">
        <v>192</v>
      </c>
      <c r="AA52" s="10" t="str">
        <f>VLOOKUP(Z52,Joggler_List!$A:$C,2,0)</f>
        <v>M</v>
      </c>
      <c r="AB52" s="10">
        <f>VLOOKUP(Z52,Joggler_List!$A:$C,3,0)</f>
        <v>0</v>
      </c>
      <c r="AC52" s="20" t="str" cm="1">
        <f t="array" ref="AC52">INDEX(Times!$C:$C,MATCH(1,(AE52=Times!$G:$G)*(Z52=Times!$D:$D),0))</f>
        <v>IJA, Cleveland, Ohio</v>
      </c>
      <c r="AD52" s="10" cm="1">
        <f t="array" ref="AD52">INDEX(Times!$A:$A,MATCH(1,(AE52=Times!$G:$G)*(Z52=Times!$D:$D),0))</f>
        <v>1981</v>
      </c>
      <c r="AE52" s="13">
        <f>_xlfn.MINIFS(Times!$G:$G,Times!$B:$B,"3b 5km",Times!$D:$D,Z52)</f>
        <v>1.4687499999999999E-2</v>
      </c>
      <c r="AG52" s="12">
        <f t="shared" si="6"/>
        <v>50</v>
      </c>
      <c r="AH52" s="5" t="s">
        <v>93</v>
      </c>
      <c r="AI52" s="10" t="str">
        <f>VLOOKUP(AH52,Joggler_List!$A:$C,2,0)</f>
        <v>M</v>
      </c>
      <c r="AJ52" s="10">
        <f>VLOOKUP(AH52,Joggler_List!$A:$C,3,0)</f>
        <v>0</v>
      </c>
      <c r="AK52" s="20" t="str" cm="1">
        <f t="array" ref="AK52">INDEX(Times!$C:$C,MATCH(1,(AM52=Times!$G:$G)*(AH52=Times!$D:$D),0))</f>
        <v>IJA, Montreal</v>
      </c>
      <c r="AL52" s="20" cm="1">
        <f t="array" ref="AL52">INDEX(Times!$A:$A,MATCH(1,(AM52=Times!$G:$G)*(AH52=Times!$D:$D),0))</f>
        <v>36743</v>
      </c>
      <c r="AM52" s="13">
        <f>_xlfn.MINIFS(Times!$G:$G,Times!$B:$B,"3b Mile",Times!$D:$D,AH52)</f>
        <v>4.8611111111111112E-3</v>
      </c>
    </row>
    <row r="53" spans="2:39" x14ac:dyDescent="0.35">
      <c r="B53" s="5"/>
      <c r="E53" s="20"/>
      <c r="F53" s="25"/>
      <c r="M53" s="20"/>
      <c r="N53" s="20"/>
      <c r="O53" s="13"/>
      <c r="Q53" s="12"/>
      <c r="R53" s="5"/>
      <c r="S53" s="10"/>
      <c r="T53" s="10"/>
      <c r="U53" s="10"/>
      <c r="V53" s="10"/>
      <c r="W53" s="13"/>
      <c r="Y53" s="12">
        <f t="shared" si="5"/>
        <v>51</v>
      </c>
      <c r="Z53" s="5" t="s">
        <v>193</v>
      </c>
      <c r="AA53" s="10" t="str">
        <f>VLOOKUP(Z53,Joggler_List!$A:$C,2,0)</f>
        <v>M</v>
      </c>
      <c r="AB53" s="10">
        <f>VLOOKUP(Z53,Joggler_List!$A:$C,3,0)</f>
        <v>0</v>
      </c>
      <c r="AC53" s="20" t="str" cm="1">
        <f t="array" ref="AC53">INDEX(Times!$C:$C,MATCH(1,(AE53=Times!$G:$G)*(Z53=Times!$D:$D),0))</f>
        <v>IJA, Portland, Oregon</v>
      </c>
      <c r="AD53" s="25" cm="1">
        <f t="array" ref="AD53">INDEX(Times!$A:$A,MATCH(1,(AE53=Times!$G:$G)*(Z53=Times!$D:$D),0))</f>
        <v>38916</v>
      </c>
      <c r="AE53" s="13">
        <f>_xlfn.MINIFS(Times!$G:$G,Times!$B:$B,"3b 5km",Times!$D:$D,Z53)</f>
        <v>1.4872685185185185E-2</v>
      </c>
      <c r="AG53" s="12">
        <f t="shared" si="6"/>
        <v>51</v>
      </c>
      <c r="AH53" s="5" t="s">
        <v>94</v>
      </c>
      <c r="AI53" s="10" t="str">
        <f>VLOOKUP(AH53,Joggler_List!$A:$C,2,0)</f>
        <v>M</v>
      </c>
      <c r="AJ53" s="10">
        <f>VLOOKUP(AH53,Joggler_List!$A:$C,3,0)</f>
        <v>0</v>
      </c>
      <c r="AK53" s="20" t="str" cm="1">
        <f t="array" ref="AK53">INDEX(Times!$C:$C,MATCH(1,(AM53=Times!$G:$G)*(AH53=Times!$D:$D),0))</f>
        <v>IJA, Pittsburgh</v>
      </c>
      <c r="AL53" s="10" cm="1">
        <f t="array" ref="AL53">INDEX(Times!$A:$A,MATCH(1,(AM53=Times!$G:$G)*(AH53=Times!$D:$D),0))</f>
        <v>1997</v>
      </c>
      <c r="AM53" s="13">
        <f>_xlfn.MINIFS(Times!$G:$G,Times!$B:$B,"3b Mile",Times!$D:$D,AH53)</f>
        <v>4.9768518518518521E-3</v>
      </c>
    </row>
    <row r="54" spans="2:39" x14ac:dyDescent="0.35">
      <c r="B54" s="5"/>
      <c r="E54" s="20"/>
      <c r="F54" s="25"/>
      <c r="M54" s="20"/>
      <c r="N54" s="20"/>
      <c r="O54" s="13"/>
      <c r="Q54" s="12"/>
      <c r="R54" s="5"/>
      <c r="S54" s="10"/>
      <c r="T54" s="10"/>
      <c r="U54" s="10"/>
      <c r="V54" s="10"/>
      <c r="W54" s="13"/>
      <c r="Y54" s="12">
        <f t="shared" si="5"/>
        <v>52</v>
      </c>
      <c r="Z54" s="5" t="s">
        <v>194</v>
      </c>
      <c r="AA54" s="10" t="str">
        <f>VLOOKUP(Z54,Joggler_List!$A:$C,2,0)</f>
        <v>M</v>
      </c>
      <c r="AB54" s="10">
        <f>VLOOKUP(Z54,Joggler_List!$A:$C,3,0)</f>
        <v>0</v>
      </c>
      <c r="AC54" s="20" t="str" cm="1">
        <f t="array" ref="AC54">INDEX(Times!$C:$C,MATCH(1,(AE54=Times!$G:$G)*(Z54=Times!$D:$D),0))</f>
        <v>IJA, Cleveland, Ohio</v>
      </c>
      <c r="AD54" s="10" cm="1">
        <f t="array" ref="AD54">INDEX(Times!$A:$A,MATCH(1,(AE54=Times!$G:$G)*(Z54=Times!$D:$D),0))</f>
        <v>1981</v>
      </c>
      <c r="AE54" s="13">
        <f>_xlfn.MINIFS(Times!$G:$G,Times!$B:$B,"3b 5km",Times!$D:$D,Z54)</f>
        <v>1.4976851851851852E-2</v>
      </c>
      <c r="AG54" s="12">
        <f t="shared" si="6"/>
        <v>52</v>
      </c>
      <c r="AH54" s="5" t="s">
        <v>95</v>
      </c>
      <c r="AI54" s="10" t="str">
        <f>VLOOKUP(AH54,Joggler_List!$A:$C,2,0)</f>
        <v>F</v>
      </c>
      <c r="AJ54" s="10">
        <f>VLOOKUP(AH54,Joggler_List!$A:$C,3,0)</f>
        <v>0</v>
      </c>
      <c r="AK54" s="20" t="str" cm="1">
        <f t="array" ref="AK54">INDEX(Times!$C:$C,MATCH(1,(AM54=Times!$G:$G)*(AH54=Times!$D:$D),0))</f>
        <v>IJA, Wisconsin</v>
      </c>
      <c r="AL54" s="20" cm="1">
        <f t="array" ref="AL54">INDEX(Times!$A:$A,MATCH(1,(AM54=Times!$G:$G)*(AH54=Times!$D:$D),0))</f>
        <v>37100</v>
      </c>
      <c r="AM54" s="13">
        <f>_xlfn.MINIFS(Times!$G:$G,Times!$B:$B,"3b Mile",Times!$D:$D,AH54)</f>
        <v>5.0347222222222225E-3</v>
      </c>
    </row>
    <row r="55" spans="2:39" x14ac:dyDescent="0.35">
      <c r="B55" s="5"/>
      <c r="E55" s="20"/>
      <c r="F55" s="25"/>
      <c r="M55" s="20"/>
      <c r="N55" s="20"/>
      <c r="O55" s="13"/>
      <c r="Q55" s="12"/>
      <c r="R55" s="5"/>
      <c r="S55" s="10"/>
      <c r="T55" s="10"/>
      <c r="U55" s="10"/>
      <c r="V55" s="10"/>
      <c r="W55" s="13"/>
      <c r="Y55" s="12">
        <f t="shared" si="5"/>
        <v>53</v>
      </c>
      <c r="Z55" s="5" t="s">
        <v>195</v>
      </c>
      <c r="AA55" s="10" t="str">
        <f>VLOOKUP(Z55,Joggler_List!$A:$C,2,0)</f>
        <v>M</v>
      </c>
      <c r="AB55" s="10">
        <f>VLOOKUP(Z55,Joggler_List!$A:$C,3,0)</f>
        <v>0</v>
      </c>
      <c r="AC55" s="20" t="str" cm="1">
        <f t="array" ref="AC55">INDEX(Times!$C:$C,MATCH(1,(AE55=Times!$G:$G)*(Z55=Times!$D:$D),0))</f>
        <v>Guelph 5km</v>
      </c>
      <c r="AD55" s="10" cm="1">
        <f t="array" ref="AD55">INDEX(Times!$A:$A,MATCH(1,(AE55=Times!$G:$G)*(Z55=Times!$D:$D),0))</f>
        <v>2018</v>
      </c>
      <c r="AE55" s="13">
        <f>_xlfn.MINIFS(Times!$G:$G,Times!$B:$B,"3b 5km",Times!$D:$D,Z55)</f>
        <v>1.503472222222222E-2</v>
      </c>
      <c r="AG55" s="12">
        <f t="shared" si="6"/>
        <v>52</v>
      </c>
      <c r="AH55" s="5" t="s">
        <v>96</v>
      </c>
      <c r="AI55" s="10" t="str">
        <f>VLOOKUP(AH55,Joggler_List!$A:$C,2,0)</f>
        <v>M</v>
      </c>
      <c r="AJ55" s="10">
        <f>VLOOKUP(AH55,Joggler_List!$A:$C,3,0)</f>
        <v>0</v>
      </c>
      <c r="AK55" s="20" t="str" cm="1">
        <f t="array" ref="AK55">INDEX(Times!$C:$C,MATCH(1,(AM55=Times!$G:$G)*(AH55=Times!$D:$D),0))</f>
        <v>IJA, Montreal</v>
      </c>
      <c r="AL55" s="10" cm="1">
        <f t="array" ref="AL55">INDEX(Times!$A:$A,MATCH(1,(AM55=Times!$G:$G)*(AH55=Times!$D:$D),0))</f>
        <v>36743</v>
      </c>
      <c r="AM55" s="13">
        <f>_xlfn.MINIFS(Times!$G:$G,Times!$B:$B,"3b Mile",Times!$D:$D,AH55)</f>
        <v>5.0347222222222225E-3</v>
      </c>
    </row>
    <row r="56" spans="2:39" x14ac:dyDescent="0.35">
      <c r="B56" s="5"/>
      <c r="E56" s="20"/>
      <c r="F56" s="25"/>
      <c r="M56" s="20"/>
      <c r="N56" s="20"/>
      <c r="O56" s="13"/>
      <c r="Q56" s="12"/>
      <c r="R56" s="5"/>
      <c r="S56" s="10"/>
      <c r="T56" s="10"/>
      <c r="U56" s="10"/>
      <c r="V56" s="10"/>
      <c r="W56" s="13"/>
      <c r="Y56" s="12">
        <f t="shared" si="5"/>
        <v>54</v>
      </c>
      <c r="Z56" s="5" t="s">
        <v>196</v>
      </c>
      <c r="AA56" s="10" t="str">
        <f>VLOOKUP(Z56,Joggler_List!$A:$C,2,0)</f>
        <v>M</v>
      </c>
      <c r="AB56" s="10">
        <f>VLOOKUP(Z56,Joggler_List!$A:$C,3,0)</f>
        <v>0</v>
      </c>
      <c r="AC56" s="20" t="str" cm="1">
        <f t="array" ref="AC56">INDEX(Times!$C:$C,MATCH(1,(AE56=Times!$G:$G)*(Z56=Times!$D:$D),0))</f>
        <v>IJA, Rochester</v>
      </c>
      <c r="AD56" s="25" cm="1">
        <f t="array" ref="AD56">INDEX(Times!$A:$A,MATCH(1,(AE56=Times!$G:$G)*(Z56=Times!$D:$D),0))</f>
        <v>40744</v>
      </c>
      <c r="AE56" s="13">
        <f>_xlfn.MINIFS(Times!$G:$G,Times!$B:$B,"3b 5km",Times!$D:$D,Z56)</f>
        <v>1.5057870370370369E-2</v>
      </c>
      <c r="AG56" s="12">
        <f t="shared" si="6"/>
        <v>54</v>
      </c>
      <c r="AH56" s="5" t="s">
        <v>97</v>
      </c>
      <c r="AI56" s="10" t="str">
        <f>VLOOKUP(AH56,Joggler_List!$A:$C,2,0)</f>
        <v>M</v>
      </c>
      <c r="AJ56" s="10">
        <f>VLOOKUP(AH56,Joggler_List!$A:$C,3,0)</f>
        <v>0</v>
      </c>
      <c r="AK56" s="20" t="str" cm="1">
        <f t="array" ref="AK56">INDEX(Times!$C:$C,MATCH(1,(AM56=Times!$G:$G)*(AH56=Times!$D:$D),0))</f>
        <v>IJA, Wisconsin</v>
      </c>
      <c r="AL56" s="20" cm="1">
        <f t="array" ref="AL56">INDEX(Times!$A:$A,MATCH(1,(AM56=Times!$G:$G)*(AH56=Times!$D:$D),0))</f>
        <v>37100</v>
      </c>
      <c r="AM56" s="13">
        <f>_xlfn.MINIFS(Times!$G:$G,Times!$B:$B,"3b Mile",Times!$D:$D,AH56)</f>
        <v>5.1504629629629635E-3</v>
      </c>
    </row>
    <row r="57" spans="2:39" x14ac:dyDescent="0.35">
      <c r="B57" s="5"/>
      <c r="E57" s="20"/>
      <c r="F57" s="25"/>
      <c r="M57" s="20"/>
      <c r="N57" s="20"/>
      <c r="O57" s="13"/>
      <c r="Q57" s="12"/>
      <c r="R57" s="5"/>
      <c r="S57" s="10"/>
      <c r="T57" s="10"/>
      <c r="U57" s="10"/>
      <c r="V57" s="10"/>
      <c r="W57" s="13"/>
      <c r="Y57" s="12">
        <f t="shared" si="5"/>
        <v>55</v>
      </c>
      <c r="Z57" s="5" t="s">
        <v>197</v>
      </c>
      <c r="AA57" s="10" t="str">
        <f>VLOOKUP(Z57,Joggler_List!$A:$C,2,0)</f>
        <v>F</v>
      </c>
      <c r="AB57" s="10" t="str">
        <f>VLOOKUP(Z57,Joggler_List!$A:$C,3,0)</f>
        <v>USA</v>
      </c>
      <c r="AC57" s="20" t="str" cm="1">
        <f t="array" ref="AC57">INDEX(Times!$C:$C,MATCH(1,(AE57=Times!$G:$G)*(Z57=Times!$D:$D),0))</f>
        <v>IJA, Rochester</v>
      </c>
      <c r="AD57" s="25" cm="1">
        <f t="array" ref="AD57">INDEX(Times!$A:$A,MATCH(1,(AE57=Times!$G:$G)*(Z57=Times!$D:$D),0))</f>
        <v>40744</v>
      </c>
      <c r="AE57" s="13">
        <f>_xlfn.MINIFS(Times!$G:$G,Times!$B:$B,"3b 5km",Times!$D:$D,Z57)</f>
        <v>1.511574074074074E-2</v>
      </c>
      <c r="AG57" s="12">
        <f t="shared" si="6"/>
        <v>54</v>
      </c>
      <c r="AH57" s="5" t="s">
        <v>98</v>
      </c>
      <c r="AI57" s="10" t="str">
        <f>VLOOKUP(AH57,Joggler_List!$A:$C,2,0)</f>
        <v>M</v>
      </c>
      <c r="AJ57" s="10">
        <f>VLOOKUP(AH57,Joggler_List!$A:$C,3,0)</f>
        <v>0</v>
      </c>
      <c r="AK57" s="20" t="str" cm="1">
        <f t="array" ref="AK57">INDEX(Times!$C:$C,MATCH(1,(AM57=Times!$G:$G)*(AH57=Times!$D:$D),0))</f>
        <v>IJA, Wisconsin</v>
      </c>
      <c r="AL57" s="20" cm="1">
        <f t="array" ref="AL57">INDEX(Times!$A:$A,MATCH(1,(AM57=Times!$G:$G)*(AH57=Times!$D:$D),0))</f>
        <v>37100</v>
      </c>
      <c r="AM57" s="13">
        <f>_xlfn.MINIFS(Times!$G:$G,Times!$B:$B,"3b Mile",Times!$D:$D,AH57)</f>
        <v>5.1504629629629635E-3</v>
      </c>
    </row>
    <row r="58" spans="2:39" x14ac:dyDescent="0.35">
      <c r="B58" s="5"/>
      <c r="E58" s="20"/>
      <c r="F58" s="25"/>
      <c r="M58" s="20"/>
      <c r="N58" s="20"/>
      <c r="O58" s="13"/>
      <c r="Q58" s="12"/>
      <c r="R58" s="5"/>
      <c r="S58" s="10"/>
      <c r="T58" s="10"/>
      <c r="U58" s="10"/>
      <c r="V58" s="10"/>
      <c r="W58" s="13"/>
      <c r="Y58" s="12">
        <f t="shared" si="5"/>
        <v>56</v>
      </c>
      <c r="Z58" s="5" t="s">
        <v>81</v>
      </c>
      <c r="AA58" s="10" t="str">
        <f>VLOOKUP(Z58,Joggler_List!$A:$C,2,0)</f>
        <v>M</v>
      </c>
      <c r="AB58" s="10">
        <f>VLOOKUP(Z58,Joggler_List!$A:$C,3,0)</f>
        <v>0</v>
      </c>
      <c r="AC58" s="20" t="str" cm="1">
        <f t="array" ref="AC58">INDEX(Times!$C:$C,MATCH(1,(AE58=Times!$G:$G)*(Z58=Times!$D:$D),0))</f>
        <v>IJA, St. Louis</v>
      </c>
      <c r="AD58" s="10" cm="1">
        <f t="array" ref="AD58">INDEX(Times!$A:$A,MATCH(1,(AE58=Times!$G:$G)*(Z58=Times!$D:$D),0))</f>
        <v>1991</v>
      </c>
      <c r="AE58" s="13">
        <f>_xlfn.MINIFS(Times!$G:$G,Times!$B:$B,"3b 5km",Times!$D:$D,Z58)</f>
        <v>1.5381944444444443E-2</v>
      </c>
      <c r="AG58" s="12">
        <f t="shared" si="6"/>
        <v>56</v>
      </c>
      <c r="AH58" s="5" t="s">
        <v>99</v>
      </c>
      <c r="AI58" s="10" t="str">
        <f>VLOOKUP(AH58,Joggler_List!$A:$C,2,0)</f>
        <v>M</v>
      </c>
      <c r="AJ58" s="10">
        <f>VLOOKUP(AH58,Joggler_List!$A:$C,3,0)</f>
        <v>0</v>
      </c>
      <c r="AK58" s="20" t="str" cm="1">
        <f t="array" ref="AK58">INDEX(Times!$C:$C,MATCH(1,(AM58=Times!$G:$G)*(AH58=Times!$D:$D),0))</f>
        <v>IJA, Pittsburgh</v>
      </c>
      <c r="AL58" s="10" cm="1">
        <f t="array" ref="AL58">INDEX(Times!$A:$A,MATCH(1,(AM58=Times!$G:$G)*(AH58=Times!$D:$D),0))</f>
        <v>1997</v>
      </c>
      <c r="AM58" s="13">
        <f>_xlfn.MINIFS(Times!$G:$G,Times!$B:$B,"3b Mile",Times!$D:$D,AH58)</f>
        <v>5.2662037037037035E-3</v>
      </c>
    </row>
    <row r="59" spans="2:39" x14ac:dyDescent="0.35">
      <c r="B59" s="5"/>
      <c r="E59" s="20"/>
      <c r="F59" s="25"/>
      <c r="M59" s="20"/>
      <c r="N59" s="20"/>
      <c r="O59" s="13"/>
      <c r="Q59" s="12"/>
      <c r="R59" s="5"/>
      <c r="S59" s="10"/>
      <c r="T59" s="10"/>
      <c r="U59" s="10"/>
      <c r="V59" s="10"/>
      <c r="W59" s="13"/>
      <c r="Y59" s="12">
        <f t="shared" si="5"/>
        <v>57</v>
      </c>
      <c r="Z59" s="5" t="s">
        <v>200</v>
      </c>
      <c r="AA59" s="10" t="str">
        <f>VLOOKUP(Z59,Joggler_List!$A:$C,2,0)</f>
        <v>M</v>
      </c>
      <c r="AB59" s="10">
        <f>VLOOKUP(Z59,Joggler_List!$A:$C,3,0)</f>
        <v>0</v>
      </c>
      <c r="AC59" s="20" t="str" cm="1">
        <f t="array" ref="AC59">INDEX(Times!$C:$C,MATCH(1,(AE59=Times!$G:$G)*(Z59=Times!$D:$D),0))</f>
        <v>IJA, Winston-Salem</v>
      </c>
      <c r="AD59" s="25" cm="1">
        <f t="array" ref="AD59">INDEX(Times!$A:$A,MATCH(1,(AE59=Times!$G:$G)*(Z59=Times!$D:$D),0))</f>
        <v>39280</v>
      </c>
      <c r="AE59" s="13">
        <f>_xlfn.MINIFS(Times!$G:$G,Times!$B:$B,"3b 5km",Times!$D:$D,Z59)</f>
        <v>1.5590277777777778E-2</v>
      </c>
      <c r="AG59" s="12">
        <f t="shared" si="6"/>
        <v>56</v>
      </c>
      <c r="AH59" s="5" t="s">
        <v>100</v>
      </c>
      <c r="AI59" s="10" t="str">
        <f>VLOOKUP(AH59,Joggler_List!$A:$C,2,0)</f>
        <v>F</v>
      </c>
      <c r="AJ59" s="10">
        <f>VLOOKUP(AH59,Joggler_List!$A:$C,3,0)</f>
        <v>0</v>
      </c>
      <c r="AK59" s="20" t="str" cm="1">
        <f t="array" ref="AK59">INDEX(Times!$C:$C,MATCH(1,(AM59=Times!$G:$G)*(AH59=Times!$D:$D),0))</f>
        <v>IJA, Pittsburgh</v>
      </c>
      <c r="AL59" s="10" cm="1">
        <f t="array" ref="AL59">INDEX(Times!$A:$A,MATCH(1,(AM59=Times!$G:$G)*(AH59=Times!$D:$D),0))</f>
        <v>1997</v>
      </c>
      <c r="AM59" s="13">
        <f>_xlfn.MINIFS(Times!$G:$G,Times!$B:$B,"3b Mile",Times!$D:$D,AH59)</f>
        <v>5.2662037037037035E-3</v>
      </c>
    </row>
    <row r="60" spans="2:39" x14ac:dyDescent="0.35">
      <c r="B60" s="5"/>
      <c r="E60" s="20"/>
      <c r="F60" s="25"/>
      <c r="M60" s="20"/>
      <c r="N60" s="20"/>
      <c r="O60" s="13"/>
      <c r="Q60" s="12"/>
      <c r="R60" s="5"/>
      <c r="S60" s="10"/>
      <c r="T60" s="10"/>
      <c r="U60" s="10"/>
      <c r="V60" s="10"/>
      <c r="W60" s="13"/>
      <c r="Y60" s="12">
        <f t="shared" si="5"/>
        <v>58</v>
      </c>
      <c r="Z60" s="5" t="s">
        <v>202</v>
      </c>
      <c r="AA60" s="10" t="str">
        <f>VLOOKUP(Z60,Joggler_List!$A:$C,2,0)</f>
        <v>M</v>
      </c>
      <c r="AB60" s="10">
        <f>VLOOKUP(Z60,Joggler_List!$A:$C,3,0)</f>
        <v>0</v>
      </c>
      <c r="AC60" s="20" t="str" cm="1">
        <f t="array" ref="AC60">INDEX(Times!$C:$C,MATCH(1,(AE60=Times!$G:$G)*(Z60=Times!$D:$D),0))</f>
        <v>IJA, Pittsburgh</v>
      </c>
      <c r="AD60" s="10" cm="1">
        <f t="array" ref="AD60">INDEX(Times!$A:$A,MATCH(1,(AE60=Times!$G:$G)*(Z60=Times!$D:$D),0))</f>
        <v>1997</v>
      </c>
      <c r="AE60" s="13">
        <f>_xlfn.MINIFS(Times!$G:$G,Times!$B:$B,"3b 5km",Times!$D:$D,Z60)</f>
        <v>1.5613425925925926E-2</v>
      </c>
      <c r="AG60" s="12">
        <f t="shared" si="6"/>
        <v>58</v>
      </c>
      <c r="AH60" s="5" t="s">
        <v>102</v>
      </c>
      <c r="AI60" s="10" t="str">
        <f>VLOOKUP(AH60,Joggler_List!$A:$C,2,0)</f>
        <v>M</v>
      </c>
      <c r="AJ60" s="10">
        <f>VLOOKUP(AH60,Joggler_List!$A:$C,3,0)</f>
        <v>0</v>
      </c>
      <c r="AK60" s="20" t="str" cm="1">
        <f t="array" ref="AK60">INDEX(Times!$C:$C,MATCH(1,(AM60=Times!$G:$G)*(AH60=Times!$D:$D),0))</f>
        <v>IJA, Wisconsin</v>
      </c>
      <c r="AL60" s="20" cm="1">
        <f t="array" ref="AL60">INDEX(Times!$A:$A,MATCH(1,(AM60=Times!$G:$G)*(AH60=Times!$D:$D),0))</f>
        <v>37100</v>
      </c>
      <c r="AM60" s="13">
        <f>_xlfn.MINIFS(Times!$G:$G,Times!$B:$B,"3b Mile",Times!$D:$D,AH60)</f>
        <v>5.4398148148148149E-3</v>
      </c>
    </row>
    <row r="61" spans="2:39" x14ac:dyDescent="0.35">
      <c r="B61" s="5"/>
      <c r="E61" s="20"/>
      <c r="F61" s="25"/>
      <c r="M61" s="20"/>
      <c r="N61" s="20"/>
      <c r="O61" s="13"/>
      <c r="Q61" s="12"/>
      <c r="R61" s="5"/>
      <c r="S61" s="10"/>
      <c r="T61" s="10"/>
      <c r="U61" s="10"/>
      <c r="V61" s="10"/>
      <c r="W61" s="13"/>
      <c r="Y61" s="12">
        <f t="shared" si="5"/>
        <v>59</v>
      </c>
      <c r="Z61" s="5" t="s">
        <v>203</v>
      </c>
      <c r="AA61" s="10" t="str">
        <f>VLOOKUP(Z61,Joggler_List!$A:$C,2,0)</f>
        <v>M</v>
      </c>
      <c r="AB61" s="10">
        <f>VLOOKUP(Z61,Joggler_List!$A:$C,3,0)</f>
        <v>0</v>
      </c>
      <c r="AC61" s="20" t="str" cm="1">
        <f t="array" ref="AC61">INDEX(Times!$C:$C,MATCH(1,(AE61=Times!$G:$G)*(Z61=Times!$D:$D),0))</f>
        <v>IJA, Vermont, Billy Gillen Memorial 5km</v>
      </c>
      <c r="AD61" s="10" cm="1">
        <f t="array" ref="AD61">INDEX(Times!$A:$A,MATCH(1,(AE61=Times!$G:$G)*(Z61=Times!$D:$D),0))</f>
        <v>1994</v>
      </c>
      <c r="AE61" s="13">
        <f>_xlfn.MINIFS(Times!$G:$G,Times!$B:$B,"3b 5km",Times!$D:$D,Z61)</f>
        <v>1.5625E-2</v>
      </c>
      <c r="AG61" s="12">
        <f t="shared" si="6"/>
        <v>59</v>
      </c>
      <c r="AH61" s="5" t="s">
        <v>103</v>
      </c>
      <c r="AI61" s="10" t="str">
        <f>VLOOKUP(AH61,Joggler_List!$A:$C,2,0)</f>
        <v>M</v>
      </c>
      <c r="AJ61" s="10" t="str">
        <f>VLOOKUP(AH61,Joggler_List!$A:$C,3,0)</f>
        <v>USA</v>
      </c>
      <c r="AK61" s="20" t="str" cm="1">
        <f t="array" ref="AK61">INDEX(Times!$C:$C,MATCH(1,(AM61=Times!$G:$G)*(AH61=Times!$D:$D),0))</f>
        <v>IJA, Wisconsin</v>
      </c>
      <c r="AL61" s="20" cm="1">
        <f t="array" ref="AL61">INDEX(Times!$A:$A,MATCH(1,(AM61=Times!$G:$G)*(AH61=Times!$D:$D),0))</f>
        <v>37100</v>
      </c>
      <c r="AM61" s="13">
        <f>_xlfn.MINIFS(Times!$G:$G,Times!$B:$B,"3b Mile",Times!$D:$D,AH61)</f>
        <v>5.7638888888888887E-3</v>
      </c>
    </row>
    <row r="62" spans="2:39" x14ac:dyDescent="0.35">
      <c r="B62" s="5"/>
      <c r="E62" s="20"/>
      <c r="F62" s="25"/>
      <c r="M62" s="20"/>
      <c r="N62" s="20"/>
      <c r="O62" s="13"/>
      <c r="Q62" s="12"/>
      <c r="R62" s="5"/>
      <c r="S62" s="10"/>
      <c r="T62" s="10"/>
      <c r="U62" s="10"/>
      <c r="V62" s="10"/>
      <c r="W62" s="13"/>
      <c r="Y62" s="12">
        <f t="shared" si="5"/>
        <v>60</v>
      </c>
      <c r="Z62" s="5" t="s">
        <v>205</v>
      </c>
      <c r="AA62" s="10" t="str">
        <f>VLOOKUP(Z62,Joggler_List!$A:$C,2,0)</f>
        <v>M</v>
      </c>
      <c r="AB62" s="10" t="str">
        <f>VLOOKUP(Z62,Joggler_List!$A:$C,3,0)</f>
        <v>GBR</v>
      </c>
      <c r="AC62" s="20" t="str" cm="1">
        <f t="array" ref="AC62">INDEX(Times!$C:$C,MATCH(1,(AE62=Times!$G:$G)*(Z62=Times!$D:$D),0))</f>
        <v>Nobles Parkrun</v>
      </c>
      <c r="AD62" s="25" cm="1">
        <f t="array" ref="AD62">INDEX(Times!$A:$A,MATCH(1,(AE62=Times!$G:$G)*(Z62=Times!$D:$D),0))</f>
        <v>45003</v>
      </c>
      <c r="AE62" s="13">
        <f>_xlfn.MINIFS(Times!$G:$G,Times!$B:$B,"3b 5km",Times!$D:$D,Z62)</f>
        <v>1.5671296296296298E-2</v>
      </c>
      <c r="AG62" s="12">
        <f t="shared" si="6"/>
        <v>60</v>
      </c>
      <c r="AH62" s="5" t="s">
        <v>104</v>
      </c>
      <c r="AI62" s="10" t="str">
        <f>VLOOKUP(AH62,Joggler_List!$A:$C,2,0)</f>
        <v>M</v>
      </c>
      <c r="AJ62" s="10">
        <f>VLOOKUP(AH62,Joggler_List!$A:$C,3,0)</f>
        <v>0</v>
      </c>
      <c r="AK62" s="20" t="str" cm="1">
        <f t="array" ref="AK62">INDEX(Times!$C:$C,MATCH(1,(AM62=Times!$G:$G)*(AH62=Times!$D:$D),0))</f>
        <v>IJA, Vermont</v>
      </c>
      <c r="AL62" s="10" cm="1">
        <f t="array" ref="AL62">INDEX(Times!$A:$A,MATCH(1,(AM62=Times!$G:$G)*(AH62=Times!$D:$D),0))</f>
        <v>1994</v>
      </c>
      <c r="AM62" s="13">
        <f>_xlfn.MINIFS(Times!$G:$G,Times!$B:$B,"3b Mile",Times!$D:$D,AH62)</f>
        <v>5.8680555555555543E-3</v>
      </c>
    </row>
    <row r="63" spans="2:39" x14ac:dyDescent="0.35">
      <c r="B63" s="5"/>
      <c r="E63" s="20"/>
      <c r="F63" s="25"/>
      <c r="M63" s="20"/>
      <c r="N63" s="20"/>
      <c r="O63" s="13"/>
      <c r="Q63" s="12"/>
      <c r="R63" s="5"/>
      <c r="S63" s="10"/>
      <c r="T63" s="10"/>
      <c r="U63" s="10"/>
      <c r="V63" s="10"/>
      <c r="W63" s="13"/>
      <c r="Y63" s="12">
        <f t="shared" si="5"/>
        <v>60</v>
      </c>
      <c r="Z63" s="5" t="s">
        <v>207</v>
      </c>
      <c r="AA63" s="10" t="str">
        <f>VLOOKUP(Z63,Joggler_List!$A:$C,2,0)</f>
        <v>M</v>
      </c>
      <c r="AB63" s="10">
        <f>VLOOKUP(Z63,Joggler_List!$A:$C,3,0)</f>
        <v>0</v>
      </c>
      <c r="AC63" s="20" t="str" cm="1">
        <f t="array" ref="AC63">INDEX(Times!$C:$C,MATCH(1,(AE63=Times!$G:$G)*(Z63=Times!$D:$D),0))</f>
        <v>IJA, Fargo</v>
      </c>
      <c r="AD63" s="10" cm="1">
        <f t="array" ref="AD63">INDEX(Times!$A:$A,MATCH(1,(AE63=Times!$G:$G)*(Z63=Times!$D:$D),0))</f>
        <v>1993</v>
      </c>
      <c r="AE63" s="13">
        <f>_xlfn.MINIFS(Times!$G:$G,Times!$B:$B,"3b 5km",Times!$D:$D,Z63)</f>
        <v>1.5671296296296298E-2</v>
      </c>
      <c r="AG63" s="12">
        <f t="shared" si="6"/>
        <v>61</v>
      </c>
      <c r="AH63" s="5" t="s">
        <v>105</v>
      </c>
      <c r="AI63" s="10" t="str">
        <f>VLOOKUP(AH63,Joggler_List!$A:$C,2,0)</f>
        <v>F</v>
      </c>
      <c r="AJ63" s="10">
        <f>VLOOKUP(AH63,Joggler_List!$A:$C,3,0)</f>
        <v>0</v>
      </c>
      <c r="AK63" s="20" t="str" cm="1">
        <f t="array" ref="AK63">INDEX(Times!$C:$C,MATCH(1,(AM63=Times!$G:$G)*(AH63=Times!$D:$D),0))</f>
        <v>IJA, LA</v>
      </c>
      <c r="AL63" s="10" cm="1">
        <f t="array" ref="AL63">INDEX(Times!$A:$A,MATCH(1,(AM63=Times!$G:$G)*(AH63=Times!$D:$D),0))</f>
        <v>1990</v>
      </c>
      <c r="AM63" s="13">
        <f>_xlfn.MINIFS(Times!$G:$G,Times!$B:$B,"3b Mile",Times!$D:$D,AH63)</f>
        <v>6.0648148148148145E-3</v>
      </c>
    </row>
    <row r="64" spans="2:39" x14ac:dyDescent="0.35">
      <c r="B64" s="5"/>
      <c r="E64" s="20"/>
      <c r="F64" s="25"/>
      <c r="M64" s="20"/>
      <c r="N64" s="20"/>
      <c r="O64" s="13"/>
      <c r="Q64" s="12"/>
      <c r="R64" s="5"/>
      <c r="S64" s="10"/>
      <c r="T64" s="10"/>
      <c r="U64" s="10"/>
      <c r="V64" s="10"/>
      <c r="W64" s="13"/>
      <c r="Y64" s="12">
        <f t="shared" si="5"/>
        <v>62</v>
      </c>
      <c r="Z64" s="5" t="s">
        <v>54</v>
      </c>
      <c r="AA64" s="10" t="str">
        <f>VLOOKUP(Z64,Joggler_List!$A:$C,2,0)</f>
        <v>M</v>
      </c>
      <c r="AB64" s="10">
        <f>VLOOKUP(Z64,Joggler_List!$A:$C,3,0)</f>
        <v>0</v>
      </c>
      <c r="AC64" s="20" t="str" cm="1">
        <f t="array" ref="AC64">INDEX(Times!$C:$C,MATCH(1,(AE64=Times!$G:$G)*(Z64=Times!$D:$D),0))</f>
        <v>IJA, Lisbon, IA</v>
      </c>
      <c r="AD64" s="10" cm="1">
        <f t="array" ref="AD64">INDEX(Times!$A:$A,MATCH(1,(AE64=Times!$G:$G)*(Z64=Times!$D:$D),0))</f>
        <v>2017</v>
      </c>
      <c r="AE64" s="13">
        <f>_xlfn.MINIFS(Times!$G:$G,Times!$B:$B,"3b 5km",Times!$D:$D,Z64)</f>
        <v>1.5706018518518518E-2</v>
      </c>
      <c r="AG64" s="12">
        <f t="shared" si="6"/>
        <v>62</v>
      </c>
      <c r="AH64" s="5" t="s">
        <v>106</v>
      </c>
      <c r="AI64" s="10" t="str">
        <f>VLOOKUP(AH64,Joggler_List!$A:$C,2,0)</f>
        <v>F</v>
      </c>
      <c r="AJ64" s="10">
        <f>VLOOKUP(AH64,Joggler_List!$A:$C,3,0)</f>
        <v>0</v>
      </c>
      <c r="AK64" s="20" t="str" cm="1">
        <f t="array" ref="AK64">INDEX(Times!$C:$C,MATCH(1,(AM64=Times!$G:$G)*(AH64=Times!$D:$D),0))</f>
        <v>IJA, Las Vegas</v>
      </c>
      <c r="AL64" s="10" cm="1">
        <f t="array" ref="AL64">INDEX(Times!$A:$A,MATCH(1,(AM64=Times!$G:$G)*(AH64=Times!$D:$D),0))</f>
        <v>1995</v>
      </c>
      <c r="AM64" s="13">
        <f>_xlfn.MINIFS(Times!$G:$G,Times!$B:$B,"3b Mile",Times!$D:$D,AH64)</f>
        <v>6.215277777777777E-3</v>
      </c>
    </row>
    <row r="65" spans="2:39" x14ac:dyDescent="0.35">
      <c r="B65" s="5"/>
      <c r="E65" s="20"/>
      <c r="F65" s="25"/>
      <c r="M65" s="20"/>
      <c r="N65" s="20"/>
      <c r="O65" s="13"/>
      <c r="Q65" s="12"/>
      <c r="R65" s="5"/>
      <c r="S65" s="10"/>
      <c r="T65" s="10"/>
      <c r="U65" s="10"/>
      <c r="V65" s="10"/>
      <c r="W65" s="13"/>
      <c r="Y65" s="12">
        <f t="shared" si="5"/>
        <v>63</v>
      </c>
      <c r="Z65" s="5" t="s">
        <v>208</v>
      </c>
      <c r="AA65" s="10" t="str">
        <f>VLOOKUP(Z65,Joggler_List!$A:$C,2,0)</f>
        <v>M</v>
      </c>
      <c r="AB65" s="10">
        <f>VLOOKUP(Z65,Joggler_List!$A:$C,3,0)</f>
        <v>0</v>
      </c>
      <c r="AC65" s="20" t="str" cm="1">
        <f t="array" ref="AC65">INDEX(Times!$C:$C,MATCH(1,(AE65=Times!$G:$G)*(Z65=Times!$D:$D),0))</f>
        <v>IJA, Winston-Salem</v>
      </c>
      <c r="AD65" s="25" cm="1">
        <f t="array" ref="AD65">INDEX(Times!$A:$A,MATCH(1,(AE65=Times!$G:$G)*(Z65=Times!$D:$D),0))</f>
        <v>40008</v>
      </c>
      <c r="AE65" s="13">
        <f>_xlfn.MINIFS(Times!$G:$G,Times!$B:$B,"3b 5km",Times!$D:$D,Z65)</f>
        <v>1.6018518518518519E-2</v>
      </c>
      <c r="AG65" s="12">
        <f t="shared" si="6"/>
        <v>63</v>
      </c>
      <c r="AH65" s="5" t="s">
        <v>108</v>
      </c>
      <c r="AI65" s="10" t="str">
        <f>VLOOKUP(AH65,Joggler_List!$A:$C,2,0)</f>
        <v>M</v>
      </c>
      <c r="AJ65" s="10">
        <f>VLOOKUP(AH65,Joggler_List!$A:$C,3,0)</f>
        <v>0</v>
      </c>
      <c r="AK65" s="20" t="str" cm="1">
        <f t="array" ref="AK65">INDEX(Times!$C:$C,MATCH(1,(AM65=Times!$G:$G)*(AH65=Times!$D:$D),0))</f>
        <v>IJA, Vermont</v>
      </c>
      <c r="AL65" s="10" cm="1">
        <f t="array" ref="AL65">INDEX(Times!$A:$A,MATCH(1,(AM65=Times!$G:$G)*(AH65=Times!$D:$D),0))</f>
        <v>1994</v>
      </c>
      <c r="AM65" s="13">
        <f>_xlfn.MINIFS(Times!$G:$G,Times!$B:$B,"3b Mile",Times!$D:$D,AH65)</f>
        <v>6.3657407407407404E-3</v>
      </c>
    </row>
    <row r="66" spans="2:39" x14ac:dyDescent="0.35">
      <c r="B66" s="5"/>
      <c r="E66" s="20"/>
      <c r="F66" s="25"/>
      <c r="M66" s="20"/>
      <c r="N66" s="20"/>
      <c r="O66" s="13"/>
      <c r="Q66" s="12"/>
      <c r="R66" s="5"/>
      <c r="S66" s="10"/>
      <c r="T66" s="10"/>
      <c r="U66" s="10"/>
      <c r="V66" s="10"/>
      <c r="W66" s="13"/>
      <c r="Y66" s="12">
        <f t="shared" si="5"/>
        <v>64</v>
      </c>
      <c r="Z66" s="5" t="s">
        <v>209</v>
      </c>
      <c r="AA66" s="10" t="str">
        <f>VLOOKUP(Z66,Joggler_List!$A:$C,2,0)</f>
        <v>M</v>
      </c>
      <c r="AB66" s="10">
        <f>VLOOKUP(Z66,Joggler_List!$A:$C,3,0)</f>
        <v>0</v>
      </c>
      <c r="AC66" s="20" t="str" cm="1">
        <f t="array" ref="AC66">INDEX(Times!$C:$C,MATCH(1,(AE66=Times!$G:$G)*(Z66=Times!$D:$D),0))</f>
        <v>IJA, Pittsburgh</v>
      </c>
      <c r="AD66" s="10" cm="1">
        <f t="array" ref="AD66">INDEX(Times!$A:$A,MATCH(1,(AE66=Times!$G:$G)*(Z66=Times!$D:$D),0))</f>
        <v>1997</v>
      </c>
      <c r="AE66" s="13">
        <f>_xlfn.MINIFS(Times!$G:$G,Times!$B:$B,"3b 5km",Times!$D:$D,Z66)</f>
        <v>1.6134259259259261E-2</v>
      </c>
      <c r="AG66" s="12">
        <f t="shared" si="6"/>
        <v>63</v>
      </c>
      <c r="AH66" s="5" t="s">
        <v>107</v>
      </c>
      <c r="AI66" s="10" t="str">
        <f>VLOOKUP(AH66,Joggler_List!$A:$C,2,0)</f>
        <v>F</v>
      </c>
      <c r="AJ66" s="10">
        <f>VLOOKUP(AH66,Joggler_List!$A:$C,3,0)</f>
        <v>0</v>
      </c>
      <c r="AK66" s="20" t="str" cm="1">
        <f t="array" ref="AK66">INDEX(Times!$C:$C,MATCH(1,(AM66=Times!$G:$G)*(AH66=Times!$D:$D),0))</f>
        <v>IJA, Pittsburgh</v>
      </c>
      <c r="AL66" s="10" cm="1">
        <f t="array" ref="AL66">INDEX(Times!$A:$A,MATCH(1,(AM66=Times!$G:$G)*(AH66=Times!$D:$D),0))</f>
        <v>1997</v>
      </c>
      <c r="AM66" s="13">
        <f>_xlfn.MINIFS(Times!$G:$G,Times!$B:$B,"3b Mile",Times!$D:$D,AH66)</f>
        <v>6.3657407407407404E-3</v>
      </c>
    </row>
    <row r="67" spans="2:39" x14ac:dyDescent="0.35">
      <c r="B67" s="5"/>
      <c r="E67" s="20"/>
      <c r="F67" s="25"/>
      <c r="M67" s="20"/>
      <c r="N67" s="20"/>
      <c r="O67" s="13"/>
      <c r="Q67" s="12"/>
      <c r="R67" s="5"/>
      <c r="S67" s="10"/>
      <c r="T67" s="10"/>
      <c r="U67" s="10"/>
      <c r="V67" s="10"/>
      <c r="W67" s="13"/>
      <c r="Y67" s="12">
        <f t="shared" ref="Y67:Y98" si="7">RANK(AE67,AE:AE,1)</f>
        <v>65</v>
      </c>
      <c r="Z67" s="5" t="s">
        <v>210</v>
      </c>
      <c r="AA67" s="10" t="str">
        <f>VLOOKUP(Z67,Joggler_List!$A:$C,2,0)</f>
        <v>M</v>
      </c>
      <c r="AB67" s="10">
        <f>VLOOKUP(Z67,Joggler_List!$A:$C,3,0)</f>
        <v>0</v>
      </c>
      <c r="AC67" s="20" t="str" cm="1">
        <f t="array" ref="AC67">INDEX(Times!$C:$C,MATCH(1,(AE67=Times!$G:$G)*(Z67=Times!$D:$D),0))</f>
        <v>IJA, Rapid City</v>
      </c>
      <c r="AD67" s="10" cm="1">
        <f t="array" ref="AD67">INDEX(Times!$A:$A,MATCH(1,(AE67=Times!$G:$G)*(Z67=Times!$D:$D),0))</f>
        <v>1996</v>
      </c>
      <c r="AE67" s="13">
        <f>_xlfn.MINIFS(Times!$G:$G,Times!$B:$B,"3b 5km",Times!$D:$D,Z67)</f>
        <v>1.621527777777778E-2</v>
      </c>
      <c r="AG67" s="12">
        <f t="shared" ref="AG67:AG72" si="8">RANK(AM67,AM:AM,1)</f>
        <v>65</v>
      </c>
      <c r="AH67" s="5" t="s">
        <v>109</v>
      </c>
      <c r="AI67" s="10" t="str">
        <f>VLOOKUP(AH67,Joggler_List!$A:$C,2,0)</f>
        <v>F</v>
      </c>
      <c r="AJ67" s="10">
        <f>VLOOKUP(AH67,Joggler_List!$A:$C,3,0)</f>
        <v>0</v>
      </c>
      <c r="AK67" s="20" t="str" cm="1">
        <f t="array" ref="AK67">INDEX(Times!$C:$C,MATCH(1,(AM67=Times!$G:$G)*(AH67=Times!$D:$D),0))</f>
        <v>IJA, Las Vegas</v>
      </c>
      <c r="AL67" s="10" cm="1">
        <f t="array" ref="AL67">INDEX(Times!$A:$A,MATCH(1,(AM67=Times!$G:$G)*(AH67=Times!$D:$D),0))</f>
        <v>1995</v>
      </c>
      <c r="AM67" s="13">
        <f>_xlfn.MINIFS(Times!$G:$G,Times!$B:$B,"3b Mile",Times!$D:$D,AH67)</f>
        <v>6.5046296296296302E-3</v>
      </c>
    </row>
    <row r="68" spans="2:39" x14ac:dyDescent="0.35">
      <c r="B68" s="5"/>
      <c r="E68" s="20"/>
      <c r="F68" s="25"/>
      <c r="M68" s="20"/>
      <c r="N68" s="20"/>
      <c r="O68" s="13"/>
      <c r="Q68" s="12"/>
      <c r="R68" s="5"/>
      <c r="S68" s="10"/>
      <c r="T68" s="10"/>
      <c r="U68" s="10"/>
      <c r="V68" s="10"/>
      <c r="W68" s="13"/>
      <c r="Y68" s="12">
        <f t="shared" si="7"/>
        <v>65</v>
      </c>
      <c r="Z68" s="5" t="s">
        <v>211</v>
      </c>
      <c r="AA68" s="10" t="str">
        <f>VLOOKUP(Z68,Joggler_List!$A:$C,2,0)</f>
        <v>M</v>
      </c>
      <c r="AB68" s="10">
        <f>VLOOKUP(Z68,Joggler_List!$A:$C,3,0)</f>
        <v>0</v>
      </c>
      <c r="AC68" s="20" t="str" cm="1">
        <f t="array" ref="AC68">INDEX(Times!$C:$C,MATCH(1,(AE68=Times!$G:$G)*(Z68=Times!$D:$D),0))</f>
        <v>IJA, Denver</v>
      </c>
      <c r="AD68" s="10" cm="1">
        <f t="array" ref="AD68">INDEX(Times!$A:$A,MATCH(1,(AE68=Times!$G:$G)*(Z68=Times!$D:$D),0))</f>
        <v>1988</v>
      </c>
      <c r="AE68" s="13">
        <f>_xlfn.MINIFS(Times!$G:$G,Times!$B:$B,"3b 5km",Times!$D:$D,Z68)</f>
        <v>1.621527777777778E-2</v>
      </c>
      <c r="AG68" s="12">
        <f t="shared" si="8"/>
        <v>66</v>
      </c>
      <c r="AH68" s="5" t="s">
        <v>110</v>
      </c>
      <c r="AI68" s="10" t="str">
        <f>VLOOKUP(AH68,Joggler_List!$A:$C,2,0)</f>
        <v>F</v>
      </c>
      <c r="AJ68" s="10">
        <f>VLOOKUP(AH68,Joggler_List!$A:$C,3,0)</f>
        <v>0</v>
      </c>
      <c r="AK68" s="20" t="str" cm="1">
        <f t="array" ref="AK68">INDEX(Times!$C:$C,MATCH(1,(AM68=Times!$G:$G)*(AH68=Times!$D:$D),0))</f>
        <v>IJA, Denver</v>
      </c>
      <c r="AL68" s="10" cm="1">
        <f t="array" ref="AL68">INDEX(Times!$A:$A,MATCH(1,(AM68=Times!$G:$G)*(AH68=Times!$D:$D),0))</f>
        <v>1988</v>
      </c>
      <c r="AM68" s="13">
        <f>_xlfn.MINIFS(Times!$G:$G,Times!$B:$B,"3b Mile",Times!$D:$D,AH68)</f>
        <v>6.7129629629629622E-3</v>
      </c>
    </row>
    <row r="69" spans="2:39" x14ac:dyDescent="0.35">
      <c r="B69" s="5"/>
      <c r="E69" s="20"/>
      <c r="F69" s="25"/>
      <c r="M69" s="20"/>
      <c r="N69" s="20"/>
      <c r="O69" s="13"/>
      <c r="Q69" s="12"/>
      <c r="R69" s="5"/>
      <c r="S69" s="10"/>
      <c r="T69" s="10"/>
      <c r="U69" s="10"/>
      <c r="V69" s="10"/>
      <c r="W69" s="13"/>
      <c r="Y69" s="12">
        <f t="shared" si="7"/>
        <v>67</v>
      </c>
      <c r="Z69" s="5" t="s">
        <v>212</v>
      </c>
      <c r="AA69" s="10" t="str">
        <f>VLOOKUP(Z69,Joggler_List!$A:$C,2,0)</f>
        <v>M</v>
      </c>
      <c r="AB69" s="10">
        <f>VLOOKUP(Z69,Joggler_List!$A:$C,3,0)</f>
        <v>0</v>
      </c>
      <c r="AC69" s="20" t="str" cm="1">
        <f t="array" ref="AC69">INDEX(Times!$C:$C,MATCH(1,(AE69=Times!$G:$G)*(Z69=Times!$D:$D),0))</f>
        <v>Guelph 5km</v>
      </c>
      <c r="AD69" s="10" cm="1">
        <f t="array" ref="AD69">INDEX(Times!$A:$A,MATCH(1,(AE69=Times!$G:$G)*(Z69=Times!$D:$D),0))</f>
        <v>2016</v>
      </c>
      <c r="AE69" s="13">
        <f>_xlfn.MINIFS(Times!$G:$G,Times!$B:$B,"3b 5km",Times!$D:$D,Z69)</f>
        <v>1.622685185185185E-2</v>
      </c>
      <c r="AG69" s="12">
        <f t="shared" si="8"/>
        <v>67</v>
      </c>
      <c r="AH69" s="5" t="s">
        <v>111</v>
      </c>
      <c r="AI69" s="10" t="str">
        <f>VLOOKUP(AH69,Joggler_List!$A:$C,2,0)</f>
        <v>F</v>
      </c>
      <c r="AJ69" s="10">
        <f>VLOOKUP(AH69,Joggler_List!$A:$C,3,0)</f>
        <v>0</v>
      </c>
      <c r="AK69" s="20" t="str" cm="1">
        <f t="array" ref="AK69">INDEX(Times!$C:$C,MATCH(1,(AM69=Times!$G:$G)*(AH69=Times!$D:$D),0))</f>
        <v>IJA, Denver</v>
      </c>
      <c r="AL69" s="10" cm="1">
        <f t="array" ref="AL69">INDEX(Times!$A:$A,MATCH(1,(AM69=Times!$G:$G)*(AH69=Times!$D:$D),0))</f>
        <v>1988</v>
      </c>
      <c r="AM69" s="13">
        <f>_xlfn.MINIFS(Times!$G:$G,Times!$B:$B,"3b Mile",Times!$D:$D,AH69)</f>
        <v>6.9791666666666674E-3</v>
      </c>
    </row>
    <row r="70" spans="2:39" x14ac:dyDescent="0.35">
      <c r="B70" s="5"/>
      <c r="E70" s="20"/>
      <c r="F70" s="25"/>
      <c r="M70" s="20"/>
      <c r="N70" s="20"/>
      <c r="O70" s="13"/>
      <c r="Q70" s="12"/>
      <c r="R70" s="5"/>
      <c r="S70" s="10"/>
      <c r="T70" s="10"/>
      <c r="U70" s="10"/>
      <c r="V70" s="10"/>
      <c r="W70" s="13"/>
      <c r="Y70" s="12">
        <f t="shared" si="7"/>
        <v>68</v>
      </c>
      <c r="Z70" s="5" t="s">
        <v>807</v>
      </c>
      <c r="AA70" s="10" t="str">
        <f>VLOOKUP(Z70,Joggler_List!$A:$C,2,0)</f>
        <v>M</v>
      </c>
      <c r="AB70" s="10" t="str">
        <f>VLOOKUP(Z70,Joggler_List!$A:$C,3,0)</f>
        <v>IRE</v>
      </c>
      <c r="AC70" s="20" t="str" cm="1">
        <f t="array" ref="AC70">INDEX(Times!$C:$C,MATCH(1,(AE70=Times!$G:$G)*(Z70=Times!$D:$D),0))</f>
        <v>Pobalscoil Na Trionoide Parkrun</v>
      </c>
      <c r="AD70" s="25" cm="1">
        <f t="array" ref="AD70">INDEX(Times!$A:$A,MATCH(1,(AE70=Times!$G:$G)*(Z70=Times!$D:$D),0))</f>
        <v>44933</v>
      </c>
      <c r="AE70" s="13">
        <f>_xlfn.MINIFS(Times!$G:$G,Times!$B:$B,"3b 5km",Times!$D:$D,Z70)</f>
        <v>1.6261574074074074E-2</v>
      </c>
      <c r="AG70" s="12">
        <f t="shared" si="8"/>
        <v>68</v>
      </c>
      <c r="AH70" s="5" t="s">
        <v>114</v>
      </c>
      <c r="AI70" s="10" t="str">
        <f>VLOOKUP(AH70,Joggler_List!$A:$C,2,0)</f>
        <v>F</v>
      </c>
      <c r="AJ70" s="10" t="str">
        <f>VLOOKUP(AH70,Joggler_List!$A:$C,3,0)</f>
        <v>USA</v>
      </c>
      <c r="AK70" s="20" t="str" cm="1">
        <f t="array" ref="AK70">INDEX(Times!$C:$C,MATCH(1,(AM70=Times!$G:$G)*(AH70=Times!$D:$D),0))</f>
        <v>IJA, Virtual</v>
      </c>
      <c r="AL70" s="10" cm="1">
        <f t="array" ref="AL70">INDEX(Times!$A:$A,MATCH(1,(AM70=Times!$G:$G)*(AH70=Times!$D:$D),0))</f>
        <v>2020</v>
      </c>
      <c r="AM70" s="13">
        <f>_xlfn.MINIFS(Times!$G:$G,Times!$B:$B,"3b Mile",Times!$D:$D,AH70)</f>
        <v>7.4652777777777781E-3</v>
      </c>
    </row>
    <row r="71" spans="2:39" x14ac:dyDescent="0.35">
      <c r="B71" s="5"/>
      <c r="E71" s="20"/>
      <c r="F71" s="25"/>
      <c r="M71" s="20"/>
      <c r="N71" s="20"/>
      <c r="O71" s="13"/>
      <c r="Q71" s="12"/>
      <c r="R71" s="5"/>
      <c r="S71" s="10"/>
      <c r="T71" s="10"/>
      <c r="U71" s="10"/>
      <c r="V71" s="10"/>
      <c r="W71" s="13"/>
      <c r="Y71" s="12">
        <f t="shared" si="7"/>
        <v>69</v>
      </c>
      <c r="Z71" s="5" t="s">
        <v>213</v>
      </c>
      <c r="AA71" s="10" t="str">
        <f>VLOOKUP(Z71,Joggler_List!$A:$C,2,0)</f>
        <v>M</v>
      </c>
      <c r="AB71" s="10" t="str">
        <f>VLOOKUP(Z71,Joggler_List!$A:$C,3,0)</f>
        <v>USA</v>
      </c>
      <c r="AC71" s="20" t="str" cm="1">
        <f t="array" ref="AC71">INDEX(Times!$C:$C,MATCH(1,(AE71=Times!$G:$G)*(Z71=Times!$D:$D),0))</f>
        <v>Guelph 5km</v>
      </c>
      <c r="AD71" s="25" cm="1">
        <f t="array" ref="AD71">INDEX(Times!$A:$A,MATCH(1,(AE71=Times!$G:$G)*(Z71=Times!$D:$D),0))</f>
        <v>42190</v>
      </c>
      <c r="AE71" s="13">
        <f>_xlfn.MINIFS(Times!$G:$G,Times!$B:$B,"3b 5km",Times!$D:$D,Z71)</f>
        <v>1.6319444444444445E-2</v>
      </c>
      <c r="AG71" s="12">
        <f t="shared" si="8"/>
        <v>69</v>
      </c>
      <c r="AH71" s="5" t="s">
        <v>115</v>
      </c>
      <c r="AI71" s="10" t="str">
        <f>VLOOKUP(AH71,Joggler_List!$A:$C,2,0)</f>
        <v>F</v>
      </c>
      <c r="AJ71" s="10">
        <f>VLOOKUP(AH71,Joggler_List!$A:$C,3,0)</f>
        <v>0</v>
      </c>
      <c r="AK71" s="20" t="str" cm="1">
        <f t="array" ref="AK71">INDEX(Times!$C:$C,MATCH(1,(AM71=Times!$G:$G)*(AH71=Times!$D:$D),0))</f>
        <v>IJA, Quebec</v>
      </c>
      <c r="AL71" s="10" cm="1">
        <f t="array" ref="AL71">INDEX(Times!$A:$A,MATCH(1,(AM71=Times!$G:$G)*(AH71=Times!$D:$D),0))</f>
        <v>1992</v>
      </c>
      <c r="AM71" s="13">
        <f>_xlfn.MINIFS(Times!$G:$G,Times!$B:$B,"3b Mile",Times!$D:$D,AH71)</f>
        <v>7.5925925925925926E-3</v>
      </c>
    </row>
    <row r="72" spans="2:39" x14ac:dyDescent="0.35">
      <c r="B72" s="5"/>
      <c r="E72" s="20"/>
      <c r="F72" s="25"/>
      <c r="M72" s="20"/>
      <c r="N72" s="20"/>
      <c r="O72" s="13"/>
      <c r="Q72" s="12"/>
      <c r="R72" s="5"/>
      <c r="S72" s="10"/>
      <c r="T72" s="10"/>
      <c r="U72" s="10"/>
      <c r="V72" s="10"/>
      <c r="W72" s="13"/>
      <c r="Y72" s="12">
        <f t="shared" si="7"/>
        <v>70</v>
      </c>
      <c r="Z72" s="5" t="s">
        <v>84</v>
      </c>
      <c r="AA72" s="10" t="str">
        <f>VLOOKUP(Z72,Joggler_List!$A:$C,2,0)</f>
        <v>M</v>
      </c>
      <c r="AB72" s="10">
        <f>VLOOKUP(Z72,Joggler_List!$A:$C,3,0)</f>
        <v>0</v>
      </c>
      <c r="AC72" s="20" t="str" cm="1">
        <f t="array" ref="AC72">INDEX(Times!$C:$C,MATCH(1,(AE72=Times!$G:$G)*(Z72=Times!$D:$D),0))</f>
        <v>IJA, Montreal</v>
      </c>
      <c r="AD72" s="25" cm="1">
        <f t="array" ref="AD72">INDEX(Times!$A:$A,MATCH(1,(AE72=Times!$G:$G)*(Z72=Times!$D:$D),0))</f>
        <v>36743</v>
      </c>
      <c r="AE72" s="13">
        <f>_xlfn.MINIFS(Times!$G:$G,Times!$B:$B,"3b 5km",Times!$D:$D,Z72)</f>
        <v>1.6493055555555556E-2</v>
      </c>
      <c r="AG72" s="12">
        <f t="shared" si="8"/>
        <v>70</v>
      </c>
      <c r="AH72" s="5" t="s">
        <v>116</v>
      </c>
      <c r="AI72" s="10" t="str">
        <f>VLOOKUP(AH72,Joggler_List!$A:$C,2,0)</f>
        <v>F</v>
      </c>
      <c r="AJ72" s="10">
        <f>VLOOKUP(AH72,Joggler_List!$A:$C,3,0)</f>
        <v>0</v>
      </c>
      <c r="AK72" s="20" t="str" cm="1">
        <f t="array" ref="AK72">INDEX(Times!$C:$C,MATCH(1,(AM72=Times!$G:$G)*(AH72=Times!$D:$D),0))</f>
        <v>IJA, Fargo</v>
      </c>
      <c r="AL72" s="10" cm="1">
        <f t="array" ref="AL72">INDEX(Times!$A:$A,MATCH(1,(AM72=Times!$G:$G)*(AH72=Times!$D:$D),0))</f>
        <v>1993</v>
      </c>
      <c r="AM72" s="13">
        <f>_xlfn.MINIFS(Times!$G:$G,Times!$B:$B,"3b Mile",Times!$D:$D,AH72)</f>
        <v>7.8125E-3</v>
      </c>
    </row>
    <row r="73" spans="2:39" x14ac:dyDescent="0.35">
      <c r="B73" s="5"/>
      <c r="E73" s="20"/>
      <c r="F73" s="25"/>
      <c r="M73" s="20"/>
      <c r="N73" s="20"/>
      <c r="O73" s="13"/>
      <c r="Q73" s="12"/>
      <c r="R73" s="5"/>
      <c r="S73" s="10"/>
      <c r="T73" s="10"/>
      <c r="U73" s="10"/>
      <c r="V73" s="10"/>
      <c r="W73" s="13"/>
      <c r="Y73" s="12">
        <f t="shared" si="7"/>
        <v>70</v>
      </c>
      <c r="Z73" s="5" t="s">
        <v>90</v>
      </c>
      <c r="AA73" s="10" t="str">
        <f>VLOOKUP(Z73,Joggler_List!$A:$C,2,0)</f>
        <v>F</v>
      </c>
      <c r="AB73" s="10">
        <f>VLOOKUP(Z73,Joggler_List!$A:$C,3,0)</f>
        <v>0</v>
      </c>
      <c r="AC73" s="20" t="str" cm="1">
        <f t="array" ref="AC73">INDEX(Times!$C:$C,MATCH(1,(AE73=Times!$G:$G)*(Z73=Times!$D:$D),0))</f>
        <v>IJA, Pittsburgh</v>
      </c>
      <c r="AD73" s="10" cm="1">
        <f t="array" ref="AD73">INDEX(Times!$A:$A,MATCH(1,(AE73=Times!$G:$G)*(Z73=Times!$D:$D),0))</f>
        <v>1997</v>
      </c>
      <c r="AE73" s="13">
        <f>_xlfn.MINIFS(Times!$G:$G,Times!$B:$B,"3b 5km",Times!$D:$D,Z73)</f>
        <v>1.6493055555555556E-2</v>
      </c>
      <c r="AG73" s="12"/>
      <c r="AH73" s="5"/>
      <c r="AI73" s="10"/>
      <c r="AJ73" s="10"/>
      <c r="AK73" s="10"/>
      <c r="AL73" s="10"/>
      <c r="AM73" s="13"/>
    </row>
    <row r="74" spans="2:39" x14ac:dyDescent="0.35">
      <c r="B74" s="5"/>
      <c r="E74" s="20"/>
      <c r="F74" s="25"/>
      <c r="M74" s="20"/>
      <c r="N74" s="20"/>
      <c r="O74" s="13"/>
      <c r="Q74" s="12"/>
      <c r="R74" s="5"/>
      <c r="S74" s="10"/>
      <c r="T74" s="10"/>
      <c r="U74" s="10"/>
      <c r="V74" s="10"/>
      <c r="W74" s="13"/>
      <c r="Y74" s="12">
        <f t="shared" si="7"/>
        <v>72</v>
      </c>
      <c r="Z74" s="5" t="s">
        <v>77</v>
      </c>
      <c r="AA74" s="10" t="str">
        <f>VLOOKUP(Z74,Joggler_List!$A:$C,2,0)</f>
        <v>M</v>
      </c>
      <c r="AB74" s="10">
        <f>VLOOKUP(Z74,Joggler_List!$A:$C,3,0)</f>
        <v>0</v>
      </c>
      <c r="AC74" s="20" t="str" cm="1">
        <f t="array" ref="AC74">INDEX(Times!$C:$C,MATCH(1,(AE74=Times!$G:$G)*(Z74=Times!$D:$D),0))</f>
        <v>IJA, Montreal</v>
      </c>
      <c r="AD74" s="25" cm="1">
        <f t="array" ref="AD74">INDEX(Times!$A:$A,MATCH(1,(AE74=Times!$G:$G)*(Z74=Times!$D:$D),0))</f>
        <v>36743</v>
      </c>
      <c r="AE74" s="13">
        <f>_xlfn.MINIFS(Times!$G:$G,Times!$B:$B,"3b 5km",Times!$D:$D,Z74)</f>
        <v>1.650462962962963E-2</v>
      </c>
      <c r="AG74" s="12"/>
      <c r="AH74" s="5"/>
      <c r="AI74" s="10"/>
      <c r="AJ74" s="10"/>
      <c r="AK74" s="10"/>
      <c r="AL74" s="10"/>
      <c r="AM74" s="13"/>
    </row>
    <row r="75" spans="2:39" x14ac:dyDescent="0.35">
      <c r="B75" s="5"/>
      <c r="E75" s="20"/>
      <c r="F75" s="25"/>
      <c r="M75" s="20"/>
      <c r="N75" s="20"/>
      <c r="O75" s="13"/>
      <c r="Q75" s="12"/>
      <c r="R75" s="5"/>
      <c r="S75" s="10"/>
      <c r="T75" s="10"/>
      <c r="U75" s="10"/>
      <c r="V75" s="10"/>
      <c r="W75" s="13"/>
      <c r="Y75" s="12">
        <f t="shared" si="7"/>
        <v>73</v>
      </c>
      <c r="Z75" s="5" t="s">
        <v>214</v>
      </c>
      <c r="AA75" s="10" t="str">
        <f>VLOOKUP(Z75,Joggler_List!$A:$C,2,0)</f>
        <v>M</v>
      </c>
      <c r="AB75" s="10">
        <f>VLOOKUP(Z75,Joggler_List!$A:$C,3,0)</f>
        <v>0</v>
      </c>
      <c r="AC75" s="20" t="str" cm="1">
        <f t="array" ref="AC75">INDEX(Times!$C:$C,MATCH(1,(AE75=Times!$G:$G)*(Z75=Times!$D:$D),0))</f>
        <v>IJA, Winston-Salem</v>
      </c>
      <c r="AD75" s="25" cm="1">
        <f t="array" ref="AD75">INDEX(Times!$A:$A,MATCH(1,(AE75=Times!$G:$G)*(Z75=Times!$D:$D),0))</f>
        <v>40008</v>
      </c>
      <c r="AE75" s="13">
        <f>_xlfn.MINIFS(Times!$G:$G,Times!$B:$B,"3b 5km",Times!$D:$D,Z75)</f>
        <v>1.6550925925925924E-2</v>
      </c>
      <c r="AG75" s="12"/>
      <c r="AH75" s="5"/>
      <c r="AI75" s="10"/>
      <c r="AJ75" s="10"/>
      <c r="AK75" s="10"/>
      <c r="AL75" s="10"/>
      <c r="AM75" s="13"/>
    </row>
    <row r="76" spans="2:39" x14ac:dyDescent="0.35">
      <c r="B76" s="5"/>
      <c r="E76" s="20"/>
      <c r="F76" s="25"/>
      <c r="M76" s="20"/>
      <c r="N76" s="20"/>
      <c r="O76" s="13"/>
      <c r="Q76" s="12"/>
      <c r="R76" s="5"/>
      <c r="S76" s="10"/>
      <c r="T76" s="10"/>
      <c r="U76" s="10"/>
      <c r="V76" s="10"/>
      <c r="W76" s="13"/>
      <c r="Y76" s="12">
        <f t="shared" si="7"/>
        <v>74</v>
      </c>
      <c r="Z76" s="5" t="s">
        <v>215</v>
      </c>
      <c r="AA76" s="10" t="str">
        <f>VLOOKUP(Z76,Joggler_List!$A:$C,2,0)</f>
        <v>M</v>
      </c>
      <c r="AB76" s="10">
        <f>VLOOKUP(Z76,Joggler_List!$A:$C,3,0)</f>
        <v>0</v>
      </c>
      <c r="AC76" s="20" t="str" cm="1">
        <f t="array" ref="AC76">INDEX(Times!$C:$C,MATCH(1,(AE76=Times!$G:$G)*(Z76=Times!$D:$D),0))</f>
        <v>IJA, Nevada</v>
      </c>
      <c r="AD76" s="10" cm="1">
        <f t="array" ref="AD76">INDEX(Times!$A:$A,MATCH(1,(AE76=Times!$G:$G)*(Z76=Times!$D:$D),0))</f>
        <v>2010</v>
      </c>
      <c r="AE76" s="13">
        <f>_xlfn.MINIFS(Times!$G:$G,Times!$B:$B,"3b 5km",Times!$D:$D,Z76)</f>
        <v>1.6574074074074074E-2</v>
      </c>
      <c r="AG76" s="12"/>
      <c r="AH76" s="5"/>
      <c r="AI76" s="10"/>
      <c r="AJ76" s="10"/>
      <c r="AK76" s="10"/>
      <c r="AL76" s="10"/>
      <c r="AM76" s="13"/>
    </row>
    <row r="77" spans="2:39" x14ac:dyDescent="0.35">
      <c r="B77" s="5"/>
      <c r="E77" s="20"/>
      <c r="F77" s="25"/>
      <c r="M77" s="20"/>
      <c r="N77" s="20"/>
      <c r="O77" s="13"/>
      <c r="Q77" s="12"/>
      <c r="R77" s="5"/>
      <c r="S77" s="10"/>
      <c r="T77" s="10"/>
      <c r="U77" s="10"/>
      <c r="V77" s="10"/>
      <c r="W77" s="13"/>
      <c r="Y77" s="12">
        <f t="shared" si="7"/>
        <v>74</v>
      </c>
      <c r="Z77" s="5" t="s">
        <v>216</v>
      </c>
      <c r="AA77" s="10" t="str">
        <f>VLOOKUP(Z77,Joggler_List!$A:$C,2,0)</f>
        <v>M</v>
      </c>
      <c r="AB77" s="10">
        <f>VLOOKUP(Z77,Joggler_List!$A:$C,3,0)</f>
        <v>0</v>
      </c>
      <c r="AC77" s="20" t="str" cm="1">
        <f t="array" ref="AC77">INDEX(Times!$C:$C,MATCH(1,(AE77=Times!$G:$G)*(Z77=Times!$D:$D),0))</f>
        <v>Guelph 5km</v>
      </c>
      <c r="AD77" s="25" cm="1">
        <f t="array" ref="AD77">INDEX(Times!$A:$A,MATCH(1,(AE77=Times!$G:$G)*(Z77=Times!$D:$D),0))</f>
        <v>42190</v>
      </c>
      <c r="AE77" s="13">
        <f>_xlfn.MINIFS(Times!$G:$G,Times!$B:$B,"3b 5km",Times!$D:$D,Z77)</f>
        <v>1.6574074074074074E-2</v>
      </c>
      <c r="AG77" s="12"/>
      <c r="AH77" s="5"/>
      <c r="AI77" s="10"/>
      <c r="AJ77" s="10"/>
      <c r="AK77" s="10"/>
      <c r="AL77" s="10"/>
      <c r="AM77" s="13"/>
    </row>
    <row r="78" spans="2:39" x14ac:dyDescent="0.35">
      <c r="B78" s="5"/>
      <c r="E78" s="20"/>
      <c r="F78" s="25"/>
      <c r="M78" s="20"/>
      <c r="N78" s="20"/>
      <c r="O78" s="13"/>
      <c r="Q78" s="12"/>
      <c r="R78" s="5"/>
      <c r="S78" s="10"/>
      <c r="T78" s="10"/>
      <c r="U78" s="10"/>
      <c r="V78" s="10"/>
      <c r="W78" s="13"/>
      <c r="Y78" s="12">
        <f t="shared" si="7"/>
        <v>76</v>
      </c>
      <c r="Z78" s="5" t="s">
        <v>217</v>
      </c>
      <c r="AA78" s="10" t="str">
        <f>VLOOKUP(Z78,Joggler_List!$A:$C,2,0)</f>
        <v>M</v>
      </c>
      <c r="AB78" s="10" t="str">
        <f>VLOOKUP(Z78,Joggler_List!$A:$C,3,0)</f>
        <v>ISR</v>
      </c>
      <c r="AC78" s="20" t="str" cm="1">
        <f t="array" ref="AC78">INDEX(Times!$C:$C,MATCH(1,(AE78=Times!$G:$G)*(Z78=Times!$D:$D),0))</f>
        <v>IJA, Lisbon, IA</v>
      </c>
      <c r="AD78" s="10" cm="1">
        <f t="array" ref="AD78">INDEX(Times!$A:$A,MATCH(1,(AE78=Times!$G:$G)*(Z78=Times!$D:$D),0))</f>
        <v>2017</v>
      </c>
      <c r="AE78" s="13">
        <f>_xlfn.MINIFS(Times!$G:$G,Times!$B:$B,"3b 5km",Times!$D:$D,Z78)</f>
        <v>1.6666666666666666E-2</v>
      </c>
      <c r="AG78" s="12"/>
      <c r="AH78" s="5"/>
      <c r="AI78" s="10"/>
      <c r="AJ78" s="10"/>
      <c r="AK78" s="10"/>
      <c r="AL78" s="10"/>
      <c r="AM78" s="13"/>
    </row>
    <row r="79" spans="2:39" x14ac:dyDescent="0.35">
      <c r="B79" s="5"/>
      <c r="E79" s="20"/>
      <c r="F79" s="25"/>
      <c r="M79" s="20"/>
      <c r="N79" s="20"/>
      <c r="O79" s="13"/>
      <c r="Q79" s="12"/>
      <c r="R79" s="5"/>
      <c r="S79" s="10"/>
      <c r="T79" s="10"/>
      <c r="U79" s="10"/>
      <c r="V79" s="10"/>
      <c r="W79" s="13"/>
      <c r="Y79" s="12">
        <f t="shared" si="7"/>
        <v>77</v>
      </c>
      <c r="Z79" s="5" t="s">
        <v>218</v>
      </c>
      <c r="AA79" s="10" t="str">
        <f>VLOOKUP(Z79,Joggler_List!$A:$C,2,0)</f>
        <v>M</v>
      </c>
      <c r="AB79" s="10" t="str">
        <f>VLOOKUP(Z79,Joggler_List!$A:$C,3,0)</f>
        <v>JPN</v>
      </c>
      <c r="AC79" s="20" t="str" cm="1">
        <f t="array" ref="AC79">INDEX(Times!$C:$C,MATCH(1,(AE79=Times!$G:$G)*(Z79=Times!$D:$D),0))</f>
        <v>IJA, Virtual</v>
      </c>
      <c r="AD79" s="10" cm="1">
        <f t="array" ref="AD79">INDEX(Times!$A:$A,MATCH(1,(AE79=Times!$G:$G)*(Z79=Times!$D:$D),0))</f>
        <v>2020</v>
      </c>
      <c r="AE79" s="13">
        <f>_xlfn.MINIFS(Times!$G:$G,Times!$B:$B,"3b 5km",Times!$D:$D,Z79)</f>
        <v>1.6747685185185185E-2</v>
      </c>
      <c r="AG79" s="12"/>
      <c r="AH79" s="5"/>
      <c r="AI79" s="10"/>
      <c r="AJ79" s="10"/>
      <c r="AK79" s="10"/>
      <c r="AL79" s="10"/>
      <c r="AM79" s="13"/>
    </row>
    <row r="80" spans="2:39" x14ac:dyDescent="0.35">
      <c r="B80" s="5"/>
      <c r="E80" s="20"/>
      <c r="F80" s="25"/>
      <c r="M80" s="20"/>
      <c r="N80" s="20"/>
      <c r="O80" s="13"/>
      <c r="Q80" s="12"/>
      <c r="R80" s="5"/>
      <c r="S80" s="10"/>
      <c r="T80" s="10"/>
      <c r="U80" s="10"/>
      <c r="V80" s="10"/>
      <c r="W80" s="13"/>
      <c r="Y80" s="12">
        <f t="shared" si="7"/>
        <v>78</v>
      </c>
      <c r="Z80" s="5" t="s">
        <v>220</v>
      </c>
      <c r="AA80" s="10" t="str">
        <f>VLOOKUP(Z80,Joggler_List!$A:$C,2,0)</f>
        <v>M</v>
      </c>
      <c r="AB80" s="10" t="str">
        <f>VLOOKUP(Z80,Joggler_List!$A:$C,3,0)</f>
        <v>GBR</v>
      </c>
      <c r="AC80" s="20" t="str" cm="1">
        <f t="array" ref="AC80">INDEX(Times!$C:$C,MATCH(1,(AE80=Times!$G:$G)*(Z80=Times!$D:$D),0))</f>
        <v>Dinton Pastures Parkrun</v>
      </c>
      <c r="AD80" s="25" cm="1">
        <f t="array" ref="AD80">INDEX(Times!$A:$A,MATCH(1,(AE80=Times!$G:$G)*(Z80=Times!$D:$D),0))</f>
        <v>43414</v>
      </c>
      <c r="AE80" s="13">
        <f>_xlfn.MINIFS(Times!$G:$G,Times!$B:$B,"3b 5km",Times!$D:$D,Z80)</f>
        <v>1.6898148148148148E-2</v>
      </c>
      <c r="AG80" s="12"/>
      <c r="AH80" s="5"/>
      <c r="AI80" s="10"/>
      <c r="AJ80" s="10"/>
      <c r="AK80" s="10"/>
      <c r="AL80" s="10"/>
      <c r="AM80" s="13"/>
    </row>
    <row r="81" spans="2:39" x14ac:dyDescent="0.35">
      <c r="B81" s="5"/>
      <c r="E81" s="20"/>
      <c r="F81" s="25"/>
      <c r="M81" s="20"/>
      <c r="N81" s="20"/>
      <c r="O81" s="13"/>
      <c r="Q81" s="12"/>
      <c r="R81" s="5"/>
      <c r="S81" s="10"/>
      <c r="T81" s="10"/>
      <c r="U81" s="10"/>
      <c r="V81" s="10"/>
      <c r="W81" s="13"/>
      <c r="Y81" s="12">
        <f t="shared" si="7"/>
        <v>79</v>
      </c>
      <c r="Z81" s="5" t="s">
        <v>222</v>
      </c>
      <c r="AA81" s="10" t="str">
        <f>VLOOKUP(Z81,Joggler_List!$A:$C,2,0)</f>
        <v>M</v>
      </c>
      <c r="AB81" s="10" t="str">
        <f>VLOOKUP(Z81,Joggler_List!$A:$C,3,0)</f>
        <v>USA</v>
      </c>
      <c r="AC81" s="20" t="str" cm="1">
        <f t="array" ref="AC81">INDEX(Times!$C:$C,MATCH(1,(AE81=Times!$G:$G)*(Z81=Times!$D:$D),0))</f>
        <v>IJA, Kentucky</v>
      </c>
      <c r="AD81" s="25" cm="1">
        <f t="array" ref="AD81">INDEX(Times!$A:$A,MATCH(1,(AE81=Times!$G:$G)*(Z81=Times!$D:$D),0))</f>
        <v>39644</v>
      </c>
      <c r="AE81" s="13">
        <f>_xlfn.MINIFS(Times!$G:$G,Times!$B:$B,"3b 5km",Times!$D:$D,Z81)</f>
        <v>1.6944444444444443E-2</v>
      </c>
      <c r="AG81" s="12"/>
      <c r="AH81" s="5"/>
      <c r="AI81" s="10"/>
      <c r="AJ81" s="10"/>
      <c r="AK81" s="10"/>
      <c r="AL81" s="10"/>
      <c r="AM81" s="13"/>
    </row>
    <row r="82" spans="2:39" x14ac:dyDescent="0.35">
      <c r="B82" s="5"/>
      <c r="E82" s="20"/>
      <c r="F82" s="25"/>
      <c r="M82" s="20"/>
      <c r="N82" s="20"/>
      <c r="O82" s="13"/>
      <c r="Q82" s="12"/>
      <c r="R82" s="5"/>
      <c r="S82" s="10"/>
      <c r="T82" s="10"/>
      <c r="U82" s="10"/>
      <c r="V82" s="10"/>
      <c r="W82" s="13"/>
      <c r="Y82" s="12">
        <f t="shared" si="7"/>
        <v>80</v>
      </c>
      <c r="Z82" s="5" t="s">
        <v>223</v>
      </c>
      <c r="AA82" s="10" t="str">
        <f>VLOOKUP(Z82,Joggler_List!$A:$C,2,0)</f>
        <v>M</v>
      </c>
      <c r="AB82" s="10">
        <f>VLOOKUP(Z82,Joggler_List!$A:$C,3,0)</f>
        <v>0</v>
      </c>
      <c r="AC82" s="20" t="str" cm="1">
        <f t="array" ref="AC82">INDEX(Times!$C:$C,MATCH(1,(AE82=Times!$G:$G)*(Z82=Times!$D:$D),0))</f>
        <v>Guelph 5km</v>
      </c>
      <c r="AD82" s="25" cm="1">
        <f t="array" ref="AD82">INDEX(Times!$A:$A,MATCH(1,(AE82=Times!$G:$G)*(Z82=Times!$D:$D),0))</f>
        <v>42190</v>
      </c>
      <c r="AE82" s="13">
        <f>_xlfn.MINIFS(Times!$G:$G,Times!$B:$B,"3b 5km",Times!$D:$D,Z82)</f>
        <v>1.6979166666666667E-2</v>
      </c>
      <c r="AG82" s="12"/>
      <c r="AH82" s="5"/>
      <c r="AI82" s="10"/>
      <c r="AJ82" s="10"/>
      <c r="AK82" s="10"/>
      <c r="AL82" s="10"/>
      <c r="AM82" s="13"/>
    </row>
    <row r="83" spans="2:39" x14ac:dyDescent="0.35">
      <c r="B83" s="5"/>
      <c r="E83" s="20"/>
      <c r="F83" s="25"/>
      <c r="M83" s="20"/>
      <c r="N83" s="20"/>
      <c r="O83" s="13"/>
      <c r="Q83" s="12"/>
      <c r="R83" s="5"/>
      <c r="S83" s="10"/>
      <c r="T83" s="10"/>
      <c r="U83" s="10"/>
      <c r="V83" s="10"/>
      <c r="W83" s="13"/>
      <c r="Y83" s="12">
        <f t="shared" si="7"/>
        <v>81</v>
      </c>
      <c r="Z83" s="5" t="s">
        <v>224</v>
      </c>
      <c r="AA83" s="10" t="str">
        <f>VLOOKUP(Z83,Joggler_List!$A:$C,2,0)</f>
        <v>M</v>
      </c>
      <c r="AB83" s="10">
        <f>VLOOKUP(Z83,Joggler_List!$A:$C,3,0)</f>
        <v>0</v>
      </c>
      <c r="AC83" s="20" t="str" cm="1">
        <f t="array" ref="AC83">INDEX(Times!$C:$C,MATCH(1,(AE83=Times!$G:$G)*(Z83=Times!$D:$D),0))</f>
        <v>IJA, Kentucky</v>
      </c>
      <c r="AD83" s="25" cm="1">
        <f t="array" ref="AD83">INDEX(Times!$A:$A,MATCH(1,(AE83=Times!$G:$G)*(Z83=Times!$D:$D),0))</f>
        <v>39644</v>
      </c>
      <c r="AE83" s="13">
        <f>_xlfn.MINIFS(Times!$G:$G,Times!$B:$B,"3b 5km",Times!$D:$D,Z83)</f>
        <v>1.7025462962962961E-2</v>
      </c>
      <c r="AG83" s="12"/>
      <c r="AH83" s="5"/>
      <c r="AI83" s="10"/>
      <c r="AJ83" s="10"/>
      <c r="AK83" s="10"/>
      <c r="AL83" s="10"/>
      <c r="AM83" s="13"/>
    </row>
    <row r="84" spans="2:39" x14ac:dyDescent="0.35">
      <c r="B84" s="5"/>
      <c r="E84" s="20"/>
      <c r="F84" s="25"/>
      <c r="M84" s="20"/>
      <c r="N84" s="20"/>
      <c r="O84" s="13"/>
      <c r="Q84" s="12"/>
      <c r="R84" s="5"/>
      <c r="S84" s="10"/>
      <c r="T84" s="10"/>
      <c r="U84" s="10"/>
      <c r="V84" s="10"/>
      <c r="W84" s="13"/>
      <c r="Y84" s="12">
        <f t="shared" si="7"/>
        <v>82</v>
      </c>
      <c r="Z84" s="5" t="s">
        <v>225</v>
      </c>
      <c r="AA84" s="10" t="str">
        <f>VLOOKUP(Z84,Joggler_List!$A:$C,2,0)</f>
        <v>M</v>
      </c>
      <c r="AB84" s="10">
        <f>VLOOKUP(Z84,Joggler_List!$A:$C,3,0)</f>
        <v>0</v>
      </c>
      <c r="AC84" s="20" t="str" cm="1">
        <f t="array" ref="AC84">INDEX(Times!$C:$C,MATCH(1,(AE84=Times!$G:$G)*(Z84=Times!$D:$D),0))</f>
        <v>IJA, Winston-Salem</v>
      </c>
      <c r="AD84" s="25" cm="1">
        <f t="array" ref="AD84">INDEX(Times!$A:$A,MATCH(1,(AE84=Times!$G:$G)*(Z84=Times!$D:$D),0))</f>
        <v>39280</v>
      </c>
      <c r="AE84" s="13">
        <f>_xlfn.MINIFS(Times!$G:$G,Times!$B:$B,"3b 5km",Times!$D:$D,Z84)</f>
        <v>1.7060185185185185E-2</v>
      </c>
      <c r="AG84" s="12"/>
      <c r="AH84" s="5"/>
      <c r="AI84" s="10"/>
      <c r="AJ84" s="10"/>
      <c r="AK84" s="10"/>
      <c r="AL84" s="10"/>
      <c r="AM84" s="13"/>
    </row>
    <row r="85" spans="2:39" x14ac:dyDescent="0.35">
      <c r="B85" s="5"/>
      <c r="E85" s="20"/>
      <c r="F85" s="25"/>
      <c r="M85" s="20"/>
      <c r="N85" s="20"/>
      <c r="O85" s="13"/>
      <c r="Q85" s="12"/>
      <c r="R85" s="5"/>
      <c r="S85" s="10"/>
      <c r="T85" s="10"/>
      <c r="U85" s="10"/>
      <c r="V85" s="10"/>
      <c r="W85" s="13"/>
      <c r="Y85" s="12">
        <f t="shared" si="7"/>
        <v>83</v>
      </c>
      <c r="Z85" s="5" t="s">
        <v>88</v>
      </c>
      <c r="AA85" s="10" t="str">
        <f>VLOOKUP(Z85,Joggler_List!$A:$C,2,0)</f>
        <v>M</v>
      </c>
      <c r="AB85" s="10">
        <f>VLOOKUP(Z85,Joggler_List!$A:$C,3,0)</f>
        <v>0</v>
      </c>
      <c r="AC85" s="20" t="str" cm="1">
        <f t="array" ref="AC85">INDEX(Times!$C:$C,MATCH(1,(AE85=Times!$G:$G)*(Z85=Times!$D:$D),0))</f>
        <v>IJA, Montreal</v>
      </c>
      <c r="AD85" s="25" cm="1">
        <f t="array" ref="AD85">INDEX(Times!$A:$A,MATCH(1,(AE85=Times!$G:$G)*(Z85=Times!$D:$D),0))</f>
        <v>36743</v>
      </c>
      <c r="AE85" s="13">
        <f>_xlfn.MINIFS(Times!$G:$G,Times!$B:$B,"3b 5km",Times!$D:$D,Z85)</f>
        <v>1.7071759259259259E-2</v>
      </c>
      <c r="AG85" s="12"/>
      <c r="AH85" s="5"/>
      <c r="AI85" s="10"/>
      <c r="AJ85" s="10"/>
      <c r="AK85" s="10"/>
      <c r="AL85" s="10"/>
      <c r="AM85" s="13"/>
    </row>
    <row r="86" spans="2:39" x14ac:dyDescent="0.35">
      <c r="B86" s="5"/>
      <c r="E86" s="20"/>
      <c r="F86" s="25"/>
      <c r="M86" s="20"/>
      <c r="N86" s="20"/>
      <c r="O86" s="13"/>
      <c r="Q86" s="12"/>
      <c r="R86" s="5"/>
      <c r="S86" s="10"/>
      <c r="T86" s="10"/>
      <c r="U86" s="10"/>
      <c r="V86" s="10"/>
      <c r="W86" s="13"/>
      <c r="Y86" s="12">
        <f t="shared" si="7"/>
        <v>84</v>
      </c>
      <c r="Z86" s="5" t="s">
        <v>226</v>
      </c>
      <c r="AA86" s="10" t="str">
        <f>VLOOKUP(Z86,Joggler_List!$A:$C,2,0)</f>
        <v>M</v>
      </c>
      <c r="AB86" s="10" t="str">
        <f>VLOOKUP(Z86,Joggler_List!$A:$C,3,0)</f>
        <v>USA</v>
      </c>
      <c r="AC86" s="20" t="str" cm="1">
        <f t="array" ref="AC86">INDEX(Times!$C:$C,MATCH(1,(AE86=Times!$G:$G)*(Z86=Times!$D:$D),0))</f>
        <v>IJA, Fargo</v>
      </c>
      <c r="AD86" s="10" cm="1">
        <f t="array" ref="AD86">INDEX(Times!$A:$A,MATCH(1,(AE86=Times!$G:$G)*(Z86=Times!$D:$D),0))</f>
        <v>1993</v>
      </c>
      <c r="AE86" s="13">
        <f>_xlfn.MINIFS(Times!$G:$G,Times!$B:$B,"3b 5km",Times!$D:$D,Z86)</f>
        <v>1.7083333333333336E-2</v>
      </c>
      <c r="AG86" s="12"/>
      <c r="AH86" s="5"/>
      <c r="AI86" s="10"/>
      <c r="AJ86" s="10"/>
      <c r="AK86" s="10"/>
      <c r="AL86" s="10"/>
      <c r="AM86" s="13"/>
    </row>
    <row r="87" spans="2:39" x14ac:dyDescent="0.35">
      <c r="B87" s="5"/>
      <c r="E87" s="20"/>
      <c r="F87" s="25"/>
      <c r="M87" s="20"/>
      <c r="N87" s="20"/>
      <c r="O87" s="13"/>
      <c r="Q87" s="12"/>
      <c r="R87" s="5"/>
      <c r="S87" s="10"/>
      <c r="T87" s="10"/>
      <c r="U87" s="10"/>
      <c r="V87" s="10"/>
      <c r="W87" s="13"/>
      <c r="Y87" s="12">
        <f t="shared" si="7"/>
        <v>85</v>
      </c>
      <c r="Z87" s="5" t="s">
        <v>227</v>
      </c>
      <c r="AA87" s="10" t="str">
        <f>VLOOKUP(Z87,Joggler_List!$A:$C,2,0)</f>
        <v>F</v>
      </c>
      <c r="AB87" s="10">
        <f>VLOOKUP(Z87,Joggler_List!$A:$C,3,0)</f>
        <v>0</v>
      </c>
      <c r="AC87" s="20" t="str" cm="1">
        <f t="array" ref="AC87">INDEX(Times!$C:$C,MATCH(1,(AE87=Times!$G:$G)*(Z87=Times!$D:$D),0))</f>
        <v>IJA, Lisbon, IA</v>
      </c>
      <c r="AD87" s="10" cm="1">
        <f t="array" ref="AD87">INDEX(Times!$A:$A,MATCH(1,(AE87=Times!$G:$G)*(Z87=Times!$D:$D),0))</f>
        <v>2017</v>
      </c>
      <c r="AE87" s="13">
        <f>_xlfn.MINIFS(Times!$G:$G,Times!$B:$B,"3b 5km",Times!$D:$D,Z87)</f>
        <v>1.7094907407407409E-2</v>
      </c>
      <c r="AG87" s="12"/>
      <c r="AH87" s="5"/>
      <c r="AI87" s="10"/>
      <c r="AJ87" s="10"/>
      <c r="AK87" s="10"/>
      <c r="AL87" s="10"/>
      <c r="AM87" s="13"/>
    </row>
    <row r="88" spans="2:39" x14ac:dyDescent="0.35">
      <c r="B88" s="5"/>
      <c r="E88" s="20"/>
      <c r="F88" s="25"/>
      <c r="M88" s="20"/>
      <c r="N88" s="20"/>
      <c r="O88" s="13"/>
      <c r="Q88" s="12"/>
      <c r="R88" s="5"/>
      <c r="S88" s="10"/>
      <c r="T88" s="10"/>
      <c r="U88" s="10"/>
      <c r="V88" s="10"/>
      <c r="W88" s="13"/>
      <c r="Y88" s="12">
        <f t="shared" si="7"/>
        <v>86</v>
      </c>
      <c r="Z88" s="5" t="s">
        <v>230</v>
      </c>
      <c r="AA88" s="10" t="str">
        <f>VLOOKUP(Z88,Joggler_List!$A:$C,2,0)</f>
        <v>F</v>
      </c>
      <c r="AB88" s="10">
        <f>VLOOKUP(Z88,Joggler_List!$A:$C,3,0)</f>
        <v>0</v>
      </c>
      <c r="AC88" s="20" t="str" cm="1">
        <f t="array" ref="AC88">INDEX(Times!$C:$C,MATCH(1,(AE88=Times!$G:$G)*(Z88=Times!$D:$D),0))</f>
        <v>Guelph 5km</v>
      </c>
      <c r="AD88" s="10" cm="1">
        <f t="array" ref="AD88">INDEX(Times!$A:$A,MATCH(1,(AE88=Times!$G:$G)*(Z88=Times!$D:$D),0))</f>
        <v>2018</v>
      </c>
      <c r="AE88" s="13">
        <f>_xlfn.MINIFS(Times!$G:$G,Times!$B:$B,"3b 5km",Times!$D:$D,Z88)</f>
        <v>1.7152777777777777E-2</v>
      </c>
      <c r="AG88" s="12"/>
      <c r="AH88" s="5"/>
      <c r="AI88" s="10"/>
      <c r="AJ88" s="10"/>
      <c r="AK88" s="10"/>
      <c r="AL88" s="10"/>
      <c r="AM88" s="13"/>
    </row>
    <row r="89" spans="2:39" x14ac:dyDescent="0.35">
      <c r="B89" s="5"/>
      <c r="E89" s="20"/>
      <c r="F89" s="25"/>
      <c r="M89" s="20"/>
      <c r="N89" s="20"/>
      <c r="O89" s="13"/>
      <c r="Q89" s="12"/>
      <c r="R89" s="5"/>
      <c r="S89" s="10"/>
      <c r="T89" s="10"/>
      <c r="U89" s="10"/>
      <c r="V89" s="10"/>
      <c r="W89" s="13"/>
      <c r="Y89" s="12">
        <f t="shared" si="7"/>
        <v>86</v>
      </c>
      <c r="Z89" s="5" t="s">
        <v>229</v>
      </c>
      <c r="AA89" s="10" t="str">
        <f>VLOOKUP(Z89,Joggler_List!$A:$C,2,0)</f>
        <v>M</v>
      </c>
      <c r="AB89" s="10">
        <f>VLOOKUP(Z89,Joggler_List!$A:$C,3,0)</f>
        <v>0</v>
      </c>
      <c r="AC89" s="20" t="str" cm="1">
        <f t="array" ref="AC89">INDEX(Times!$C:$C,MATCH(1,(AE89=Times!$G:$G)*(Z89=Times!$D:$D),0))</f>
        <v>Guelph 5km</v>
      </c>
      <c r="AD89" s="10" cm="1">
        <f t="array" ref="AD89">INDEX(Times!$A:$A,MATCH(1,(AE89=Times!$G:$G)*(Z89=Times!$D:$D),0))</f>
        <v>2017</v>
      </c>
      <c r="AE89" s="13">
        <f>_xlfn.MINIFS(Times!$G:$G,Times!$B:$B,"3b 5km",Times!$D:$D,Z89)</f>
        <v>1.7152777777777777E-2</v>
      </c>
      <c r="AG89" s="12"/>
      <c r="AH89" s="5"/>
      <c r="AI89" s="10"/>
      <c r="AJ89" s="10"/>
      <c r="AK89" s="10"/>
      <c r="AL89" s="10"/>
      <c r="AM89" s="13"/>
    </row>
    <row r="90" spans="2:39" x14ac:dyDescent="0.35">
      <c r="B90" s="5"/>
      <c r="E90" s="20"/>
      <c r="F90" s="25"/>
      <c r="M90" s="20"/>
      <c r="N90" s="20"/>
      <c r="O90" s="13"/>
      <c r="Q90" s="12"/>
      <c r="R90" s="5"/>
      <c r="S90" s="10"/>
      <c r="T90" s="10"/>
      <c r="U90" s="10"/>
      <c r="V90" s="10"/>
      <c r="W90" s="13"/>
      <c r="Y90" s="12">
        <f t="shared" si="7"/>
        <v>86</v>
      </c>
      <c r="Z90" s="5" t="s">
        <v>228</v>
      </c>
      <c r="AA90" s="10" t="str">
        <f>VLOOKUP(Z90,Joggler_List!$A:$C,2,0)</f>
        <v>M</v>
      </c>
      <c r="AB90" s="10">
        <f>VLOOKUP(Z90,Joggler_List!$A:$C,3,0)</f>
        <v>0</v>
      </c>
      <c r="AC90" s="20" t="str" cm="1">
        <f t="array" ref="AC90">INDEX(Times!$C:$C,MATCH(1,(AE90=Times!$G:$G)*(Z90=Times!$D:$D),0))</f>
        <v>IJA, Lisbon, IA</v>
      </c>
      <c r="AD90" s="10" cm="1">
        <f t="array" ref="AD90">INDEX(Times!$A:$A,MATCH(1,(AE90=Times!$G:$G)*(Z90=Times!$D:$D),0))</f>
        <v>2017</v>
      </c>
      <c r="AE90" s="13">
        <f>_xlfn.MINIFS(Times!$G:$G,Times!$B:$B,"3b 5km",Times!$D:$D,Z90)</f>
        <v>1.7152777777777777E-2</v>
      </c>
      <c r="AG90" s="12"/>
      <c r="AH90" s="5"/>
      <c r="AI90" s="10"/>
      <c r="AJ90" s="10"/>
      <c r="AK90" s="10"/>
      <c r="AL90" s="10"/>
      <c r="AM90" s="13"/>
    </row>
    <row r="91" spans="2:39" x14ac:dyDescent="0.35">
      <c r="B91" s="5"/>
      <c r="E91" s="20"/>
      <c r="F91" s="25"/>
      <c r="M91" s="20"/>
      <c r="N91" s="20"/>
      <c r="O91" s="13"/>
      <c r="Q91" s="12"/>
      <c r="R91" s="5"/>
      <c r="S91" s="10"/>
      <c r="T91" s="10"/>
      <c r="U91" s="10"/>
      <c r="V91" s="10"/>
      <c r="W91" s="13"/>
      <c r="Y91" s="12">
        <f t="shared" si="7"/>
        <v>89</v>
      </c>
      <c r="Z91" s="5" t="s">
        <v>231</v>
      </c>
      <c r="AA91" s="10" t="str">
        <f>VLOOKUP(Z91,Joggler_List!$A:$C,2,0)</f>
        <v>M</v>
      </c>
      <c r="AB91" s="10">
        <f>VLOOKUP(Z91,Joggler_List!$A:$C,3,0)</f>
        <v>0</v>
      </c>
      <c r="AC91" s="20" t="str" cm="1">
        <f t="array" ref="AC91">INDEX(Times!$C:$C,MATCH(1,(AE91=Times!$G:$G)*(Z91=Times!$D:$D),0))</f>
        <v>IJA, Lisbon, IA</v>
      </c>
      <c r="AD91" s="10" cm="1">
        <f t="array" ref="AD91">INDEX(Times!$A:$A,MATCH(1,(AE91=Times!$G:$G)*(Z91=Times!$D:$D),0))</f>
        <v>2017</v>
      </c>
      <c r="AE91" s="13">
        <f>_xlfn.MINIFS(Times!$G:$G,Times!$B:$B,"3b 5km",Times!$D:$D,Z91)</f>
        <v>1.7222222222222222E-2</v>
      </c>
      <c r="AG91" s="12"/>
      <c r="AH91" s="5"/>
      <c r="AI91" s="10"/>
      <c r="AJ91" s="10"/>
      <c r="AK91" s="10"/>
      <c r="AL91" s="10"/>
      <c r="AM91" s="13"/>
    </row>
    <row r="92" spans="2:39" x14ac:dyDescent="0.35">
      <c r="B92" s="5"/>
      <c r="E92" s="20"/>
      <c r="F92" s="25"/>
      <c r="M92" s="20"/>
      <c r="N92" s="20"/>
      <c r="O92" s="13"/>
      <c r="Q92" s="12"/>
      <c r="R92" s="5"/>
      <c r="S92" s="10"/>
      <c r="T92" s="10"/>
      <c r="U92" s="10"/>
      <c r="V92" s="10"/>
      <c r="W92" s="13"/>
      <c r="Y92" s="12">
        <f t="shared" si="7"/>
        <v>90</v>
      </c>
      <c r="Z92" s="5" t="s">
        <v>232</v>
      </c>
      <c r="AA92" s="10" t="str">
        <f>VLOOKUP(Z92,Joggler_List!$A:$C,2,0)</f>
        <v>M</v>
      </c>
      <c r="AB92" s="10">
        <f>VLOOKUP(Z92,Joggler_List!$A:$C,3,0)</f>
        <v>0</v>
      </c>
      <c r="AC92" s="20" t="str" cm="1">
        <f t="array" ref="AC92">INDEX(Times!$C:$C,MATCH(1,(AE92=Times!$G:$G)*(Z92=Times!$D:$D),0))</f>
        <v>Guelph 5km</v>
      </c>
      <c r="AD92" s="10" cm="1">
        <f t="array" ref="AD92">INDEX(Times!$A:$A,MATCH(1,(AE92=Times!$G:$G)*(Z92=Times!$D:$D),0))</f>
        <v>2018</v>
      </c>
      <c r="AE92" s="13">
        <f>_xlfn.MINIFS(Times!$G:$G,Times!$B:$B,"3b 5km",Times!$D:$D,Z92)</f>
        <v>1.741898148148148E-2</v>
      </c>
      <c r="AG92" s="12"/>
      <c r="AH92" s="5"/>
      <c r="AI92" s="10"/>
      <c r="AJ92" s="10"/>
      <c r="AK92" s="10"/>
      <c r="AL92" s="10"/>
      <c r="AM92" s="13"/>
    </row>
    <row r="93" spans="2:39" x14ac:dyDescent="0.35">
      <c r="B93" s="5"/>
      <c r="E93" s="20"/>
      <c r="F93" s="25"/>
      <c r="M93" s="20"/>
      <c r="N93" s="20"/>
      <c r="O93" s="13"/>
      <c r="Q93" s="12"/>
      <c r="R93" s="5"/>
      <c r="S93" s="10"/>
      <c r="T93" s="10"/>
      <c r="U93" s="10"/>
      <c r="V93" s="10"/>
      <c r="W93" s="13"/>
      <c r="Y93" s="12">
        <f t="shared" si="7"/>
        <v>91</v>
      </c>
      <c r="Z93" s="5" t="s">
        <v>561</v>
      </c>
      <c r="AA93" s="10" t="str">
        <f>VLOOKUP(Z93,Joggler_List!$A:$C,2,0)</f>
        <v>M</v>
      </c>
      <c r="AB93" s="10" t="str">
        <f>VLOOKUP(Z93,Joggler_List!$A:$C,3,0)</f>
        <v>USA</v>
      </c>
      <c r="AC93" s="20" t="str" cm="1">
        <f t="array" ref="AC93">INDEX(Times!$C:$C,MATCH(1,(AE93=Times!$G:$G)*(Z93=Times!$D:$D),0))</f>
        <v>Evanston Race Against Hate, IL</v>
      </c>
      <c r="AD93" s="25" cm="1">
        <f t="array" ref="AD93">INDEX(Times!$A:$A,MATCH(1,(AE93=Times!$G:$G)*(Z93=Times!$D:$D),0))</f>
        <v>43632</v>
      </c>
      <c r="AE93" s="13">
        <f>_xlfn.MINIFS(Times!$G:$G,Times!$B:$B,"3b 5km",Times!$D:$D,Z93)</f>
        <v>1.7476851851851851E-2</v>
      </c>
      <c r="AG93" s="12"/>
      <c r="AH93" s="5"/>
      <c r="AI93" s="10"/>
      <c r="AJ93" s="10"/>
      <c r="AK93" s="10"/>
      <c r="AL93" s="10"/>
      <c r="AM93" s="13"/>
    </row>
    <row r="94" spans="2:39" x14ac:dyDescent="0.35">
      <c r="B94" s="5"/>
      <c r="E94" s="20"/>
      <c r="F94" s="25"/>
      <c r="M94" s="20"/>
      <c r="N94" s="20"/>
      <c r="O94" s="13"/>
      <c r="Y94" s="12">
        <f t="shared" si="7"/>
        <v>92</v>
      </c>
      <c r="Z94" s="5" t="s">
        <v>233</v>
      </c>
      <c r="AA94" s="10" t="str">
        <f>VLOOKUP(Z94,Joggler_List!$A:$C,2,0)</f>
        <v>M</v>
      </c>
      <c r="AB94" s="10">
        <f>VLOOKUP(Z94,Joggler_List!$A:$C,3,0)</f>
        <v>0</v>
      </c>
      <c r="AC94" s="20" t="str" cm="1">
        <f t="array" ref="AC94">INDEX(Times!$C:$C,MATCH(1,(AE94=Times!$G:$G)*(Z94=Times!$D:$D),0))</f>
        <v>IJA, Portland, Oregon</v>
      </c>
      <c r="AD94" s="25" cm="1">
        <f t="array" ref="AD94">INDEX(Times!$A:$A,MATCH(1,(AE94=Times!$G:$G)*(Z94=Times!$D:$D),0))</f>
        <v>38916</v>
      </c>
      <c r="AE94" s="13">
        <f>_xlfn.MINIFS(Times!$G:$G,Times!$B:$B,"3b 5km",Times!$D:$D,Z94)</f>
        <v>1.7673611111111109E-2</v>
      </c>
      <c r="AG94" s="12"/>
      <c r="AH94" s="5"/>
      <c r="AI94" s="10"/>
      <c r="AJ94" s="10"/>
      <c r="AK94" s="10"/>
      <c r="AL94" s="10"/>
      <c r="AM94" s="13"/>
    </row>
    <row r="95" spans="2:39" x14ac:dyDescent="0.35">
      <c r="B95" s="5"/>
      <c r="E95" s="20"/>
      <c r="F95" s="25"/>
      <c r="M95" s="20"/>
      <c r="N95" s="20"/>
      <c r="O95" s="13"/>
      <c r="Y95" s="12">
        <f t="shared" si="7"/>
        <v>93</v>
      </c>
      <c r="Z95" s="5" t="s">
        <v>234</v>
      </c>
      <c r="AA95" s="10" t="str">
        <f>VLOOKUP(Z95,Joggler_List!$A:$C,2,0)</f>
        <v>M</v>
      </c>
      <c r="AB95" s="10">
        <f>VLOOKUP(Z95,Joggler_List!$A:$C,3,0)</f>
        <v>0</v>
      </c>
      <c r="AC95" s="20" t="str" cm="1">
        <f t="array" ref="AC95">INDEX(Times!$C:$C,MATCH(1,(AE95=Times!$G:$G)*(Z95=Times!$D:$D),0))</f>
        <v>IJA, Reading, Pennsylvania</v>
      </c>
      <c r="AD95" s="25" cm="1">
        <f t="array" ref="AD95">INDEX(Times!$A:$A,MATCH(1,(AE95=Times!$G:$G)*(Z95=Times!$D:$D),0))</f>
        <v>37454</v>
      </c>
      <c r="AE95" s="13">
        <f>_xlfn.MINIFS(Times!$G:$G,Times!$B:$B,"3b 5km",Times!$D:$D,Z95)</f>
        <v>1.7777777777777778E-2</v>
      </c>
      <c r="AG95" s="12"/>
      <c r="AH95" s="5"/>
      <c r="AI95" s="10"/>
      <c r="AJ95" s="10"/>
      <c r="AK95" s="10"/>
      <c r="AL95" s="10"/>
      <c r="AM95" s="13"/>
    </row>
    <row r="96" spans="2:39" x14ac:dyDescent="0.35">
      <c r="B96" s="5"/>
      <c r="E96" s="20"/>
      <c r="F96" s="25"/>
      <c r="M96" s="20"/>
      <c r="N96" s="20"/>
      <c r="O96" s="13"/>
      <c r="Y96" s="12">
        <f t="shared" si="7"/>
        <v>94</v>
      </c>
      <c r="Z96" s="5" t="s">
        <v>236</v>
      </c>
      <c r="AA96" s="10" t="str">
        <f>VLOOKUP(Z96,Joggler_List!$A:$C,2,0)</f>
        <v>M</v>
      </c>
      <c r="AB96" s="10" t="str">
        <f>VLOOKUP(Z96,Joggler_List!$A:$C,3,0)</f>
        <v>GBR</v>
      </c>
      <c r="AC96" s="20" t="str" cm="1">
        <f t="array" ref="AC96">INDEX(Times!$C:$C,MATCH(1,(AE96=Times!$G:$G)*(Z96=Times!$D:$D),0))</f>
        <v>Highbury Fields Parkrun</v>
      </c>
      <c r="AD96" s="25" cm="1">
        <f t="array" ref="AD96">INDEX(Times!$A:$A,MATCH(1,(AE96=Times!$G:$G)*(Z96=Times!$D:$D),0))</f>
        <v>40957</v>
      </c>
      <c r="AE96" s="13">
        <f>_xlfn.MINIFS(Times!$G:$G,Times!$B:$B,"3b 5km",Times!$D:$D,Z96)</f>
        <v>1.7789351851851851E-2</v>
      </c>
      <c r="AG96" s="12"/>
      <c r="AH96" s="5"/>
      <c r="AI96" s="10"/>
      <c r="AJ96" s="10"/>
      <c r="AK96" s="10"/>
      <c r="AL96" s="10"/>
      <c r="AM96" s="13"/>
    </row>
    <row r="97" spans="2:39" x14ac:dyDescent="0.35">
      <c r="B97" s="5"/>
      <c r="E97" s="20"/>
      <c r="F97" s="25"/>
      <c r="M97" s="20"/>
      <c r="N97" s="20"/>
      <c r="O97" s="13"/>
      <c r="Y97" s="12">
        <f t="shared" si="7"/>
        <v>95</v>
      </c>
      <c r="Z97" s="5" t="s">
        <v>95</v>
      </c>
      <c r="AA97" s="10" t="str">
        <f>VLOOKUP(Z97,Joggler_List!$A:$C,2,0)</f>
        <v>F</v>
      </c>
      <c r="AB97" s="10">
        <f>VLOOKUP(Z97,Joggler_List!$A:$C,3,0)</f>
        <v>0</v>
      </c>
      <c r="AC97" s="20" t="str" cm="1">
        <f t="array" ref="AC97">INDEX(Times!$C:$C,MATCH(1,(AE97=Times!$G:$G)*(Z97=Times!$D:$D),0))</f>
        <v>IJA, Reading, Pennsylvania</v>
      </c>
      <c r="AD97" s="25" cm="1">
        <f t="array" ref="AD97">INDEX(Times!$A:$A,MATCH(1,(AE97=Times!$G:$G)*(Z97=Times!$D:$D),0))</f>
        <v>37454</v>
      </c>
      <c r="AE97" s="13">
        <f>_xlfn.MINIFS(Times!$G:$G,Times!$B:$B,"3b 5km",Times!$D:$D,Z97)</f>
        <v>1.7858796296296296E-2</v>
      </c>
      <c r="AG97" s="12"/>
      <c r="AH97" s="5"/>
      <c r="AI97" s="10"/>
      <c r="AJ97" s="10"/>
      <c r="AK97" s="10"/>
      <c r="AL97" s="10"/>
      <c r="AM97" s="13"/>
    </row>
    <row r="98" spans="2:39" x14ac:dyDescent="0.35">
      <c r="B98" s="5"/>
      <c r="E98" s="20"/>
      <c r="F98" s="25"/>
      <c r="M98" s="20"/>
      <c r="N98" s="20"/>
      <c r="O98" s="13"/>
      <c r="Y98" s="12">
        <f t="shared" si="7"/>
        <v>96</v>
      </c>
      <c r="Z98" s="5" t="s">
        <v>240</v>
      </c>
      <c r="AA98" s="10" t="str">
        <f>VLOOKUP(Z98,Joggler_List!$A:$C,2,0)</f>
        <v>M</v>
      </c>
      <c r="AB98" s="10">
        <f>VLOOKUP(Z98,Joggler_List!$A:$C,3,0)</f>
        <v>0</v>
      </c>
      <c r="AC98" s="20" t="str" cm="1">
        <f t="array" ref="AC98">INDEX(Times!$C:$C,MATCH(1,(AE98=Times!$G:$G)*(Z98=Times!$D:$D),0))</f>
        <v>IJA, Winston-Salem</v>
      </c>
      <c r="AD98" s="25" cm="1">
        <f t="array" ref="AD98">INDEX(Times!$A:$A,MATCH(1,(AE98=Times!$G:$G)*(Z98=Times!$D:$D),0))</f>
        <v>39280</v>
      </c>
      <c r="AE98" s="13">
        <f>_xlfn.MINIFS(Times!$G:$G,Times!$B:$B,"3b 5km",Times!$D:$D,Z98)</f>
        <v>1.7893518518518517E-2</v>
      </c>
      <c r="AG98" s="12"/>
      <c r="AH98" s="5"/>
      <c r="AI98" s="10"/>
      <c r="AJ98" s="10"/>
      <c r="AK98" s="10"/>
      <c r="AL98" s="10"/>
      <c r="AM98" s="13"/>
    </row>
    <row r="99" spans="2:39" x14ac:dyDescent="0.35">
      <c r="B99" s="5"/>
      <c r="E99" s="20"/>
      <c r="F99" s="25"/>
      <c r="M99" s="20"/>
      <c r="N99" s="20"/>
      <c r="O99" s="13"/>
      <c r="Y99" s="12">
        <f t="shared" ref="Y99:Y130" si="9">RANK(AE99,AE:AE,1)</f>
        <v>97</v>
      </c>
      <c r="Z99" s="5" t="s">
        <v>241</v>
      </c>
      <c r="AA99" s="10" t="str">
        <f>VLOOKUP(Z99,Joggler_List!$A:$C,2,0)</f>
        <v>M</v>
      </c>
      <c r="AB99" s="10">
        <f>VLOOKUP(Z99,Joggler_List!$A:$C,3,0)</f>
        <v>0</v>
      </c>
      <c r="AC99" s="20" t="str" cm="1">
        <f t="array" ref="AC99">INDEX(Times!$C:$C,MATCH(1,(AE99=Times!$G:$G)*(Z99=Times!$D:$D),0))</f>
        <v>IJA, Winston-Salem</v>
      </c>
      <c r="AD99" s="25" cm="1">
        <f t="array" ref="AD99">INDEX(Times!$A:$A,MATCH(1,(AE99=Times!$G:$G)*(Z99=Times!$D:$D),0))</f>
        <v>40008</v>
      </c>
      <c r="AE99" s="13">
        <f>_xlfn.MINIFS(Times!$G:$G,Times!$B:$B,"3b 5km",Times!$D:$D,Z99)</f>
        <v>1.7962962962962962E-2</v>
      </c>
      <c r="AG99" s="12"/>
      <c r="AH99" s="5"/>
      <c r="AI99" s="10"/>
      <c r="AJ99" s="10"/>
      <c r="AK99" s="10"/>
      <c r="AL99" s="10"/>
      <c r="AM99" s="13"/>
    </row>
    <row r="100" spans="2:39" x14ac:dyDescent="0.35">
      <c r="B100" s="5"/>
      <c r="E100" s="20"/>
      <c r="F100" s="25"/>
      <c r="M100" s="20"/>
      <c r="N100" s="20"/>
      <c r="O100" s="13"/>
      <c r="Y100" s="12">
        <f t="shared" si="9"/>
        <v>98</v>
      </c>
      <c r="Z100" s="5" t="s">
        <v>242</v>
      </c>
      <c r="AA100" s="10" t="str">
        <f>VLOOKUP(Z100,Joggler_List!$A:$C,2,0)</f>
        <v>M</v>
      </c>
      <c r="AB100" s="10">
        <f>VLOOKUP(Z100,Joggler_List!$A:$C,3,0)</f>
        <v>0</v>
      </c>
      <c r="AC100" s="20" t="str" cm="1">
        <f t="array" ref="AC100">INDEX(Times!$C:$C,MATCH(1,(AE100=Times!$G:$G)*(Z100=Times!$D:$D),0))</f>
        <v>IJA, Reading, Pennsylvania</v>
      </c>
      <c r="AD100" s="25" cm="1">
        <f t="array" ref="AD100">INDEX(Times!$A:$A,MATCH(1,(AE100=Times!$G:$G)*(Z100=Times!$D:$D),0))</f>
        <v>37454</v>
      </c>
      <c r="AE100" s="13">
        <f>_xlfn.MINIFS(Times!$G:$G,Times!$B:$B,"3b 5km",Times!$D:$D,Z100)</f>
        <v>1.8020833333333333E-2</v>
      </c>
      <c r="AG100" s="12"/>
      <c r="AH100" s="5"/>
      <c r="AI100" s="10"/>
      <c r="AJ100" s="10"/>
      <c r="AK100" s="10"/>
      <c r="AL100" s="10"/>
      <c r="AM100" s="13"/>
    </row>
    <row r="101" spans="2:39" x14ac:dyDescent="0.35">
      <c r="B101" s="5"/>
      <c r="E101" s="20"/>
      <c r="F101" s="25"/>
      <c r="M101" s="20"/>
      <c r="N101" s="20"/>
      <c r="O101" s="13"/>
      <c r="Y101" s="12">
        <f t="shared" si="9"/>
        <v>99</v>
      </c>
      <c r="Z101" s="5" t="s">
        <v>243</v>
      </c>
      <c r="AA101" s="10" t="str">
        <f>VLOOKUP(Z101,Joggler_List!$A:$C,2,0)</f>
        <v>M</v>
      </c>
      <c r="AB101" s="10">
        <f>VLOOKUP(Z101,Joggler_List!$A:$C,3,0)</f>
        <v>0</v>
      </c>
      <c r="AC101" s="20" t="str" cm="1">
        <f t="array" ref="AC101">INDEX(Times!$C:$C,MATCH(1,(AE101=Times!$G:$G)*(Z101=Times!$D:$D),0))</f>
        <v>IJA, Lisbon, IA</v>
      </c>
      <c r="AD101" s="10" cm="1">
        <f t="array" ref="AD101">INDEX(Times!$A:$A,MATCH(1,(AE101=Times!$G:$G)*(Z101=Times!$D:$D),0))</f>
        <v>2017</v>
      </c>
      <c r="AE101" s="13">
        <f>_xlfn.MINIFS(Times!$G:$G,Times!$B:$B,"3b 5km",Times!$D:$D,Z101)</f>
        <v>1.8229166666666668E-2</v>
      </c>
      <c r="AG101" s="12"/>
      <c r="AH101" s="5"/>
      <c r="AI101" s="10"/>
      <c r="AJ101" s="10"/>
      <c r="AK101" s="10"/>
      <c r="AL101" s="10"/>
      <c r="AM101" s="13"/>
    </row>
    <row r="102" spans="2:39" x14ac:dyDescent="0.35">
      <c r="B102" s="5"/>
      <c r="E102" s="20"/>
      <c r="F102" s="25"/>
      <c r="M102" s="20"/>
      <c r="N102" s="20"/>
      <c r="O102" s="13"/>
      <c r="Y102" s="12">
        <f t="shared" si="9"/>
        <v>100</v>
      </c>
      <c r="Z102" s="5" t="s">
        <v>71</v>
      </c>
      <c r="AA102" s="10" t="str">
        <f>VLOOKUP(Z102,Joggler_List!$A:$C,2,0)</f>
        <v>M</v>
      </c>
      <c r="AB102" s="10">
        <f>VLOOKUP(Z102,Joggler_List!$A:$C,3,0)</f>
        <v>0</v>
      </c>
      <c r="AC102" s="20" t="str" cm="1">
        <f t="array" ref="AC102">INDEX(Times!$C:$C,MATCH(1,(AE102=Times!$G:$G)*(Z102=Times!$D:$D),0))</f>
        <v>IJA, Buffalo</v>
      </c>
      <c r="AD102" s="25" cm="1">
        <f t="array" ref="AD102">INDEX(Times!$A:$A,MATCH(1,(AE102=Times!$G:$G)*(Z102=Times!$D:$D),0))</f>
        <v>38181</v>
      </c>
      <c r="AE102" s="13">
        <f>_xlfn.MINIFS(Times!$G:$G,Times!$B:$B,"3b 5km",Times!$D:$D,Z102)</f>
        <v>1.8240740740740741E-2</v>
      </c>
      <c r="AG102" s="12"/>
      <c r="AH102" s="5"/>
      <c r="AI102" s="10"/>
      <c r="AJ102" s="10"/>
      <c r="AK102" s="10"/>
      <c r="AL102" s="10"/>
      <c r="AM102" s="13"/>
    </row>
    <row r="103" spans="2:39" x14ac:dyDescent="0.35">
      <c r="B103" s="5"/>
      <c r="E103" s="20"/>
      <c r="F103" s="25"/>
      <c r="M103" s="20"/>
      <c r="N103" s="20"/>
      <c r="O103" s="13"/>
      <c r="Y103" s="12">
        <f t="shared" si="9"/>
        <v>101</v>
      </c>
      <c r="Z103" s="5" t="s">
        <v>92</v>
      </c>
      <c r="AA103" s="10" t="str">
        <f>VLOOKUP(Z103,Joggler_List!$A:$C,2,0)</f>
        <v>M</v>
      </c>
      <c r="AB103" s="10" t="str">
        <f>VLOOKUP(Z103,Joggler_List!$A:$C,3,0)</f>
        <v>USA</v>
      </c>
      <c r="AC103" s="20" t="str" cm="1">
        <f t="array" ref="AC103">INDEX(Times!$C:$C,MATCH(1,(AE103=Times!$G:$G)*(Z103=Times!$D:$D),0))</f>
        <v>IJA, Virtual</v>
      </c>
      <c r="AD103" s="10" cm="1">
        <f t="array" ref="AD103">INDEX(Times!$A:$A,MATCH(1,(AE103=Times!$G:$G)*(Z103=Times!$D:$D),0))</f>
        <v>2020</v>
      </c>
      <c r="AE103" s="13">
        <f>_xlfn.MINIFS(Times!$G:$G,Times!$B:$B,"3b 5km",Times!$D:$D,Z103)</f>
        <v>1.8252314814814815E-2</v>
      </c>
      <c r="AG103" s="12"/>
      <c r="AH103" s="5"/>
      <c r="AI103" s="10"/>
      <c r="AJ103" s="10"/>
      <c r="AK103" s="10"/>
      <c r="AL103" s="10"/>
      <c r="AM103" s="13"/>
    </row>
    <row r="104" spans="2:39" x14ac:dyDescent="0.35">
      <c r="B104" s="5"/>
      <c r="E104" s="20"/>
      <c r="F104" s="25"/>
      <c r="M104" s="20"/>
      <c r="N104" s="20"/>
      <c r="O104" s="13"/>
      <c r="Y104" s="12">
        <f t="shared" si="9"/>
        <v>102</v>
      </c>
      <c r="Z104" s="5" t="s">
        <v>247</v>
      </c>
      <c r="AA104" s="10" t="str">
        <f>VLOOKUP(Z104,Joggler_List!$A:$C,2,0)</f>
        <v>M</v>
      </c>
      <c r="AB104" s="10" t="str">
        <f>VLOOKUP(Z104,Joggler_List!$A:$C,3,0)</f>
        <v>GBR</v>
      </c>
      <c r="AC104" s="20" t="str" cm="1">
        <f t="array" ref="AC104">INDEX(Times!$C:$C,MATCH(1,(AE104=Times!$G:$G)*(Z104=Times!$D:$D),0))</f>
        <v>Dalby Forest Parkrun</v>
      </c>
      <c r="AD104" s="25" cm="1">
        <f t="array" ref="AD104">INDEX(Times!$A:$A,MATCH(1,(AE104=Times!$G:$G)*(Z104=Times!$D:$D),0))</f>
        <v>43358</v>
      </c>
      <c r="AE104" s="13">
        <f>_xlfn.MINIFS(Times!$G:$G,Times!$B:$B,"3b 5km",Times!$D:$D,Z104)</f>
        <v>1.8333333333333333E-2</v>
      </c>
      <c r="AG104" s="12"/>
      <c r="AH104" s="5"/>
      <c r="AI104" s="10"/>
      <c r="AJ104" s="10"/>
      <c r="AK104" s="10"/>
      <c r="AL104" s="10"/>
      <c r="AM104" s="13"/>
    </row>
    <row r="105" spans="2:39" x14ac:dyDescent="0.35">
      <c r="B105" s="5"/>
      <c r="E105" s="20"/>
      <c r="F105" s="25"/>
      <c r="M105" s="20"/>
      <c r="N105" s="20"/>
      <c r="O105" s="13"/>
      <c r="Y105" s="12">
        <f t="shared" si="9"/>
        <v>103</v>
      </c>
      <c r="Z105" s="5" t="s">
        <v>249</v>
      </c>
      <c r="AA105" s="10" t="str">
        <f>VLOOKUP(Z105,Joggler_List!$A:$C,2,0)</f>
        <v>M</v>
      </c>
      <c r="AB105" s="10">
        <f>VLOOKUP(Z105,Joggler_List!$A:$C,3,0)</f>
        <v>0</v>
      </c>
      <c r="AC105" s="20" t="str" cm="1">
        <f t="array" ref="AC105">INDEX(Times!$C:$C,MATCH(1,(AE105=Times!$G:$G)*(Z105=Times!$D:$D),0))</f>
        <v>Guelph 5km</v>
      </c>
      <c r="AD105" s="25" cm="1">
        <f t="array" ref="AD105">INDEX(Times!$A:$A,MATCH(1,(AE105=Times!$G:$G)*(Z105=Times!$D:$D),0))</f>
        <v>42190</v>
      </c>
      <c r="AE105" s="13">
        <f>_xlfn.MINIFS(Times!$G:$G,Times!$B:$B,"3b 5km",Times!$D:$D,Z105)</f>
        <v>1.8368055555555554E-2</v>
      </c>
      <c r="AG105" s="12"/>
      <c r="AH105" s="5"/>
      <c r="AI105" s="10"/>
      <c r="AJ105" s="10"/>
      <c r="AK105" s="10"/>
      <c r="AL105" s="10"/>
      <c r="AM105" s="13"/>
    </row>
    <row r="106" spans="2:39" x14ac:dyDescent="0.35">
      <c r="B106" s="5"/>
      <c r="E106" s="20"/>
      <c r="F106" s="25"/>
      <c r="M106" s="20"/>
      <c r="N106" s="20"/>
      <c r="O106" s="13"/>
      <c r="Y106" s="12">
        <f t="shared" si="9"/>
        <v>104</v>
      </c>
      <c r="Z106" s="5" t="s">
        <v>105</v>
      </c>
      <c r="AA106" s="10" t="str">
        <f>VLOOKUP(Z106,Joggler_List!$A:$C,2,0)</f>
        <v>F</v>
      </c>
      <c r="AB106" s="10">
        <f>VLOOKUP(Z106,Joggler_List!$A:$C,3,0)</f>
        <v>0</v>
      </c>
      <c r="AC106" s="20" t="str" cm="1">
        <f t="array" ref="AC106">INDEX(Times!$C:$C,MATCH(1,(AE106=Times!$G:$G)*(Z106=Times!$D:$D),0))</f>
        <v>IJA, Pittsburgh</v>
      </c>
      <c r="AD106" s="10" cm="1">
        <f t="array" ref="AD106">INDEX(Times!$A:$A,MATCH(1,(AE106=Times!$G:$G)*(Z106=Times!$D:$D),0))</f>
        <v>1997</v>
      </c>
      <c r="AE106" s="13">
        <f>_xlfn.MINIFS(Times!$G:$G,Times!$B:$B,"3b 5km",Times!$D:$D,Z106)</f>
        <v>1.8715277777777779E-2</v>
      </c>
      <c r="AG106" s="12"/>
      <c r="AH106" s="5"/>
      <c r="AI106" s="10"/>
      <c r="AJ106" s="10"/>
      <c r="AK106" s="10"/>
      <c r="AL106" s="10"/>
      <c r="AM106" s="13"/>
    </row>
    <row r="107" spans="2:39" x14ac:dyDescent="0.35">
      <c r="B107" s="5"/>
      <c r="E107" s="20"/>
      <c r="F107" s="25"/>
      <c r="M107" s="20"/>
      <c r="N107" s="20"/>
      <c r="O107" s="13"/>
      <c r="Y107" s="12">
        <f t="shared" si="9"/>
        <v>104</v>
      </c>
      <c r="Z107" s="5" t="s">
        <v>100</v>
      </c>
      <c r="AA107" s="10" t="str">
        <f>VLOOKUP(Z107,Joggler_List!$A:$C,2,0)</f>
        <v>F</v>
      </c>
      <c r="AB107" s="10">
        <f>VLOOKUP(Z107,Joggler_List!$A:$C,3,0)</f>
        <v>0</v>
      </c>
      <c r="AC107" s="20" t="str" cm="1">
        <f t="array" ref="AC107">INDEX(Times!$C:$C,MATCH(1,(AE107=Times!$G:$G)*(Z107=Times!$D:$D),0))</f>
        <v>IJA, Pittsburgh</v>
      </c>
      <c r="AD107" s="10" cm="1">
        <f t="array" ref="AD107">INDEX(Times!$A:$A,MATCH(1,(AE107=Times!$G:$G)*(Z107=Times!$D:$D),0))</f>
        <v>1997</v>
      </c>
      <c r="AE107" s="13">
        <f>_xlfn.MINIFS(Times!$G:$G,Times!$B:$B,"3b 5km",Times!$D:$D,Z107)</f>
        <v>1.8715277777777779E-2</v>
      </c>
      <c r="AG107" s="12"/>
      <c r="AH107" s="5"/>
      <c r="AI107" s="10"/>
      <c r="AJ107" s="10"/>
      <c r="AK107" s="10"/>
      <c r="AL107" s="10"/>
      <c r="AM107" s="13"/>
    </row>
    <row r="108" spans="2:39" x14ac:dyDescent="0.35">
      <c r="B108" s="5"/>
      <c r="E108" s="20"/>
      <c r="F108" s="25"/>
      <c r="M108" s="20"/>
      <c r="N108" s="20"/>
      <c r="O108" s="13"/>
      <c r="Y108" s="12">
        <f t="shared" si="9"/>
        <v>106</v>
      </c>
      <c r="Z108" s="5" t="s">
        <v>791</v>
      </c>
      <c r="AA108" s="10" t="str">
        <f>VLOOKUP(Z108,Joggler_List!$A:$C,2,0)</f>
        <v>M</v>
      </c>
      <c r="AB108" s="10" t="str">
        <f>VLOOKUP(Z108,Joggler_List!$A:$C,3,0)</f>
        <v>USA</v>
      </c>
      <c r="AC108" s="20" t="str" cm="1">
        <f t="array" ref="AC108">INDEX(Times!$C:$C,MATCH(1,(AE108=Times!$G:$G)*(Z108=Times!$D:$D),0))</f>
        <v>SoJo Gold Rush Race 5k, Utah</v>
      </c>
      <c r="AD108" s="25" cm="1">
        <f t="array" ref="AD108">INDEX(Times!$A:$A,MATCH(1,(AE108=Times!$G:$G)*(Z108=Times!$D:$D),0))</f>
        <v>45003</v>
      </c>
      <c r="AE108" s="13">
        <f>_xlfn.MINIFS(Times!$G:$G,Times!$B:$B,"3b 5km",Times!$D:$D,Z108)</f>
        <v>1.8888888888888889E-2</v>
      </c>
      <c r="AG108" s="12"/>
      <c r="AH108" s="5"/>
      <c r="AI108" s="10"/>
      <c r="AJ108" s="10"/>
      <c r="AK108" s="10"/>
      <c r="AL108" s="10"/>
      <c r="AM108" s="13"/>
    </row>
    <row r="109" spans="2:39" x14ac:dyDescent="0.35">
      <c r="B109" s="5"/>
      <c r="E109" s="20"/>
      <c r="F109" s="25"/>
      <c r="M109" s="20"/>
      <c r="N109" s="20"/>
      <c r="O109" s="13"/>
      <c r="Y109" s="12">
        <f t="shared" si="9"/>
        <v>107</v>
      </c>
      <c r="Z109" s="5" t="s">
        <v>253</v>
      </c>
      <c r="AA109" s="10" t="str">
        <f>VLOOKUP(Z109,Joggler_List!$A:$C,2,0)</f>
        <v>M</v>
      </c>
      <c r="AB109" s="10">
        <f>VLOOKUP(Z109,Joggler_List!$A:$C,3,0)</f>
        <v>0</v>
      </c>
      <c r="AC109" s="20" t="str" cm="1">
        <f t="array" ref="AC109">INDEX(Times!$C:$C,MATCH(1,(AE109=Times!$G:$G)*(Z109=Times!$D:$D),0))</f>
        <v>IJA, Pittsburgh</v>
      </c>
      <c r="AD109" s="10" cm="1">
        <f t="array" ref="AD109">INDEX(Times!$A:$A,MATCH(1,(AE109=Times!$G:$G)*(Z109=Times!$D:$D),0))</f>
        <v>1997</v>
      </c>
      <c r="AE109" s="13">
        <f>_xlfn.MINIFS(Times!$G:$G,Times!$B:$B,"3b 5km",Times!$D:$D,Z109)</f>
        <v>1.9004629629629632E-2</v>
      </c>
      <c r="AG109" s="12"/>
      <c r="AH109" s="5"/>
      <c r="AI109" s="10"/>
      <c r="AJ109" s="10"/>
      <c r="AK109" s="10"/>
      <c r="AL109" s="10"/>
      <c r="AM109" s="13"/>
    </row>
    <row r="110" spans="2:39" x14ac:dyDescent="0.35">
      <c r="B110" s="5"/>
      <c r="E110" s="20"/>
      <c r="F110" s="25"/>
      <c r="M110" s="20"/>
      <c r="N110" s="20"/>
      <c r="O110" s="13"/>
      <c r="Y110" s="12">
        <f t="shared" si="9"/>
        <v>108</v>
      </c>
      <c r="Z110" s="5" t="s">
        <v>254</v>
      </c>
      <c r="AA110" s="10" t="str">
        <f>VLOOKUP(Z110,Joggler_List!$A:$C,2,0)</f>
        <v>M</v>
      </c>
      <c r="AB110" s="10" t="str">
        <f>VLOOKUP(Z110,Joggler_List!$A:$C,3,0)</f>
        <v>USA</v>
      </c>
      <c r="AC110" s="20" t="str" cm="1">
        <f t="array" ref="AC110">INDEX(Times!$C:$C,MATCH(1,(AE110=Times!$G:$G)*(Z110=Times!$D:$D),0))</f>
        <v>IJA, Nevada</v>
      </c>
      <c r="AD110" s="10" cm="1">
        <f t="array" ref="AD110">INDEX(Times!$A:$A,MATCH(1,(AE110=Times!$G:$G)*(Z110=Times!$D:$D),0))</f>
        <v>2010</v>
      </c>
      <c r="AE110" s="13">
        <f>_xlfn.MINIFS(Times!$G:$G,Times!$B:$B,"3b 5km",Times!$D:$D,Z110)</f>
        <v>1.9131944444444444E-2</v>
      </c>
      <c r="AG110" s="12"/>
      <c r="AH110" s="5"/>
      <c r="AI110" s="10"/>
      <c r="AJ110" s="10"/>
      <c r="AK110" s="10"/>
      <c r="AL110" s="10"/>
      <c r="AM110" s="13"/>
    </row>
    <row r="111" spans="2:39" x14ac:dyDescent="0.35">
      <c r="B111" s="5"/>
      <c r="E111" s="20"/>
      <c r="F111" s="25"/>
      <c r="M111" s="20"/>
      <c r="N111" s="20"/>
      <c r="O111" s="13"/>
      <c r="Y111" s="12">
        <f t="shared" si="9"/>
        <v>109</v>
      </c>
      <c r="Z111" s="5" t="s">
        <v>255</v>
      </c>
      <c r="AA111" s="10" t="str">
        <f>VLOOKUP(Z111,Joggler_List!$A:$C,2,0)</f>
        <v>M</v>
      </c>
      <c r="AB111" s="10">
        <f>VLOOKUP(Z111,Joggler_List!$A:$C,3,0)</f>
        <v>0</v>
      </c>
      <c r="AC111" s="20" t="str" cm="1">
        <f t="array" ref="AC111">INDEX(Times!$C:$C,MATCH(1,(AE111=Times!$G:$G)*(Z111=Times!$D:$D),0))</f>
        <v>IJA, Nevada</v>
      </c>
      <c r="AD111" s="10" cm="1">
        <f t="array" ref="AD111">INDEX(Times!$A:$A,MATCH(1,(AE111=Times!$G:$G)*(Z111=Times!$D:$D),0))</f>
        <v>2010</v>
      </c>
      <c r="AE111" s="13">
        <f>_xlfn.MINIFS(Times!$G:$G,Times!$B:$B,"3b 5km",Times!$D:$D,Z111)</f>
        <v>1.9212962962962963E-2</v>
      </c>
      <c r="AG111" s="12"/>
      <c r="AH111" s="5"/>
      <c r="AI111" s="10"/>
      <c r="AJ111" s="10"/>
      <c r="AK111" s="10"/>
      <c r="AL111" s="10"/>
      <c r="AM111" s="13"/>
    </row>
    <row r="112" spans="2:39" x14ac:dyDescent="0.35">
      <c r="B112" s="5"/>
      <c r="E112" s="20"/>
      <c r="F112" s="25"/>
      <c r="M112" s="20"/>
      <c r="N112" s="20"/>
      <c r="O112" s="13"/>
      <c r="Y112" s="12">
        <f t="shared" si="9"/>
        <v>110</v>
      </c>
      <c r="Z112" s="5" t="s">
        <v>109</v>
      </c>
      <c r="AA112" s="10" t="str">
        <f>VLOOKUP(Z112,Joggler_List!$A:$C,2,0)</f>
        <v>F</v>
      </c>
      <c r="AB112" s="10">
        <f>VLOOKUP(Z112,Joggler_List!$A:$C,3,0)</f>
        <v>0</v>
      </c>
      <c r="AC112" s="20" t="str" cm="1">
        <f t="array" ref="AC112">INDEX(Times!$C:$C,MATCH(1,(AE112=Times!$G:$G)*(Z112=Times!$D:$D),0))</f>
        <v>IJA, Quebec</v>
      </c>
      <c r="AD112" s="10" cm="1">
        <f t="array" ref="AD112">INDEX(Times!$A:$A,MATCH(1,(AE112=Times!$G:$G)*(Z112=Times!$D:$D),0))</f>
        <v>1992</v>
      </c>
      <c r="AE112" s="13">
        <f>_xlfn.MINIFS(Times!$G:$G,Times!$B:$B,"3b 5km",Times!$D:$D,Z112)</f>
        <v>1.923611111111111E-2</v>
      </c>
      <c r="AG112" s="12"/>
      <c r="AH112" s="5"/>
      <c r="AI112" s="10"/>
      <c r="AJ112" s="10"/>
      <c r="AK112" s="10"/>
      <c r="AL112" s="10"/>
      <c r="AM112" s="13"/>
    </row>
    <row r="113" spans="2:39" x14ac:dyDescent="0.35">
      <c r="B113" s="5"/>
      <c r="E113" s="20"/>
      <c r="F113" s="25"/>
      <c r="M113" s="20"/>
      <c r="N113" s="20"/>
      <c r="O113" s="13"/>
      <c r="Y113" s="12">
        <f t="shared" si="9"/>
        <v>111</v>
      </c>
      <c r="Z113" s="5" t="s">
        <v>632</v>
      </c>
      <c r="AA113" s="10" t="str">
        <f>VLOOKUP(Z113,Joggler_List!$A:$C,2,0)</f>
        <v>F</v>
      </c>
      <c r="AB113" s="10" t="str">
        <f>VLOOKUP(Z113,Joggler_List!$A:$C,3,0)</f>
        <v>USA</v>
      </c>
      <c r="AC113" s="20" t="str" cm="1">
        <f t="array" ref="AC113">INDEX(Times!$C:$C,MATCH(1,(AE113=Times!$G:$G)*(Z113=Times!$D:$D),0))</f>
        <v>Tutu Trot, Middletown, New Jersey</v>
      </c>
      <c r="AD113" s="25" cm="1">
        <f t="array" ref="AD113">INDEX(Times!$A:$A,MATCH(1,(AE113=Times!$G:$G)*(Z113=Times!$D:$D),0))</f>
        <v>44724</v>
      </c>
      <c r="AE113" s="13">
        <f>_xlfn.MINIFS(Times!$G:$G,Times!$B:$B,"3b 5km",Times!$D:$D,Z113)</f>
        <v>1.9247685185185184E-2</v>
      </c>
      <c r="AG113" s="12"/>
      <c r="AH113" s="5"/>
      <c r="AI113" s="10"/>
      <c r="AJ113" s="10"/>
      <c r="AK113" s="10"/>
      <c r="AL113" s="10"/>
      <c r="AM113" s="13"/>
    </row>
    <row r="114" spans="2:39" x14ac:dyDescent="0.35">
      <c r="B114" s="5"/>
      <c r="E114" s="20"/>
      <c r="F114" s="25"/>
      <c r="M114" s="20"/>
      <c r="N114" s="20"/>
      <c r="O114" s="13"/>
      <c r="Y114" s="12">
        <f t="shared" si="9"/>
        <v>112</v>
      </c>
      <c r="Z114" s="5" t="s">
        <v>256</v>
      </c>
      <c r="AA114" s="10" t="str">
        <f>VLOOKUP(Z114,Joggler_List!$A:$C,2,0)</f>
        <v>M</v>
      </c>
      <c r="AB114" s="10">
        <f>VLOOKUP(Z114,Joggler_List!$A:$C,3,0)</f>
        <v>0</v>
      </c>
      <c r="AC114" s="20" t="str" cm="1">
        <f t="array" ref="AC114">INDEX(Times!$C:$C,MATCH(1,(AE114=Times!$G:$G)*(Z114=Times!$D:$D),0))</f>
        <v>IJA, Lisbon, IA</v>
      </c>
      <c r="AD114" s="10" cm="1">
        <f t="array" ref="AD114">INDEX(Times!$A:$A,MATCH(1,(AE114=Times!$G:$G)*(Z114=Times!$D:$D),0))</f>
        <v>2017</v>
      </c>
      <c r="AE114" s="13">
        <f>_xlfn.MINIFS(Times!$G:$G,Times!$B:$B,"3b 5km",Times!$D:$D,Z114)</f>
        <v>1.9340277777777779E-2</v>
      </c>
      <c r="AG114" s="12"/>
      <c r="AH114" s="5"/>
      <c r="AI114" s="10"/>
      <c r="AJ114" s="10"/>
      <c r="AK114" s="10"/>
      <c r="AL114" s="10"/>
      <c r="AM114" s="13"/>
    </row>
    <row r="115" spans="2:39" x14ac:dyDescent="0.35">
      <c r="B115" s="5"/>
      <c r="E115" s="20"/>
      <c r="F115" s="25"/>
      <c r="M115" s="20"/>
      <c r="N115" s="20"/>
      <c r="O115" s="13"/>
      <c r="Y115" s="12">
        <f t="shared" si="9"/>
        <v>113</v>
      </c>
      <c r="Z115" s="5" t="s">
        <v>257</v>
      </c>
      <c r="AA115" s="10" t="str">
        <f>VLOOKUP(Z115,Joggler_List!$A:$C,2,0)</f>
        <v>M</v>
      </c>
      <c r="AB115" s="10">
        <f>VLOOKUP(Z115,Joggler_List!$A:$C,3,0)</f>
        <v>0</v>
      </c>
      <c r="AC115" s="20" t="str" cm="1">
        <f t="array" ref="AC115">INDEX(Times!$C:$C,MATCH(1,(AE115=Times!$G:$G)*(Z115=Times!$D:$D),0))</f>
        <v>IJA, Portland, Oregon</v>
      </c>
      <c r="AD115" s="25" cm="1">
        <f t="array" ref="AD115">INDEX(Times!$A:$A,MATCH(1,(AE115=Times!$G:$G)*(Z115=Times!$D:$D),0))</f>
        <v>38916</v>
      </c>
      <c r="AE115" s="13">
        <f>_xlfn.MINIFS(Times!$G:$G,Times!$B:$B,"3b 5km",Times!$D:$D,Z115)</f>
        <v>1.9363425925925926E-2</v>
      </c>
      <c r="AG115" s="12"/>
      <c r="AH115" s="5"/>
      <c r="AI115" s="10"/>
      <c r="AJ115" s="10"/>
      <c r="AK115" s="10"/>
      <c r="AL115" s="10"/>
      <c r="AM115" s="13"/>
    </row>
    <row r="116" spans="2:39" x14ac:dyDescent="0.35">
      <c r="B116" s="5"/>
      <c r="E116" s="20"/>
      <c r="F116" s="25"/>
      <c r="M116" s="20"/>
      <c r="N116" s="20"/>
      <c r="O116" s="13"/>
      <c r="Y116" s="12">
        <f t="shared" si="9"/>
        <v>114</v>
      </c>
      <c r="Z116" s="5" t="s">
        <v>258</v>
      </c>
      <c r="AA116" s="10" t="str">
        <f>VLOOKUP(Z116,Joggler_List!$A:$C,2,0)</f>
        <v>M</v>
      </c>
      <c r="AB116" s="10">
        <f>VLOOKUP(Z116,Joggler_List!$A:$C,3,0)</f>
        <v>0</v>
      </c>
      <c r="AC116" s="20" t="str" cm="1">
        <f t="array" ref="AC116">INDEX(Times!$C:$C,MATCH(1,(AE116=Times!$G:$G)*(Z116=Times!$D:$D),0))</f>
        <v>IJA, Lisbon, IA</v>
      </c>
      <c r="AD116" s="10" cm="1">
        <f t="array" ref="AD116">INDEX(Times!$A:$A,MATCH(1,(AE116=Times!$G:$G)*(Z116=Times!$D:$D),0))</f>
        <v>2017</v>
      </c>
      <c r="AE116" s="13">
        <f>_xlfn.MINIFS(Times!$G:$G,Times!$B:$B,"3b 5km",Times!$D:$D,Z116)</f>
        <v>1.9398148148148147E-2</v>
      </c>
      <c r="AG116" s="12"/>
      <c r="AH116" s="5"/>
      <c r="AI116" s="10"/>
      <c r="AJ116" s="10"/>
      <c r="AK116" s="10"/>
      <c r="AL116" s="10"/>
      <c r="AM116" s="13"/>
    </row>
    <row r="117" spans="2:39" x14ac:dyDescent="0.35">
      <c r="B117" s="5"/>
      <c r="E117" s="20"/>
      <c r="F117" s="25"/>
      <c r="M117" s="20"/>
      <c r="N117" s="20"/>
      <c r="O117" s="13"/>
      <c r="Y117" s="12">
        <f t="shared" si="9"/>
        <v>115</v>
      </c>
      <c r="Z117" s="5" t="s">
        <v>87</v>
      </c>
      <c r="AA117" s="10" t="str">
        <f>VLOOKUP(Z117,Joggler_List!$A:$C,2,0)</f>
        <v>M</v>
      </c>
      <c r="AB117" s="10">
        <f>VLOOKUP(Z117,Joggler_List!$A:$C,3,0)</f>
        <v>0</v>
      </c>
      <c r="AC117" s="20" t="str" cm="1">
        <f t="array" ref="AC117">INDEX(Times!$C:$C,MATCH(1,(AE117=Times!$G:$G)*(Z117=Times!$D:$D),0))</f>
        <v>IJA, Reading, Pennsylvania</v>
      </c>
      <c r="AD117" s="25" cm="1">
        <f t="array" ref="AD117">INDEX(Times!$A:$A,MATCH(1,(AE117=Times!$G:$G)*(Z117=Times!$D:$D),0))</f>
        <v>37454</v>
      </c>
      <c r="AE117" s="13">
        <f>_xlfn.MINIFS(Times!$G:$G,Times!$B:$B,"3b 5km",Times!$D:$D,Z117)</f>
        <v>1.9953703703703706E-2</v>
      </c>
      <c r="AG117" s="12"/>
      <c r="AH117" s="5"/>
      <c r="AI117" s="10"/>
      <c r="AJ117" s="10"/>
      <c r="AK117" s="10"/>
      <c r="AL117" s="10"/>
      <c r="AM117" s="13"/>
    </row>
    <row r="118" spans="2:39" x14ac:dyDescent="0.35">
      <c r="B118" s="5"/>
      <c r="E118" s="20"/>
      <c r="F118" s="25"/>
      <c r="M118" s="20"/>
      <c r="N118" s="20"/>
      <c r="O118" s="13"/>
      <c r="Y118" s="12">
        <f t="shared" si="9"/>
        <v>116</v>
      </c>
      <c r="Z118" s="5" t="s">
        <v>259</v>
      </c>
      <c r="AA118" s="10" t="str">
        <f>VLOOKUP(Z118,Joggler_List!$A:$C,2,0)</f>
        <v>F</v>
      </c>
      <c r="AB118" s="10">
        <f>VLOOKUP(Z118,Joggler_List!$A:$C,3,0)</f>
        <v>0</v>
      </c>
      <c r="AC118" s="20" t="str" cm="1">
        <f t="array" ref="AC118">INDEX(Times!$C:$C,MATCH(1,(AE118=Times!$G:$G)*(Z118=Times!$D:$D),0))</f>
        <v>IJA, Pittsburgh</v>
      </c>
      <c r="AD118" s="10" cm="1">
        <f t="array" ref="AD118">INDEX(Times!$A:$A,MATCH(1,(AE118=Times!$G:$G)*(Z118=Times!$D:$D),0))</f>
        <v>1997</v>
      </c>
      <c r="AE118" s="13">
        <f>_xlfn.MINIFS(Times!$G:$G,Times!$B:$B,"3b 5km",Times!$D:$D,Z118)</f>
        <v>0.02</v>
      </c>
      <c r="AG118" s="12"/>
      <c r="AH118" s="5"/>
      <c r="AI118" s="10"/>
      <c r="AJ118" s="10"/>
      <c r="AK118" s="10"/>
      <c r="AL118" s="10"/>
      <c r="AM118" s="13"/>
    </row>
    <row r="119" spans="2:39" x14ac:dyDescent="0.35">
      <c r="B119" s="5"/>
      <c r="E119" s="20"/>
      <c r="F119" s="25"/>
      <c r="M119" s="20"/>
      <c r="N119" s="20"/>
      <c r="O119" s="13"/>
      <c r="Y119" s="12">
        <f t="shared" si="9"/>
        <v>117</v>
      </c>
      <c r="Z119" s="5" t="s">
        <v>260</v>
      </c>
      <c r="AA119" s="10" t="str">
        <f>VLOOKUP(Z119,Joggler_List!$A:$C,2,0)</f>
        <v>M</v>
      </c>
      <c r="AB119" s="10">
        <f>VLOOKUP(Z119,Joggler_List!$A:$C,3,0)</f>
        <v>0</v>
      </c>
      <c r="AC119" s="20" t="str" cm="1">
        <f t="array" ref="AC119">INDEX(Times!$C:$C,MATCH(1,(AE119=Times!$G:$G)*(Z119=Times!$D:$D),0))</f>
        <v>IJA, Nevada</v>
      </c>
      <c r="AD119" s="10" cm="1">
        <f t="array" ref="AD119">INDEX(Times!$A:$A,MATCH(1,(AE119=Times!$G:$G)*(Z119=Times!$D:$D),0))</f>
        <v>2010</v>
      </c>
      <c r="AE119" s="13">
        <f>_xlfn.MINIFS(Times!$G:$G,Times!$B:$B,"3b 5km",Times!$D:$D,Z119)</f>
        <v>2.0150462962962964E-2</v>
      </c>
      <c r="AG119" s="12"/>
      <c r="AH119" s="5"/>
      <c r="AI119" s="10"/>
      <c r="AJ119" s="10"/>
      <c r="AK119" s="10"/>
      <c r="AL119" s="10"/>
      <c r="AM119" s="13"/>
    </row>
    <row r="120" spans="2:39" x14ac:dyDescent="0.35">
      <c r="B120" s="5"/>
      <c r="E120" s="20"/>
      <c r="F120" s="25"/>
      <c r="M120" s="20"/>
      <c r="N120" s="20"/>
      <c r="O120" s="13"/>
      <c r="Y120" s="12">
        <f t="shared" si="9"/>
        <v>118</v>
      </c>
      <c r="Z120" s="5" t="s">
        <v>261</v>
      </c>
      <c r="AA120" s="10" t="str">
        <f>VLOOKUP(Z120,Joggler_List!$A:$C,2,0)</f>
        <v>M</v>
      </c>
      <c r="AB120" s="10" t="str">
        <f>VLOOKUP(Z120,Joggler_List!$A:$C,3,0)</f>
        <v>USA</v>
      </c>
      <c r="AC120" s="20" t="str" cm="1">
        <f t="array" ref="AC120">INDEX(Times!$C:$C,MATCH(1,(AE120=Times!$G:$G)*(Z120=Times!$D:$D),0))</f>
        <v>IJA, Winston-Salem</v>
      </c>
      <c r="AD120" s="25" cm="1">
        <f t="array" ref="AD120">INDEX(Times!$A:$A,MATCH(1,(AE120=Times!$G:$G)*(Z120=Times!$D:$D),0))</f>
        <v>39280</v>
      </c>
      <c r="AE120" s="13">
        <f>_xlfn.MINIFS(Times!$G:$G,Times!$B:$B,"3b 5km",Times!$D:$D,Z120)</f>
        <v>2.0520833333333332E-2</v>
      </c>
      <c r="AG120" s="12"/>
      <c r="AH120" s="5"/>
      <c r="AI120" s="10"/>
      <c r="AJ120" s="10"/>
      <c r="AK120" s="10"/>
      <c r="AL120" s="10"/>
      <c r="AM120" s="13"/>
    </row>
    <row r="121" spans="2:39" x14ac:dyDescent="0.35">
      <c r="B121" s="5"/>
      <c r="E121" s="20"/>
      <c r="F121" s="25"/>
      <c r="M121" s="20"/>
      <c r="N121" s="20"/>
      <c r="O121" s="13"/>
      <c r="Y121" s="12">
        <f t="shared" si="9"/>
        <v>119</v>
      </c>
      <c r="Z121" s="5" t="s">
        <v>262</v>
      </c>
      <c r="AA121" s="10" t="str">
        <f>VLOOKUP(Z121,Joggler_List!$A:$C,2,0)</f>
        <v>M</v>
      </c>
      <c r="AB121" s="10">
        <f>VLOOKUP(Z121,Joggler_List!$A:$C,3,0)</f>
        <v>0</v>
      </c>
      <c r="AC121" s="20" t="str" cm="1">
        <f t="array" ref="AC121">INDEX(Times!$C:$C,MATCH(1,(AE121=Times!$G:$G)*(Z121=Times!$D:$D),0))</f>
        <v>Guelph 5km</v>
      </c>
      <c r="AD121" s="10" cm="1">
        <f t="array" ref="AD121">INDEX(Times!$A:$A,MATCH(1,(AE121=Times!$G:$G)*(Z121=Times!$D:$D),0))</f>
        <v>2017</v>
      </c>
      <c r="AE121" s="13">
        <f>_xlfn.MINIFS(Times!$G:$G,Times!$B:$B,"3b 5km",Times!$D:$D,Z121)</f>
        <v>2.0914351851851851E-2</v>
      </c>
      <c r="AG121" s="12"/>
      <c r="AH121" s="5"/>
      <c r="AI121" s="10"/>
      <c r="AJ121" s="10"/>
      <c r="AK121" s="10"/>
      <c r="AL121" s="10"/>
      <c r="AM121" s="13"/>
    </row>
    <row r="122" spans="2:39" x14ac:dyDescent="0.35">
      <c r="B122" s="5"/>
      <c r="E122" s="20"/>
      <c r="F122" s="25"/>
      <c r="M122" s="20"/>
      <c r="N122" s="20"/>
      <c r="O122" s="13"/>
      <c r="Y122" s="12">
        <f t="shared" si="9"/>
        <v>120</v>
      </c>
      <c r="Z122" s="5" t="s">
        <v>263</v>
      </c>
      <c r="AA122" s="10" t="str">
        <f>VLOOKUP(Z122,Joggler_List!$A:$C,2,0)</f>
        <v>M</v>
      </c>
      <c r="AB122" s="10">
        <f>VLOOKUP(Z122,Joggler_List!$A:$C,3,0)</f>
        <v>0</v>
      </c>
      <c r="AC122" s="20" t="str" cm="1">
        <f t="array" ref="AC122">INDEX(Times!$C:$C,MATCH(1,(AE122=Times!$G:$G)*(Z122=Times!$D:$D),0))</f>
        <v>Guelph 5km</v>
      </c>
      <c r="AD122" s="10" cm="1">
        <f t="array" ref="AD122">INDEX(Times!$A:$A,MATCH(1,(AE122=Times!$G:$G)*(Z122=Times!$D:$D),0))</f>
        <v>2018</v>
      </c>
      <c r="AE122" s="13">
        <f>_xlfn.MINIFS(Times!$G:$G,Times!$B:$B,"3b 5km",Times!$D:$D,Z122)</f>
        <v>2.1030092592592597E-2</v>
      </c>
      <c r="AG122" s="12"/>
      <c r="AH122" s="5"/>
      <c r="AI122" s="10"/>
      <c r="AJ122" s="10"/>
      <c r="AK122" s="10"/>
      <c r="AL122" s="10"/>
      <c r="AM122" s="13"/>
    </row>
    <row r="123" spans="2:39" x14ac:dyDescent="0.35">
      <c r="B123" s="5"/>
      <c r="E123" s="20"/>
      <c r="F123" s="25"/>
      <c r="M123" s="20"/>
      <c r="N123" s="20"/>
      <c r="O123" s="13"/>
      <c r="Y123" s="12">
        <f t="shared" si="9"/>
        <v>121</v>
      </c>
      <c r="Z123" s="5" t="s">
        <v>264</v>
      </c>
      <c r="AA123" s="10" t="str">
        <f>VLOOKUP(Z123,Joggler_List!$A:$C,2,0)</f>
        <v>M</v>
      </c>
      <c r="AB123" s="10">
        <f>VLOOKUP(Z123,Joggler_List!$A:$C,3,0)</f>
        <v>0</v>
      </c>
      <c r="AC123" s="20" t="str" cm="1">
        <f t="array" ref="AC123">INDEX(Times!$C:$C,MATCH(1,(AE123=Times!$G:$G)*(Z123=Times!$D:$D),0))</f>
        <v>IJA, Lisbon, IA</v>
      </c>
      <c r="AD123" s="10" cm="1">
        <f t="array" ref="AD123">INDEX(Times!$A:$A,MATCH(1,(AE123=Times!$G:$G)*(Z123=Times!$D:$D),0))</f>
        <v>2017</v>
      </c>
      <c r="AE123" s="13">
        <f>_xlfn.MINIFS(Times!$G:$G,Times!$B:$B,"3b 5km",Times!$D:$D,Z123)</f>
        <v>2.1053240740740744E-2</v>
      </c>
      <c r="AG123" s="12"/>
      <c r="AH123" s="5"/>
      <c r="AI123" s="10"/>
      <c r="AJ123" s="10"/>
      <c r="AK123" s="10"/>
      <c r="AL123" s="10"/>
      <c r="AM123" s="13"/>
    </row>
    <row r="124" spans="2:39" x14ac:dyDescent="0.35">
      <c r="B124" s="5"/>
      <c r="E124" s="20"/>
      <c r="F124" s="25"/>
      <c r="M124" s="20"/>
      <c r="N124" s="20"/>
      <c r="O124" s="13"/>
      <c r="Y124" s="12">
        <f t="shared" si="9"/>
        <v>122</v>
      </c>
      <c r="Z124" s="5" t="s">
        <v>268</v>
      </c>
      <c r="AA124" s="10" t="str">
        <f>VLOOKUP(Z124,Joggler_List!$A:$C,2,0)</f>
        <v>M</v>
      </c>
      <c r="AB124" s="10" t="str">
        <f>VLOOKUP(Z124,Joggler_List!$A:$C,3,0)</f>
        <v>GBR</v>
      </c>
      <c r="AC124" s="20" t="str" cm="1">
        <f t="array" ref="AC124">INDEX(Times!$C:$C,MATCH(1,(AE124=Times!$G:$G)*(Z124=Times!$D:$D),0))</f>
        <v>Southampton 5km</v>
      </c>
      <c r="AD124" s="25" cm="1">
        <f t="array" ref="AD124">INDEX(Times!$A:$A,MATCH(1,(AE124=Times!$G:$G)*(Z124=Times!$D:$D),0))</f>
        <v>45018</v>
      </c>
      <c r="AE124" s="13">
        <f>_xlfn.MINIFS(Times!$G:$G,Times!$B:$B,"3b 5km",Times!$D:$D,Z124)</f>
        <v>2.2268518518518521E-2</v>
      </c>
      <c r="AG124" s="12"/>
      <c r="AH124" s="5"/>
      <c r="AI124" s="10"/>
      <c r="AJ124" s="10"/>
      <c r="AK124" s="10"/>
      <c r="AL124" s="10"/>
      <c r="AM124" s="13"/>
    </row>
    <row r="125" spans="2:39" x14ac:dyDescent="0.35">
      <c r="B125" s="5"/>
      <c r="E125" s="20"/>
      <c r="F125" s="25"/>
      <c r="M125" s="20"/>
      <c r="N125" s="20"/>
      <c r="O125" s="13"/>
      <c r="Y125" s="12">
        <f t="shared" si="9"/>
        <v>123</v>
      </c>
      <c r="Z125" s="5" t="s">
        <v>270</v>
      </c>
      <c r="AA125" s="10" t="str">
        <f>VLOOKUP(Z125,Joggler_List!$A:$C,2,0)</f>
        <v>M</v>
      </c>
      <c r="AB125" s="10">
        <f>VLOOKUP(Z125,Joggler_List!$A:$C,3,0)</f>
        <v>0</v>
      </c>
      <c r="AC125" s="20" t="str" cm="1">
        <f t="array" ref="AC125">INDEX(Times!$C:$C,MATCH(1,(AE125=Times!$G:$G)*(Z125=Times!$D:$D),0))</f>
        <v>IJA, Winston-Salem</v>
      </c>
      <c r="AD125" s="25" cm="1">
        <f t="array" ref="AD125">INDEX(Times!$A:$A,MATCH(1,(AE125=Times!$G:$G)*(Z125=Times!$D:$D),0))</f>
        <v>40008</v>
      </c>
      <c r="AE125" s="13">
        <f>_xlfn.MINIFS(Times!$G:$G,Times!$B:$B,"3b 5km",Times!$D:$D,Z125)</f>
        <v>2.2604166666666665E-2</v>
      </c>
      <c r="AG125" s="12"/>
      <c r="AH125" s="5"/>
      <c r="AI125" s="10"/>
      <c r="AJ125" s="10"/>
      <c r="AK125" s="10"/>
      <c r="AL125" s="10"/>
      <c r="AM125" s="13"/>
    </row>
    <row r="126" spans="2:39" x14ac:dyDescent="0.35">
      <c r="B126" s="5"/>
      <c r="E126" s="20"/>
      <c r="F126" s="25"/>
      <c r="M126" s="20"/>
      <c r="N126" s="20"/>
      <c r="O126" s="13"/>
      <c r="Y126" s="12">
        <f t="shared" si="9"/>
        <v>124</v>
      </c>
      <c r="Z126" s="5" t="s">
        <v>271</v>
      </c>
      <c r="AA126" s="10" t="str">
        <f>VLOOKUP(Z126,Joggler_List!$A:$C,2,0)</f>
        <v>F</v>
      </c>
      <c r="AB126" s="10">
        <f>VLOOKUP(Z126,Joggler_List!$A:$C,3,0)</f>
        <v>0</v>
      </c>
      <c r="AC126" s="20" t="str" cm="1">
        <f t="array" ref="AC126">INDEX(Times!$C:$C,MATCH(1,(AE126=Times!$G:$G)*(Z126=Times!$D:$D),0))</f>
        <v>IJA, Quebec</v>
      </c>
      <c r="AD126" s="10" cm="1">
        <f t="array" ref="AD126">INDEX(Times!$A:$A,MATCH(1,(AE126=Times!$G:$G)*(Z126=Times!$D:$D),0))</f>
        <v>1992</v>
      </c>
      <c r="AE126" s="13">
        <f>_xlfn.MINIFS(Times!$G:$G,Times!$B:$B,"3b 5km",Times!$D:$D,Z126)</f>
        <v>2.2777777777777775E-2</v>
      </c>
      <c r="AG126" s="12"/>
      <c r="AH126" s="5"/>
      <c r="AI126" s="10"/>
      <c r="AJ126" s="10"/>
      <c r="AK126" s="10"/>
      <c r="AL126" s="10"/>
      <c r="AM126" s="13"/>
    </row>
    <row r="127" spans="2:39" x14ac:dyDescent="0.35">
      <c r="B127" s="5"/>
      <c r="E127" s="20"/>
      <c r="F127" s="25"/>
      <c r="M127" s="20"/>
      <c r="N127" s="20"/>
      <c r="O127" s="13"/>
      <c r="Y127" s="12">
        <f t="shared" si="9"/>
        <v>125</v>
      </c>
      <c r="Z127" s="5" t="s">
        <v>272</v>
      </c>
      <c r="AA127" s="10" t="str">
        <f>VLOOKUP(Z127,Joggler_List!$A:$C,2,0)</f>
        <v>M</v>
      </c>
      <c r="AB127" s="10">
        <f>VLOOKUP(Z127,Joggler_List!$A:$C,3,0)</f>
        <v>0</v>
      </c>
      <c r="AC127" s="20" t="str" cm="1">
        <f t="array" ref="AC127">INDEX(Times!$C:$C,MATCH(1,(AE127=Times!$G:$G)*(Z127=Times!$D:$D),0))</f>
        <v>Guelph 5km</v>
      </c>
      <c r="AD127" s="10" cm="1">
        <f t="array" ref="AD127">INDEX(Times!$A:$A,MATCH(1,(AE127=Times!$G:$G)*(Z127=Times!$D:$D),0))</f>
        <v>2017</v>
      </c>
      <c r="AE127" s="13">
        <f>_xlfn.MINIFS(Times!$G:$G,Times!$B:$B,"3b 5km",Times!$D:$D,Z127)</f>
        <v>2.4131944444444445E-2</v>
      </c>
      <c r="AG127" s="12"/>
      <c r="AH127" s="5"/>
      <c r="AI127" s="10"/>
      <c r="AJ127" s="10"/>
      <c r="AK127" s="10"/>
      <c r="AL127" s="10"/>
      <c r="AM127" s="13"/>
    </row>
    <row r="128" spans="2:39" x14ac:dyDescent="0.35">
      <c r="B128" s="5"/>
      <c r="E128" s="20"/>
      <c r="F128" s="25"/>
      <c r="M128" s="20"/>
      <c r="N128" s="20"/>
      <c r="O128" s="13"/>
      <c r="Y128" s="12">
        <f t="shared" si="9"/>
        <v>126</v>
      </c>
      <c r="Z128" s="5" t="s">
        <v>749</v>
      </c>
      <c r="AA128" s="10" t="str">
        <f>VLOOKUP(Z128,Joggler_List!$A:$C,2,0)</f>
        <v>F</v>
      </c>
      <c r="AB128" s="10" t="str">
        <f>VLOOKUP(Z128,Joggler_List!$A:$C,3,0)</f>
        <v>GBR</v>
      </c>
      <c r="AC128" s="20" t="str" cm="1">
        <f t="array" ref="AC128">INDEX(Times!$C:$C,MATCH(1,(AE128=Times!$G:$G)*(Z128=Times!$D:$D),0))</f>
        <v>Eastville Parkrun</v>
      </c>
      <c r="AD128" s="25" cm="1">
        <f t="array" ref="AD128">INDEX(Times!$A:$A,MATCH(1,(AE128=Times!$G:$G)*(Z128=Times!$D:$D),0))</f>
        <v>44422</v>
      </c>
      <c r="AE128" s="13">
        <f>_xlfn.MINIFS(Times!$G:$G,Times!$B:$B,"3b 5km",Times!$D:$D,Z128)</f>
        <v>2.4652777777777777E-2</v>
      </c>
      <c r="AG128" s="12"/>
      <c r="AH128" s="5"/>
      <c r="AI128" s="10"/>
      <c r="AJ128" s="10"/>
      <c r="AK128" s="10"/>
      <c r="AL128" s="10"/>
      <c r="AM128" s="13"/>
    </row>
    <row r="129" spans="2:39" x14ac:dyDescent="0.35">
      <c r="B129" s="5"/>
      <c r="E129" s="20"/>
      <c r="F129" s="25"/>
      <c r="M129" s="20"/>
      <c r="N129" s="20"/>
      <c r="O129" s="13"/>
      <c r="Y129" s="12">
        <f t="shared" si="9"/>
        <v>127</v>
      </c>
      <c r="Z129" s="5" t="s">
        <v>278</v>
      </c>
      <c r="AA129" s="10" t="str">
        <f>VLOOKUP(Z129,Joggler_List!$A:$C,2,0)</f>
        <v>F</v>
      </c>
      <c r="AB129" s="10">
        <f>VLOOKUP(Z129,Joggler_List!$A:$C,3,0)</f>
        <v>0</v>
      </c>
      <c r="AC129" s="20" t="str" cm="1">
        <f t="array" ref="AC129">INDEX(Times!$C:$C,MATCH(1,(AE129=Times!$G:$G)*(Z129=Times!$D:$D),0))</f>
        <v>IJA, Buffalo</v>
      </c>
      <c r="AD129" s="25" cm="1">
        <f t="array" ref="AD129">INDEX(Times!$A:$A,MATCH(1,(AE129=Times!$G:$G)*(Z129=Times!$D:$D),0))</f>
        <v>38181</v>
      </c>
      <c r="AE129" s="13">
        <f>_xlfn.MINIFS(Times!$G:$G,Times!$B:$B,"3b 5km",Times!$D:$D,Z129)</f>
        <v>2.4872685185185189E-2</v>
      </c>
      <c r="AG129" s="12"/>
      <c r="AH129" s="5"/>
      <c r="AI129" s="10"/>
      <c r="AJ129" s="10"/>
      <c r="AK129" s="10"/>
      <c r="AL129" s="10"/>
      <c r="AM129" s="13"/>
    </row>
    <row r="130" spans="2:39" x14ac:dyDescent="0.35">
      <c r="B130" s="5"/>
      <c r="E130" s="20"/>
      <c r="F130" s="25"/>
      <c r="M130" s="20"/>
      <c r="N130" s="20"/>
      <c r="O130" s="13"/>
      <c r="Y130" s="12">
        <f t="shared" si="9"/>
        <v>128</v>
      </c>
      <c r="Z130" s="5" t="s">
        <v>280</v>
      </c>
      <c r="AA130" s="10" t="str">
        <f>VLOOKUP(Z130,Joggler_List!$A:$C,2,0)</f>
        <v>M</v>
      </c>
      <c r="AB130" s="10">
        <f>VLOOKUP(Z130,Joggler_List!$A:$C,3,0)</f>
        <v>0</v>
      </c>
      <c r="AC130" s="20" t="str" cm="1">
        <f t="array" ref="AC130">INDEX(Times!$C:$C,MATCH(1,(AE130=Times!$G:$G)*(Z130=Times!$D:$D),0))</f>
        <v>Guelph 5km</v>
      </c>
      <c r="AD130" s="10" cm="1">
        <f t="array" ref="AD130">INDEX(Times!$A:$A,MATCH(1,(AE130=Times!$G:$G)*(Z130=Times!$D:$D),0))</f>
        <v>2019</v>
      </c>
      <c r="AE130" s="13">
        <f>_xlfn.MINIFS(Times!$G:$G,Times!$B:$B,"3b 5km",Times!$D:$D,Z130)</f>
        <v>2.5023148148148145E-2</v>
      </c>
      <c r="AG130" s="12"/>
      <c r="AH130" s="5"/>
      <c r="AI130" s="10"/>
      <c r="AJ130" s="10"/>
      <c r="AK130" s="10"/>
      <c r="AL130" s="10"/>
      <c r="AM130" s="13"/>
    </row>
    <row r="131" spans="2:39" x14ac:dyDescent="0.35">
      <c r="B131" s="5"/>
      <c r="E131" s="20"/>
      <c r="F131" s="25"/>
      <c r="M131" s="20"/>
      <c r="N131" s="20"/>
      <c r="O131" s="13"/>
      <c r="Y131" s="12">
        <f t="shared" ref="Y131:Y136" si="10">RANK(AE131,AE:AE,1)</f>
        <v>129</v>
      </c>
      <c r="Z131" s="5" t="s">
        <v>282</v>
      </c>
      <c r="AA131" s="10" t="str">
        <f>VLOOKUP(Z131,Joggler_List!$A:$C,2,0)</f>
        <v>M</v>
      </c>
      <c r="AB131" s="10">
        <f>VLOOKUP(Z131,Joggler_List!$A:$C,3,0)</f>
        <v>0</v>
      </c>
      <c r="AC131" s="20" t="str" cm="1">
        <f t="array" ref="AC131">INDEX(Times!$C:$C,MATCH(1,(AE131=Times!$G:$G)*(Z131=Times!$D:$D),0))</f>
        <v>IJA, Winston-Salem</v>
      </c>
      <c r="AD131" s="25" cm="1">
        <f t="array" ref="AD131">INDEX(Times!$A:$A,MATCH(1,(AE131=Times!$G:$G)*(Z131=Times!$D:$D),0))</f>
        <v>40008</v>
      </c>
      <c r="AE131" s="13">
        <f>_xlfn.MINIFS(Times!$G:$G,Times!$B:$B,"3b 5km",Times!$D:$D,Z131)</f>
        <v>2.5347222222222219E-2</v>
      </c>
      <c r="AG131" s="12"/>
      <c r="AH131" s="5"/>
      <c r="AI131" s="10"/>
      <c r="AJ131" s="10"/>
      <c r="AK131" s="10"/>
      <c r="AL131" s="10"/>
      <c r="AM131" s="13"/>
    </row>
    <row r="132" spans="2:39" x14ac:dyDescent="0.35">
      <c r="B132" s="5"/>
      <c r="E132" s="20"/>
      <c r="F132" s="25"/>
      <c r="M132" s="20"/>
      <c r="N132" s="20"/>
      <c r="O132" s="13"/>
      <c r="Y132" s="12">
        <f t="shared" si="10"/>
        <v>130</v>
      </c>
      <c r="Z132" s="5" t="s">
        <v>283</v>
      </c>
      <c r="AA132" s="10" t="str">
        <f>VLOOKUP(Z132,Joggler_List!$A:$C,2,0)</f>
        <v>M</v>
      </c>
      <c r="AB132" s="10">
        <f>VLOOKUP(Z132,Joggler_List!$A:$C,3,0)</f>
        <v>0</v>
      </c>
      <c r="AC132" s="20" t="str" cm="1">
        <f t="array" ref="AC132">INDEX(Times!$C:$C,MATCH(1,(AE132=Times!$G:$G)*(Z132=Times!$D:$D),0))</f>
        <v>IJA, Nevada</v>
      </c>
      <c r="AD132" s="10" cm="1">
        <f t="array" ref="AD132">INDEX(Times!$A:$A,MATCH(1,(AE132=Times!$G:$G)*(Z132=Times!$D:$D),0))</f>
        <v>2010</v>
      </c>
      <c r="AE132" s="13">
        <f>_xlfn.MINIFS(Times!$G:$G,Times!$B:$B,"3b 5km",Times!$D:$D,Z132)</f>
        <v>2.6192129629629631E-2</v>
      </c>
      <c r="AG132" s="12"/>
      <c r="AH132" s="5"/>
      <c r="AI132" s="10"/>
      <c r="AJ132" s="10"/>
      <c r="AK132" s="10"/>
      <c r="AL132" s="10"/>
      <c r="AM132" s="13"/>
    </row>
    <row r="133" spans="2:39" x14ac:dyDescent="0.35">
      <c r="B133" s="5"/>
      <c r="E133" s="20"/>
      <c r="F133" s="25"/>
      <c r="M133" s="20"/>
      <c r="N133" s="20"/>
      <c r="O133" s="13"/>
      <c r="Y133" s="12">
        <f t="shared" si="10"/>
        <v>131</v>
      </c>
      <c r="Z133" s="5" t="s">
        <v>284</v>
      </c>
      <c r="AA133" s="10" t="str">
        <f>VLOOKUP(Z133,Joggler_List!$A:$C,2,0)</f>
        <v>M</v>
      </c>
      <c r="AB133" s="10">
        <f>VLOOKUP(Z133,Joggler_List!$A:$C,3,0)</f>
        <v>0</v>
      </c>
      <c r="AC133" s="20" t="str" cm="1">
        <f t="array" ref="AC133">INDEX(Times!$C:$C,MATCH(1,(AE133=Times!$G:$G)*(Z133=Times!$D:$D),0))</f>
        <v>IJA, Davenport, Iowa</v>
      </c>
      <c r="AD133" s="25" cm="1">
        <f t="array" ref="AD133">INDEX(Times!$A:$A,MATCH(1,(AE133=Times!$G:$G)*(Z133=Times!$D:$D),0))</f>
        <v>38552</v>
      </c>
      <c r="AE133" s="13">
        <f>_xlfn.MINIFS(Times!$G:$G,Times!$B:$B,"3b 5km",Times!$D:$D,Z133)</f>
        <v>2.6516203703703698E-2</v>
      </c>
      <c r="AG133" s="12"/>
      <c r="AH133" s="5"/>
      <c r="AI133" s="10"/>
      <c r="AJ133" s="10"/>
      <c r="AK133" s="10"/>
      <c r="AL133" s="10"/>
      <c r="AM133" s="13"/>
    </row>
    <row r="134" spans="2:39" x14ac:dyDescent="0.35">
      <c r="B134" s="5"/>
      <c r="E134" s="20"/>
      <c r="F134" s="25"/>
      <c r="M134" s="20"/>
      <c r="N134" s="20"/>
      <c r="O134" s="13"/>
      <c r="Y134" s="12">
        <f t="shared" si="10"/>
        <v>132</v>
      </c>
      <c r="Z134" s="5" t="s">
        <v>292</v>
      </c>
      <c r="AA134" s="10" t="str">
        <f>VLOOKUP(Z134,Joggler_List!$A:$C,2,0)</f>
        <v>F</v>
      </c>
      <c r="AB134" s="10">
        <f>VLOOKUP(Z134,Joggler_List!$A:$C,3,0)</f>
        <v>0</v>
      </c>
      <c r="AC134" s="20" t="str" cm="1">
        <f t="array" ref="AC134">INDEX(Times!$C:$C,MATCH(1,(AE134=Times!$G:$G)*(Z134=Times!$D:$D),0))</f>
        <v>IJA, Lisbon, IA</v>
      </c>
      <c r="AD134" s="10" cm="1">
        <f t="array" ref="AD134">INDEX(Times!$A:$A,MATCH(1,(AE134=Times!$G:$G)*(Z134=Times!$D:$D),0))</f>
        <v>2017</v>
      </c>
      <c r="AE134" s="13">
        <f>_xlfn.MINIFS(Times!$G:$G,Times!$B:$B,"3b 5km",Times!$D:$D,Z134)</f>
        <v>3.1678240740740743E-2</v>
      </c>
      <c r="AG134" s="12"/>
      <c r="AH134" s="5"/>
      <c r="AI134" s="10"/>
      <c r="AJ134" s="10"/>
      <c r="AK134" s="10"/>
      <c r="AL134" s="10"/>
      <c r="AM134" s="13"/>
    </row>
    <row r="135" spans="2:39" x14ac:dyDescent="0.35">
      <c r="B135" s="5"/>
      <c r="E135" s="20"/>
      <c r="F135" s="25"/>
      <c r="M135" s="20"/>
      <c r="N135" s="20"/>
      <c r="O135" s="13"/>
      <c r="Y135" s="12">
        <f t="shared" si="10"/>
        <v>133</v>
      </c>
      <c r="Z135" s="5" t="s">
        <v>298</v>
      </c>
      <c r="AA135" s="10" t="str">
        <f>VLOOKUP(Z135,Joggler_List!$A:$C,2,0)</f>
        <v>M</v>
      </c>
      <c r="AB135" s="10">
        <f>VLOOKUP(Z135,Joggler_List!$A:$C,3,0)</f>
        <v>0</v>
      </c>
      <c r="AC135" s="20" t="str" cm="1">
        <f t="array" ref="AC135">INDEX(Times!$C:$C,MATCH(1,(AE135=Times!$G:$G)*(Z135=Times!$D:$D),0))</f>
        <v>IJA, Lisbon, IA</v>
      </c>
      <c r="AD135" s="10" cm="1">
        <f t="array" ref="AD135">INDEX(Times!$A:$A,MATCH(1,(AE135=Times!$G:$G)*(Z135=Times!$D:$D),0))</f>
        <v>2017</v>
      </c>
      <c r="AE135" s="13">
        <f>_xlfn.MINIFS(Times!$G:$G,Times!$B:$B,"3b 5km",Times!$D:$D,Z135)</f>
        <v>3.3252314814814811E-2</v>
      </c>
      <c r="AG135" s="12"/>
      <c r="AH135" s="5"/>
      <c r="AI135" s="10"/>
      <c r="AJ135" s="10"/>
      <c r="AK135" s="10"/>
      <c r="AL135" s="10"/>
      <c r="AM135" s="13"/>
    </row>
    <row r="136" spans="2:39" x14ac:dyDescent="0.35">
      <c r="B136" s="5"/>
      <c r="E136" s="20"/>
      <c r="F136" s="25"/>
      <c r="M136" s="20"/>
      <c r="N136" s="20"/>
      <c r="O136" s="13"/>
      <c r="Y136" s="12">
        <f t="shared" si="10"/>
        <v>134</v>
      </c>
      <c r="Z136" s="5" t="s">
        <v>330</v>
      </c>
      <c r="AA136" s="10" t="str">
        <f>VLOOKUP(Z136,Joggler_List!$A:$C,2,0)</f>
        <v>F</v>
      </c>
      <c r="AB136" s="10">
        <f>VLOOKUP(Z136,Joggler_List!$A:$C,3,0)</f>
        <v>0</v>
      </c>
      <c r="AC136" s="20" t="str" cm="1">
        <f t="array" ref="AC136">INDEX(Times!$C:$C,MATCH(1,(AE136=Times!$G:$G)*(Z136=Times!$D:$D),0))</f>
        <v>IJA, Lisbon, IA</v>
      </c>
      <c r="AD136" s="10" cm="1">
        <f t="array" ref="AD136">INDEX(Times!$A:$A,MATCH(1,(AE136=Times!$G:$G)*(Z136=Times!$D:$D),0))</f>
        <v>2017</v>
      </c>
      <c r="AE136" s="13">
        <f>_xlfn.MINIFS(Times!$G:$G,Times!$B:$B,"3b 5km",Times!$D:$D,Z136)</f>
        <v>6.400462962962962E-2</v>
      </c>
      <c r="AG136" s="12"/>
      <c r="AH136" s="5"/>
      <c r="AI136" s="10"/>
      <c r="AJ136" s="10"/>
      <c r="AK136" s="10"/>
      <c r="AL136" s="10"/>
      <c r="AM136" s="13"/>
    </row>
    <row r="137" spans="2:39" x14ac:dyDescent="0.35">
      <c r="B137" s="5"/>
      <c r="E137" s="20"/>
      <c r="F137" s="25"/>
      <c r="M137" s="20"/>
      <c r="N137" s="20"/>
      <c r="O137" s="13"/>
      <c r="Y137" s="12"/>
      <c r="Z137" s="5"/>
      <c r="AA137" s="10"/>
      <c r="AB137" s="10"/>
      <c r="AC137" s="20"/>
      <c r="AD137" s="25"/>
      <c r="AE137" s="13"/>
      <c r="AG137" s="12"/>
      <c r="AH137" s="5"/>
      <c r="AI137" s="10"/>
      <c r="AJ137" s="10"/>
      <c r="AK137" s="10"/>
      <c r="AL137" s="10"/>
      <c r="AM137" s="13"/>
    </row>
    <row r="138" spans="2:39" x14ac:dyDescent="0.35">
      <c r="B138" s="5"/>
      <c r="E138" s="20"/>
      <c r="F138" s="25"/>
      <c r="M138" s="20"/>
      <c r="N138" s="20"/>
      <c r="O138" s="13"/>
      <c r="Y138" s="12"/>
      <c r="Z138" s="5"/>
      <c r="AA138" s="10"/>
      <c r="AB138" s="10"/>
      <c r="AC138" s="20"/>
      <c r="AD138" s="10"/>
      <c r="AE138" s="13"/>
      <c r="AG138" s="12"/>
      <c r="AH138" s="5"/>
      <c r="AI138" s="10"/>
      <c r="AJ138" s="10"/>
      <c r="AK138" s="10"/>
      <c r="AL138" s="10"/>
      <c r="AM138" s="13"/>
    </row>
    <row r="139" spans="2:39" x14ac:dyDescent="0.35">
      <c r="B139" s="5"/>
      <c r="E139" s="20"/>
      <c r="F139" s="25"/>
      <c r="M139" s="20"/>
      <c r="N139" s="20"/>
      <c r="O139" s="13"/>
      <c r="Y139" s="12"/>
      <c r="Z139" s="5"/>
      <c r="AA139" s="10"/>
      <c r="AB139" s="10"/>
      <c r="AC139" s="20"/>
      <c r="AD139" s="10"/>
      <c r="AE139" s="13"/>
      <c r="AG139" s="12"/>
      <c r="AH139" s="5"/>
      <c r="AI139" s="10"/>
      <c r="AJ139" s="10"/>
      <c r="AK139" s="10"/>
      <c r="AL139" s="10"/>
      <c r="AM139" s="13"/>
    </row>
    <row r="140" spans="2:39" x14ac:dyDescent="0.35">
      <c r="B140" s="5"/>
      <c r="E140" s="20"/>
      <c r="F140" s="25"/>
      <c r="M140" s="20"/>
      <c r="N140" s="20"/>
      <c r="O140" s="13"/>
      <c r="Y140" s="12"/>
      <c r="Z140" s="5"/>
      <c r="AA140" s="10"/>
      <c r="AB140" s="10"/>
      <c r="AC140" s="20"/>
      <c r="AD140" s="10"/>
      <c r="AE140" s="13"/>
      <c r="AG140" s="12"/>
      <c r="AH140" s="5"/>
      <c r="AI140" s="10"/>
      <c r="AJ140" s="10"/>
      <c r="AK140" s="10"/>
      <c r="AL140" s="10"/>
      <c r="AM140" s="13"/>
    </row>
    <row r="141" spans="2:39" x14ac:dyDescent="0.35">
      <c r="B141" s="5"/>
      <c r="E141" s="20"/>
      <c r="F141" s="25"/>
      <c r="M141" s="20"/>
      <c r="N141" s="20"/>
      <c r="O141" s="13"/>
      <c r="Y141" s="12"/>
      <c r="Z141" s="5"/>
      <c r="AA141" s="10"/>
      <c r="AB141" s="10"/>
      <c r="AC141" s="20"/>
      <c r="AD141" s="10"/>
      <c r="AE141" s="13"/>
      <c r="AG141" s="12"/>
      <c r="AH141" s="5"/>
      <c r="AI141" s="10"/>
      <c r="AJ141" s="10"/>
      <c r="AK141" s="10"/>
      <c r="AL141" s="10"/>
      <c r="AM141" s="13"/>
    </row>
    <row r="142" spans="2:39" x14ac:dyDescent="0.35">
      <c r="B142" s="5"/>
      <c r="E142" s="20"/>
      <c r="F142" s="25"/>
      <c r="M142" s="20"/>
      <c r="N142" s="20"/>
      <c r="O142" s="13"/>
      <c r="Y142" s="12"/>
      <c r="Z142" s="5"/>
      <c r="AA142" s="10"/>
      <c r="AB142" s="10"/>
      <c r="AC142" s="20"/>
      <c r="AD142" s="10"/>
      <c r="AE142" s="13"/>
      <c r="AG142" s="12"/>
      <c r="AH142" s="5"/>
      <c r="AI142" s="10"/>
      <c r="AJ142" s="10"/>
      <c r="AK142" s="10"/>
      <c r="AL142" s="10"/>
      <c r="AM142" s="13"/>
    </row>
    <row r="143" spans="2:39" x14ac:dyDescent="0.35">
      <c r="B143" s="5"/>
      <c r="E143" s="20"/>
      <c r="F143" s="25"/>
      <c r="M143" s="20"/>
      <c r="N143" s="20"/>
      <c r="O143" s="13"/>
      <c r="Y143" s="12"/>
      <c r="Z143" s="5"/>
      <c r="AA143" s="10"/>
      <c r="AB143" s="10"/>
      <c r="AC143" s="20"/>
      <c r="AD143" s="10"/>
      <c r="AE143" s="13"/>
      <c r="AG143" s="12"/>
      <c r="AH143" s="5"/>
      <c r="AI143" s="10"/>
      <c r="AJ143" s="10"/>
      <c r="AK143" s="10"/>
      <c r="AL143" s="10"/>
      <c r="AM143" s="13"/>
    </row>
    <row r="144" spans="2:39" x14ac:dyDescent="0.35">
      <c r="B144" s="5"/>
      <c r="E144" s="20"/>
      <c r="F144" s="25"/>
      <c r="M144" s="20"/>
      <c r="N144" s="20"/>
      <c r="O144" s="13"/>
      <c r="Y144" s="12"/>
      <c r="Z144" s="5"/>
      <c r="AA144" s="10"/>
      <c r="AB144" s="10"/>
      <c r="AC144" s="20"/>
      <c r="AD144" s="10"/>
      <c r="AE144" s="13"/>
      <c r="AG144" s="12"/>
      <c r="AH144" s="5"/>
      <c r="AI144" s="10"/>
      <c r="AJ144" s="10"/>
      <c r="AK144" s="10"/>
      <c r="AL144" s="10"/>
      <c r="AM144" s="13"/>
    </row>
    <row r="145" spans="2:39" x14ac:dyDescent="0.35">
      <c r="B145" s="5"/>
      <c r="E145" s="20"/>
      <c r="F145" s="25"/>
      <c r="M145" s="20"/>
      <c r="N145" s="20"/>
      <c r="O145" s="13"/>
      <c r="Y145" s="12"/>
      <c r="Z145" s="5"/>
      <c r="AA145" s="10"/>
      <c r="AB145" s="10"/>
      <c r="AC145" s="20"/>
      <c r="AD145" s="10"/>
      <c r="AE145" s="13"/>
      <c r="AG145" s="12"/>
      <c r="AH145" s="5"/>
      <c r="AI145" s="10"/>
      <c r="AJ145" s="10"/>
      <c r="AK145" s="10"/>
      <c r="AL145" s="10"/>
      <c r="AM145" s="13"/>
    </row>
    <row r="146" spans="2:39" x14ac:dyDescent="0.35">
      <c r="B146" s="5"/>
      <c r="E146" s="20"/>
      <c r="F146" s="25"/>
      <c r="M146" s="20"/>
      <c r="N146" s="20"/>
      <c r="O146" s="13"/>
      <c r="Y146" s="12"/>
      <c r="Z146" s="5"/>
      <c r="AA146" s="10"/>
      <c r="AB146" s="10"/>
      <c r="AC146" s="20"/>
      <c r="AD146" s="10"/>
      <c r="AE146" s="13"/>
      <c r="AG146" s="12"/>
      <c r="AH146" s="5"/>
      <c r="AI146" s="10"/>
      <c r="AJ146" s="10"/>
      <c r="AK146" s="10"/>
      <c r="AL146" s="10"/>
      <c r="AM146" s="13"/>
    </row>
    <row r="147" spans="2:39" x14ac:dyDescent="0.35">
      <c r="B147" s="5"/>
      <c r="E147" s="20"/>
      <c r="F147" s="25"/>
      <c r="M147" s="20"/>
      <c r="N147" s="20"/>
      <c r="O147" s="13"/>
      <c r="Y147" s="12"/>
      <c r="Z147" s="5"/>
      <c r="AA147" s="10"/>
      <c r="AB147" s="10"/>
      <c r="AC147" s="20"/>
      <c r="AD147" s="10"/>
      <c r="AE147" s="13"/>
      <c r="AG147" s="12"/>
      <c r="AH147" s="5"/>
      <c r="AI147" s="10"/>
      <c r="AJ147" s="10"/>
      <c r="AK147" s="10"/>
      <c r="AL147" s="10"/>
      <c r="AM147" s="13"/>
    </row>
    <row r="148" spans="2:39" x14ac:dyDescent="0.35">
      <c r="B148" s="5"/>
      <c r="E148" s="20"/>
      <c r="F148" s="25"/>
      <c r="M148" s="20"/>
      <c r="N148" s="20"/>
      <c r="O148" s="13"/>
      <c r="Y148" s="12"/>
      <c r="Z148" s="5"/>
      <c r="AA148" s="10"/>
      <c r="AB148" s="10"/>
      <c r="AC148" s="20"/>
      <c r="AD148" s="10"/>
      <c r="AE148" s="13"/>
      <c r="AG148" s="12"/>
      <c r="AH148" s="5"/>
      <c r="AI148" s="10"/>
      <c r="AJ148" s="10"/>
      <c r="AK148" s="10"/>
      <c r="AL148" s="10"/>
      <c r="AM148" s="13"/>
    </row>
    <row r="149" spans="2:39" x14ac:dyDescent="0.35">
      <c r="B149" s="5"/>
      <c r="E149" s="20"/>
      <c r="F149" s="25"/>
      <c r="M149" s="20"/>
      <c r="N149" s="20"/>
      <c r="O149" s="13"/>
      <c r="Y149" s="12"/>
      <c r="Z149" s="5"/>
      <c r="AA149" s="10"/>
      <c r="AB149" s="10"/>
      <c r="AC149" s="20"/>
      <c r="AD149" s="25"/>
      <c r="AE149" s="13"/>
      <c r="AG149" s="12"/>
      <c r="AH149" s="5"/>
      <c r="AI149" s="10"/>
      <c r="AJ149" s="10"/>
      <c r="AK149" s="10"/>
      <c r="AL149" s="10"/>
      <c r="AM149" s="13"/>
    </row>
    <row r="150" spans="2:39" x14ac:dyDescent="0.35">
      <c r="B150" s="5"/>
      <c r="E150" s="20"/>
      <c r="F150" s="25"/>
      <c r="M150" s="20"/>
      <c r="N150" s="20"/>
      <c r="O150" s="13"/>
      <c r="Y150" s="12"/>
      <c r="Z150" s="5"/>
      <c r="AA150" s="10"/>
      <c r="AB150" s="10"/>
      <c r="AC150" s="20"/>
      <c r="AD150" s="10"/>
      <c r="AE150" s="13"/>
      <c r="AG150" s="12"/>
      <c r="AH150" s="5"/>
      <c r="AI150" s="10"/>
      <c r="AJ150" s="10"/>
      <c r="AK150" s="10"/>
      <c r="AL150" s="10"/>
      <c r="AM150" s="13"/>
    </row>
    <row r="151" spans="2:39" x14ac:dyDescent="0.35">
      <c r="B151" s="5"/>
      <c r="E151" s="20"/>
      <c r="F151" s="25"/>
      <c r="M151" s="20"/>
      <c r="N151" s="20"/>
      <c r="O151" s="13"/>
      <c r="Y151" s="12"/>
      <c r="Z151" s="5"/>
      <c r="AA151" s="10"/>
      <c r="AB151" s="10"/>
      <c r="AC151" s="20"/>
      <c r="AD151" s="25"/>
      <c r="AE151" s="13"/>
      <c r="AG151" s="12"/>
      <c r="AH151" s="5"/>
      <c r="AI151" s="10"/>
      <c r="AJ151" s="10"/>
      <c r="AK151" s="10"/>
      <c r="AL151" s="10"/>
      <c r="AM151" s="13"/>
    </row>
    <row r="152" spans="2:39" x14ac:dyDescent="0.35">
      <c r="B152" s="5"/>
      <c r="E152" s="20"/>
      <c r="F152" s="25"/>
      <c r="M152" s="20"/>
      <c r="N152" s="20"/>
      <c r="O152" s="13"/>
      <c r="Y152" s="12"/>
      <c r="Z152" s="5"/>
      <c r="AA152" s="10"/>
      <c r="AB152" s="10"/>
      <c r="AC152" s="20"/>
      <c r="AD152" s="25"/>
      <c r="AE152" s="13"/>
      <c r="AG152" s="12"/>
      <c r="AH152" s="5"/>
      <c r="AI152" s="10"/>
      <c r="AJ152" s="10"/>
      <c r="AK152" s="10"/>
      <c r="AL152" s="10"/>
      <c r="AM152" s="13"/>
    </row>
    <row r="153" spans="2:39" x14ac:dyDescent="0.35">
      <c r="B153" s="5"/>
      <c r="E153" s="20"/>
      <c r="F153" s="25"/>
      <c r="M153" s="20"/>
      <c r="N153" s="20"/>
      <c r="O153" s="13"/>
      <c r="Y153" s="12"/>
      <c r="Z153" s="5"/>
      <c r="AA153" s="10"/>
      <c r="AB153" s="10"/>
      <c r="AC153" s="20"/>
      <c r="AD153" s="25"/>
      <c r="AE153" s="13"/>
      <c r="AG153" s="12"/>
      <c r="AH153" s="5"/>
      <c r="AI153" s="10"/>
      <c r="AJ153" s="10"/>
      <c r="AK153" s="10"/>
      <c r="AL153" s="10"/>
      <c r="AM153" s="13"/>
    </row>
    <row r="154" spans="2:39" x14ac:dyDescent="0.35">
      <c r="B154" s="5"/>
      <c r="E154" s="20"/>
      <c r="F154" s="25"/>
      <c r="M154" s="20"/>
      <c r="N154" s="20"/>
      <c r="O154" s="13"/>
      <c r="Y154" s="12"/>
      <c r="Z154" s="5"/>
      <c r="AA154" s="10"/>
      <c r="AB154" s="10"/>
      <c r="AC154" s="20"/>
      <c r="AD154" s="10"/>
      <c r="AE154" s="13"/>
      <c r="AG154" s="12"/>
      <c r="AH154" s="5"/>
      <c r="AI154" s="10"/>
      <c r="AJ154" s="10"/>
      <c r="AK154" s="10"/>
      <c r="AL154" s="10"/>
      <c r="AM154" s="13"/>
    </row>
    <row r="155" spans="2:39" x14ac:dyDescent="0.35">
      <c r="B155" s="5"/>
      <c r="E155" s="20"/>
      <c r="F155" s="25"/>
      <c r="M155" s="20"/>
      <c r="N155" s="20"/>
      <c r="O155" s="13"/>
      <c r="Y155" s="12"/>
      <c r="Z155" s="5"/>
      <c r="AA155" s="10"/>
      <c r="AB155" s="10"/>
      <c r="AC155" s="20"/>
      <c r="AD155" s="10"/>
      <c r="AE155" s="13"/>
      <c r="AG155" s="12"/>
      <c r="AH155" s="5"/>
      <c r="AI155" s="10"/>
      <c r="AJ155" s="10"/>
      <c r="AK155" s="10"/>
      <c r="AL155" s="10"/>
      <c r="AM155" s="13"/>
    </row>
    <row r="156" spans="2:39" x14ac:dyDescent="0.35">
      <c r="B156" s="5"/>
      <c r="E156" s="20"/>
      <c r="F156" s="25"/>
      <c r="M156" s="20"/>
      <c r="N156" s="20"/>
      <c r="O156" s="13"/>
      <c r="Y156" s="12"/>
      <c r="Z156" s="5"/>
      <c r="AA156" s="10"/>
      <c r="AB156" s="10"/>
      <c r="AC156" s="20"/>
      <c r="AD156" s="10"/>
      <c r="AE156" s="13"/>
      <c r="AG156" s="12"/>
      <c r="AH156" s="5"/>
      <c r="AI156" s="10"/>
      <c r="AJ156" s="10"/>
      <c r="AK156" s="10"/>
      <c r="AL156" s="10"/>
      <c r="AM156" s="13"/>
    </row>
    <row r="157" spans="2:39" x14ac:dyDescent="0.35">
      <c r="B157" s="5"/>
      <c r="E157" s="20"/>
      <c r="F157" s="25"/>
      <c r="M157" s="20"/>
      <c r="N157" s="20"/>
      <c r="O157" s="13"/>
      <c r="Y157" s="12"/>
      <c r="Z157" s="5"/>
      <c r="AA157" s="10"/>
      <c r="AB157" s="10"/>
      <c r="AC157" s="20"/>
      <c r="AD157" s="10"/>
      <c r="AE157" s="13"/>
      <c r="AG157" s="12"/>
      <c r="AH157" s="5"/>
      <c r="AI157" s="10"/>
      <c r="AJ157" s="10"/>
      <c r="AK157" s="10"/>
      <c r="AL157" s="10"/>
      <c r="AM157" s="13"/>
    </row>
    <row r="158" spans="2:39" x14ac:dyDescent="0.35">
      <c r="B158" s="5"/>
      <c r="E158" s="20"/>
      <c r="F158" s="25"/>
      <c r="M158" s="20"/>
      <c r="N158" s="20"/>
      <c r="O158" s="13"/>
      <c r="Y158" s="12"/>
      <c r="Z158" s="5"/>
      <c r="AA158" s="10"/>
      <c r="AB158" s="10"/>
      <c r="AC158" s="20"/>
      <c r="AD158" s="10"/>
      <c r="AE158" s="13"/>
      <c r="AG158" s="12"/>
      <c r="AH158" s="5"/>
      <c r="AI158" s="10"/>
      <c r="AJ158" s="10"/>
      <c r="AK158" s="10"/>
      <c r="AL158" s="10"/>
      <c r="AM158" s="13"/>
    </row>
    <row r="159" spans="2:39" x14ac:dyDescent="0.35">
      <c r="B159" s="5"/>
      <c r="E159" s="20"/>
      <c r="F159" s="25"/>
      <c r="M159" s="20"/>
      <c r="N159" s="20"/>
      <c r="O159" s="13"/>
      <c r="Y159" s="12"/>
      <c r="Z159" s="5"/>
      <c r="AA159" s="10"/>
      <c r="AB159" s="10"/>
      <c r="AC159" s="20"/>
      <c r="AD159" s="10"/>
      <c r="AE159" s="13"/>
      <c r="AG159" s="12"/>
      <c r="AH159" s="5"/>
      <c r="AI159" s="10"/>
      <c r="AJ159" s="10"/>
      <c r="AK159" s="10"/>
      <c r="AL159" s="10"/>
      <c r="AM159" s="13"/>
    </row>
    <row r="160" spans="2:39" x14ac:dyDescent="0.35">
      <c r="B160" s="5"/>
      <c r="E160" s="20"/>
      <c r="F160" s="25"/>
      <c r="M160" s="20"/>
      <c r="N160" s="20"/>
      <c r="O160" s="13"/>
      <c r="Y160" s="12"/>
      <c r="Z160" s="5"/>
      <c r="AA160" s="10"/>
      <c r="AB160" s="10"/>
      <c r="AC160" s="20"/>
      <c r="AD160" s="10"/>
      <c r="AE160" s="13"/>
      <c r="AG160" s="12"/>
      <c r="AH160" s="5"/>
      <c r="AI160" s="10"/>
      <c r="AJ160" s="10"/>
      <c r="AK160" s="10"/>
      <c r="AL160" s="10"/>
      <c r="AM160" s="13"/>
    </row>
    <row r="161" spans="2:39" x14ac:dyDescent="0.35">
      <c r="B161" s="5"/>
      <c r="E161" s="20"/>
      <c r="F161" s="25"/>
      <c r="M161" s="20"/>
      <c r="N161" s="20"/>
      <c r="O161" s="13"/>
      <c r="Y161" s="12"/>
      <c r="Z161" s="5"/>
      <c r="AA161" s="10"/>
      <c r="AB161" s="10"/>
      <c r="AC161" s="20"/>
      <c r="AD161" s="10"/>
      <c r="AE161" s="13"/>
      <c r="AG161" s="12"/>
      <c r="AH161" s="5"/>
      <c r="AI161" s="10"/>
      <c r="AJ161" s="10"/>
      <c r="AK161" s="10"/>
      <c r="AL161" s="10"/>
      <c r="AM161" s="13"/>
    </row>
    <row r="162" spans="2:39" x14ac:dyDescent="0.35">
      <c r="B162" s="5"/>
      <c r="E162" s="20"/>
      <c r="F162" s="25"/>
      <c r="M162" s="20"/>
      <c r="N162" s="20"/>
      <c r="O162" s="13"/>
      <c r="Y162" s="12"/>
      <c r="Z162" s="5"/>
      <c r="AA162" s="10"/>
      <c r="AB162" s="10"/>
      <c r="AC162" s="20"/>
      <c r="AD162" s="25"/>
      <c r="AE162" s="13"/>
      <c r="AG162" s="12"/>
      <c r="AH162" s="5"/>
      <c r="AI162" s="10"/>
      <c r="AJ162" s="10"/>
      <c r="AK162" s="10"/>
      <c r="AL162" s="10"/>
      <c r="AM162" s="13"/>
    </row>
    <row r="163" spans="2:39" x14ac:dyDescent="0.35">
      <c r="B163" s="5"/>
      <c r="E163" s="20"/>
      <c r="F163" s="25"/>
      <c r="M163" s="20"/>
      <c r="N163" s="20"/>
      <c r="O163" s="13"/>
      <c r="Y163" s="12"/>
      <c r="Z163" s="5"/>
      <c r="AA163" s="10"/>
      <c r="AB163" s="10"/>
      <c r="AC163" s="20"/>
      <c r="AD163" s="10"/>
      <c r="AE163" s="13"/>
      <c r="AG163" s="12"/>
      <c r="AH163" s="5"/>
      <c r="AI163" s="10"/>
      <c r="AJ163" s="10"/>
      <c r="AK163" s="10"/>
      <c r="AL163" s="10"/>
      <c r="AM163" s="13"/>
    </row>
    <row r="164" spans="2:39" x14ac:dyDescent="0.35">
      <c r="B164" s="5"/>
      <c r="E164" s="20"/>
      <c r="F164" s="25"/>
      <c r="M164" s="20"/>
      <c r="N164" s="20"/>
      <c r="O164" s="13"/>
      <c r="Y164" s="12"/>
      <c r="Z164" s="5"/>
      <c r="AA164" s="10"/>
      <c r="AB164" s="10"/>
      <c r="AC164" s="20"/>
      <c r="AD164" s="25"/>
      <c r="AE164" s="13"/>
      <c r="AG164" s="12"/>
      <c r="AH164" s="5"/>
      <c r="AI164" s="10"/>
      <c r="AJ164" s="10"/>
      <c r="AK164" s="10"/>
      <c r="AL164" s="10"/>
      <c r="AM164" s="13"/>
    </row>
    <row r="165" spans="2:39" x14ac:dyDescent="0.35">
      <c r="B165" s="5"/>
      <c r="E165" s="20"/>
      <c r="F165" s="25"/>
      <c r="M165" s="20"/>
      <c r="N165" s="20"/>
      <c r="O165" s="13"/>
      <c r="Y165" s="12"/>
      <c r="Z165" s="5"/>
      <c r="AA165" s="10"/>
      <c r="AB165" s="10"/>
      <c r="AC165" s="20"/>
      <c r="AD165" s="10"/>
      <c r="AE165" s="13"/>
      <c r="AG165" s="12"/>
      <c r="AH165" s="5"/>
      <c r="AI165" s="10"/>
      <c r="AJ165" s="10"/>
      <c r="AK165" s="10"/>
      <c r="AL165" s="10"/>
      <c r="AM165" s="13"/>
    </row>
    <row r="166" spans="2:39" x14ac:dyDescent="0.35">
      <c r="B166" s="5"/>
      <c r="E166" s="20"/>
      <c r="F166" s="25"/>
      <c r="M166" s="20"/>
      <c r="N166" s="20"/>
      <c r="O166" s="13"/>
      <c r="Y166" s="12"/>
      <c r="Z166" s="5"/>
      <c r="AA166" s="10"/>
      <c r="AB166" s="10"/>
      <c r="AC166" s="20"/>
      <c r="AD166" s="25"/>
      <c r="AE166" s="13"/>
    </row>
    <row r="167" spans="2:39" x14ac:dyDescent="0.35">
      <c r="B167" s="5"/>
      <c r="E167" s="20"/>
      <c r="F167" s="25"/>
      <c r="M167" s="20"/>
      <c r="N167" s="20"/>
      <c r="O167" s="13"/>
      <c r="Y167" s="12"/>
      <c r="Z167" s="5"/>
      <c r="AA167" s="10"/>
      <c r="AB167" s="10"/>
      <c r="AC167" s="20"/>
      <c r="AD167" s="10"/>
      <c r="AE167" s="13"/>
    </row>
    <row r="168" spans="2:39" x14ac:dyDescent="0.35">
      <c r="B168" s="5"/>
      <c r="E168" s="20"/>
      <c r="F168" s="25"/>
      <c r="M168" s="20"/>
      <c r="N168" s="20"/>
      <c r="O168" s="13"/>
      <c r="Y168" s="12"/>
      <c r="Z168" s="5"/>
      <c r="AA168" s="10"/>
      <c r="AB168" s="10"/>
      <c r="AC168" s="20"/>
      <c r="AD168" s="10"/>
      <c r="AE168" s="13"/>
    </row>
    <row r="169" spans="2:39" x14ac:dyDescent="0.35">
      <c r="B169" s="5"/>
      <c r="E169" s="20"/>
      <c r="F169" s="25"/>
      <c r="M169" s="20"/>
      <c r="N169" s="20"/>
      <c r="O169" s="13"/>
      <c r="Y169" s="12"/>
      <c r="Z169" s="5"/>
      <c r="AA169" s="10"/>
      <c r="AB169" s="10"/>
      <c r="AC169" s="20"/>
      <c r="AD169" s="25"/>
      <c r="AE169" s="13"/>
    </row>
    <row r="170" spans="2:39" x14ac:dyDescent="0.35">
      <c r="B170" s="5"/>
      <c r="E170" s="20"/>
      <c r="F170" s="25"/>
      <c r="M170" s="20"/>
      <c r="N170" s="20"/>
      <c r="O170" s="13"/>
      <c r="Y170" s="12"/>
      <c r="Z170" s="5"/>
      <c r="AA170" s="10"/>
      <c r="AB170" s="10"/>
      <c r="AC170" s="20"/>
      <c r="AD170" s="10"/>
      <c r="AE170" s="13"/>
    </row>
    <row r="171" spans="2:39" x14ac:dyDescent="0.35">
      <c r="B171" s="5"/>
      <c r="E171" s="20"/>
      <c r="F171" s="25"/>
      <c r="M171" s="20"/>
      <c r="N171" s="20"/>
      <c r="O171" s="13"/>
      <c r="Y171" s="12"/>
      <c r="Z171" s="5"/>
      <c r="AA171" s="10"/>
      <c r="AB171" s="10"/>
      <c r="AC171" s="20"/>
      <c r="AD171" s="10"/>
      <c r="AE171" s="13"/>
    </row>
    <row r="172" spans="2:39" x14ac:dyDescent="0.35">
      <c r="B172" s="5"/>
      <c r="E172" s="20"/>
      <c r="F172" s="25"/>
      <c r="M172" s="20"/>
      <c r="N172" s="20"/>
      <c r="O172" s="13"/>
      <c r="Y172" s="12"/>
      <c r="Z172" s="5"/>
      <c r="AA172" s="10"/>
      <c r="AB172" s="10"/>
      <c r="AC172" s="20"/>
      <c r="AD172" s="10"/>
      <c r="AE172" s="13"/>
    </row>
    <row r="173" spans="2:39" x14ac:dyDescent="0.35">
      <c r="B173" s="5"/>
      <c r="E173" s="20"/>
      <c r="F173" s="25"/>
      <c r="M173" s="20"/>
      <c r="N173" s="20"/>
      <c r="O173" s="13"/>
      <c r="Y173" s="12"/>
      <c r="Z173" s="5"/>
      <c r="AA173" s="10"/>
      <c r="AB173" s="10"/>
      <c r="AC173" s="20"/>
      <c r="AD173" s="25"/>
      <c r="AE173" s="13"/>
    </row>
    <row r="174" spans="2:39" x14ac:dyDescent="0.35">
      <c r="B174" s="5"/>
      <c r="E174" s="20"/>
      <c r="F174" s="25"/>
      <c r="M174" s="20"/>
      <c r="N174" s="20"/>
      <c r="O174" s="13"/>
      <c r="Y174" s="12"/>
      <c r="Z174" s="5"/>
      <c r="AA174" s="10"/>
      <c r="AB174" s="10"/>
      <c r="AC174" s="20"/>
      <c r="AD174" s="10"/>
      <c r="AE174" s="13"/>
    </row>
    <row r="175" spans="2:39" x14ac:dyDescent="0.35">
      <c r="B175" s="5"/>
      <c r="E175" s="20"/>
      <c r="F175" s="25"/>
      <c r="M175" s="20"/>
      <c r="N175" s="20"/>
      <c r="O175" s="13"/>
      <c r="Y175" s="12"/>
      <c r="Z175" s="5"/>
      <c r="AA175" s="10"/>
      <c r="AB175" s="10"/>
      <c r="AC175" s="20"/>
      <c r="AD175" s="10"/>
      <c r="AE175" s="13"/>
    </row>
    <row r="176" spans="2:39" x14ac:dyDescent="0.35">
      <c r="B176" s="5"/>
      <c r="E176" s="20"/>
      <c r="F176" s="25"/>
      <c r="M176" s="20"/>
      <c r="N176" s="20"/>
      <c r="O176" s="13"/>
      <c r="Y176" s="12"/>
      <c r="Z176" s="5"/>
      <c r="AA176" s="10"/>
      <c r="AB176" s="10"/>
      <c r="AC176" s="20"/>
      <c r="AD176" s="25"/>
      <c r="AE176" s="13"/>
    </row>
    <row r="177" spans="2:31" x14ac:dyDescent="0.35">
      <c r="B177" s="5"/>
      <c r="E177" s="20"/>
      <c r="F177" s="25"/>
      <c r="M177" s="20"/>
      <c r="N177" s="20"/>
      <c r="O177" s="13"/>
      <c r="Y177" s="12"/>
      <c r="Z177" s="5"/>
      <c r="AA177" s="10"/>
      <c r="AB177" s="10"/>
      <c r="AC177" s="20"/>
      <c r="AD177" s="10"/>
      <c r="AE177" s="13"/>
    </row>
    <row r="178" spans="2:31" x14ac:dyDescent="0.35">
      <c r="B178" s="5"/>
      <c r="E178" s="20"/>
      <c r="F178" s="25"/>
      <c r="M178" s="20"/>
      <c r="N178" s="20"/>
      <c r="O178" s="13"/>
      <c r="Y178" s="12"/>
      <c r="Z178" s="5"/>
      <c r="AA178" s="10"/>
      <c r="AB178" s="10"/>
      <c r="AC178" s="20"/>
      <c r="AD178" s="10"/>
      <c r="AE178" s="13"/>
    </row>
    <row r="179" spans="2:31" x14ac:dyDescent="0.35">
      <c r="B179" s="5"/>
      <c r="E179" s="20"/>
      <c r="F179" s="25"/>
      <c r="M179" s="20"/>
      <c r="N179" s="20"/>
      <c r="O179" s="13"/>
      <c r="Y179" s="12"/>
      <c r="Z179" s="5"/>
      <c r="AA179" s="10"/>
      <c r="AB179" s="10"/>
      <c r="AC179" s="20"/>
      <c r="AD179" s="10"/>
      <c r="AE179" s="13"/>
    </row>
    <row r="180" spans="2:31" x14ac:dyDescent="0.35">
      <c r="B180" s="5"/>
      <c r="E180" s="20"/>
      <c r="F180" s="25"/>
      <c r="M180" s="20"/>
      <c r="N180" s="20"/>
      <c r="O180" s="13"/>
      <c r="Y180" s="12"/>
      <c r="Z180" s="5"/>
      <c r="AA180" s="10"/>
      <c r="AB180" s="10"/>
      <c r="AC180" s="20"/>
      <c r="AD180" s="10"/>
      <c r="AE180" s="13"/>
    </row>
    <row r="181" spans="2:31" x14ac:dyDescent="0.35">
      <c r="B181" s="5"/>
      <c r="E181" s="20"/>
      <c r="F181" s="25"/>
      <c r="M181" s="20"/>
      <c r="N181" s="20"/>
      <c r="O181" s="13"/>
      <c r="Y181" s="12"/>
      <c r="Z181" s="5"/>
      <c r="AA181" s="10"/>
      <c r="AB181" s="10"/>
      <c r="AC181" s="20"/>
      <c r="AD181" s="10"/>
      <c r="AE181" s="13"/>
    </row>
    <row r="182" spans="2:31" x14ac:dyDescent="0.35">
      <c r="B182" s="5"/>
      <c r="E182" s="20"/>
      <c r="F182" s="25"/>
      <c r="M182" s="20"/>
      <c r="N182" s="20"/>
      <c r="O182" s="13"/>
      <c r="Y182" s="12"/>
      <c r="Z182" s="5"/>
      <c r="AA182" s="10"/>
      <c r="AB182" s="10"/>
      <c r="AC182" s="20"/>
      <c r="AD182" s="10"/>
      <c r="AE182" s="13"/>
    </row>
    <row r="183" spans="2:31" x14ac:dyDescent="0.35">
      <c r="B183" s="5"/>
      <c r="E183" s="20"/>
      <c r="F183" s="25"/>
      <c r="M183" s="20"/>
      <c r="N183" s="20"/>
      <c r="O183" s="13"/>
      <c r="Y183" s="12"/>
      <c r="Z183" s="5"/>
      <c r="AA183" s="10"/>
      <c r="AB183" s="10"/>
      <c r="AC183" s="20"/>
      <c r="AD183" s="10"/>
      <c r="AE183" s="13"/>
    </row>
    <row r="184" spans="2:31" x14ac:dyDescent="0.35">
      <c r="B184" s="5"/>
      <c r="E184" s="20"/>
      <c r="F184" s="25"/>
      <c r="M184" s="20"/>
      <c r="N184" s="20"/>
      <c r="O184" s="13"/>
      <c r="Y184" s="12"/>
      <c r="Z184" s="5"/>
      <c r="AA184" s="10"/>
      <c r="AB184" s="10"/>
      <c r="AC184" s="20"/>
      <c r="AD184" s="10"/>
      <c r="AE184" s="13"/>
    </row>
    <row r="185" spans="2:31" x14ac:dyDescent="0.35">
      <c r="B185" s="5"/>
      <c r="E185" s="20"/>
      <c r="F185" s="25"/>
      <c r="M185" s="20"/>
      <c r="N185" s="20"/>
      <c r="O185" s="13"/>
      <c r="Y185" s="12"/>
      <c r="Z185" s="5"/>
      <c r="AA185" s="10"/>
      <c r="AB185" s="10"/>
      <c r="AC185" s="20"/>
      <c r="AD185" s="10"/>
      <c r="AE185" s="13"/>
    </row>
    <row r="186" spans="2:31" x14ac:dyDescent="0.35">
      <c r="B186" s="5"/>
      <c r="E186" s="20"/>
      <c r="F186" s="25"/>
      <c r="M186" s="20"/>
      <c r="N186" s="20"/>
      <c r="O186" s="13"/>
      <c r="Y186" s="12"/>
      <c r="Z186" s="5"/>
      <c r="AA186" s="10"/>
      <c r="AB186" s="10"/>
      <c r="AC186" s="20"/>
      <c r="AD186" s="10"/>
      <c r="AE186" s="13"/>
    </row>
    <row r="187" spans="2:31" x14ac:dyDescent="0.35">
      <c r="B187" s="5"/>
      <c r="E187" s="20"/>
      <c r="F187" s="25"/>
      <c r="M187" s="20"/>
      <c r="N187" s="20"/>
      <c r="O187" s="13"/>
      <c r="Y187" s="12"/>
      <c r="Z187" s="5"/>
      <c r="AA187" s="10"/>
      <c r="AB187" s="10"/>
      <c r="AC187" s="20"/>
      <c r="AD187" s="10"/>
      <c r="AE187" s="13"/>
    </row>
    <row r="188" spans="2:31" x14ac:dyDescent="0.35">
      <c r="B188" s="5"/>
      <c r="E188" s="20"/>
      <c r="F188" s="25"/>
      <c r="M188" s="20"/>
      <c r="N188" s="20"/>
      <c r="O188" s="13"/>
      <c r="Y188" s="12"/>
      <c r="Z188" s="5"/>
      <c r="AA188" s="10"/>
      <c r="AB188" s="10"/>
      <c r="AC188" s="20"/>
      <c r="AD188" s="10"/>
      <c r="AE188" s="13"/>
    </row>
    <row r="189" spans="2:31" x14ac:dyDescent="0.35">
      <c r="B189" s="5"/>
      <c r="E189" s="20"/>
      <c r="F189" s="25"/>
      <c r="M189" s="20"/>
      <c r="N189" s="20"/>
      <c r="O189" s="13"/>
      <c r="Y189" s="12"/>
      <c r="Z189" s="5"/>
      <c r="AA189" s="10"/>
      <c r="AB189" s="10"/>
      <c r="AC189" s="20"/>
      <c r="AD189" s="10"/>
      <c r="AE189" s="13"/>
    </row>
    <row r="190" spans="2:31" x14ac:dyDescent="0.35">
      <c r="B190" s="5"/>
      <c r="E190" s="20"/>
      <c r="F190" s="25"/>
      <c r="M190" s="20"/>
      <c r="N190" s="20"/>
      <c r="O190" s="13"/>
      <c r="Y190" s="12"/>
      <c r="Z190" s="5"/>
      <c r="AA190" s="10"/>
      <c r="AB190" s="10"/>
      <c r="AC190" s="20"/>
      <c r="AD190" s="10"/>
      <c r="AE190" s="13"/>
    </row>
    <row r="191" spans="2:31" x14ac:dyDescent="0.35">
      <c r="B191" s="5"/>
      <c r="E191" s="20"/>
      <c r="F191" s="25"/>
      <c r="M191" s="20"/>
      <c r="N191" s="20"/>
      <c r="O191" s="13"/>
      <c r="Y191" s="12"/>
      <c r="Z191" s="5"/>
      <c r="AA191" s="10"/>
      <c r="AB191" s="10"/>
      <c r="AC191" s="20"/>
      <c r="AD191" s="10"/>
      <c r="AE191" s="13"/>
    </row>
    <row r="192" spans="2:31" x14ac:dyDescent="0.35">
      <c r="B192" s="5"/>
      <c r="E192" s="20"/>
      <c r="F192" s="25"/>
      <c r="M192" s="20"/>
      <c r="N192" s="20"/>
      <c r="O192" s="13"/>
      <c r="Y192" s="12"/>
      <c r="Z192" s="5"/>
      <c r="AA192" s="10"/>
      <c r="AB192" s="10"/>
      <c r="AC192" s="20"/>
      <c r="AD192" s="10"/>
      <c r="AE192" s="13"/>
    </row>
    <row r="193" spans="2:31" x14ac:dyDescent="0.35">
      <c r="B193" s="5"/>
      <c r="E193" s="20"/>
      <c r="F193" s="25"/>
      <c r="M193" s="20"/>
      <c r="N193" s="20"/>
      <c r="O193" s="13"/>
      <c r="Y193" s="12"/>
      <c r="Z193" s="5"/>
      <c r="AA193" s="10"/>
      <c r="AB193" s="10"/>
      <c r="AC193" s="20"/>
      <c r="AD193" s="10"/>
      <c r="AE193" s="13"/>
    </row>
    <row r="194" spans="2:31" x14ac:dyDescent="0.35">
      <c r="B194" s="5"/>
      <c r="E194" s="20"/>
      <c r="F194" s="25"/>
      <c r="M194" s="20"/>
      <c r="N194" s="20"/>
      <c r="O194" s="13"/>
      <c r="Y194" s="12"/>
      <c r="Z194" s="5"/>
      <c r="AA194" s="10"/>
      <c r="AB194" s="10"/>
      <c r="AC194" s="20"/>
      <c r="AD194" s="10"/>
      <c r="AE194" s="13"/>
    </row>
    <row r="195" spans="2:31" x14ac:dyDescent="0.35">
      <c r="B195" s="5"/>
      <c r="E195" s="20"/>
      <c r="F195" s="25"/>
      <c r="M195" s="20"/>
      <c r="N195" s="20"/>
      <c r="O195" s="13"/>
      <c r="Y195" s="12"/>
      <c r="Z195" s="5"/>
      <c r="AA195" s="10"/>
      <c r="AB195" s="10"/>
      <c r="AC195" s="20"/>
      <c r="AD195" s="10"/>
      <c r="AE195" s="13"/>
    </row>
    <row r="196" spans="2:31" x14ac:dyDescent="0.35">
      <c r="B196" s="5"/>
      <c r="E196" s="20"/>
      <c r="F196" s="25"/>
      <c r="M196" s="20"/>
      <c r="N196" s="20"/>
      <c r="O196" s="13"/>
      <c r="Y196" s="12"/>
      <c r="Z196" s="5"/>
      <c r="AA196" s="10"/>
      <c r="AB196" s="10"/>
      <c r="AC196" s="20"/>
      <c r="AD196" s="10"/>
      <c r="AE196" s="13"/>
    </row>
    <row r="197" spans="2:31" x14ac:dyDescent="0.35">
      <c r="B197" s="5"/>
      <c r="E197" s="20"/>
      <c r="F197" s="25"/>
      <c r="M197" s="20"/>
      <c r="N197" s="20"/>
      <c r="O197" s="13"/>
      <c r="Y197" s="12"/>
      <c r="Z197" s="5"/>
      <c r="AA197" s="10"/>
      <c r="AB197" s="10"/>
      <c r="AC197" s="20"/>
      <c r="AD197" s="10"/>
      <c r="AE197" s="13"/>
    </row>
    <row r="198" spans="2:31" x14ac:dyDescent="0.35">
      <c r="B198" s="5"/>
      <c r="E198" s="20"/>
      <c r="F198" s="25"/>
      <c r="M198" s="20"/>
      <c r="N198" s="20"/>
      <c r="O198" s="13"/>
      <c r="Y198" s="12"/>
      <c r="Z198" s="5"/>
      <c r="AA198" s="10"/>
      <c r="AB198" s="10"/>
      <c r="AC198" s="20"/>
      <c r="AD198" s="10"/>
      <c r="AE198" s="13"/>
    </row>
    <row r="199" spans="2:31" x14ac:dyDescent="0.35">
      <c r="B199" s="5"/>
      <c r="E199" s="20"/>
      <c r="F199" s="25"/>
    </row>
    <row r="200" spans="2:31" x14ac:dyDescent="0.35">
      <c r="B200" s="5"/>
      <c r="E200" s="20"/>
      <c r="F200" s="25"/>
    </row>
    <row r="201" spans="2:31" x14ac:dyDescent="0.35">
      <c r="B201" s="5"/>
      <c r="E201" s="20"/>
      <c r="F201" s="25"/>
    </row>
    <row r="202" spans="2:31" x14ac:dyDescent="0.35">
      <c r="B202" s="5"/>
      <c r="E202" s="20"/>
      <c r="F202" s="25"/>
    </row>
    <row r="203" spans="2:31" x14ac:dyDescent="0.35">
      <c r="B203" s="5"/>
      <c r="E203" s="20"/>
      <c r="F203" s="25"/>
    </row>
    <row r="204" spans="2:31" x14ac:dyDescent="0.35">
      <c r="B204" s="5"/>
      <c r="E204" s="20"/>
      <c r="F204" s="25"/>
    </row>
  </sheetData>
  <mergeCells count="5">
    <mergeCell ref="A1:G1"/>
    <mergeCell ref="I1:O1"/>
    <mergeCell ref="Q1:W1"/>
    <mergeCell ref="Y1:AE1"/>
    <mergeCell ref="AG1:AM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C6D0-772E-417C-9F16-87C0157598FE}">
  <dimension ref="A1:G14"/>
  <sheetViews>
    <sheetView workbookViewId="0">
      <selection activeCell="C5" sqref="C5"/>
    </sheetView>
  </sheetViews>
  <sheetFormatPr defaultRowHeight="14.5" x14ac:dyDescent="0.35"/>
  <cols>
    <col min="1" max="1" width="10.453125" bestFit="1" customWidth="1"/>
    <col min="2" max="2" width="16.54296875" bestFit="1" customWidth="1"/>
    <col min="4" max="4" width="21.08984375" bestFit="1" customWidth="1"/>
    <col min="5" max="5" width="12" bestFit="1" customWidth="1"/>
    <col min="7" max="7" width="28.26953125" bestFit="1" customWidth="1"/>
  </cols>
  <sheetData>
    <row r="1" spans="1:7" x14ac:dyDescent="0.35">
      <c r="A1" s="1" t="s">
        <v>0</v>
      </c>
      <c r="B1" s="1" t="s">
        <v>1</v>
      </c>
      <c r="C1" s="1" t="s">
        <v>588</v>
      </c>
      <c r="D1" s="1" t="s">
        <v>3</v>
      </c>
      <c r="E1" s="1" t="s">
        <v>6</v>
      </c>
      <c r="F1" s="1" t="s">
        <v>7</v>
      </c>
      <c r="G1" s="1" t="s">
        <v>594</v>
      </c>
    </row>
    <row r="2" spans="1:7" x14ac:dyDescent="0.35">
      <c r="A2" s="2">
        <v>44870</v>
      </c>
      <c r="B2" t="s">
        <v>273</v>
      </c>
      <c r="D2" t="s">
        <v>11</v>
      </c>
      <c r="E2" s="3">
        <v>2.3310185185185187E-2</v>
      </c>
      <c r="F2" t="s">
        <v>14</v>
      </c>
      <c r="G2" t="s">
        <v>595</v>
      </c>
    </row>
    <row r="3" spans="1:7" x14ac:dyDescent="0.35">
      <c r="A3" t="s">
        <v>14</v>
      </c>
      <c r="B3" t="s">
        <v>596</v>
      </c>
      <c r="D3" t="s">
        <v>41</v>
      </c>
      <c r="E3" s="3">
        <v>4.340277777777778E-3</v>
      </c>
      <c r="F3">
        <v>12</v>
      </c>
      <c r="G3" s="8" t="s">
        <v>597</v>
      </c>
    </row>
    <row r="4" spans="1:7" x14ac:dyDescent="0.35">
      <c r="B4" t="s">
        <v>9</v>
      </c>
      <c r="D4" t="s">
        <v>41</v>
      </c>
      <c r="E4" s="3">
        <v>3.1249999999999997E-3</v>
      </c>
      <c r="F4" t="s">
        <v>14</v>
      </c>
      <c r="G4" s="8" t="s">
        <v>597</v>
      </c>
    </row>
    <row r="5" spans="1:7" x14ac:dyDescent="0.35">
      <c r="A5">
        <v>2014</v>
      </c>
      <c r="B5" t="s">
        <v>318</v>
      </c>
      <c r="C5" t="s">
        <v>383</v>
      </c>
      <c r="D5" t="s">
        <v>180</v>
      </c>
      <c r="E5" s="3">
        <v>6.6145833333333334E-2</v>
      </c>
      <c r="F5" t="s">
        <v>14</v>
      </c>
      <c r="G5" s="8" t="s">
        <v>598</v>
      </c>
    </row>
    <row r="6" spans="1:7" x14ac:dyDescent="0.35">
      <c r="B6" t="s">
        <v>347</v>
      </c>
      <c r="D6" t="s">
        <v>95</v>
      </c>
      <c r="E6" s="3">
        <v>0.17708333333333334</v>
      </c>
      <c r="F6" t="s">
        <v>14</v>
      </c>
      <c r="G6" s="8" t="s">
        <v>599</v>
      </c>
    </row>
    <row r="7" spans="1:7" x14ac:dyDescent="0.35">
      <c r="A7">
        <v>1985</v>
      </c>
      <c r="B7" t="s">
        <v>347</v>
      </c>
      <c r="C7" t="s">
        <v>682</v>
      </c>
      <c r="D7" t="s">
        <v>681</v>
      </c>
      <c r="E7" t="s">
        <v>14</v>
      </c>
      <c r="F7" t="s">
        <v>14</v>
      </c>
      <c r="G7" s="8" t="s">
        <v>680</v>
      </c>
    </row>
    <row r="8" spans="1:7" x14ac:dyDescent="0.35">
      <c r="A8">
        <v>1986</v>
      </c>
      <c r="B8" t="s">
        <v>347</v>
      </c>
      <c r="C8" t="s">
        <v>682</v>
      </c>
      <c r="D8" t="s">
        <v>681</v>
      </c>
      <c r="E8" s="3">
        <v>0.15138888888888888</v>
      </c>
      <c r="F8" t="s">
        <v>14</v>
      </c>
      <c r="G8" t="s">
        <v>683</v>
      </c>
    </row>
    <row r="9" spans="1:7" x14ac:dyDescent="0.35">
      <c r="A9" t="s">
        <v>686</v>
      </c>
      <c r="B9" t="s">
        <v>347</v>
      </c>
      <c r="C9" t="s">
        <v>685</v>
      </c>
      <c r="D9" t="s">
        <v>684</v>
      </c>
      <c r="E9" t="s">
        <v>14</v>
      </c>
      <c r="F9" t="s">
        <v>14</v>
      </c>
      <c r="G9" t="s">
        <v>687</v>
      </c>
    </row>
    <row r="10" spans="1:7" x14ac:dyDescent="0.35">
      <c r="A10" t="s">
        <v>14</v>
      </c>
      <c r="B10" t="s">
        <v>14</v>
      </c>
      <c r="C10" t="s">
        <v>14</v>
      </c>
      <c r="D10" t="s">
        <v>689</v>
      </c>
      <c r="E10" t="s">
        <v>14</v>
      </c>
      <c r="F10" t="s">
        <v>14</v>
      </c>
      <c r="G10" t="s">
        <v>691</v>
      </c>
    </row>
    <row r="11" spans="1:7" x14ac:dyDescent="0.35">
      <c r="A11" t="s">
        <v>14</v>
      </c>
      <c r="B11" t="s">
        <v>14</v>
      </c>
      <c r="C11" t="s">
        <v>14</v>
      </c>
      <c r="D11" t="s">
        <v>688</v>
      </c>
      <c r="E11" t="s">
        <v>14</v>
      </c>
      <c r="F11" t="s">
        <v>14</v>
      </c>
      <c r="G11" t="s">
        <v>691</v>
      </c>
    </row>
    <row r="12" spans="1:7" x14ac:dyDescent="0.35">
      <c r="A12" t="s">
        <v>14</v>
      </c>
      <c r="B12" t="s">
        <v>14</v>
      </c>
      <c r="C12" t="s">
        <v>14</v>
      </c>
      <c r="D12" t="s">
        <v>690</v>
      </c>
      <c r="E12" t="s">
        <v>14</v>
      </c>
      <c r="F12" t="s">
        <v>14</v>
      </c>
      <c r="G12" t="s">
        <v>691</v>
      </c>
    </row>
    <row r="13" spans="1:7" x14ac:dyDescent="0.35">
      <c r="E13" s="3"/>
    </row>
    <row r="14" spans="1:7" x14ac:dyDescent="0.35">
      <c r="E14" s="3"/>
    </row>
  </sheetData>
  <autoFilter ref="A1:G1" xr:uid="{269DC6D0-772E-417C-9F16-87C0157598FE}"/>
  <conditionalFormatting sqref="B1">
    <cfRule type="cellIs" dxfId="8" priority="1" operator="equal">
      <formula>"3b Marathon"</formula>
    </cfRule>
    <cfRule type="cellIs" dxfId="7" priority="2" operator="equal">
      <formula>"3b Half Marathon"</formula>
    </cfRule>
    <cfRule type="cellIs" dxfId="6" priority="3" operator="equal">
      <formula>"3b 5km"</formula>
    </cfRule>
    <cfRule type="cellIs" dxfId="5" priority="4" operator="equal">
      <formula>"3b 10km"</formula>
    </cfRule>
  </conditionalFormatting>
  <hyperlinks>
    <hyperlink ref="G3" r:id="rId1" xr:uid="{BB39F82F-17E5-4974-82B2-744537C6B21D}"/>
    <hyperlink ref="G4" r:id="rId2" xr:uid="{8AF6A63D-5393-4813-979F-4130EDBA7C03}"/>
    <hyperlink ref="G5" r:id="rId3" xr:uid="{C3C6A9BE-FED8-4988-98A6-DA05F0D1D010}"/>
    <hyperlink ref="G6" r:id="rId4" xr:uid="{84BEE91E-05D5-4A75-8318-1CA959F43672}"/>
    <hyperlink ref="G7" r:id="rId5" xr:uid="{CEB50D1E-713C-455C-BC85-59B063D179B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4E90-722C-4F94-B9C8-70561909208A}">
  <dimension ref="B2:I17"/>
  <sheetViews>
    <sheetView workbookViewId="0">
      <selection activeCell="H10" sqref="H10"/>
    </sheetView>
  </sheetViews>
  <sheetFormatPr defaultRowHeight="14.5" x14ac:dyDescent="0.35"/>
  <cols>
    <col min="2" max="2" width="21.81640625" bestFit="1" customWidth="1"/>
    <col min="9" max="9" width="10.7265625" bestFit="1" customWidth="1"/>
  </cols>
  <sheetData>
    <row r="2" spans="2:9" x14ac:dyDescent="0.35">
      <c r="B2" t="s">
        <v>700</v>
      </c>
    </row>
    <row r="3" spans="2:9" ht="15" thickBot="1" x14ac:dyDescent="0.4"/>
    <row r="4" spans="2:9" ht="15" thickBot="1" x14ac:dyDescent="0.4">
      <c r="B4" s="59" t="s">
        <v>3</v>
      </c>
      <c r="C4" s="57" t="s">
        <v>705</v>
      </c>
      <c r="D4" s="58"/>
      <c r="E4" s="58"/>
      <c r="F4" s="58"/>
      <c r="G4" s="58"/>
      <c r="H4" s="58"/>
      <c r="I4" s="59" t="s">
        <v>706</v>
      </c>
    </row>
    <row r="5" spans="2:9" ht="15" thickBot="1" x14ac:dyDescent="0.4">
      <c r="B5" s="60"/>
      <c r="C5" s="27" t="s">
        <v>162</v>
      </c>
      <c r="D5" s="28" t="s">
        <v>701</v>
      </c>
      <c r="E5" s="28" t="s">
        <v>685</v>
      </c>
      <c r="F5" s="28" t="s">
        <v>702</v>
      </c>
      <c r="G5" s="28" t="s">
        <v>703</v>
      </c>
      <c r="H5" s="28" t="s">
        <v>704</v>
      </c>
      <c r="I5" s="60"/>
    </row>
    <row r="6" spans="2:9" x14ac:dyDescent="0.35">
      <c r="B6" s="50" t="s">
        <v>307</v>
      </c>
      <c r="C6" s="32">
        <v>2021</v>
      </c>
      <c r="D6" s="33">
        <v>2023</v>
      </c>
      <c r="E6" s="33">
        <v>2022</v>
      </c>
      <c r="F6" s="42"/>
      <c r="G6" s="33">
        <v>2022</v>
      </c>
      <c r="H6" s="34">
        <v>2019</v>
      </c>
      <c r="I6" s="29">
        <f t="shared" ref="I6:I17" si="0">COUNT(C6:H6)</f>
        <v>5</v>
      </c>
    </row>
    <row r="7" spans="2:9" x14ac:dyDescent="0.35">
      <c r="B7" s="47" t="s">
        <v>163</v>
      </c>
      <c r="C7" s="39"/>
      <c r="D7" s="48"/>
      <c r="E7" s="49">
        <v>2008</v>
      </c>
      <c r="F7" s="48"/>
      <c r="G7" s="49">
        <v>1996</v>
      </c>
      <c r="H7" s="35">
        <v>2005</v>
      </c>
      <c r="I7" s="30">
        <f t="shared" si="0"/>
        <v>3</v>
      </c>
    </row>
    <row r="8" spans="2:9" x14ac:dyDescent="0.35">
      <c r="B8" s="47" t="s">
        <v>254</v>
      </c>
      <c r="C8" s="52">
        <v>2021</v>
      </c>
      <c r="D8" s="49">
        <v>2023</v>
      </c>
      <c r="E8" s="49">
        <v>2022</v>
      </c>
      <c r="F8" s="48"/>
      <c r="G8" s="49">
        <v>2022</v>
      </c>
      <c r="H8" s="35" t="s">
        <v>799</v>
      </c>
      <c r="I8" s="30">
        <f t="shared" si="0"/>
        <v>4</v>
      </c>
    </row>
    <row r="9" spans="2:9" x14ac:dyDescent="0.35">
      <c r="B9" s="47" t="s">
        <v>294</v>
      </c>
      <c r="C9" s="39"/>
      <c r="D9" s="48"/>
      <c r="E9" s="49">
        <v>2011</v>
      </c>
      <c r="F9" s="48"/>
      <c r="G9" s="48"/>
      <c r="H9" s="43"/>
      <c r="I9" s="30">
        <f t="shared" si="0"/>
        <v>1</v>
      </c>
    </row>
    <row r="10" spans="2:9" x14ac:dyDescent="0.35">
      <c r="B10" s="47" t="s">
        <v>236</v>
      </c>
      <c r="C10" s="39"/>
      <c r="D10" s="48"/>
      <c r="E10" s="49">
        <v>2021</v>
      </c>
      <c r="F10" s="10"/>
      <c r="G10" s="48"/>
      <c r="H10" s="43"/>
      <c r="I10" s="30">
        <f t="shared" si="0"/>
        <v>1</v>
      </c>
    </row>
    <row r="11" spans="2:9" x14ac:dyDescent="0.35">
      <c r="B11" s="47" t="s">
        <v>349</v>
      </c>
      <c r="C11" s="39"/>
      <c r="D11" s="48"/>
      <c r="E11" s="48"/>
      <c r="F11" s="49">
        <v>2006</v>
      </c>
      <c r="G11" s="48"/>
      <c r="H11" s="43"/>
      <c r="I11" s="30">
        <f t="shared" si="0"/>
        <v>1</v>
      </c>
    </row>
    <row r="12" spans="2:9" x14ac:dyDescent="0.35">
      <c r="B12" s="47" t="s">
        <v>133</v>
      </c>
      <c r="C12" s="39"/>
      <c r="D12" s="48"/>
      <c r="E12" s="48"/>
      <c r="F12" s="49">
        <v>2006</v>
      </c>
      <c r="G12" s="48"/>
      <c r="H12" s="43"/>
      <c r="I12" s="30">
        <f t="shared" si="0"/>
        <v>1</v>
      </c>
    </row>
    <row r="13" spans="2:9" x14ac:dyDescent="0.35">
      <c r="B13" s="47" t="s">
        <v>121</v>
      </c>
      <c r="C13" s="39"/>
      <c r="D13" s="48"/>
      <c r="E13" s="48"/>
      <c r="F13" s="49">
        <v>2017</v>
      </c>
      <c r="G13" s="48"/>
      <c r="H13" s="43"/>
      <c r="I13" s="30">
        <f t="shared" si="0"/>
        <v>1</v>
      </c>
    </row>
    <row r="14" spans="2:9" x14ac:dyDescent="0.35">
      <c r="B14" s="47" t="s">
        <v>404</v>
      </c>
      <c r="C14" s="39"/>
      <c r="D14" s="48"/>
      <c r="E14" s="48"/>
      <c r="F14" s="49">
        <v>2012</v>
      </c>
      <c r="G14" s="48"/>
      <c r="H14" s="43"/>
      <c r="I14" s="30">
        <f t="shared" si="0"/>
        <v>1</v>
      </c>
    </row>
    <row r="15" spans="2:9" x14ac:dyDescent="0.35">
      <c r="B15" s="47" t="s">
        <v>492</v>
      </c>
      <c r="C15" s="39"/>
      <c r="D15" s="48"/>
      <c r="E15" s="48"/>
      <c r="F15" s="48"/>
      <c r="G15" s="48"/>
      <c r="H15" s="35">
        <v>2006</v>
      </c>
      <c r="I15" s="30">
        <f t="shared" si="0"/>
        <v>1</v>
      </c>
    </row>
    <row r="16" spans="2:9" x14ac:dyDescent="0.35">
      <c r="B16" s="47" t="s">
        <v>40</v>
      </c>
      <c r="C16" s="39"/>
      <c r="D16" s="48"/>
      <c r="E16" s="48"/>
      <c r="F16" s="48"/>
      <c r="G16" s="48"/>
      <c r="H16" s="35">
        <v>1987</v>
      </c>
      <c r="I16" s="30">
        <f t="shared" si="0"/>
        <v>1</v>
      </c>
    </row>
    <row r="17" spans="2:9" ht="15" thickBot="1" x14ac:dyDescent="0.4">
      <c r="B17" s="51" t="s">
        <v>425</v>
      </c>
      <c r="C17" s="40"/>
      <c r="D17" s="41"/>
      <c r="E17" s="41"/>
      <c r="F17" s="36"/>
      <c r="G17" s="37">
        <v>2018</v>
      </c>
      <c r="H17" s="38"/>
      <c r="I17" s="31">
        <f t="shared" si="0"/>
        <v>1</v>
      </c>
    </row>
  </sheetData>
  <mergeCells count="3">
    <mergeCell ref="C4:H4"/>
    <mergeCell ref="B4:B5"/>
    <mergeCell ref="I4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4147-10F8-4731-9D8A-8A820728269D}">
  <dimension ref="A1:L80"/>
  <sheetViews>
    <sheetView topLeftCell="A3" workbookViewId="0">
      <selection activeCell="A3" sqref="A3"/>
    </sheetView>
  </sheetViews>
  <sheetFormatPr defaultRowHeight="14.5" x14ac:dyDescent="0.35"/>
  <cols>
    <col min="1" max="1" width="28.81640625" customWidth="1"/>
    <col min="2" max="2" width="17.453125" customWidth="1"/>
    <col min="3" max="3" width="26.36328125" bestFit="1" customWidth="1"/>
    <col min="4" max="4" width="15.90625" customWidth="1"/>
    <col min="5" max="5" width="10.26953125" bestFit="1" customWidth="1"/>
    <col min="6" max="6" width="5.08984375" customWidth="1"/>
  </cols>
  <sheetData>
    <row r="1" spans="1:12" x14ac:dyDescent="0.35">
      <c r="A1" t="s">
        <v>600</v>
      </c>
      <c r="B1" s="8" t="s">
        <v>601</v>
      </c>
    </row>
    <row r="3" spans="1:12" x14ac:dyDescent="0.35">
      <c r="A3" s="1" t="s">
        <v>896</v>
      </c>
      <c r="E3" s="24" t="s">
        <v>602</v>
      </c>
    </row>
    <row r="4" spans="1:12" x14ac:dyDescent="0.35">
      <c r="A4" t="s">
        <v>603</v>
      </c>
      <c r="B4" t="s">
        <v>604</v>
      </c>
    </row>
    <row r="5" spans="1:12" x14ac:dyDescent="0.35">
      <c r="A5" s="24" t="s">
        <v>605</v>
      </c>
    </row>
    <row r="6" spans="1:12" x14ac:dyDescent="0.35">
      <c r="A6" t="s">
        <v>606</v>
      </c>
      <c r="B6" t="s">
        <v>607</v>
      </c>
    </row>
    <row r="7" spans="1:12" x14ac:dyDescent="0.35">
      <c r="A7" t="s">
        <v>609</v>
      </c>
    </row>
    <row r="8" spans="1:12" x14ac:dyDescent="0.35">
      <c r="A8" t="s">
        <v>113</v>
      </c>
      <c r="B8" s="8" t="s">
        <v>610</v>
      </c>
      <c r="D8" s="8" t="s">
        <v>611</v>
      </c>
      <c r="L8" t="s">
        <v>711</v>
      </c>
    </row>
    <row r="9" spans="1:12" x14ac:dyDescent="0.35">
      <c r="A9" s="24" t="s">
        <v>561</v>
      </c>
      <c r="B9" t="s">
        <v>612</v>
      </c>
    </row>
    <row r="10" spans="1:12" x14ac:dyDescent="0.35">
      <c r="A10" s="24" t="s">
        <v>332</v>
      </c>
      <c r="B10" s="8" t="s">
        <v>613</v>
      </c>
    </row>
    <row r="11" spans="1:12" x14ac:dyDescent="0.35">
      <c r="A11" t="s">
        <v>213</v>
      </c>
      <c r="B11" t="s">
        <v>614</v>
      </c>
    </row>
    <row r="12" spans="1:12" x14ac:dyDescent="0.35">
      <c r="A12" t="s">
        <v>615</v>
      </c>
    </row>
    <row r="13" spans="1:12" x14ac:dyDescent="0.35">
      <c r="A13" t="s">
        <v>616</v>
      </c>
      <c r="B13" t="s">
        <v>617</v>
      </c>
    </row>
    <row r="14" spans="1:12" x14ac:dyDescent="0.35">
      <c r="A14" t="s">
        <v>618</v>
      </c>
    </row>
    <row r="15" spans="1:12" x14ac:dyDescent="0.35">
      <c r="A15" t="s">
        <v>619</v>
      </c>
      <c r="B15" t="s">
        <v>620</v>
      </c>
    </row>
    <row r="16" spans="1:12" x14ac:dyDescent="0.35">
      <c r="A16" t="s">
        <v>197</v>
      </c>
      <c r="B16" t="s">
        <v>621</v>
      </c>
    </row>
    <row r="17" spans="1:10" x14ac:dyDescent="0.35">
      <c r="A17" t="s">
        <v>622</v>
      </c>
      <c r="B17" t="s">
        <v>623</v>
      </c>
    </row>
    <row r="18" spans="1:10" x14ac:dyDescent="0.35">
      <c r="A18" t="s">
        <v>624</v>
      </c>
      <c r="B18" t="s">
        <v>625</v>
      </c>
    </row>
    <row r="19" spans="1:10" x14ac:dyDescent="0.35">
      <c r="A19" s="24" t="s">
        <v>626</v>
      </c>
      <c r="B19" t="s">
        <v>750</v>
      </c>
    </row>
    <row r="20" spans="1:10" x14ac:dyDescent="0.35">
      <c r="A20" t="s">
        <v>627</v>
      </c>
    </row>
    <row r="21" spans="1:10" x14ac:dyDescent="0.35">
      <c r="A21" t="s">
        <v>628</v>
      </c>
    </row>
    <row r="22" spans="1:10" x14ac:dyDescent="0.35">
      <c r="A22" t="s">
        <v>629</v>
      </c>
      <c r="B22" t="s">
        <v>630</v>
      </c>
    </row>
    <row r="23" spans="1:10" x14ac:dyDescent="0.35">
      <c r="A23" t="s">
        <v>633</v>
      </c>
      <c r="B23" s="8" t="s">
        <v>634</v>
      </c>
    </row>
    <row r="24" spans="1:10" x14ac:dyDescent="0.35">
      <c r="A24" t="s">
        <v>635</v>
      </c>
      <c r="B24" t="s">
        <v>636</v>
      </c>
      <c r="J24" t="s">
        <v>637</v>
      </c>
    </row>
    <row r="25" spans="1:10" x14ac:dyDescent="0.35">
      <c r="A25" t="s">
        <v>638</v>
      </c>
      <c r="B25" s="8" t="s">
        <v>639</v>
      </c>
    </row>
    <row r="26" spans="1:10" x14ac:dyDescent="0.35">
      <c r="A26" t="s">
        <v>640</v>
      </c>
      <c r="B26" t="s">
        <v>641</v>
      </c>
    </row>
    <row r="27" spans="1:10" x14ac:dyDescent="0.35">
      <c r="A27" t="s">
        <v>642</v>
      </c>
      <c r="B27" t="s">
        <v>643</v>
      </c>
    </row>
    <row r="28" spans="1:10" x14ac:dyDescent="0.35">
      <c r="A28" t="s">
        <v>383</v>
      </c>
      <c r="B28" s="8" t="s">
        <v>644</v>
      </c>
    </row>
    <row r="29" spans="1:10" x14ac:dyDescent="0.35">
      <c r="A29" t="s">
        <v>645</v>
      </c>
      <c r="B29" t="s">
        <v>646</v>
      </c>
    </row>
    <row r="30" spans="1:10" x14ac:dyDescent="0.35">
      <c r="A30" t="s">
        <v>647</v>
      </c>
      <c r="B30" s="8" t="s">
        <v>648</v>
      </c>
    </row>
    <row r="31" spans="1:10" x14ac:dyDescent="0.35">
      <c r="A31" t="s">
        <v>649</v>
      </c>
      <c r="B31" s="8" t="s">
        <v>650</v>
      </c>
    </row>
    <row r="32" spans="1:10" x14ac:dyDescent="0.35">
      <c r="A32" t="s">
        <v>651</v>
      </c>
      <c r="B32" t="s">
        <v>652</v>
      </c>
      <c r="F32" t="s">
        <v>653</v>
      </c>
    </row>
    <row r="33" spans="1:6" x14ac:dyDescent="0.35">
      <c r="A33" t="s">
        <v>654</v>
      </c>
      <c r="B33" s="8" t="s">
        <v>655</v>
      </c>
    </row>
    <row r="34" spans="1:6" x14ac:dyDescent="0.35">
      <c r="A34" t="s">
        <v>656</v>
      </c>
      <c r="B34" t="s">
        <v>657</v>
      </c>
    </row>
    <row r="35" spans="1:6" x14ac:dyDescent="0.35">
      <c r="A35" s="24" t="s">
        <v>658</v>
      </c>
      <c r="B35" s="8" t="s">
        <v>659</v>
      </c>
    </row>
    <row r="36" spans="1:6" x14ac:dyDescent="0.35">
      <c r="A36" s="24" t="s">
        <v>660</v>
      </c>
      <c r="B36" t="s">
        <v>748</v>
      </c>
    </row>
    <row r="37" spans="1:6" x14ac:dyDescent="0.35">
      <c r="A37" t="s">
        <v>661</v>
      </c>
      <c r="B37" t="s">
        <v>662</v>
      </c>
    </row>
    <row r="38" spans="1:6" x14ac:dyDescent="0.35">
      <c r="A38" t="s">
        <v>663</v>
      </c>
      <c r="B38" s="8" t="s">
        <v>664</v>
      </c>
    </row>
    <row r="39" spans="1:6" x14ac:dyDescent="0.35">
      <c r="A39" t="s">
        <v>355</v>
      </c>
      <c r="B39" t="s">
        <v>665</v>
      </c>
    </row>
    <row r="40" spans="1:6" x14ac:dyDescent="0.35">
      <c r="A40" t="s">
        <v>666</v>
      </c>
      <c r="B40" t="s">
        <v>895</v>
      </c>
    </row>
    <row r="41" spans="1:6" x14ac:dyDescent="0.35">
      <c r="A41" t="s">
        <v>253</v>
      </c>
      <c r="B41" t="s">
        <v>667</v>
      </c>
    </row>
    <row r="42" spans="1:6" x14ac:dyDescent="0.35">
      <c r="A42" t="s">
        <v>224</v>
      </c>
      <c r="B42" t="s">
        <v>668</v>
      </c>
      <c r="F42" s="3"/>
    </row>
    <row r="43" spans="1:6" x14ac:dyDescent="0.35">
      <c r="A43" t="s">
        <v>233</v>
      </c>
      <c r="B43" t="s">
        <v>669</v>
      </c>
      <c r="F43" s="3"/>
    </row>
    <row r="44" spans="1:6" x14ac:dyDescent="0.35">
      <c r="A44" s="24" t="s">
        <v>670</v>
      </c>
      <c r="B44" t="s">
        <v>671</v>
      </c>
      <c r="F44" s="3"/>
    </row>
    <row r="45" spans="1:6" x14ac:dyDescent="0.35">
      <c r="A45" t="s">
        <v>672</v>
      </c>
      <c r="B45" s="8" t="s">
        <v>673</v>
      </c>
      <c r="F45" s="3"/>
    </row>
    <row r="46" spans="1:6" x14ac:dyDescent="0.35">
      <c r="A46" t="s">
        <v>674</v>
      </c>
      <c r="B46" t="s">
        <v>675</v>
      </c>
      <c r="F46" s="3"/>
    </row>
    <row r="47" spans="1:6" x14ac:dyDescent="0.35">
      <c r="A47" t="s">
        <v>676</v>
      </c>
      <c r="B47" t="s">
        <v>677</v>
      </c>
      <c r="F47" s="3"/>
    </row>
    <row r="48" spans="1:6" x14ac:dyDescent="0.35">
      <c r="A48" s="24" t="s">
        <v>205</v>
      </c>
    </row>
    <row r="49" spans="1:10" x14ac:dyDescent="0.35">
      <c r="A49" s="24" t="s">
        <v>816</v>
      </c>
      <c r="B49" t="s">
        <v>817</v>
      </c>
      <c r="D49" s="8"/>
    </row>
    <row r="50" spans="1:10" x14ac:dyDescent="0.35">
      <c r="J50" s="8"/>
    </row>
    <row r="51" spans="1:10" x14ac:dyDescent="0.35">
      <c r="A51" s="1" t="s">
        <v>699</v>
      </c>
    </row>
    <row r="52" spans="1:10" x14ac:dyDescent="0.35">
      <c r="A52" t="s">
        <v>693</v>
      </c>
      <c r="B52" t="s">
        <v>694</v>
      </c>
    </row>
    <row r="53" spans="1:10" x14ac:dyDescent="0.35">
      <c r="A53" t="s">
        <v>695</v>
      </c>
      <c r="B53" t="s">
        <v>698</v>
      </c>
    </row>
    <row r="54" spans="1:10" x14ac:dyDescent="0.35">
      <c r="A54" t="s">
        <v>696</v>
      </c>
    </row>
    <row r="57" spans="1:10" x14ac:dyDescent="0.35">
      <c r="A57" t="s">
        <v>827</v>
      </c>
      <c r="C57" s="8" t="s">
        <v>826</v>
      </c>
      <c r="E57" t="s">
        <v>859</v>
      </c>
    </row>
    <row r="58" spans="1:10" x14ac:dyDescent="0.35">
      <c r="A58" t="s">
        <v>858</v>
      </c>
      <c r="C58" s="8"/>
    </row>
    <row r="59" spans="1:10" x14ac:dyDescent="0.35">
      <c r="A59" s="2" t="s">
        <v>822</v>
      </c>
      <c r="B59" t="s">
        <v>318</v>
      </c>
      <c r="C59" t="s">
        <v>821</v>
      </c>
      <c r="D59" t="s">
        <v>605</v>
      </c>
      <c r="E59" t="str">
        <f>VLOOKUP(D59,Joggler_List!A:C,2,0)</f>
        <v>M</v>
      </c>
      <c r="F59" t="str">
        <f>VLOOKUP(D59,Joggler_List!A:C,3,0)</f>
        <v>TUR</v>
      </c>
      <c r="G59" s="3" t="s">
        <v>14</v>
      </c>
      <c r="H59" s="3" t="s">
        <v>14</v>
      </c>
      <c r="I59" s="8" t="s">
        <v>823</v>
      </c>
    </row>
    <row r="60" spans="1:10" x14ac:dyDescent="0.35">
      <c r="A60" t="s">
        <v>822</v>
      </c>
      <c r="B60" t="s">
        <v>273</v>
      </c>
      <c r="C60" t="s">
        <v>825</v>
      </c>
      <c r="D60" t="s">
        <v>605</v>
      </c>
      <c r="E60" t="str">
        <f>VLOOKUP(D60,Joggler_List!A:C,2,0)</f>
        <v>M</v>
      </c>
      <c r="F60" t="str">
        <f>VLOOKUP(D60,Joggler_List!A:C,3,0)</f>
        <v>TUR</v>
      </c>
      <c r="G60" s="3">
        <v>3.5520833333333328E-2</v>
      </c>
      <c r="H60" s="3" t="s">
        <v>14</v>
      </c>
      <c r="I60" s="8" t="s">
        <v>824</v>
      </c>
    </row>
    <row r="61" spans="1:10" x14ac:dyDescent="0.35">
      <c r="A61" t="s">
        <v>383</v>
      </c>
      <c r="B61" t="s">
        <v>318</v>
      </c>
      <c r="C61" t="s">
        <v>828</v>
      </c>
      <c r="D61" t="s">
        <v>605</v>
      </c>
      <c r="E61" t="str">
        <f>VLOOKUP(D61,Joggler_List!A:C,2,0)</f>
        <v>M</v>
      </c>
      <c r="F61" t="str">
        <f>VLOOKUP(D61,Joggler_List!A:C,3,0)</f>
        <v>TUR</v>
      </c>
      <c r="G61" t="s">
        <v>383</v>
      </c>
      <c r="H61" t="s">
        <v>14</v>
      </c>
      <c r="I61" s="8" t="s">
        <v>829</v>
      </c>
    </row>
    <row r="62" spans="1:10" x14ac:dyDescent="0.35">
      <c r="A62" s="2">
        <v>43716</v>
      </c>
      <c r="B62" t="s">
        <v>318</v>
      </c>
      <c r="C62" t="s">
        <v>830</v>
      </c>
      <c r="D62" t="s">
        <v>605</v>
      </c>
      <c r="E62" t="str">
        <f>VLOOKUP(D62,Joggler_List!A:C,2,0)</f>
        <v>M</v>
      </c>
      <c r="F62" t="str">
        <f>VLOOKUP(D62,Joggler_List!A:C,3,0)</f>
        <v>TUR</v>
      </c>
      <c r="G62" s="3">
        <v>9.375E-2</v>
      </c>
      <c r="H62" s="3" t="s">
        <v>14</v>
      </c>
      <c r="I62" s="8" t="s">
        <v>831</v>
      </c>
    </row>
    <row r="63" spans="1:10" x14ac:dyDescent="0.35">
      <c r="A63">
        <v>2019</v>
      </c>
      <c r="B63" t="s">
        <v>318</v>
      </c>
      <c r="C63" t="s">
        <v>832</v>
      </c>
      <c r="D63" t="s">
        <v>605</v>
      </c>
      <c r="E63" t="str">
        <f>VLOOKUP(D63,Joggler_List!A:C,2,0)</f>
        <v>M</v>
      </c>
      <c r="F63" t="str">
        <f>VLOOKUP(D63,Joggler_List!A:C,3,0)</f>
        <v>TUR</v>
      </c>
      <c r="G63" s="3">
        <v>8.9791666666666659E-2</v>
      </c>
      <c r="H63">
        <v>3</v>
      </c>
      <c r="I63" s="8" t="s">
        <v>833</v>
      </c>
    </row>
    <row r="64" spans="1:10" x14ac:dyDescent="0.35">
      <c r="A64" s="2">
        <v>42827</v>
      </c>
      <c r="B64" t="s">
        <v>318</v>
      </c>
      <c r="C64" t="s">
        <v>834</v>
      </c>
      <c r="D64" t="s">
        <v>605</v>
      </c>
      <c r="E64" t="str">
        <f>VLOOKUP(D64,Joggler_List!A:C,2,0)</f>
        <v>M</v>
      </c>
      <c r="F64" t="str">
        <f>VLOOKUP(D64,Joggler_List!A:C,3,0)</f>
        <v>TUR</v>
      </c>
      <c r="G64" s="3">
        <v>8.414351851851852E-2</v>
      </c>
      <c r="H64" s="3" t="s">
        <v>14</v>
      </c>
      <c r="I64" t="s">
        <v>835</v>
      </c>
    </row>
    <row r="65" spans="1:9" x14ac:dyDescent="0.35">
      <c r="A65" t="s">
        <v>383</v>
      </c>
      <c r="B65" t="s">
        <v>273</v>
      </c>
      <c r="C65" t="s">
        <v>837</v>
      </c>
      <c r="D65" t="s">
        <v>605</v>
      </c>
      <c r="E65" t="str">
        <f>VLOOKUP(D65,Joggler_List!A:C,2,0)</f>
        <v>M</v>
      </c>
      <c r="F65" t="str">
        <f>VLOOKUP(D65,Joggler_List!A:C,3,0)</f>
        <v>TUR</v>
      </c>
      <c r="G65" s="3">
        <v>4.3240740740740739E-2</v>
      </c>
      <c r="H65" t="s">
        <v>14</v>
      </c>
      <c r="I65" s="8" t="s">
        <v>836</v>
      </c>
    </row>
    <row r="66" spans="1:9" x14ac:dyDescent="0.35">
      <c r="A66">
        <v>2015</v>
      </c>
      <c r="B66" t="s">
        <v>347</v>
      </c>
      <c r="C66" t="s">
        <v>818</v>
      </c>
      <c r="D66" t="s">
        <v>605</v>
      </c>
      <c r="E66" t="str">
        <f>VLOOKUP(D66,Joggler_List!A:C,2,0)</f>
        <v>M</v>
      </c>
      <c r="F66" t="str">
        <f>VLOOKUP(D66,Joggler_List!A:C,3,0)</f>
        <v>TUR</v>
      </c>
      <c r="G66" t="s">
        <v>14</v>
      </c>
      <c r="H66" s="3" t="s">
        <v>14</v>
      </c>
      <c r="I66" s="8" t="s">
        <v>838</v>
      </c>
    </row>
    <row r="67" spans="1:9" x14ac:dyDescent="0.35">
      <c r="A67" t="s">
        <v>383</v>
      </c>
      <c r="B67" t="s">
        <v>318</v>
      </c>
      <c r="C67" t="s">
        <v>840</v>
      </c>
      <c r="D67" t="s">
        <v>605</v>
      </c>
      <c r="E67" t="str">
        <f>VLOOKUP(D67,Joggler_List!A:C,2,0)</f>
        <v>M</v>
      </c>
      <c r="F67" t="str">
        <f>VLOOKUP(D67,Joggler_List!A:C,3,0)</f>
        <v>TUR</v>
      </c>
      <c r="G67" s="3">
        <v>9.0277777777777776E-2</v>
      </c>
      <c r="H67">
        <v>2</v>
      </c>
      <c r="I67" s="8" t="s">
        <v>841</v>
      </c>
    </row>
    <row r="68" spans="1:9" x14ac:dyDescent="0.35">
      <c r="A68">
        <v>2018</v>
      </c>
      <c r="B68" t="s">
        <v>347</v>
      </c>
      <c r="C68" t="s">
        <v>818</v>
      </c>
      <c r="D68" t="s">
        <v>605</v>
      </c>
      <c r="E68" t="str">
        <f>VLOOKUP(D68,Joggler_List!A:C,2,0)</f>
        <v>M</v>
      </c>
      <c r="F68" t="str">
        <f>VLOOKUP(D68,Joggler_List!A:C,3,0)</f>
        <v>TUR</v>
      </c>
      <c r="G68" t="s">
        <v>383</v>
      </c>
      <c r="H68" s="3" t="s">
        <v>383</v>
      </c>
      <c r="I68" s="8" t="s">
        <v>842</v>
      </c>
    </row>
    <row r="69" spans="1:9" x14ac:dyDescent="0.35">
      <c r="A69" t="s">
        <v>383</v>
      </c>
      <c r="B69" t="s">
        <v>318</v>
      </c>
      <c r="C69" t="s">
        <v>843</v>
      </c>
      <c r="D69" t="s">
        <v>605</v>
      </c>
      <c r="E69" t="str">
        <f>VLOOKUP(D69,Joggler_List!A:C,2,0)</f>
        <v>M</v>
      </c>
      <c r="F69" t="str">
        <f>VLOOKUP(D69,Joggler_List!A:C,3,0)</f>
        <v>TUR</v>
      </c>
      <c r="G69" t="s">
        <v>844</v>
      </c>
      <c r="H69">
        <v>5</v>
      </c>
      <c r="I69" s="8" t="s">
        <v>845</v>
      </c>
    </row>
    <row r="70" spans="1:9" x14ac:dyDescent="0.35">
      <c r="A70" t="s">
        <v>383</v>
      </c>
      <c r="B70" t="s">
        <v>318</v>
      </c>
      <c r="C70" t="s">
        <v>839</v>
      </c>
      <c r="D70" t="s">
        <v>605</v>
      </c>
      <c r="E70" t="str">
        <f>VLOOKUP(D70,Joggler_List!A:C,2,0)</f>
        <v>M</v>
      </c>
      <c r="F70" t="str">
        <f>VLOOKUP(D70,Joggler_List!A:C,3,0)</f>
        <v>TUR</v>
      </c>
      <c r="G70" s="3">
        <v>8.2476851851851843E-2</v>
      </c>
      <c r="H70">
        <v>4</v>
      </c>
      <c r="I70" s="8" t="s">
        <v>846</v>
      </c>
    </row>
    <row r="71" spans="1:9" x14ac:dyDescent="0.35">
      <c r="A71" s="2">
        <v>42655</v>
      </c>
      <c r="B71" t="s">
        <v>273</v>
      </c>
      <c r="C71" t="s">
        <v>850</v>
      </c>
      <c r="D71" t="s">
        <v>605</v>
      </c>
      <c r="E71" t="str">
        <f>VLOOKUP(D71,Joggler_List!A:C,2,0)</f>
        <v>M</v>
      </c>
      <c r="F71" t="str">
        <f>VLOOKUP(D71,Joggler_List!A:C,3,0)</f>
        <v>TUR</v>
      </c>
      <c r="G71" s="3">
        <v>3.516203703703704E-2</v>
      </c>
      <c r="H71">
        <v>0</v>
      </c>
      <c r="I71" t="s">
        <v>849</v>
      </c>
    </row>
    <row r="72" spans="1:9" x14ac:dyDescent="0.35">
      <c r="A72" s="2">
        <v>43163</v>
      </c>
      <c r="B72" t="s">
        <v>318</v>
      </c>
      <c r="C72" t="s">
        <v>847</v>
      </c>
      <c r="D72" t="s">
        <v>605</v>
      </c>
      <c r="E72" t="str">
        <f>VLOOKUP(D72,Joggler_List!A:C,2,0)</f>
        <v>M</v>
      </c>
      <c r="F72" t="str">
        <f>VLOOKUP(D72,Joggler_List!A:C,3,0)</f>
        <v>TUR</v>
      </c>
      <c r="G72" s="3">
        <v>8.413194444444444E-2</v>
      </c>
      <c r="H72">
        <v>5</v>
      </c>
      <c r="I72" t="s">
        <v>848</v>
      </c>
    </row>
    <row r="73" spans="1:9" x14ac:dyDescent="0.35">
      <c r="A73" s="2">
        <v>42587</v>
      </c>
      <c r="B73" t="s">
        <v>318</v>
      </c>
      <c r="C73" t="s">
        <v>852</v>
      </c>
      <c r="D73" t="s">
        <v>605</v>
      </c>
      <c r="E73" t="str">
        <f>VLOOKUP(D73,Joggler_List!A:C,2,0)</f>
        <v>M</v>
      </c>
      <c r="F73" t="str">
        <f>VLOOKUP(D73,Joggler_List!A:C,3,0)</f>
        <v>TUR</v>
      </c>
      <c r="G73" s="3">
        <v>9.178240740740741E-2</v>
      </c>
      <c r="H73">
        <v>4</v>
      </c>
      <c r="I73" t="s">
        <v>853</v>
      </c>
    </row>
    <row r="74" spans="1:9" x14ac:dyDescent="0.35">
      <c r="A74">
        <v>2014</v>
      </c>
      <c r="B74" t="s">
        <v>318</v>
      </c>
      <c r="C74" t="s">
        <v>839</v>
      </c>
      <c r="D74" t="s">
        <v>605</v>
      </c>
      <c r="E74" t="str">
        <f>VLOOKUP(D74,Joggler_List!A:C,2,0)</f>
        <v>M</v>
      </c>
      <c r="F74" t="str">
        <f>VLOOKUP(D74,Joggler_List!A:C,3,0)</f>
        <v>TUR</v>
      </c>
      <c r="G74" s="3">
        <v>8.4247685185185175E-2</v>
      </c>
      <c r="H74">
        <v>3</v>
      </c>
      <c r="I74" s="8" t="s">
        <v>854</v>
      </c>
    </row>
    <row r="75" spans="1:9" x14ac:dyDescent="0.35">
      <c r="A75">
        <v>2014</v>
      </c>
      <c r="B75" t="s">
        <v>318</v>
      </c>
      <c r="C75" t="s">
        <v>855</v>
      </c>
      <c r="D75" t="s">
        <v>605</v>
      </c>
      <c r="E75" t="str">
        <f>VLOOKUP(D75,Joggler_List!A:C,2,0)</f>
        <v>M</v>
      </c>
      <c r="F75" t="str">
        <f>VLOOKUP(D75,Joggler_List!A:C,3,0)</f>
        <v>TUR</v>
      </c>
      <c r="G75" s="3">
        <v>9.2361111111111116E-2</v>
      </c>
      <c r="H75">
        <v>4</v>
      </c>
      <c r="I75" s="8" t="s">
        <v>856</v>
      </c>
    </row>
    <row r="76" spans="1:9" x14ac:dyDescent="0.35">
      <c r="A76">
        <v>2012</v>
      </c>
      <c r="B76" t="s">
        <v>273</v>
      </c>
      <c r="C76" t="s">
        <v>855</v>
      </c>
      <c r="D76" t="s">
        <v>605</v>
      </c>
      <c r="E76" t="str">
        <f>VLOOKUP(D76,Joggler_List!A:C,2,0)</f>
        <v>M</v>
      </c>
      <c r="F76" t="str">
        <f>VLOOKUP(D76,Joggler_List!A:C,3,0)</f>
        <v>TUR</v>
      </c>
      <c r="G76" s="3">
        <v>5.1701388888888887E-2</v>
      </c>
      <c r="H76">
        <v>12</v>
      </c>
      <c r="I76" s="8" t="s">
        <v>857</v>
      </c>
    </row>
    <row r="80" spans="1:9" x14ac:dyDescent="0.35">
      <c r="A80" t="s">
        <v>890</v>
      </c>
    </row>
  </sheetData>
  <conditionalFormatting sqref="B59">
    <cfRule type="cellIs" dxfId="4" priority="1" operator="equal">
      <formula>"3b Mile"</formula>
    </cfRule>
    <cfRule type="cellIs" dxfId="3" priority="2" operator="equal">
      <formula>"3b Marathon"</formula>
    </cfRule>
    <cfRule type="cellIs" dxfId="2" priority="3" operator="equal">
      <formula>"3b Half Marathon"</formula>
    </cfRule>
    <cfRule type="cellIs" dxfId="1" priority="4" operator="equal">
      <formula>"3b 5km"</formula>
    </cfRule>
    <cfRule type="cellIs" dxfId="0" priority="5" operator="equal">
      <formula>"3b 10km"</formula>
    </cfRule>
  </conditionalFormatting>
  <hyperlinks>
    <hyperlink ref="B10" r:id="rId1" xr:uid="{B6393B5D-E39A-4F03-B528-7FB4A2E386F7}"/>
    <hyperlink ref="B8" r:id="rId2" xr:uid="{9379C891-1A37-BD47-9DF0-31FBFA342FDD}"/>
    <hyperlink ref="B23" r:id="rId3" xr:uid="{D81E752C-E75A-4F42-92B3-16231968B417}"/>
    <hyperlink ref="B25" r:id="rId4" xr:uid="{16EFA247-996F-4F87-811E-1091E9EFB422}"/>
    <hyperlink ref="B28" r:id="rId5" xr:uid="{52935359-9454-4CA6-AAD3-4DDAA7EE9EA2}"/>
    <hyperlink ref="B30" r:id="rId6" xr:uid="{2AFB42B5-48C9-4E9E-8374-0CAED98E1610}"/>
    <hyperlink ref="A30" r:id="rId7" xr:uid="{AC6ECE85-7E35-48BB-8492-666B7BC12892}"/>
    <hyperlink ref="B31" r:id="rId8" xr:uid="{EDE000A1-9D3E-A847-A14B-32DDDAFCC01E}"/>
    <hyperlink ref="B33" r:id="rId9" xr:uid="{B2815F30-97D0-4A73-933C-E024C9165F4F}"/>
    <hyperlink ref="B35" r:id="rId10" xr:uid="{82A59856-4C0C-48AF-8E1C-2DA82F0B77C0}"/>
    <hyperlink ref="B38" r:id="rId11" xr:uid="{EE4CA722-88F4-4A4B-BDB5-8FF598B186D5}"/>
    <hyperlink ref="B1" r:id="rId12" xr:uid="{0CBAB18F-F484-4E94-9CD9-ABA8F47CD7E8}"/>
    <hyperlink ref="B45" r:id="rId13" display="https://www.justyouraveragejoggler.com/alex-tijerina-juggler-turned-joggler/ Couldn't find any results" xr:uid="{36AF3A61-B8E6-4A5B-BC68-D6ECE4A2FAC7}"/>
    <hyperlink ref="D8" r:id="rId14" xr:uid="{BB5EB1A7-8FF0-4A49-93CD-15FDC5CCB651}"/>
    <hyperlink ref="I59" r:id="rId15" xr:uid="{BAC0B89F-6577-4D72-974C-1F909D997643}"/>
    <hyperlink ref="I60" r:id="rId16" xr:uid="{404A6E73-4719-4437-8D5D-76234A23D65E}"/>
    <hyperlink ref="C57" r:id="rId17" xr:uid="{1C33B471-F1AB-423C-A538-77D1AE9C1851}"/>
    <hyperlink ref="I61" r:id="rId18" xr:uid="{F4B798FA-9ECF-42F6-A444-BA345B947404}"/>
    <hyperlink ref="I62" r:id="rId19" display="https://www.instagram.com/p/B2qhaW0g48r/" xr:uid="{0276CCA9-863A-43DA-8AA3-A94FC9F62F40}"/>
    <hyperlink ref="I63" r:id="rId20" xr:uid="{331C0F99-70D5-4536-9AA9-7DB202560BE8}"/>
    <hyperlink ref="I65" r:id="rId21" xr:uid="{6DD8496B-A014-4571-8FF9-1F4313274D6E}"/>
    <hyperlink ref="I66" r:id="rId22" xr:uid="{86461B88-B457-4DE4-AEED-4BA11E2A69D0}"/>
    <hyperlink ref="I67" r:id="rId23" xr:uid="{2E731C38-D2B3-4C37-BF56-05865DFAABA5}"/>
    <hyperlink ref="I68" r:id="rId24" xr:uid="{64BC09A4-ABB4-4393-9535-1056C2F1C288}"/>
    <hyperlink ref="I69" r:id="rId25" xr:uid="{528C31F8-9B6E-40E2-A6E8-C62481E0E1CD}"/>
    <hyperlink ref="I70" r:id="rId26" xr:uid="{32CA5D90-3421-4DA3-88E6-F4EDF616C796}"/>
    <hyperlink ref="I74" r:id="rId27" xr:uid="{99AD0424-8E74-450F-A99D-2F4CED449F02}"/>
    <hyperlink ref="I75" r:id="rId28" xr:uid="{5A9CAAA2-98AD-4EC6-A23E-AD645AEFFE94}"/>
    <hyperlink ref="I76" r:id="rId29" xr:uid="{94CBF61D-9660-4648-841C-B2D04DBDD490}"/>
  </hyperlinks>
  <pageMargins left="0.7" right="0.7" top="0.75" bottom="0.75" header="0.3" footer="0.3"/>
  <pageSetup paperSize="9" orientation="portrait" horizontalDpi="4294967293" r:id="rId3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6A39-3675-42E7-9D8B-3675F61D7FEB}">
  <dimension ref="B2:L44"/>
  <sheetViews>
    <sheetView tabSelected="1" zoomScale="70" zoomScaleNormal="70" workbookViewId="0">
      <selection activeCell="C19" sqref="C19"/>
    </sheetView>
  </sheetViews>
  <sheetFormatPr defaultRowHeight="14.5" x14ac:dyDescent="0.35"/>
  <cols>
    <col min="2" max="2" width="23.54296875" customWidth="1"/>
    <col min="3" max="3" width="17.54296875" customWidth="1"/>
    <col min="5" max="5" width="23.54296875" customWidth="1"/>
    <col min="6" max="6" width="17.54296875" customWidth="1"/>
    <col min="8" max="8" width="23.54296875" customWidth="1"/>
    <col min="9" max="9" width="17.54296875" customWidth="1"/>
    <col min="11" max="11" width="23.54296875" customWidth="1"/>
    <col min="12" max="12" width="17.54296875" customWidth="1"/>
  </cols>
  <sheetData>
    <row r="2" spans="2:12" ht="15" thickBot="1" x14ac:dyDescent="0.4"/>
    <row r="3" spans="2:12" ht="15" thickBot="1" x14ac:dyDescent="0.4">
      <c r="B3" s="57" t="s">
        <v>158</v>
      </c>
      <c r="C3" s="81"/>
      <c r="E3" s="57" t="s">
        <v>279</v>
      </c>
      <c r="F3" s="81"/>
      <c r="H3" s="57" t="s">
        <v>133</v>
      </c>
      <c r="I3" s="81"/>
      <c r="K3" s="77" t="s">
        <v>898</v>
      </c>
      <c r="L3" s="78"/>
    </row>
    <row r="4" spans="2:12" x14ac:dyDescent="0.35">
      <c r="B4" s="71"/>
      <c r="C4" s="72"/>
      <c r="E4" s="71"/>
      <c r="F4" s="72"/>
      <c r="H4" s="71"/>
      <c r="I4" s="72"/>
      <c r="K4" s="71"/>
      <c r="L4" s="72"/>
    </row>
    <row r="5" spans="2:12" x14ac:dyDescent="0.35">
      <c r="B5" s="73"/>
      <c r="C5" s="74"/>
      <c r="E5" s="73"/>
      <c r="F5" s="74"/>
      <c r="H5" s="73"/>
      <c r="I5" s="74"/>
      <c r="K5" s="73"/>
      <c r="L5" s="74"/>
    </row>
    <row r="6" spans="2:12" x14ac:dyDescent="0.35">
      <c r="B6" s="73"/>
      <c r="C6" s="74"/>
      <c r="E6" s="73"/>
      <c r="F6" s="74"/>
      <c r="H6" s="73"/>
      <c r="I6" s="74"/>
      <c r="K6" s="73"/>
      <c r="L6" s="74"/>
    </row>
    <row r="7" spans="2:12" x14ac:dyDescent="0.35">
      <c r="B7" s="73"/>
      <c r="C7" s="74"/>
      <c r="E7" s="73"/>
      <c r="F7" s="74"/>
      <c r="H7" s="73"/>
      <c r="I7" s="74"/>
      <c r="K7" s="73"/>
      <c r="L7" s="74"/>
    </row>
    <row r="8" spans="2:12" x14ac:dyDescent="0.35">
      <c r="B8" s="73"/>
      <c r="C8" s="74"/>
      <c r="E8" s="73"/>
      <c r="F8" s="74"/>
      <c r="H8" s="73"/>
      <c r="I8" s="74"/>
      <c r="K8" s="73"/>
      <c r="L8" s="74"/>
    </row>
    <row r="9" spans="2:12" x14ac:dyDescent="0.35">
      <c r="B9" s="73"/>
      <c r="C9" s="74"/>
      <c r="E9" s="73"/>
      <c r="F9" s="74"/>
      <c r="H9" s="73"/>
      <c r="I9" s="74"/>
      <c r="K9" s="73"/>
      <c r="L9" s="74"/>
    </row>
    <row r="10" spans="2:12" x14ac:dyDescent="0.35">
      <c r="B10" s="73"/>
      <c r="C10" s="74"/>
      <c r="E10" s="73"/>
      <c r="F10" s="74"/>
      <c r="H10" s="73"/>
      <c r="I10" s="74"/>
      <c r="K10" s="73"/>
      <c r="L10" s="74"/>
    </row>
    <row r="11" spans="2:12" x14ac:dyDescent="0.35">
      <c r="B11" s="73"/>
      <c r="C11" s="74"/>
      <c r="E11" s="73"/>
      <c r="F11" s="74"/>
      <c r="H11" s="73"/>
      <c r="I11" s="74"/>
      <c r="K11" s="73"/>
      <c r="L11" s="74"/>
    </row>
    <row r="12" spans="2:12" x14ac:dyDescent="0.35">
      <c r="B12" s="73"/>
      <c r="C12" s="74"/>
      <c r="E12" s="73"/>
      <c r="F12" s="74"/>
      <c r="H12" s="73"/>
      <c r="I12" s="74"/>
      <c r="K12" s="73"/>
      <c r="L12" s="74"/>
    </row>
    <row r="13" spans="2:12" x14ac:dyDescent="0.35">
      <c r="B13" s="73"/>
      <c r="C13" s="74"/>
      <c r="E13" s="73"/>
      <c r="F13" s="74"/>
      <c r="H13" s="73"/>
      <c r="I13" s="74"/>
      <c r="K13" s="73"/>
      <c r="L13" s="74"/>
    </row>
    <row r="14" spans="2:12" ht="15" thickBot="1" x14ac:dyDescent="0.4">
      <c r="B14" s="75"/>
      <c r="C14" s="76"/>
      <c r="E14" s="75"/>
      <c r="F14" s="76"/>
      <c r="H14" s="75"/>
      <c r="I14" s="76"/>
      <c r="K14" s="75"/>
      <c r="L14" s="76"/>
    </row>
    <row r="15" spans="2:12" x14ac:dyDescent="0.35">
      <c r="B15" s="67" t="s">
        <v>900</v>
      </c>
      <c r="C15" s="69" t="str">
        <f>VLOOKUP(B3,Joggler_List!$A:$C,3,0)</f>
        <v>GBR</v>
      </c>
      <c r="E15" s="67" t="s">
        <v>900</v>
      </c>
      <c r="F15" s="69" t="str">
        <f>VLOOKUP(E3,Joggler_List!$A:$C,3,0)</f>
        <v>GBR</v>
      </c>
      <c r="H15" s="67" t="s">
        <v>900</v>
      </c>
      <c r="I15" s="69" t="str">
        <f>VLOOKUP(H3,Joggler_List!$A:$C,3,0)</f>
        <v>CAN</v>
      </c>
      <c r="K15" s="67" t="s">
        <v>900</v>
      </c>
      <c r="L15" s="69" t="e">
        <f>VLOOKUP(K3,Joggler_List!$A:$C,3,0)</f>
        <v>#N/A</v>
      </c>
    </row>
    <row r="16" spans="2:12" x14ac:dyDescent="0.35">
      <c r="B16" s="66" t="s">
        <v>901</v>
      </c>
      <c r="C16" s="70">
        <v>2018</v>
      </c>
      <c r="E16" s="66" t="s">
        <v>901</v>
      </c>
      <c r="F16" s="70"/>
      <c r="H16" s="66" t="s">
        <v>901</v>
      </c>
      <c r="I16" s="70" t="s">
        <v>907</v>
      </c>
      <c r="K16" s="66" t="s">
        <v>901</v>
      </c>
      <c r="L16" s="70"/>
    </row>
    <row r="17" spans="2:12" ht="71.5" customHeight="1" x14ac:dyDescent="0.35">
      <c r="B17" s="84" t="s">
        <v>906</v>
      </c>
      <c r="C17" s="85"/>
      <c r="E17" s="63" t="s">
        <v>899</v>
      </c>
      <c r="F17" s="64"/>
      <c r="H17" s="63" t="s">
        <v>899</v>
      </c>
      <c r="I17" s="64"/>
      <c r="K17" s="63" t="s">
        <v>899</v>
      </c>
      <c r="L17" s="64"/>
    </row>
    <row r="18" spans="2:12" x14ac:dyDescent="0.35">
      <c r="B18" s="79" t="s">
        <v>897</v>
      </c>
      <c r="C18" s="80"/>
      <c r="E18" s="79" t="s">
        <v>897</v>
      </c>
      <c r="F18" s="80"/>
      <c r="H18" s="79" t="s">
        <v>897</v>
      </c>
      <c r="I18" s="80"/>
      <c r="K18" s="79" t="s">
        <v>897</v>
      </c>
      <c r="L18" s="80"/>
    </row>
    <row r="19" spans="2:12" x14ac:dyDescent="0.35">
      <c r="B19" s="66" t="s">
        <v>902</v>
      </c>
      <c r="C19" s="82">
        <f>_xlfn.MINIFS(Times!$G:$G,Times!$B:$B,"3b 5km",Times!$D:$D,B3)</f>
        <v>1.3553240740740741E-2</v>
      </c>
      <c r="E19" s="66" t="s">
        <v>902</v>
      </c>
      <c r="F19" s="62"/>
      <c r="H19" s="66" t="s">
        <v>902</v>
      </c>
      <c r="I19" s="62"/>
      <c r="K19" s="66" t="s">
        <v>902</v>
      </c>
      <c r="L19" s="62"/>
    </row>
    <row r="20" spans="2:12" x14ac:dyDescent="0.35">
      <c r="B20" s="66" t="s">
        <v>903</v>
      </c>
      <c r="C20" s="82">
        <f>_xlfn.MINIFS(Times!$G:$G,Times!$B:$B,"3b 10km",Times!$D:$D,B3)</f>
        <v>2.8773148148148145E-2</v>
      </c>
      <c r="E20" s="66" t="s">
        <v>903</v>
      </c>
      <c r="F20" s="62"/>
      <c r="H20" s="66" t="s">
        <v>903</v>
      </c>
      <c r="I20" s="62"/>
      <c r="K20" s="66" t="s">
        <v>903</v>
      </c>
      <c r="L20" s="62"/>
    </row>
    <row r="21" spans="2:12" x14ac:dyDescent="0.35">
      <c r="B21" s="66" t="s">
        <v>904</v>
      </c>
      <c r="C21" s="82">
        <f>_xlfn.MINIFS(Times!$G:$G,Times!$B:$B,"3b Half Marathon",Times!$D:$D,B3)</f>
        <v>6.5312499999999996E-2</v>
      </c>
      <c r="E21" s="66" t="s">
        <v>904</v>
      </c>
      <c r="F21" s="62"/>
      <c r="H21" s="66" t="s">
        <v>904</v>
      </c>
      <c r="I21" s="62"/>
      <c r="K21" s="66" t="s">
        <v>904</v>
      </c>
      <c r="L21" s="62"/>
    </row>
    <row r="22" spans="2:12" ht="15" thickBot="1" x14ac:dyDescent="0.4">
      <c r="B22" s="68"/>
      <c r="C22" s="83"/>
      <c r="E22" s="68" t="s">
        <v>905</v>
      </c>
      <c r="F22" s="65"/>
      <c r="H22" s="68" t="s">
        <v>905</v>
      </c>
      <c r="I22" s="65"/>
      <c r="K22" s="68" t="s">
        <v>905</v>
      </c>
      <c r="L22" s="65"/>
    </row>
    <row r="24" spans="2:12" ht="15" thickBot="1" x14ac:dyDescent="0.4"/>
    <row r="25" spans="2:12" ht="15" thickBot="1" x14ac:dyDescent="0.4">
      <c r="B25" s="77" t="s">
        <v>898</v>
      </c>
      <c r="C25" s="78"/>
      <c r="E25" s="77" t="s">
        <v>898</v>
      </c>
      <c r="F25" s="78"/>
      <c r="H25" s="77" t="s">
        <v>898</v>
      </c>
      <c r="I25" s="78"/>
      <c r="K25" s="77" t="s">
        <v>898</v>
      </c>
      <c r="L25" s="78"/>
    </row>
    <row r="26" spans="2:12" x14ac:dyDescent="0.35">
      <c r="B26" s="71"/>
      <c r="C26" s="72"/>
      <c r="E26" s="71"/>
      <c r="F26" s="72"/>
      <c r="H26" s="71"/>
      <c r="I26" s="72"/>
      <c r="K26" s="71"/>
      <c r="L26" s="72"/>
    </row>
    <row r="27" spans="2:12" x14ac:dyDescent="0.35">
      <c r="B27" s="73"/>
      <c r="C27" s="74"/>
      <c r="E27" s="73"/>
      <c r="F27" s="74"/>
      <c r="H27" s="73"/>
      <c r="I27" s="74"/>
      <c r="K27" s="73"/>
      <c r="L27" s="74"/>
    </row>
    <row r="28" spans="2:12" x14ac:dyDescent="0.35">
      <c r="B28" s="73"/>
      <c r="C28" s="74"/>
      <c r="E28" s="73"/>
      <c r="F28" s="74"/>
      <c r="H28" s="73"/>
      <c r="I28" s="74"/>
      <c r="K28" s="73"/>
      <c r="L28" s="74"/>
    </row>
    <row r="29" spans="2:12" x14ac:dyDescent="0.35">
      <c r="B29" s="73"/>
      <c r="C29" s="74"/>
      <c r="E29" s="73"/>
      <c r="F29" s="74"/>
      <c r="H29" s="73"/>
      <c r="I29" s="74"/>
      <c r="K29" s="73"/>
      <c r="L29" s="74"/>
    </row>
    <row r="30" spans="2:12" x14ac:dyDescent="0.35">
      <c r="B30" s="73"/>
      <c r="C30" s="74"/>
      <c r="E30" s="73"/>
      <c r="F30" s="74"/>
      <c r="H30" s="73"/>
      <c r="I30" s="74"/>
      <c r="K30" s="73"/>
      <c r="L30" s="74"/>
    </row>
    <row r="31" spans="2:12" x14ac:dyDescent="0.35">
      <c r="B31" s="73"/>
      <c r="C31" s="74"/>
      <c r="E31" s="73"/>
      <c r="F31" s="74"/>
      <c r="H31" s="73"/>
      <c r="I31" s="74"/>
      <c r="K31" s="73"/>
      <c r="L31" s="74"/>
    </row>
    <row r="32" spans="2:12" x14ac:dyDescent="0.35">
      <c r="B32" s="73"/>
      <c r="C32" s="74"/>
      <c r="E32" s="73"/>
      <c r="F32" s="74"/>
      <c r="H32" s="73"/>
      <c r="I32" s="74"/>
      <c r="K32" s="73"/>
      <c r="L32" s="74"/>
    </row>
    <row r="33" spans="2:12" x14ac:dyDescent="0.35">
      <c r="B33" s="73"/>
      <c r="C33" s="74"/>
      <c r="E33" s="73"/>
      <c r="F33" s="74"/>
      <c r="H33" s="73"/>
      <c r="I33" s="74"/>
      <c r="K33" s="73"/>
      <c r="L33" s="74"/>
    </row>
    <row r="34" spans="2:12" x14ac:dyDescent="0.35">
      <c r="B34" s="73"/>
      <c r="C34" s="74"/>
      <c r="E34" s="73"/>
      <c r="F34" s="74"/>
      <c r="H34" s="73"/>
      <c r="I34" s="74"/>
      <c r="K34" s="73"/>
      <c r="L34" s="74"/>
    </row>
    <row r="35" spans="2:12" x14ac:dyDescent="0.35">
      <c r="B35" s="73"/>
      <c r="C35" s="74"/>
      <c r="E35" s="73"/>
      <c r="F35" s="74"/>
      <c r="H35" s="73"/>
      <c r="I35" s="74"/>
      <c r="K35" s="73"/>
      <c r="L35" s="74"/>
    </row>
    <row r="36" spans="2:12" ht="15" thickBot="1" x14ac:dyDescent="0.4">
      <c r="B36" s="75"/>
      <c r="C36" s="76"/>
      <c r="E36" s="75"/>
      <c r="F36" s="76"/>
      <c r="H36" s="75"/>
      <c r="I36" s="76"/>
      <c r="K36" s="75"/>
      <c r="L36" s="76"/>
    </row>
    <row r="37" spans="2:12" x14ac:dyDescent="0.35">
      <c r="B37" s="67" t="s">
        <v>900</v>
      </c>
      <c r="C37" s="61"/>
      <c r="E37" s="67" t="s">
        <v>900</v>
      </c>
      <c r="F37" s="61"/>
      <c r="H37" s="67" t="s">
        <v>900</v>
      </c>
      <c r="I37" s="61"/>
      <c r="K37" s="67" t="s">
        <v>900</v>
      </c>
      <c r="L37" s="61"/>
    </row>
    <row r="38" spans="2:12" x14ac:dyDescent="0.35">
      <c r="B38" s="66" t="s">
        <v>901</v>
      </c>
      <c r="C38" s="62"/>
      <c r="E38" s="66" t="s">
        <v>901</v>
      </c>
      <c r="F38" s="62"/>
      <c r="H38" s="66" t="s">
        <v>901</v>
      </c>
      <c r="I38" s="62"/>
      <c r="K38" s="66" t="s">
        <v>901</v>
      </c>
      <c r="L38" s="62"/>
    </row>
    <row r="39" spans="2:12" x14ac:dyDescent="0.35">
      <c r="B39" s="63" t="s">
        <v>899</v>
      </c>
      <c r="C39" s="64"/>
      <c r="E39" s="63" t="s">
        <v>899</v>
      </c>
      <c r="F39" s="64"/>
      <c r="H39" s="63" t="s">
        <v>899</v>
      </c>
      <c r="I39" s="64"/>
      <c r="K39" s="63" t="s">
        <v>899</v>
      </c>
      <c r="L39" s="64"/>
    </row>
    <row r="40" spans="2:12" x14ac:dyDescent="0.35">
      <c r="B40" s="79" t="s">
        <v>897</v>
      </c>
      <c r="C40" s="80"/>
      <c r="E40" s="79" t="s">
        <v>897</v>
      </c>
      <c r="F40" s="80"/>
      <c r="H40" s="79" t="s">
        <v>897</v>
      </c>
      <c r="I40" s="80"/>
      <c r="K40" s="79" t="s">
        <v>897</v>
      </c>
      <c r="L40" s="80"/>
    </row>
    <row r="41" spans="2:12" x14ac:dyDescent="0.35">
      <c r="B41" s="66" t="s">
        <v>902</v>
      </c>
      <c r="C41" s="62"/>
      <c r="E41" s="66" t="s">
        <v>902</v>
      </c>
      <c r="F41" s="62"/>
      <c r="H41" s="66" t="s">
        <v>902</v>
      </c>
      <c r="I41" s="62"/>
      <c r="K41" s="66" t="s">
        <v>902</v>
      </c>
      <c r="L41" s="62"/>
    </row>
    <row r="42" spans="2:12" x14ac:dyDescent="0.35">
      <c r="B42" s="66" t="s">
        <v>903</v>
      </c>
      <c r="C42" s="62"/>
      <c r="E42" s="66" t="s">
        <v>903</v>
      </c>
      <c r="F42" s="62"/>
      <c r="H42" s="66" t="s">
        <v>903</v>
      </c>
      <c r="I42" s="62"/>
      <c r="K42" s="66" t="s">
        <v>903</v>
      </c>
      <c r="L42" s="62"/>
    </row>
    <row r="43" spans="2:12" x14ac:dyDescent="0.35">
      <c r="B43" s="66" t="s">
        <v>904</v>
      </c>
      <c r="C43" s="62"/>
      <c r="E43" s="66" t="s">
        <v>904</v>
      </c>
      <c r="F43" s="62"/>
      <c r="H43" s="66" t="s">
        <v>904</v>
      </c>
      <c r="I43" s="62"/>
      <c r="K43" s="66" t="s">
        <v>904</v>
      </c>
      <c r="L43" s="62"/>
    </row>
    <row r="44" spans="2:12" ht="15" thickBot="1" x14ac:dyDescent="0.4">
      <c r="B44" s="68" t="s">
        <v>905</v>
      </c>
      <c r="C44" s="65"/>
      <c r="E44" s="68" t="s">
        <v>905</v>
      </c>
      <c r="F44" s="65"/>
      <c r="H44" s="68" t="s">
        <v>905</v>
      </c>
      <c r="I44" s="65"/>
      <c r="K44" s="68" t="s">
        <v>905</v>
      </c>
      <c r="L44" s="65"/>
    </row>
  </sheetData>
  <mergeCells count="32">
    <mergeCell ref="H25:I25"/>
    <mergeCell ref="H26:I36"/>
    <mergeCell ref="H39:I39"/>
    <mergeCell ref="H40:I40"/>
    <mergeCell ref="K25:L25"/>
    <mergeCell ref="K26:L36"/>
    <mergeCell ref="K39:L39"/>
    <mergeCell ref="K40:L40"/>
    <mergeCell ref="B25:C25"/>
    <mergeCell ref="B26:C36"/>
    <mergeCell ref="B39:C39"/>
    <mergeCell ref="B40:C40"/>
    <mergeCell ref="E25:F25"/>
    <mergeCell ref="E26:F36"/>
    <mergeCell ref="E39:F39"/>
    <mergeCell ref="E40:F40"/>
    <mergeCell ref="H3:I3"/>
    <mergeCell ref="H4:I14"/>
    <mergeCell ref="H17:I17"/>
    <mergeCell ref="H18:I18"/>
    <mergeCell ref="K3:L3"/>
    <mergeCell ref="K4:L14"/>
    <mergeCell ref="K17:L17"/>
    <mergeCell ref="K18:L18"/>
    <mergeCell ref="B17:C17"/>
    <mergeCell ref="B18:C18"/>
    <mergeCell ref="B4:C14"/>
    <mergeCell ref="B3:C3"/>
    <mergeCell ref="E3:F3"/>
    <mergeCell ref="E4:F14"/>
    <mergeCell ref="E17:F17"/>
    <mergeCell ref="E18:F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Times</vt:lpstr>
      <vt:lpstr>Joggler_List</vt:lpstr>
      <vt:lpstr>Pivot</vt:lpstr>
      <vt:lpstr>All Time Lists</vt:lpstr>
      <vt:lpstr>Unevidenced</vt:lpstr>
      <vt:lpstr>Marathon Majors</vt:lpstr>
      <vt:lpstr>Notes to research</vt:lpstr>
      <vt:lpstr>Joggler Profiles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Jenkins</dc:creator>
  <cp:keywords/>
  <dc:description/>
  <cp:lastModifiedBy>Scott Jenkins</cp:lastModifiedBy>
  <cp:revision/>
  <dcterms:created xsi:type="dcterms:W3CDTF">2015-06-05T18:17:20Z</dcterms:created>
  <dcterms:modified xsi:type="dcterms:W3CDTF">2023-04-30T17:38:30Z</dcterms:modified>
  <cp:category/>
  <cp:contentStatus/>
</cp:coreProperties>
</file>