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" windowWidth="10392" windowHeight="10800" tabRatio="833"/>
  </bookViews>
  <sheets>
    <sheet name="TS s48-49" sheetId="27" r:id="rId1"/>
    <sheet name="Tables" sheetId="7" r:id="rId2"/>
  </sheets>
  <calcPr calcId="125725"/>
</workbook>
</file>

<file path=xl/calcChain.xml><?xml version="1.0" encoding="utf-8"?>
<calcChain xmlns="http://schemas.openxmlformats.org/spreadsheetml/2006/main">
  <c r="AF25" i="27"/>
  <c r="AF26" s="1"/>
  <c r="AF27" s="1"/>
  <c r="AF28" s="1"/>
  <c r="AF29" s="1"/>
  <c r="AF30" s="1"/>
  <c r="AF31" s="1"/>
  <c r="AF32" s="1"/>
  <c r="AF33" s="1"/>
  <c r="AF34" s="1"/>
  <c r="AF35" s="1"/>
  <c r="AF36" s="1"/>
  <c r="AF37" s="1"/>
  <c r="AF38" s="1"/>
  <c r="AF39" s="1"/>
  <c r="AF40" s="1"/>
  <c r="AF41" s="1"/>
  <c r="AF42" s="1"/>
  <c r="AF43" s="1"/>
  <c r="AF44" s="1"/>
  <c r="AF45" s="1"/>
  <c r="AF46" s="1"/>
  <c r="AF47" s="1"/>
  <c r="AF48" s="1"/>
  <c r="AF49" s="1"/>
  <c r="AF50" s="1"/>
  <c r="AF51" s="1"/>
  <c r="AF52" s="1"/>
  <c r="AF53" s="1"/>
  <c r="AF54" s="1"/>
  <c r="AF55" s="1"/>
  <c r="AF56" s="1"/>
  <c r="AF57" s="1"/>
  <c r="AF58" s="1"/>
  <c r="AF59" s="1"/>
  <c r="AF60" s="1"/>
  <c r="AF61" s="1"/>
  <c r="AF62" s="1"/>
  <c r="AF63" s="1"/>
  <c r="AF64" s="1"/>
  <c r="AF65" s="1"/>
  <c r="AF66" s="1"/>
  <c r="AF67" s="1"/>
  <c r="AF68" s="1"/>
  <c r="AF69" s="1"/>
  <c r="AF70" s="1"/>
  <c r="AF71" s="1"/>
  <c r="AF72" s="1"/>
  <c r="AF73" s="1"/>
  <c r="AF74" s="1"/>
  <c r="AF75" s="1"/>
  <c r="AF76" s="1"/>
  <c r="AF77" s="1"/>
  <c r="AF78" s="1"/>
  <c r="AF79" s="1"/>
  <c r="AF80" s="1"/>
  <c r="AF81" s="1"/>
  <c r="AF82" s="1"/>
  <c r="AF83" s="1"/>
  <c r="AF84" s="1"/>
  <c r="AF85" s="1"/>
  <c r="AF86" s="1"/>
  <c r="AF87" s="1"/>
  <c r="AF88" s="1"/>
  <c r="AF89" s="1"/>
  <c r="AF90" s="1"/>
  <c r="AF91" s="1"/>
  <c r="AF92" s="1"/>
  <c r="AF93" s="1"/>
  <c r="AF94" s="1"/>
  <c r="AF95" s="1"/>
  <c r="AF96" s="1"/>
  <c r="AF97" s="1"/>
  <c r="AF98" s="1"/>
  <c r="AF99" s="1"/>
  <c r="AF100" s="1"/>
  <c r="AF101" s="1"/>
  <c r="AF102" s="1"/>
  <c r="AF103" s="1"/>
  <c r="AF104" s="1"/>
  <c r="AF105" s="1"/>
  <c r="AF106" s="1"/>
  <c r="AF107" s="1"/>
  <c r="AF108" s="1"/>
  <c r="AF109" s="1"/>
  <c r="AF110" s="1"/>
  <c r="AF111" s="1"/>
  <c r="AF112" s="1"/>
  <c r="AF113" s="1"/>
  <c r="AF114" s="1"/>
  <c r="AF115" s="1"/>
  <c r="AF116" s="1"/>
  <c r="AF117" s="1"/>
  <c r="AF118" s="1"/>
  <c r="AF119" s="1"/>
  <c r="AF120" s="1"/>
  <c r="AF121" s="1"/>
  <c r="AF122" s="1"/>
  <c r="AF123" s="1"/>
  <c r="AF124" s="1"/>
  <c r="AF125" s="1"/>
  <c r="AF126" s="1"/>
  <c r="AP25"/>
  <c r="AP128"/>
  <c r="AP129" s="1"/>
  <c r="AP130" s="1"/>
  <c r="AP131" s="1"/>
  <c r="AP132" s="1"/>
  <c r="AP133" s="1"/>
  <c r="AP134" s="1"/>
  <c r="AP135" s="1"/>
  <c r="AP136" s="1"/>
  <c r="AP137" s="1"/>
  <c r="AP138" s="1"/>
  <c r="AP139" s="1"/>
  <c r="AP140" s="1"/>
  <c r="AP141" s="1"/>
  <c r="AP142" s="1"/>
  <c r="AP143" s="1"/>
  <c r="AP144" s="1"/>
  <c r="AP145" s="1"/>
  <c r="AP146" s="1"/>
  <c r="AP147" s="1"/>
  <c r="AP148" s="1"/>
  <c r="AP149" s="1"/>
  <c r="AP150" s="1"/>
  <c r="AP151" s="1"/>
  <c r="AP152" s="1"/>
  <c r="AP153" s="1"/>
  <c r="AP154" s="1"/>
  <c r="AP155" s="1"/>
  <c r="AP156" s="1"/>
  <c r="AP157" s="1"/>
  <c r="AP158" s="1"/>
  <c r="AP159" s="1"/>
  <c r="AP160" s="1"/>
  <c r="AP161" s="1"/>
  <c r="AP162" s="1"/>
  <c r="AP163" s="1"/>
  <c r="AP164" s="1"/>
  <c r="AP165" s="1"/>
  <c r="AP166" s="1"/>
  <c r="AP167" s="1"/>
  <c r="AP168" s="1"/>
  <c r="AP169" s="1"/>
  <c r="AP170" s="1"/>
  <c r="AP171" s="1"/>
  <c r="AP172" s="1"/>
  <c r="AP173" s="1"/>
  <c r="AP174" s="1"/>
  <c r="AP175" s="1"/>
  <c r="AP176" s="1"/>
  <c r="AP177" s="1"/>
  <c r="AP178" s="1"/>
  <c r="AP179" s="1"/>
  <c r="AP180" s="1"/>
  <c r="AP181" s="1"/>
  <c r="AP182" s="1"/>
  <c r="AP183" s="1"/>
  <c r="AP184" s="1"/>
  <c r="AP185" s="1"/>
  <c r="AP186" s="1"/>
  <c r="AP187" s="1"/>
  <c r="AP188" s="1"/>
  <c r="AP189" s="1"/>
  <c r="AP190" s="1"/>
  <c r="AP191" s="1"/>
  <c r="AP192" s="1"/>
  <c r="AP193" s="1"/>
  <c r="AP194" s="1"/>
  <c r="AP195" s="1"/>
  <c r="AP196" s="1"/>
  <c r="AP197" s="1"/>
  <c r="AP198" s="1"/>
  <c r="AP199" s="1"/>
  <c r="AP200" s="1"/>
  <c r="AP201" s="1"/>
  <c r="AP202" s="1"/>
  <c r="AP203" s="1"/>
  <c r="AP204" s="1"/>
  <c r="AP205" s="1"/>
  <c r="AP206" s="1"/>
  <c r="AP207" s="1"/>
  <c r="AP208" s="1"/>
  <c r="AP209" s="1"/>
  <c r="AP210" s="1"/>
  <c r="AP211" s="1"/>
  <c r="AP212" s="1"/>
  <c r="AP213" s="1"/>
  <c r="AP214" s="1"/>
  <c r="AP215" s="1"/>
  <c r="AP216" s="1"/>
  <c r="AP217" s="1"/>
  <c r="AP218" s="1"/>
  <c r="AP219" s="1"/>
  <c r="AP220" s="1"/>
  <c r="AP221" s="1"/>
  <c r="AP222" s="1"/>
  <c r="AP223" s="1"/>
  <c r="AP224" s="1"/>
  <c r="AP225" s="1"/>
  <c r="AP226" s="1"/>
  <c r="AP227" s="1"/>
  <c r="AP228" s="1"/>
  <c r="AP229" s="1"/>
  <c r="AP230" s="1"/>
  <c r="AP231" s="1"/>
  <c r="AP232" s="1"/>
  <c r="AP233" s="1"/>
  <c r="AP234" s="1"/>
  <c r="AP235" s="1"/>
  <c r="AP236" s="1"/>
  <c r="AP237" s="1"/>
  <c r="AP238" s="1"/>
  <c r="AP239" s="1"/>
  <c r="AP240" s="1"/>
  <c r="AP241" s="1"/>
  <c r="AP242" s="1"/>
  <c r="AP243" s="1"/>
  <c r="AP244" s="1"/>
  <c r="AP245" s="1"/>
  <c r="AP246" s="1"/>
  <c r="AP247" s="1"/>
  <c r="AP248" s="1"/>
  <c r="AP249" s="1"/>
  <c r="AP250" s="1"/>
  <c r="AP251" s="1"/>
  <c r="AP26"/>
  <c r="AP27" s="1"/>
  <c r="AP28" s="1"/>
  <c r="AP29" s="1"/>
  <c r="AP30" s="1"/>
  <c r="AP31" s="1"/>
  <c r="AP32" s="1"/>
  <c r="AP33" s="1"/>
  <c r="AP34" s="1"/>
  <c r="AP35" s="1"/>
  <c r="AP36" s="1"/>
  <c r="AP37" s="1"/>
  <c r="AP38" s="1"/>
  <c r="AP39" s="1"/>
  <c r="AP40" s="1"/>
  <c r="AP41" s="1"/>
  <c r="AP42" s="1"/>
  <c r="AP43" s="1"/>
  <c r="AP44" s="1"/>
  <c r="AP45" s="1"/>
  <c r="AP46" s="1"/>
  <c r="AP47" s="1"/>
  <c r="AP48" s="1"/>
  <c r="AP49" s="1"/>
  <c r="AP50" s="1"/>
  <c r="AP51" s="1"/>
  <c r="AP52" s="1"/>
  <c r="AP53" s="1"/>
  <c r="AP54" s="1"/>
  <c r="AP55" s="1"/>
  <c r="AP56" s="1"/>
  <c r="AP57" s="1"/>
  <c r="AP58" s="1"/>
  <c r="AP59" s="1"/>
  <c r="AP60" s="1"/>
  <c r="AP61" s="1"/>
  <c r="AP62" s="1"/>
  <c r="AP63" s="1"/>
  <c r="AP64" s="1"/>
  <c r="AP65" s="1"/>
  <c r="AP66" s="1"/>
  <c r="AP67" s="1"/>
  <c r="AP68" s="1"/>
  <c r="AP69" s="1"/>
  <c r="AP70" s="1"/>
  <c r="AP71" s="1"/>
  <c r="AP72" s="1"/>
  <c r="AP73" s="1"/>
  <c r="AP74" s="1"/>
  <c r="AP75" s="1"/>
  <c r="AP76" s="1"/>
  <c r="AP77" s="1"/>
  <c r="AP78" s="1"/>
  <c r="AP79" s="1"/>
  <c r="AP80" s="1"/>
  <c r="AP81" s="1"/>
  <c r="AP82" s="1"/>
  <c r="AP83" s="1"/>
  <c r="AP84" s="1"/>
  <c r="AP85" s="1"/>
  <c r="AP86" s="1"/>
  <c r="AP87" s="1"/>
  <c r="AP88" s="1"/>
  <c r="AP89" s="1"/>
  <c r="AP90" s="1"/>
  <c r="AP91" s="1"/>
  <c r="AP92" s="1"/>
  <c r="AP93" s="1"/>
  <c r="AP94" s="1"/>
  <c r="AP95" s="1"/>
  <c r="AP96" s="1"/>
  <c r="AP97" s="1"/>
  <c r="AP98" s="1"/>
  <c r="AP99" s="1"/>
  <c r="AP100" s="1"/>
  <c r="AP101" s="1"/>
  <c r="AP102" s="1"/>
  <c r="AP103" s="1"/>
  <c r="AP104" s="1"/>
  <c r="AP105" s="1"/>
  <c r="AP106" s="1"/>
  <c r="AP107" s="1"/>
  <c r="AP108" s="1"/>
  <c r="AP109" s="1"/>
  <c r="AP110" s="1"/>
  <c r="AP111" s="1"/>
  <c r="AP112" s="1"/>
  <c r="AP113" s="1"/>
  <c r="AP114" s="1"/>
  <c r="AP115" s="1"/>
  <c r="AP116" s="1"/>
  <c r="AP117" s="1"/>
  <c r="AP118" s="1"/>
  <c r="AP119" s="1"/>
  <c r="AP120" s="1"/>
  <c r="AP121" s="1"/>
  <c r="AP122" s="1"/>
  <c r="AP123" s="1"/>
  <c r="AP124" s="1"/>
  <c r="AP125" s="1"/>
  <c r="AP126" s="1"/>
  <c r="AP6"/>
  <c r="AP7" s="1"/>
  <c r="AP8" s="1"/>
  <c r="AP9" s="1"/>
  <c r="AP10" s="1"/>
  <c r="AP11" s="1"/>
  <c r="AP12" s="1"/>
  <c r="AP13" s="1"/>
  <c r="AP14" s="1"/>
  <c r="AP15" s="1"/>
  <c r="AP16" s="1"/>
  <c r="AP17" s="1"/>
  <c r="AP18" s="1"/>
  <c r="AP19" s="1"/>
  <c r="AP20" s="1"/>
  <c r="AP21" s="1"/>
  <c r="AP22" s="1"/>
  <c r="AP23" s="1"/>
  <c r="AP24" s="1"/>
  <c r="AP5"/>
  <c r="AP4"/>
  <c r="AK128"/>
  <c r="AK129" s="1"/>
  <c r="AK130" s="1"/>
  <c r="AK131" s="1"/>
  <c r="AK132" s="1"/>
  <c r="AK133" s="1"/>
  <c r="AK134" s="1"/>
  <c r="AK135" s="1"/>
  <c r="AK136" s="1"/>
  <c r="AK137" s="1"/>
  <c r="AK138" s="1"/>
  <c r="AK139" s="1"/>
  <c r="AK140" s="1"/>
  <c r="AK141" s="1"/>
  <c r="AK142" s="1"/>
  <c r="AK143" s="1"/>
  <c r="AK144" s="1"/>
  <c r="AK145" s="1"/>
  <c r="AK146" s="1"/>
  <c r="AK147" s="1"/>
  <c r="AK148" s="1"/>
  <c r="AK149" s="1"/>
  <c r="AK150" s="1"/>
  <c r="AK151" s="1"/>
  <c r="AK152" s="1"/>
  <c r="AK153" s="1"/>
  <c r="AK154" s="1"/>
  <c r="AK155" s="1"/>
  <c r="AK156" s="1"/>
  <c r="AK157" s="1"/>
  <c r="AK158" s="1"/>
  <c r="AK159" s="1"/>
  <c r="AK160" s="1"/>
  <c r="AK161" s="1"/>
  <c r="AK162" s="1"/>
  <c r="AK163" s="1"/>
  <c r="AK164" s="1"/>
  <c r="AK165" s="1"/>
  <c r="AK166" s="1"/>
  <c r="AK167" s="1"/>
  <c r="AK168" s="1"/>
  <c r="AK169" s="1"/>
  <c r="AK170" s="1"/>
  <c r="AK171" s="1"/>
  <c r="AK172" s="1"/>
  <c r="AK173" s="1"/>
  <c r="AK174" s="1"/>
  <c r="AK175" s="1"/>
  <c r="AK176" s="1"/>
  <c r="AK177" s="1"/>
  <c r="AK178" s="1"/>
  <c r="AK179" s="1"/>
  <c r="AK180" s="1"/>
  <c r="AK181" s="1"/>
  <c r="AK182" s="1"/>
  <c r="AK183" s="1"/>
  <c r="AK184" s="1"/>
  <c r="AK185" s="1"/>
  <c r="AK186" s="1"/>
  <c r="AK187" s="1"/>
  <c r="AK188" s="1"/>
  <c r="AK189" s="1"/>
  <c r="AK190" s="1"/>
  <c r="AK191" s="1"/>
  <c r="AK192" s="1"/>
  <c r="AK193" s="1"/>
  <c r="AK194" s="1"/>
  <c r="AK195" s="1"/>
  <c r="AK196" s="1"/>
  <c r="AK197" s="1"/>
  <c r="AK198" s="1"/>
  <c r="AK199" s="1"/>
  <c r="AK200" s="1"/>
  <c r="AK201" s="1"/>
  <c r="AK202" s="1"/>
  <c r="AK203" s="1"/>
  <c r="AK204" s="1"/>
  <c r="AK205" s="1"/>
  <c r="AK206" s="1"/>
  <c r="AK207" s="1"/>
  <c r="AK208" s="1"/>
  <c r="AK209" s="1"/>
  <c r="AK210" s="1"/>
  <c r="AK211" s="1"/>
  <c r="AK212" s="1"/>
  <c r="AK213" s="1"/>
  <c r="AK214" s="1"/>
  <c r="AK215" s="1"/>
  <c r="AK216" s="1"/>
  <c r="AK217" s="1"/>
  <c r="AK218" s="1"/>
  <c r="AK219" s="1"/>
  <c r="AK220" s="1"/>
  <c r="AK221" s="1"/>
  <c r="AK222" s="1"/>
  <c r="AK223" s="1"/>
  <c r="AK224" s="1"/>
  <c r="AK225" s="1"/>
  <c r="AK226" s="1"/>
  <c r="AK227" s="1"/>
  <c r="AK228" s="1"/>
  <c r="AK229" s="1"/>
  <c r="AK230" s="1"/>
  <c r="AK231" s="1"/>
  <c r="AK232" s="1"/>
  <c r="AK233" s="1"/>
  <c r="AK234" s="1"/>
  <c r="AK235" s="1"/>
  <c r="AK236" s="1"/>
  <c r="AK237" s="1"/>
  <c r="AK238" s="1"/>
  <c r="AK239" s="1"/>
  <c r="AK240" s="1"/>
  <c r="AK241" s="1"/>
  <c r="AK242" s="1"/>
  <c r="AK243" s="1"/>
  <c r="AK244" s="1"/>
  <c r="AK245" s="1"/>
  <c r="AK246" s="1"/>
  <c r="AK247" s="1"/>
  <c r="AK248" s="1"/>
  <c r="AK249" s="1"/>
  <c r="AK250" s="1"/>
  <c r="AK251" s="1"/>
  <c r="AK26"/>
  <c r="AK27" s="1"/>
  <c r="AK28" s="1"/>
  <c r="AK29" s="1"/>
  <c r="AK30" s="1"/>
  <c r="AK31" s="1"/>
  <c r="AK32" s="1"/>
  <c r="AK33" s="1"/>
  <c r="AK34" s="1"/>
  <c r="AK35" s="1"/>
  <c r="AK36" s="1"/>
  <c r="AK37" s="1"/>
  <c r="AK38" s="1"/>
  <c r="AK39" s="1"/>
  <c r="AK40" s="1"/>
  <c r="AK41" s="1"/>
  <c r="AK42" s="1"/>
  <c r="AK43" s="1"/>
  <c r="AK44" s="1"/>
  <c r="AK45" s="1"/>
  <c r="AK46" s="1"/>
  <c r="AK47" s="1"/>
  <c r="AK48" s="1"/>
  <c r="AK49" s="1"/>
  <c r="AK50" s="1"/>
  <c r="AK51" s="1"/>
  <c r="AK52" s="1"/>
  <c r="AK53" s="1"/>
  <c r="AK54" s="1"/>
  <c r="AK55" s="1"/>
  <c r="AK56" s="1"/>
  <c r="AK57" s="1"/>
  <c r="AK58" s="1"/>
  <c r="AK59" s="1"/>
  <c r="AK60" s="1"/>
  <c r="AK61" s="1"/>
  <c r="AK62" s="1"/>
  <c r="AK63" s="1"/>
  <c r="AK64" s="1"/>
  <c r="AK65" s="1"/>
  <c r="AK66" s="1"/>
  <c r="AK67" s="1"/>
  <c r="AK68" s="1"/>
  <c r="AK69" s="1"/>
  <c r="AK70" s="1"/>
  <c r="AK71" s="1"/>
  <c r="AK72" s="1"/>
  <c r="AK73" s="1"/>
  <c r="AK74" s="1"/>
  <c r="AK75" s="1"/>
  <c r="AK76" s="1"/>
  <c r="AK77" s="1"/>
  <c r="AK78" s="1"/>
  <c r="AK79" s="1"/>
  <c r="AK80" s="1"/>
  <c r="AK81" s="1"/>
  <c r="AK82" s="1"/>
  <c r="AK83" s="1"/>
  <c r="AK84" s="1"/>
  <c r="AK85" s="1"/>
  <c r="AK86" s="1"/>
  <c r="AK87" s="1"/>
  <c r="AK88" s="1"/>
  <c r="AK89" s="1"/>
  <c r="AK90" s="1"/>
  <c r="AK91" s="1"/>
  <c r="AK92" s="1"/>
  <c r="AK93" s="1"/>
  <c r="AK94" s="1"/>
  <c r="AK95" s="1"/>
  <c r="AK96" s="1"/>
  <c r="AK97" s="1"/>
  <c r="AK98" s="1"/>
  <c r="AK99" s="1"/>
  <c r="AK100" s="1"/>
  <c r="AK101" s="1"/>
  <c r="AK102" s="1"/>
  <c r="AK103" s="1"/>
  <c r="AK104" s="1"/>
  <c r="AK105" s="1"/>
  <c r="AK106" s="1"/>
  <c r="AK107" s="1"/>
  <c r="AK108" s="1"/>
  <c r="AK109" s="1"/>
  <c r="AK110" s="1"/>
  <c r="AK111" s="1"/>
  <c r="AK112" s="1"/>
  <c r="AK113" s="1"/>
  <c r="AK114" s="1"/>
  <c r="AK115" s="1"/>
  <c r="AK116" s="1"/>
  <c r="AK117" s="1"/>
  <c r="AK118" s="1"/>
  <c r="AK119" s="1"/>
  <c r="AK120" s="1"/>
  <c r="AK121" s="1"/>
  <c r="AK122" s="1"/>
  <c r="AK123" s="1"/>
  <c r="AK124" s="1"/>
  <c r="AK125" s="1"/>
  <c r="AK126" s="1"/>
  <c r="AK5"/>
  <c r="AK6" s="1"/>
  <c r="AK7" s="1"/>
  <c r="AK8" s="1"/>
  <c r="AK9" s="1"/>
  <c r="AK10" s="1"/>
  <c r="AK11" s="1"/>
  <c r="AK12" s="1"/>
  <c r="AK13" s="1"/>
  <c r="AK14" s="1"/>
  <c r="AK15" s="1"/>
  <c r="AK16" s="1"/>
  <c r="AK17" s="1"/>
  <c r="AK18" s="1"/>
  <c r="AK19" s="1"/>
  <c r="AK20" s="1"/>
  <c r="AK21" s="1"/>
  <c r="AK22" s="1"/>
  <c r="AK23" s="1"/>
  <c r="AK24" s="1"/>
  <c r="AK4"/>
  <c r="AF128"/>
  <c r="AF129" s="1"/>
  <c r="AF130" s="1"/>
  <c r="AF131" s="1"/>
  <c r="AF132" s="1"/>
  <c r="AF133" s="1"/>
  <c r="AF134" s="1"/>
  <c r="AF135" s="1"/>
  <c r="AF136" s="1"/>
  <c r="AF137" s="1"/>
  <c r="AF138" s="1"/>
  <c r="AF139" s="1"/>
  <c r="AF140" s="1"/>
  <c r="AF141" s="1"/>
  <c r="AF142" s="1"/>
  <c r="AF143" s="1"/>
  <c r="AF144" s="1"/>
  <c r="AF145" s="1"/>
  <c r="AF146" s="1"/>
  <c r="AF147" s="1"/>
  <c r="AF148" s="1"/>
  <c r="AF149" s="1"/>
  <c r="AF150" s="1"/>
  <c r="AF151" s="1"/>
  <c r="AF152" s="1"/>
  <c r="AF153" s="1"/>
  <c r="AF154" s="1"/>
  <c r="AF155" s="1"/>
  <c r="AF156" s="1"/>
  <c r="AF157" s="1"/>
  <c r="AF158" s="1"/>
  <c r="AF159" s="1"/>
  <c r="AF160" s="1"/>
  <c r="AF161" s="1"/>
  <c r="AF162" s="1"/>
  <c r="AF163" s="1"/>
  <c r="AF164" s="1"/>
  <c r="AF165" s="1"/>
  <c r="AF166" s="1"/>
  <c r="AF167" s="1"/>
  <c r="AF168" s="1"/>
  <c r="AF169" s="1"/>
  <c r="AF170" s="1"/>
  <c r="AF171" s="1"/>
  <c r="AF172" s="1"/>
  <c r="AF173" s="1"/>
  <c r="AF174" s="1"/>
  <c r="AF175" s="1"/>
  <c r="AF176" s="1"/>
  <c r="AF177" s="1"/>
  <c r="AF178" s="1"/>
  <c r="AF179" s="1"/>
  <c r="AF180" s="1"/>
  <c r="AF181" s="1"/>
  <c r="AF182" s="1"/>
  <c r="AF183" s="1"/>
  <c r="AF184" s="1"/>
  <c r="AF185" s="1"/>
  <c r="AF186" s="1"/>
  <c r="AF187" s="1"/>
  <c r="AF188" s="1"/>
  <c r="AF189" s="1"/>
  <c r="AF190" s="1"/>
  <c r="AF191" s="1"/>
  <c r="AF192" s="1"/>
  <c r="AF193" s="1"/>
  <c r="AF194" s="1"/>
  <c r="AF195" s="1"/>
  <c r="AF196" s="1"/>
  <c r="AF197" s="1"/>
  <c r="AF198" s="1"/>
  <c r="AF199" s="1"/>
  <c r="AF200" s="1"/>
  <c r="AF201" s="1"/>
  <c r="AF202" s="1"/>
  <c r="AF203" s="1"/>
  <c r="AF204" s="1"/>
  <c r="AF205" s="1"/>
  <c r="AF206" s="1"/>
  <c r="AF207" s="1"/>
  <c r="AF208" s="1"/>
  <c r="AF209" s="1"/>
  <c r="AF210" s="1"/>
  <c r="AF211" s="1"/>
  <c r="AF212" s="1"/>
  <c r="AF213" s="1"/>
  <c r="AF214" s="1"/>
  <c r="AF215" s="1"/>
  <c r="AF216" s="1"/>
  <c r="AF217" s="1"/>
  <c r="AF218" s="1"/>
  <c r="AF219" s="1"/>
  <c r="AF220" s="1"/>
  <c r="AF221" s="1"/>
  <c r="AF222" s="1"/>
  <c r="AF223" s="1"/>
  <c r="AF224" s="1"/>
  <c r="AF225" s="1"/>
  <c r="AF226" s="1"/>
  <c r="AF227" s="1"/>
  <c r="AF228" s="1"/>
  <c r="AF229" s="1"/>
  <c r="AF230" s="1"/>
  <c r="AF231" s="1"/>
  <c r="AF232" s="1"/>
  <c r="AF233" s="1"/>
  <c r="AF234" s="1"/>
  <c r="AF235" s="1"/>
  <c r="AF236" s="1"/>
  <c r="AF237" s="1"/>
  <c r="AF238" s="1"/>
  <c r="AF239" s="1"/>
  <c r="AF240" s="1"/>
  <c r="AF241" s="1"/>
  <c r="AF242" s="1"/>
  <c r="AF243" s="1"/>
  <c r="AF244" s="1"/>
  <c r="AF245" s="1"/>
  <c r="AF246" s="1"/>
  <c r="AF247" s="1"/>
  <c r="AF248" s="1"/>
  <c r="AF249" s="1"/>
  <c r="AF250" s="1"/>
  <c r="AF251" s="1"/>
  <c r="AF6"/>
  <c r="AF7" s="1"/>
  <c r="AF8" s="1"/>
  <c r="AF9" s="1"/>
  <c r="AF10" s="1"/>
  <c r="AF11" s="1"/>
  <c r="AF12" s="1"/>
  <c r="AF13" s="1"/>
  <c r="AF14" s="1"/>
  <c r="AF15" s="1"/>
  <c r="AF16" s="1"/>
  <c r="AF17" s="1"/>
  <c r="AF18" s="1"/>
  <c r="AF19" s="1"/>
  <c r="AF20" s="1"/>
  <c r="AF21" s="1"/>
  <c r="AF22" s="1"/>
  <c r="AF23" s="1"/>
  <c r="AF24" s="1"/>
  <c r="AF5"/>
  <c r="AF4"/>
  <c r="AA128"/>
  <c r="AA129" s="1"/>
  <c r="AA130" s="1"/>
  <c r="AA131" s="1"/>
  <c r="AA132" s="1"/>
  <c r="AA133" s="1"/>
  <c r="AA134" s="1"/>
  <c r="AA135" s="1"/>
  <c r="AA136" s="1"/>
  <c r="AA137" s="1"/>
  <c r="AA138" s="1"/>
  <c r="AA139" s="1"/>
  <c r="AA140" s="1"/>
  <c r="AA141" s="1"/>
  <c r="AA142" s="1"/>
  <c r="AA143" s="1"/>
  <c r="AA144" s="1"/>
  <c r="AA145" s="1"/>
  <c r="AA146" s="1"/>
  <c r="AA147" s="1"/>
  <c r="AA148" s="1"/>
  <c r="AA149" s="1"/>
  <c r="AA150" s="1"/>
  <c r="AA151" s="1"/>
  <c r="AA152" s="1"/>
  <c r="AA153" s="1"/>
  <c r="AA154" s="1"/>
  <c r="AA155" s="1"/>
  <c r="AA156" s="1"/>
  <c r="AA157" s="1"/>
  <c r="AA158" s="1"/>
  <c r="AA159" s="1"/>
  <c r="AA160" s="1"/>
  <c r="AA161" s="1"/>
  <c r="AA162" s="1"/>
  <c r="AA163" s="1"/>
  <c r="AA164" s="1"/>
  <c r="AA165" s="1"/>
  <c r="AA166" s="1"/>
  <c r="AA167" s="1"/>
  <c r="AA168" s="1"/>
  <c r="AA169" s="1"/>
  <c r="AA170" s="1"/>
  <c r="AA171" s="1"/>
  <c r="AA172" s="1"/>
  <c r="AA173" s="1"/>
  <c r="AA174" s="1"/>
  <c r="AA175" s="1"/>
  <c r="AA176" s="1"/>
  <c r="AA177" s="1"/>
  <c r="AA178" s="1"/>
  <c r="AA179" s="1"/>
  <c r="AA180" s="1"/>
  <c r="AA181" s="1"/>
  <c r="AA182" s="1"/>
  <c r="AA183" s="1"/>
  <c r="AA184" s="1"/>
  <c r="AA185" s="1"/>
  <c r="AA186" s="1"/>
  <c r="AA187" s="1"/>
  <c r="AA188" s="1"/>
  <c r="AA189" s="1"/>
  <c r="AA190" s="1"/>
  <c r="AA191" s="1"/>
  <c r="AA192" s="1"/>
  <c r="AA193" s="1"/>
  <c r="AA194" s="1"/>
  <c r="AA195" s="1"/>
  <c r="AA196" s="1"/>
  <c r="AA197" s="1"/>
  <c r="AA198" s="1"/>
  <c r="AA199" s="1"/>
  <c r="AA200" s="1"/>
  <c r="AA201" s="1"/>
  <c r="AA202" s="1"/>
  <c r="AA203" s="1"/>
  <c r="AA204" s="1"/>
  <c r="AA205" s="1"/>
  <c r="AA206" s="1"/>
  <c r="AA207" s="1"/>
  <c r="AA208" s="1"/>
  <c r="AA209" s="1"/>
  <c r="AA210" s="1"/>
  <c r="AA211" s="1"/>
  <c r="AA212" s="1"/>
  <c r="AA213" s="1"/>
  <c r="AA214" s="1"/>
  <c r="AA215" s="1"/>
  <c r="AA216" s="1"/>
  <c r="AA217" s="1"/>
  <c r="AA218" s="1"/>
  <c r="AA219" s="1"/>
  <c r="AA220" s="1"/>
  <c r="AA221" s="1"/>
  <c r="AA222" s="1"/>
  <c r="AA223" s="1"/>
  <c r="AA224" s="1"/>
  <c r="AA225" s="1"/>
  <c r="AA226" s="1"/>
  <c r="AA227" s="1"/>
  <c r="AA228" s="1"/>
  <c r="AA229" s="1"/>
  <c r="AA230" s="1"/>
  <c r="AA231" s="1"/>
  <c r="AA232" s="1"/>
  <c r="AA233" s="1"/>
  <c r="AA234" s="1"/>
  <c r="AA235" s="1"/>
  <c r="AA236" s="1"/>
  <c r="AA237" s="1"/>
  <c r="AA238" s="1"/>
  <c r="AA239" s="1"/>
  <c r="AA240" s="1"/>
  <c r="AA241" s="1"/>
  <c r="AA242" s="1"/>
  <c r="AA243" s="1"/>
  <c r="AA244" s="1"/>
  <c r="AA245" s="1"/>
  <c r="AA246" s="1"/>
  <c r="AA247" s="1"/>
  <c r="AA248" s="1"/>
  <c r="AA249" s="1"/>
  <c r="AA250" s="1"/>
  <c r="AA251" s="1"/>
  <c r="AA26"/>
  <c r="AA27" s="1"/>
  <c r="AA28" s="1"/>
  <c r="AA29" s="1"/>
  <c r="AA30" s="1"/>
  <c r="AA31" s="1"/>
  <c r="AA32" s="1"/>
  <c r="AA33" s="1"/>
  <c r="AA34" s="1"/>
  <c r="AA35" s="1"/>
  <c r="AA36" s="1"/>
  <c r="AA37" s="1"/>
  <c r="AA38" s="1"/>
  <c r="AA39" s="1"/>
  <c r="AA40" s="1"/>
  <c r="AA41" s="1"/>
  <c r="AA42" s="1"/>
  <c r="AA43" s="1"/>
  <c r="AA44" s="1"/>
  <c r="AA45" s="1"/>
  <c r="AA46" s="1"/>
  <c r="AA47" s="1"/>
  <c r="AA48" s="1"/>
  <c r="AA49" s="1"/>
  <c r="AA50" s="1"/>
  <c r="AA51" s="1"/>
  <c r="AA52" s="1"/>
  <c r="AA53" s="1"/>
  <c r="AA54" s="1"/>
  <c r="AA55" s="1"/>
  <c r="AA56" s="1"/>
  <c r="AA57" s="1"/>
  <c r="AA58" s="1"/>
  <c r="AA59" s="1"/>
  <c r="AA60" s="1"/>
  <c r="AA61" s="1"/>
  <c r="AA62" s="1"/>
  <c r="AA63" s="1"/>
  <c r="AA64" s="1"/>
  <c r="AA65" s="1"/>
  <c r="AA66" s="1"/>
  <c r="AA67" s="1"/>
  <c r="AA68" s="1"/>
  <c r="AA69" s="1"/>
  <c r="AA70" s="1"/>
  <c r="AA71" s="1"/>
  <c r="AA72" s="1"/>
  <c r="AA73" s="1"/>
  <c r="AA74" s="1"/>
  <c r="AA75" s="1"/>
  <c r="AA76" s="1"/>
  <c r="AA77" s="1"/>
  <c r="AA78" s="1"/>
  <c r="AA79" s="1"/>
  <c r="AA80" s="1"/>
  <c r="AA81" s="1"/>
  <c r="AA82" s="1"/>
  <c r="AA83" s="1"/>
  <c r="AA84" s="1"/>
  <c r="AA85" s="1"/>
  <c r="AA86" s="1"/>
  <c r="AA87" s="1"/>
  <c r="AA88" s="1"/>
  <c r="AA89" s="1"/>
  <c r="AA90" s="1"/>
  <c r="AA91" s="1"/>
  <c r="AA92" s="1"/>
  <c r="AA93" s="1"/>
  <c r="AA94" s="1"/>
  <c r="AA95" s="1"/>
  <c r="AA96" s="1"/>
  <c r="AA97" s="1"/>
  <c r="AA98" s="1"/>
  <c r="AA99" s="1"/>
  <c r="AA100" s="1"/>
  <c r="AA101" s="1"/>
  <c r="AA102" s="1"/>
  <c r="AA103" s="1"/>
  <c r="AA104" s="1"/>
  <c r="AA105" s="1"/>
  <c r="AA106" s="1"/>
  <c r="AA107" s="1"/>
  <c r="AA108" s="1"/>
  <c r="AA109" s="1"/>
  <c r="AA110" s="1"/>
  <c r="AA111" s="1"/>
  <c r="AA112" s="1"/>
  <c r="AA113" s="1"/>
  <c r="AA114" s="1"/>
  <c r="AA115" s="1"/>
  <c r="AA116" s="1"/>
  <c r="AA117" s="1"/>
  <c r="AA118" s="1"/>
  <c r="AA119" s="1"/>
  <c r="AA120" s="1"/>
  <c r="AA121" s="1"/>
  <c r="AA122" s="1"/>
  <c r="AA123" s="1"/>
  <c r="AA124" s="1"/>
  <c r="AA125" s="1"/>
  <c r="AA126" s="1"/>
  <c r="AA5"/>
  <c r="AA6" s="1"/>
  <c r="AA7" s="1"/>
  <c r="AA8" s="1"/>
  <c r="AA9" s="1"/>
  <c r="AA10" s="1"/>
  <c r="AA11" s="1"/>
  <c r="AA12" s="1"/>
  <c r="AA13" s="1"/>
  <c r="AA14" s="1"/>
  <c r="AA15" s="1"/>
  <c r="AA16" s="1"/>
  <c r="AA17" s="1"/>
  <c r="AA18" s="1"/>
  <c r="AA19" s="1"/>
  <c r="AA20" s="1"/>
  <c r="AA21" s="1"/>
  <c r="AA22" s="1"/>
  <c r="AA23" s="1"/>
  <c r="AA24" s="1"/>
  <c r="AA4"/>
  <c r="V128"/>
  <c r="V129" s="1"/>
  <c r="V130" s="1"/>
  <c r="V131" s="1"/>
  <c r="V132" s="1"/>
  <c r="V133" s="1"/>
  <c r="V134" s="1"/>
  <c r="V135" s="1"/>
  <c r="V136" s="1"/>
  <c r="V137" s="1"/>
  <c r="V138" s="1"/>
  <c r="V139" s="1"/>
  <c r="V140" s="1"/>
  <c r="V141" s="1"/>
  <c r="V142" s="1"/>
  <c r="V143" s="1"/>
  <c r="V144" s="1"/>
  <c r="V145" s="1"/>
  <c r="V146" s="1"/>
  <c r="V147" s="1"/>
  <c r="V148" s="1"/>
  <c r="V149" s="1"/>
  <c r="V150" s="1"/>
  <c r="V151" s="1"/>
  <c r="V152" s="1"/>
  <c r="V153" s="1"/>
  <c r="V154" s="1"/>
  <c r="V155" s="1"/>
  <c r="V156" s="1"/>
  <c r="V157" s="1"/>
  <c r="V158" s="1"/>
  <c r="V159" s="1"/>
  <c r="V160" s="1"/>
  <c r="V161" s="1"/>
  <c r="V162" s="1"/>
  <c r="V163" s="1"/>
  <c r="V164" s="1"/>
  <c r="V165" s="1"/>
  <c r="V166" s="1"/>
  <c r="V167" s="1"/>
  <c r="V168" s="1"/>
  <c r="V169" s="1"/>
  <c r="V170" s="1"/>
  <c r="V171" s="1"/>
  <c r="V172" s="1"/>
  <c r="V173" s="1"/>
  <c r="V174" s="1"/>
  <c r="V175" s="1"/>
  <c r="V176" s="1"/>
  <c r="V177" s="1"/>
  <c r="V178" s="1"/>
  <c r="V179" s="1"/>
  <c r="V180" s="1"/>
  <c r="V181" s="1"/>
  <c r="V182" s="1"/>
  <c r="V183" s="1"/>
  <c r="V184" s="1"/>
  <c r="V185" s="1"/>
  <c r="V186" s="1"/>
  <c r="V187" s="1"/>
  <c r="V188" s="1"/>
  <c r="V189" s="1"/>
  <c r="V190" s="1"/>
  <c r="V191" s="1"/>
  <c r="V192" s="1"/>
  <c r="V193" s="1"/>
  <c r="V194" s="1"/>
  <c r="V195" s="1"/>
  <c r="V196" s="1"/>
  <c r="V197" s="1"/>
  <c r="V198" s="1"/>
  <c r="V199" s="1"/>
  <c r="V200" s="1"/>
  <c r="V201" s="1"/>
  <c r="V202" s="1"/>
  <c r="V203" s="1"/>
  <c r="V204" s="1"/>
  <c r="V205" s="1"/>
  <c r="V206" s="1"/>
  <c r="V207" s="1"/>
  <c r="V208" s="1"/>
  <c r="V209" s="1"/>
  <c r="V210" s="1"/>
  <c r="V211" s="1"/>
  <c r="V212" s="1"/>
  <c r="V213" s="1"/>
  <c r="V214" s="1"/>
  <c r="V215" s="1"/>
  <c r="V216" s="1"/>
  <c r="V217" s="1"/>
  <c r="V218" s="1"/>
  <c r="V219" s="1"/>
  <c r="V220" s="1"/>
  <c r="V221" s="1"/>
  <c r="V222" s="1"/>
  <c r="V223" s="1"/>
  <c r="V224" s="1"/>
  <c r="V225" s="1"/>
  <c r="V226" s="1"/>
  <c r="V227" s="1"/>
  <c r="V228" s="1"/>
  <c r="V229" s="1"/>
  <c r="V230" s="1"/>
  <c r="V231" s="1"/>
  <c r="V232" s="1"/>
  <c r="V233" s="1"/>
  <c r="V234" s="1"/>
  <c r="V235" s="1"/>
  <c r="V236" s="1"/>
  <c r="V237" s="1"/>
  <c r="V238" s="1"/>
  <c r="V239" s="1"/>
  <c r="V240" s="1"/>
  <c r="V241" s="1"/>
  <c r="V242" s="1"/>
  <c r="V243" s="1"/>
  <c r="V244" s="1"/>
  <c r="V245" s="1"/>
  <c r="V246" s="1"/>
  <c r="V247" s="1"/>
  <c r="V248" s="1"/>
  <c r="V249" s="1"/>
  <c r="V250" s="1"/>
  <c r="V251" s="1"/>
  <c r="V26"/>
  <c r="V27" s="1"/>
  <c r="V28" s="1"/>
  <c r="V29" s="1"/>
  <c r="V30" s="1"/>
  <c r="V31" s="1"/>
  <c r="V32" s="1"/>
  <c r="V33" s="1"/>
  <c r="V34" s="1"/>
  <c r="V35" s="1"/>
  <c r="V36" s="1"/>
  <c r="V37" s="1"/>
  <c r="V38" s="1"/>
  <c r="V39" s="1"/>
  <c r="V40" s="1"/>
  <c r="V41" s="1"/>
  <c r="V42" s="1"/>
  <c r="V43" s="1"/>
  <c r="V44" s="1"/>
  <c r="V45" s="1"/>
  <c r="V46" s="1"/>
  <c r="V47" s="1"/>
  <c r="V48" s="1"/>
  <c r="V49" s="1"/>
  <c r="V50" s="1"/>
  <c r="V51" s="1"/>
  <c r="V52" s="1"/>
  <c r="V53" s="1"/>
  <c r="V54" s="1"/>
  <c r="V55" s="1"/>
  <c r="V56" s="1"/>
  <c r="V57" s="1"/>
  <c r="V58" s="1"/>
  <c r="V59" s="1"/>
  <c r="V60" s="1"/>
  <c r="V61" s="1"/>
  <c r="V62" s="1"/>
  <c r="V63" s="1"/>
  <c r="V64" s="1"/>
  <c r="V65" s="1"/>
  <c r="V66" s="1"/>
  <c r="V67" s="1"/>
  <c r="V68" s="1"/>
  <c r="V69" s="1"/>
  <c r="V70" s="1"/>
  <c r="V71" s="1"/>
  <c r="V72" s="1"/>
  <c r="V73" s="1"/>
  <c r="V74" s="1"/>
  <c r="V75" s="1"/>
  <c r="V76" s="1"/>
  <c r="V77" s="1"/>
  <c r="V78" s="1"/>
  <c r="V79" s="1"/>
  <c r="V80" s="1"/>
  <c r="V81" s="1"/>
  <c r="V82" s="1"/>
  <c r="V83" s="1"/>
  <c r="V84" s="1"/>
  <c r="V85" s="1"/>
  <c r="V86" s="1"/>
  <c r="V87" s="1"/>
  <c r="V88" s="1"/>
  <c r="V89" s="1"/>
  <c r="V90" s="1"/>
  <c r="V91" s="1"/>
  <c r="V92" s="1"/>
  <c r="V93" s="1"/>
  <c r="V94" s="1"/>
  <c r="V95" s="1"/>
  <c r="V96" s="1"/>
  <c r="V97" s="1"/>
  <c r="V98" s="1"/>
  <c r="V99" s="1"/>
  <c r="V100" s="1"/>
  <c r="V101" s="1"/>
  <c r="V102" s="1"/>
  <c r="V103" s="1"/>
  <c r="V104" s="1"/>
  <c r="V105" s="1"/>
  <c r="V106" s="1"/>
  <c r="V107" s="1"/>
  <c r="V108" s="1"/>
  <c r="V109" s="1"/>
  <c r="V110" s="1"/>
  <c r="V111" s="1"/>
  <c r="V112" s="1"/>
  <c r="V113" s="1"/>
  <c r="V114" s="1"/>
  <c r="V115" s="1"/>
  <c r="V116" s="1"/>
  <c r="V117" s="1"/>
  <c r="V118" s="1"/>
  <c r="V119" s="1"/>
  <c r="V120" s="1"/>
  <c r="V121" s="1"/>
  <c r="V122" s="1"/>
  <c r="V123" s="1"/>
  <c r="V124" s="1"/>
  <c r="V125" s="1"/>
  <c r="V126" s="1"/>
  <c r="V5"/>
  <c r="V6" s="1"/>
  <c r="V7" s="1"/>
  <c r="V8" s="1"/>
  <c r="V9" s="1"/>
  <c r="V10" s="1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4"/>
  <c r="Q128"/>
  <c r="Q129" s="1"/>
  <c r="Q130" s="1"/>
  <c r="Q131" s="1"/>
  <c r="Q132" s="1"/>
  <c r="Q133" s="1"/>
  <c r="Q134" s="1"/>
  <c r="Q135" s="1"/>
  <c r="Q136" s="1"/>
  <c r="Q137" s="1"/>
  <c r="Q138" s="1"/>
  <c r="Q139" s="1"/>
  <c r="Q140" s="1"/>
  <c r="Q141" s="1"/>
  <c r="Q142" s="1"/>
  <c r="Q143" s="1"/>
  <c r="Q144" s="1"/>
  <c r="Q145" s="1"/>
  <c r="Q146" s="1"/>
  <c r="Q147" s="1"/>
  <c r="Q148" s="1"/>
  <c r="Q149" s="1"/>
  <c r="Q150" s="1"/>
  <c r="Q151" s="1"/>
  <c r="Q152" s="1"/>
  <c r="Q153" s="1"/>
  <c r="Q154" s="1"/>
  <c r="Q155" s="1"/>
  <c r="Q156" s="1"/>
  <c r="Q157" s="1"/>
  <c r="Q158" s="1"/>
  <c r="Q159" s="1"/>
  <c r="Q160" s="1"/>
  <c r="Q161" s="1"/>
  <c r="Q162" s="1"/>
  <c r="Q163" s="1"/>
  <c r="Q164" s="1"/>
  <c r="Q165" s="1"/>
  <c r="Q166" s="1"/>
  <c r="Q167" s="1"/>
  <c r="Q168" s="1"/>
  <c r="Q169" s="1"/>
  <c r="Q170" s="1"/>
  <c r="Q171" s="1"/>
  <c r="Q172" s="1"/>
  <c r="Q173" s="1"/>
  <c r="Q174" s="1"/>
  <c r="Q175" s="1"/>
  <c r="Q176" s="1"/>
  <c r="Q177" s="1"/>
  <c r="Q178" s="1"/>
  <c r="Q179" s="1"/>
  <c r="Q180" s="1"/>
  <c r="Q181" s="1"/>
  <c r="Q182" s="1"/>
  <c r="Q183" s="1"/>
  <c r="Q184" s="1"/>
  <c r="Q185" s="1"/>
  <c r="Q186" s="1"/>
  <c r="Q187" s="1"/>
  <c r="Q188" s="1"/>
  <c r="Q189" s="1"/>
  <c r="Q190" s="1"/>
  <c r="Q191" s="1"/>
  <c r="Q192" s="1"/>
  <c r="Q193" s="1"/>
  <c r="Q194" s="1"/>
  <c r="Q195" s="1"/>
  <c r="Q196" s="1"/>
  <c r="Q197" s="1"/>
  <c r="Q198" s="1"/>
  <c r="Q199" s="1"/>
  <c r="Q200" s="1"/>
  <c r="Q201" s="1"/>
  <c r="Q202" s="1"/>
  <c r="Q203" s="1"/>
  <c r="Q204" s="1"/>
  <c r="Q205" s="1"/>
  <c r="Q206" s="1"/>
  <c r="Q207" s="1"/>
  <c r="Q208" s="1"/>
  <c r="Q209" s="1"/>
  <c r="Q210" s="1"/>
  <c r="Q211" s="1"/>
  <c r="Q212" s="1"/>
  <c r="Q213" s="1"/>
  <c r="Q214" s="1"/>
  <c r="Q215" s="1"/>
  <c r="Q216" s="1"/>
  <c r="Q217" s="1"/>
  <c r="Q218" s="1"/>
  <c r="Q219" s="1"/>
  <c r="Q220" s="1"/>
  <c r="Q221" s="1"/>
  <c r="Q222" s="1"/>
  <c r="Q223" s="1"/>
  <c r="Q224" s="1"/>
  <c r="Q225" s="1"/>
  <c r="Q226" s="1"/>
  <c r="Q227" s="1"/>
  <c r="Q228" s="1"/>
  <c r="Q229" s="1"/>
  <c r="Q230" s="1"/>
  <c r="Q231" s="1"/>
  <c r="Q232" s="1"/>
  <c r="Q233" s="1"/>
  <c r="Q234" s="1"/>
  <c r="Q235" s="1"/>
  <c r="Q236" s="1"/>
  <c r="Q237" s="1"/>
  <c r="Q238" s="1"/>
  <c r="Q239" s="1"/>
  <c r="Q240" s="1"/>
  <c r="Q241" s="1"/>
  <c r="Q242" s="1"/>
  <c r="Q243" s="1"/>
  <c r="Q244" s="1"/>
  <c r="Q245" s="1"/>
  <c r="Q246" s="1"/>
  <c r="Q247" s="1"/>
  <c r="Q248" s="1"/>
  <c r="Q249" s="1"/>
  <c r="Q250" s="1"/>
  <c r="Q251" s="1"/>
  <c r="Q26"/>
  <c r="Q27" s="1"/>
  <c r="Q28" s="1"/>
  <c r="Q29" s="1"/>
  <c r="Q30" s="1"/>
  <c r="Q31" s="1"/>
  <c r="Q32" s="1"/>
  <c r="Q33" s="1"/>
  <c r="Q34" s="1"/>
  <c r="Q35" s="1"/>
  <c r="Q36" s="1"/>
  <c r="Q37" s="1"/>
  <c r="Q38" s="1"/>
  <c r="Q39" s="1"/>
  <c r="Q40" s="1"/>
  <c r="Q41" s="1"/>
  <c r="Q42" s="1"/>
  <c r="Q43" s="1"/>
  <c r="Q44" s="1"/>
  <c r="Q45" s="1"/>
  <c r="Q46" s="1"/>
  <c r="Q47" s="1"/>
  <c r="Q48" s="1"/>
  <c r="Q49" s="1"/>
  <c r="Q50" s="1"/>
  <c r="Q51" s="1"/>
  <c r="Q52" s="1"/>
  <c r="Q53" s="1"/>
  <c r="Q54" s="1"/>
  <c r="Q55" s="1"/>
  <c r="Q56" s="1"/>
  <c r="Q57" s="1"/>
  <c r="Q58" s="1"/>
  <c r="Q59" s="1"/>
  <c r="Q60" s="1"/>
  <c r="Q61" s="1"/>
  <c r="Q62" s="1"/>
  <c r="Q63" s="1"/>
  <c r="Q64" s="1"/>
  <c r="Q65" s="1"/>
  <c r="Q66" s="1"/>
  <c r="Q67" s="1"/>
  <c r="Q68" s="1"/>
  <c r="Q69" s="1"/>
  <c r="Q70" s="1"/>
  <c r="Q71" s="1"/>
  <c r="Q72" s="1"/>
  <c r="Q73" s="1"/>
  <c r="Q74" s="1"/>
  <c r="Q75" s="1"/>
  <c r="Q76" s="1"/>
  <c r="Q77" s="1"/>
  <c r="Q78" s="1"/>
  <c r="Q79" s="1"/>
  <c r="Q80" s="1"/>
  <c r="Q81" s="1"/>
  <c r="Q82" s="1"/>
  <c r="Q83" s="1"/>
  <c r="Q84" s="1"/>
  <c r="Q85" s="1"/>
  <c r="Q86" s="1"/>
  <c r="Q87" s="1"/>
  <c r="Q88" s="1"/>
  <c r="Q89" s="1"/>
  <c r="Q90" s="1"/>
  <c r="Q91" s="1"/>
  <c r="Q92" s="1"/>
  <c r="Q93" s="1"/>
  <c r="Q94" s="1"/>
  <c r="Q95" s="1"/>
  <c r="Q96" s="1"/>
  <c r="Q97" s="1"/>
  <c r="Q98" s="1"/>
  <c r="Q99" s="1"/>
  <c r="Q100" s="1"/>
  <c r="Q101" s="1"/>
  <c r="Q102" s="1"/>
  <c r="Q103" s="1"/>
  <c r="Q104" s="1"/>
  <c r="Q105" s="1"/>
  <c r="Q106" s="1"/>
  <c r="Q107" s="1"/>
  <c r="Q108" s="1"/>
  <c r="Q109" s="1"/>
  <c r="Q110" s="1"/>
  <c r="Q111" s="1"/>
  <c r="Q112" s="1"/>
  <c r="Q113" s="1"/>
  <c r="Q114" s="1"/>
  <c r="Q115" s="1"/>
  <c r="Q116" s="1"/>
  <c r="Q117" s="1"/>
  <c r="Q118" s="1"/>
  <c r="Q119" s="1"/>
  <c r="Q120" s="1"/>
  <c r="Q121" s="1"/>
  <c r="Q122" s="1"/>
  <c r="Q123" s="1"/>
  <c r="Q124" s="1"/>
  <c r="Q125" s="1"/>
  <c r="Q126" s="1"/>
  <c r="Q5"/>
  <c r="Q6" s="1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4"/>
  <c r="L128"/>
  <c r="L129" s="1"/>
  <c r="L130" s="1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174" s="1"/>
  <c r="L175" s="1"/>
  <c r="L176" s="1"/>
  <c r="L177" s="1"/>
  <c r="L178" s="1"/>
  <c r="L179" s="1"/>
  <c r="L180" s="1"/>
  <c r="L181" s="1"/>
  <c r="L182" s="1"/>
  <c r="L183" s="1"/>
  <c r="L184" s="1"/>
  <c r="L185" s="1"/>
  <c r="L186" s="1"/>
  <c r="L187" s="1"/>
  <c r="L188" s="1"/>
  <c r="L189" s="1"/>
  <c r="L190" s="1"/>
  <c r="L191" s="1"/>
  <c r="L192" s="1"/>
  <c r="L193" s="1"/>
  <c r="L194" s="1"/>
  <c r="L195" s="1"/>
  <c r="L196" s="1"/>
  <c r="L197" s="1"/>
  <c r="L198" s="1"/>
  <c r="L199" s="1"/>
  <c r="L200" s="1"/>
  <c r="L201" s="1"/>
  <c r="L202" s="1"/>
  <c r="L203" s="1"/>
  <c r="L204" s="1"/>
  <c r="L205" s="1"/>
  <c r="L206" s="1"/>
  <c r="L207" s="1"/>
  <c r="L208" s="1"/>
  <c r="L209" s="1"/>
  <c r="L210" s="1"/>
  <c r="L211" s="1"/>
  <c r="L212" s="1"/>
  <c r="L213" s="1"/>
  <c r="L214" s="1"/>
  <c r="L215" s="1"/>
  <c r="L216" s="1"/>
  <c r="L217" s="1"/>
  <c r="L218" s="1"/>
  <c r="L219" s="1"/>
  <c r="L220" s="1"/>
  <c r="L221" s="1"/>
  <c r="L222" s="1"/>
  <c r="L223" s="1"/>
  <c r="L224" s="1"/>
  <c r="L225" s="1"/>
  <c r="L226" s="1"/>
  <c r="L227" s="1"/>
  <c r="L228" s="1"/>
  <c r="L229" s="1"/>
  <c r="L230" s="1"/>
  <c r="L231" s="1"/>
  <c r="L232" s="1"/>
  <c r="L233" s="1"/>
  <c r="L234" s="1"/>
  <c r="L235" s="1"/>
  <c r="L236" s="1"/>
  <c r="L237" s="1"/>
  <c r="L238" s="1"/>
  <c r="L239" s="1"/>
  <c r="L240" s="1"/>
  <c r="L241" s="1"/>
  <c r="L242" s="1"/>
  <c r="L243" s="1"/>
  <c r="L244" s="1"/>
  <c r="L245" s="1"/>
  <c r="L246" s="1"/>
  <c r="L247" s="1"/>
  <c r="L248" s="1"/>
  <c r="L249" s="1"/>
  <c r="L250" s="1"/>
  <c r="L251" s="1"/>
  <c r="L27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26"/>
  <c r="L6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5"/>
  <c r="L4"/>
  <c r="M3" i="7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"/>
  <c r="G4" i="27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3" s="1"/>
  <c r="E24" s="1"/>
  <c r="E25" s="1"/>
  <c r="E26" s="1"/>
  <c r="E27" s="1"/>
  <c r="E28" s="1"/>
  <c r="E29" s="1"/>
  <c r="E31" s="1"/>
  <c r="E32" s="1"/>
  <c r="E33" s="1"/>
  <c r="E34" s="1"/>
  <c r="E35" s="1"/>
  <c r="E36" s="1"/>
  <c r="E37" s="1"/>
  <c r="E39" s="1"/>
  <c r="E40" s="1"/>
  <c r="E41" s="1"/>
  <c r="E42" s="1"/>
  <c r="E43" s="1"/>
  <c r="E44" s="1"/>
  <c r="E45" s="1"/>
  <c r="E47" s="1"/>
  <c r="E48" s="1"/>
  <c r="E49" s="1"/>
  <c r="E50" s="1"/>
  <c r="E51" s="1"/>
  <c r="E52" s="1"/>
  <c r="E53" s="1"/>
  <c r="E55" s="1"/>
  <c r="E56" s="1"/>
  <c r="E57" s="1"/>
  <c r="E58" s="1"/>
  <c r="E59" s="1"/>
  <c r="E60" s="1"/>
  <c r="E61" s="1"/>
  <c r="E63" s="1"/>
  <c r="E64" s="1"/>
  <c r="E65" s="1"/>
  <c r="E66" s="1"/>
  <c r="E67" s="1"/>
  <c r="E68" s="1"/>
  <c r="E69" s="1"/>
  <c r="E71" s="1"/>
  <c r="E72" s="1"/>
  <c r="E73" s="1"/>
  <c r="E74" s="1"/>
  <c r="E75" s="1"/>
  <c r="E76" s="1"/>
  <c r="E77" s="1"/>
  <c r="E79" s="1"/>
  <c r="E80" s="1"/>
  <c r="E81" s="1"/>
  <c r="E82" s="1"/>
  <c r="E83" s="1"/>
  <c r="E84" s="1"/>
  <c r="E85" s="1"/>
  <c r="E87" s="1"/>
  <c r="E88" s="1"/>
  <c r="E89" s="1"/>
  <c r="E90" s="1"/>
  <c r="E91" s="1"/>
  <c r="E92" s="1"/>
  <c r="E93" s="1"/>
  <c r="E95" s="1"/>
  <c r="E96" s="1"/>
  <c r="E97" s="1"/>
  <c r="E98" s="1"/>
  <c r="E99" s="1"/>
  <c r="E100" s="1"/>
  <c r="E101" s="1"/>
  <c r="E103" s="1"/>
  <c r="E104" s="1"/>
  <c r="E105" s="1"/>
  <c r="E106" s="1"/>
  <c r="E107" s="1"/>
  <c r="E108" s="1"/>
  <c r="E109" s="1"/>
  <c r="E111" s="1"/>
  <c r="E112" s="1"/>
  <c r="E113" s="1"/>
  <c r="E114" s="1"/>
  <c r="E115" s="1"/>
  <c r="E116" s="1"/>
  <c r="E117" s="1"/>
  <c r="E119" s="1"/>
  <c r="E120" s="1"/>
  <c r="E121" s="1"/>
  <c r="E122" s="1"/>
  <c r="E123" s="1"/>
  <c r="E124" s="1"/>
  <c r="E125" s="1"/>
  <c r="A4"/>
  <c r="B4" s="1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3" s="1"/>
  <c r="C24" s="1"/>
  <c r="C25" s="1"/>
  <c r="C26" s="1"/>
  <c r="C27" s="1"/>
  <c r="C28" s="1"/>
  <c r="C29" s="1"/>
  <c r="C31" s="1"/>
  <c r="C32" s="1"/>
  <c r="C33" s="1"/>
  <c r="C34" s="1"/>
  <c r="C35" s="1"/>
  <c r="C36" s="1"/>
  <c r="C37" s="1"/>
  <c r="C39" s="1"/>
  <c r="C40" s="1"/>
  <c r="C41" s="1"/>
  <c r="C42" s="1"/>
  <c r="C43" s="1"/>
  <c r="C44" s="1"/>
  <c r="C45" s="1"/>
  <c r="C47" s="1"/>
  <c r="C48" s="1"/>
  <c r="C49" s="1"/>
  <c r="C50" s="1"/>
  <c r="C51" s="1"/>
  <c r="C52" s="1"/>
  <c r="C53" s="1"/>
  <c r="C55" s="1"/>
  <c r="C56" s="1"/>
  <c r="C57" s="1"/>
  <c r="C58" s="1"/>
  <c r="C59" s="1"/>
  <c r="C60" s="1"/>
  <c r="C61" s="1"/>
  <c r="C63" s="1"/>
  <c r="C64" s="1"/>
  <c r="C65" s="1"/>
  <c r="C66" s="1"/>
  <c r="C67" s="1"/>
  <c r="C68" s="1"/>
  <c r="C69" s="1"/>
  <c r="C71" s="1"/>
  <c r="C72" s="1"/>
  <c r="C73" s="1"/>
  <c r="C74" s="1"/>
  <c r="C75" s="1"/>
  <c r="C76" s="1"/>
  <c r="C77" s="1"/>
  <c r="C79" s="1"/>
  <c r="C80" s="1"/>
  <c r="C81" s="1"/>
  <c r="C82" s="1"/>
  <c r="C83" s="1"/>
  <c r="C84" s="1"/>
  <c r="C85" s="1"/>
  <c r="C87" s="1"/>
  <c r="C88" s="1"/>
  <c r="C89" s="1"/>
  <c r="C90" s="1"/>
  <c r="C91" s="1"/>
  <c r="C92" s="1"/>
  <c r="C93" s="1"/>
  <c r="C95" s="1"/>
  <c r="C96" s="1"/>
  <c r="C97" s="1"/>
  <c r="C98" s="1"/>
  <c r="C99" s="1"/>
  <c r="C100" s="1"/>
  <c r="C101" s="1"/>
  <c r="C103" s="1"/>
  <c r="C104" s="1"/>
  <c r="C105" s="1"/>
  <c r="C106" s="1"/>
  <c r="C107" s="1"/>
  <c r="C108" s="1"/>
  <c r="C109" s="1"/>
  <c r="C111" s="1"/>
  <c r="C112" s="1"/>
  <c r="C113" s="1"/>
  <c r="C114" s="1"/>
  <c r="C115" s="1"/>
  <c r="C116" s="1"/>
  <c r="C117" s="1"/>
  <c r="C119" s="1"/>
  <c r="C120" s="1"/>
  <c r="C121" s="1"/>
  <c r="C122" s="1"/>
  <c r="C123" s="1"/>
  <c r="C124" s="1"/>
  <c r="C125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4" s="1"/>
  <c r="C185" s="1"/>
  <c r="C186" s="1"/>
  <c r="C188" s="1"/>
  <c r="C189" s="1"/>
  <c r="C190" s="1"/>
  <c r="C191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2" s="1"/>
  <c r="C223" s="1"/>
  <c r="C224" s="1"/>
  <c r="C226" s="1"/>
  <c r="C227" s="1"/>
  <c r="C228" s="1"/>
  <c r="C229" s="1"/>
  <c r="C231" s="1"/>
  <c r="C232" s="1"/>
  <c r="C233" s="1"/>
  <c r="C235" s="1"/>
  <c r="C236" s="1"/>
  <c r="C237" s="1"/>
  <c r="C238" s="1"/>
  <c r="C240" s="1"/>
  <c r="C241" s="1"/>
  <c r="C242" s="1"/>
  <c r="C244" s="1"/>
  <c r="C245" s="1"/>
  <c r="C246" s="1"/>
  <c r="C247" s="1"/>
  <c r="C249" s="1"/>
  <c r="C250" s="1"/>
  <c r="D3"/>
  <c r="G23" l="1"/>
  <c r="G24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E127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E147" s="1"/>
  <c r="E148" s="1"/>
  <c r="E149" s="1"/>
  <c r="E150" s="1"/>
  <c r="E151" s="1"/>
  <c r="E152" s="1"/>
  <c r="E153" s="1"/>
  <c r="E154" s="1"/>
  <c r="E155" s="1"/>
  <c r="E156" s="1"/>
  <c r="E157" s="1"/>
  <c r="E158" s="1"/>
  <c r="E159" s="1"/>
  <c r="E160" s="1"/>
  <c r="E161" s="1"/>
  <c r="E162" s="1"/>
  <c r="E163" s="1"/>
  <c r="E164" s="1"/>
  <c r="E165" s="1"/>
  <c r="E166" s="1"/>
  <c r="E167" s="1"/>
  <c r="E168" s="1"/>
  <c r="E169" s="1"/>
  <c r="E170" s="1"/>
  <c r="E171" s="1"/>
  <c r="E172" s="1"/>
  <c r="E173" s="1"/>
  <c r="E174" s="1"/>
  <c r="E175" s="1"/>
  <c r="E176" s="1"/>
  <c r="E177" s="1"/>
  <c r="E178" s="1"/>
  <c r="E179" s="1"/>
  <c r="E180" s="1"/>
  <c r="E181" s="1"/>
  <c r="E182" s="1"/>
  <c r="E184" s="1"/>
  <c r="E185" s="1"/>
  <c r="E186" s="1"/>
  <c r="E188" s="1"/>
  <c r="E189" s="1"/>
  <c r="E190" s="1"/>
  <c r="E191" s="1"/>
  <c r="E193" s="1"/>
  <c r="E194" s="1"/>
  <c r="E195" s="1"/>
  <c r="E196" s="1"/>
  <c r="E197" s="1"/>
  <c r="E198" s="1"/>
  <c r="E199" s="1"/>
  <c r="E200" s="1"/>
  <c r="E201" s="1"/>
  <c r="E202" s="1"/>
  <c r="E203" s="1"/>
  <c r="E204" s="1"/>
  <c r="E205" s="1"/>
  <c r="E206" s="1"/>
  <c r="E207" s="1"/>
  <c r="E208" s="1"/>
  <c r="E209" s="1"/>
  <c r="E210" s="1"/>
  <c r="E211" s="1"/>
  <c r="E212" s="1"/>
  <c r="E213" s="1"/>
  <c r="E214" s="1"/>
  <c r="E215" s="1"/>
  <c r="E216" s="1"/>
  <c r="E217" s="1"/>
  <c r="E218" s="1"/>
  <c r="E219" s="1"/>
  <c r="E220" s="1"/>
  <c r="E222" s="1"/>
  <c r="E223" s="1"/>
  <c r="E224" s="1"/>
  <c r="E226" s="1"/>
  <c r="E227" s="1"/>
  <c r="E228" s="1"/>
  <c r="E229" s="1"/>
  <c r="E231" s="1"/>
  <c r="E232" s="1"/>
  <c r="E233" s="1"/>
  <c r="E235" s="1"/>
  <c r="E236" s="1"/>
  <c r="E237" s="1"/>
  <c r="E238" s="1"/>
  <c r="E240" s="1"/>
  <c r="E241" s="1"/>
  <c r="E242" s="1"/>
  <c r="E244" s="1"/>
  <c r="E245" s="1"/>
  <c r="E246" s="1"/>
  <c r="E247" s="1"/>
  <c r="E249" s="1"/>
  <c r="E250" s="1"/>
  <c r="D4"/>
  <c r="A5"/>
  <c r="B5" s="1"/>
  <c r="A6" s="1"/>
  <c r="B6" l="1"/>
  <c r="A7" s="1"/>
  <c r="B7" s="1"/>
  <c r="A8" s="1"/>
  <c r="B8" s="1"/>
  <c r="A9" s="1"/>
  <c r="D5"/>
  <c r="G183" l="1"/>
  <c r="G184" s="1"/>
  <c r="G185" s="1"/>
  <c r="G186" s="1"/>
  <c r="D6"/>
  <c r="D7"/>
  <c r="B9"/>
  <c r="A10" s="1"/>
  <c r="D8"/>
  <c r="G187" l="1"/>
  <c r="D9"/>
  <c r="B10"/>
  <c r="A11" s="1"/>
  <c r="G188" l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D10"/>
  <c r="B11"/>
  <c r="A12" s="1"/>
  <c r="G222" l="1"/>
  <c r="G223" s="1"/>
  <c r="G224" s="1"/>
  <c r="G225" s="1"/>
  <c r="B12"/>
  <c r="A13" s="1"/>
  <c r="D11"/>
  <c r="G226" l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D12"/>
  <c r="B13"/>
  <c r="A14" s="1"/>
  <c r="G243" l="1"/>
  <c r="B14"/>
  <c r="A15" s="1"/>
  <c r="D13"/>
  <c r="G244" l="1"/>
  <c r="G245" s="1"/>
  <c r="G246" s="1"/>
  <c r="G247" s="1"/>
  <c r="G248" s="1"/>
  <c r="B15"/>
  <c r="A16" s="1"/>
  <c r="D14"/>
  <c r="G249" l="1"/>
  <c r="G250" s="1"/>
  <c r="G251" s="1"/>
  <c r="D15"/>
  <c r="B16"/>
  <c r="A17" s="1"/>
  <c r="B17" l="1"/>
  <c r="A18" s="1"/>
  <c r="D16"/>
  <c r="B18" l="1"/>
  <c r="A19" s="1"/>
  <c r="D17"/>
  <c r="D18" l="1"/>
  <c r="B19"/>
  <c r="A20" s="1"/>
  <c r="B20" l="1"/>
  <c r="A21" s="1"/>
  <c r="D19"/>
  <c r="D20" l="1"/>
  <c r="B21"/>
  <c r="A23" s="1"/>
  <c r="B23" l="1"/>
  <c r="A24" s="1"/>
  <c r="D21"/>
  <c r="B24" l="1"/>
  <c r="A25" s="1"/>
  <c r="D23"/>
  <c r="B25" l="1"/>
  <c r="A26" s="1"/>
  <c r="D24"/>
  <c r="B26" l="1"/>
  <c r="A27" s="1"/>
  <c r="D25"/>
  <c r="B27" l="1"/>
  <c r="A28" s="1"/>
  <c r="D26"/>
  <c r="D27" l="1"/>
  <c r="B28"/>
  <c r="A29" s="1"/>
  <c r="B29" l="1"/>
  <c r="A31" s="1"/>
  <c r="D28"/>
  <c r="B31" l="1"/>
  <c r="A32" s="1"/>
  <c r="D29"/>
  <c r="B32" l="1"/>
  <c r="A33" s="1"/>
  <c r="D31"/>
  <c r="D32" l="1"/>
  <c r="B33"/>
  <c r="A34" s="1"/>
  <c r="B34" l="1"/>
  <c r="A35" s="1"/>
  <c r="D33"/>
  <c r="D34" l="1"/>
  <c r="B35"/>
  <c r="A36" s="1"/>
  <c r="B36" l="1"/>
  <c r="A37" s="1"/>
  <c r="D35"/>
  <c r="D36" l="1"/>
  <c r="B37"/>
  <c r="A39" s="1"/>
  <c r="B39" l="1"/>
  <c r="A40" s="1"/>
  <c r="D37"/>
  <c r="B40" l="1"/>
  <c r="A41" s="1"/>
  <c r="D39"/>
  <c r="D40" l="1"/>
  <c r="B41"/>
  <c r="A42" s="1"/>
  <c r="B42" l="1"/>
  <c r="A43" s="1"/>
  <c r="D41"/>
  <c r="D42" l="1"/>
  <c r="B43"/>
  <c r="A44" s="1"/>
  <c r="B44" l="1"/>
  <c r="A45" s="1"/>
  <c r="D43"/>
  <c r="B45" l="1"/>
  <c r="A47" s="1"/>
  <c r="D44"/>
  <c r="D45" l="1"/>
  <c r="B47"/>
  <c r="A48" s="1"/>
  <c r="D47" l="1"/>
  <c r="B48"/>
  <c r="A49" s="1"/>
  <c r="B49" l="1"/>
  <c r="A50" s="1"/>
  <c r="D48"/>
  <c r="D49" l="1"/>
  <c r="B50"/>
  <c r="A51" s="1"/>
  <c r="B51" l="1"/>
  <c r="A52" s="1"/>
  <c r="D50"/>
  <c r="B52" l="1"/>
  <c r="A53" s="1"/>
  <c r="D51"/>
  <c r="B53" l="1"/>
  <c r="A55" s="1"/>
  <c r="D52"/>
  <c r="B55" l="1"/>
  <c r="A56" s="1"/>
  <c r="D53"/>
  <c r="D55" l="1"/>
  <c r="B56"/>
  <c r="A57" s="1"/>
  <c r="D56" l="1"/>
  <c r="B57"/>
  <c r="A58" s="1"/>
  <c r="B58" l="1"/>
  <c r="A59" s="1"/>
  <c r="D57"/>
  <c r="D58" l="1"/>
  <c r="B59"/>
  <c r="A60" s="1"/>
  <c r="B60" l="1"/>
  <c r="A61" s="1"/>
  <c r="D59"/>
  <c r="B61" l="1"/>
  <c r="A63" s="1"/>
  <c r="D60"/>
  <c r="B63" l="1"/>
  <c r="A64" s="1"/>
  <c r="D61"/>
  <c r="B64" l="1"/>
  <c r="A65" s="1"/>
  <c r="D63"/>
  <c r="D64" l="1"/>
  <c r="B65"/>
  <c r="A66" s="1"/>
  <c r="B66" l="1"/>
  <c r="A67" s="1"/>
  <c r="D65"/>
  <c r="B67" l="1"/>
  <c r="A68" s="1"/>
  <c r="D66"/>
  <c r="D67" l="1"/>
  <c r="B68"/>
  <c r="A69" s="1"/>
  <c r="D68" l="1"/>
  <c r="B69"/>
  <c r="A71" s="1"/>
  <c r="D69" l="1"/>
  <c r="B71"/>
  <c r="A72" s="1"/>
  <c r="D71" l="1"/>
  <c r="B72"/>
  <c r="A73" s="1"/>
  <c r="B73" l="1"/>
  <c r="A74" s="1"/>
  <c r="D72"/>
  <c r="D73" l="1"/>
  <c r="B74"/>
  <c r="A75" s="1"/>
  <c r="B75" l="1"/>
  <c r="A76" s="1"/>
  <c r="D74"/>
  <c r="B76" l="1"/>
  <c r="A77" s="1"/>
  <c r="D75"/>
  <c r="B77" l="1"/>
  <c r="A79" s="1"/>
  <c r="D76"/>
  <c r="B79" l="1"/>
  <c r="A80" s="1"/>
  <c r="D77"/>
  <c r="B80" l="1"/>
  <c r="A81" s="1"/>
  <c r="D79"/>
  <c r="D80" l="1"/>
  <c r="B81"/>
  <c r="A82" s="1"/>
  <c r="D81" l="1"/>
  <c r="B82"/>
  <c r="A83" s="1"/>
  <c r="D82" l="1"/>
  <c r="B83"/>
  <c r="A84" s="1"/>
  <c r="B84" l="1"/>
  <c r="A85" s="1"/>
  <c r="D83"/>
  <c r="B85" l="1"/>
  <c r="A87" s="1"/>
  <c r="D84"/>
  <c r="D85" l="1"/>
  <c r="B87"/>
  <c r="A88" s="1"/>
  <c r="D87" l="1"/>
  <c r="B88"/>
  <c r="A89" s="1"/>
  <c r="D88" l="1"/>
  <c r="B89"/>
  <c r="A90" s="1"/>
  <c r="B90" l="1"/>
  <c r="A91" s="1"/>
  <c r="D89"/>
  <c r="D90" l="1"/>
  <c r="B91"/>
  <c r="A92" s="1"/>
  <c r="B92" l="1"/>
  <c r="A93" s="1"/>
  <c r="D91"/>
  <c r="B93" l="1"/>
  <c r="A95" s="1"/>
  <c r="D92"/>
  <c r="D93" l="1"/>
  <c r="B95"/>
  <c r="A96" s="1"/>
  <c r="D95" l="1"/>
  <c r="B96"/>
  <c r="A97" s="1"/>
  <c r="B97" l="1"/>
  <c r="A98" s="1"/>
  <c r="D96"/>
  <c r="B98" l="1"/>
  <c r="A99" s="1"/>
  <c r="D97"/>
  <c r="B99" l="1"/>
  <c r="A100" s="1"/>
  <c r="D98"/>
  <c r="B100" l="1"/>
  <c r="A101" s="1"/>
  <c r="D99"/>
  <c r="D100" l="1"/>
  <c r="B101"/>
  <c r="A103" s="1"/>
  <c r="B103" l="1"/>
  <c r="A104" s="1"/>
  <c r="D101"/>
  <c r="B104" l="1"/>
  <c r="A105" s="1"/>
  <c r="D103"/>
  <c r="D104" l="1"/>
  <c r="B105"/>
  <c r="A106" s="1"/>
  <c r="D105" l="1"/>
  <c r="B106"/>
  <c r="A107" s="1"/>
  <c r="B107" l="1"/>
  <c r="A108" s="1"/>
  <c r="D106"/>
  <c r="B108" l="1"/>
  <c r="A109" s="1"/>
  <c r="D107"/>
  <c r="D108" l="1"/>
  <c r="B109"/>
  <c r="A111" s="1"/>
  <c r="D109" l="1"/>
  <c r="B111"/>
  <c r="A112" s="1"/>
  <c r="D111" l="1"/>
  <c r="B112"/>
  <c r="A113" s="1"/>
  <c r="D112" l="1"/>
  <c r="B113"/>
  <c r="A114" s="1"/>
  <c r="D113" l="1"/>
  <c r="B114"/>
  <c r="A115" s="1"/>
  <c r="B115" l="1"/>
  <c r="A116" s="1"/>
  <c r="D114"/>
  <c r="D115" l="1"/>
  <c r="B116"/>
  <c r="A117" s="1"/>
  <c r="B117" l="1"/>
  <c r="A119" s="1"/>
  <c r="D116"/>
  <c r="B119" l="1"/>
  <c r="A120" s="1"/>
  <c r="D117"/>
  <c r="D119" l="1"/>
  <c r="B120"/>
  <c r="A121" s="1"/>
  <c r="D120" l="1"/>
  <c r="B121"/>
  <c r="A122" s="1"/>
  <c r="B122" l="1"/>
  <c r="A123" s="1"/>
  <c r="D121"/>
  <c r="D122" l="1"/>
  <c r="B123"/>
  <c r="A124" s="1"/>
  <c r="D123" l="1"/>
  <c r="B124"/>
  <c r="A125" s="1"/>
  <c r="D124" l="1"/>
  <c r="B125"/>
  <c r="A127" s="1"/>
  <c r="B127" l="1"/>
  <c r="A128" s="1"/>
  <c r="D125"/>
  <c r="B128" l="1"/>
  <c r="A129" s="1"/>
  <c r="D127"/>
  <c r="D128" l="1"/>
  <c r="B129"/>
  <c r="A130" s="1"/>
  <c r="D129" l="1"/>
  <c r="B130"/>
  <c r="A131" s="1"/>
  <c r="B131" l="1"/>
  <c r="A132" s="1"/>
  <c r="D130"/>
  <c r="D131" l="1"/>
  <c r="B132"/>
  <c r="A133" s="1"/>
  <c r="D132" l="1"/>
  <c r="B133"/>
  <c r="A134" s="1"/>
  <c r="D133" l="1"/>
  <c r="B134"/>
  <c r="A135" s="1"/>
  <c r="D134" l="1"/>
  <c r="B135"/>
  <c r="A136" s="1"/>
  <c r="B136" l="1"/>
  <c r="A137" s="1"/>
  <c r="D135"/>
  <c r="D136" l="1"/>
  <c r="B137"/>
  <c r="A138" s="1"/>
  <c r="D137" l="1"/>
  <c r="B138"/>
  <c r="A139" s="1"/>
  <c r="B139" l="1"/>
  <c r="A140" s="1"/>
  <c r="D138"/>
  <c r="B140" l="1"/>
  <c r="A141" s="1"/>
  <c r="D139"/>
  <c r="B141" l="1"/>
  <c r="A142" s="1"/>
  <c r="D140"/>
  <c r="B142" l="1"/>
  <c r="A143" s="1"/>
  <c r="D141"/>
  <c r="B143" l="1"/>
  <c r="A144" s="1"/>
  <c r="D142"/>
  <c r="B144" l="1"/>
  <c r="A145" s="1"/>
  <c r="D143"/>
  <c r="D144" l="1"/>
  <c r="B145"/>
  <c r="A146" s="1"/>
  <c r="B146" l="1"/>
  <c r="A147" s="1"/>
  <c r="D145"/>
  <c r="B147" l="1"/>
  <c r="A148" s="1"/>
  <c r="D146"/>
  <c r="B148" l="1"/>
  <c r="A149" s="1"/>
  <c r="D147"/>
  <c r="B149" l="1"/>
  <c r="A150" s="1"/>
  <c r="D148"/>
  <c r="D149" l="1"/>
  <c r="B150"/>
  <c r="A151" s="1"/>
  <c r="D150" l="1"/>
  <c r="B151"/>
  <c r="A152" s="1"/>
  <c r="B152" l="1"/>
  <c r="A153" s="1"/>
  <c r="D151"/>
  <c r="D152" l="1"/>
  <c r="B153"/>
  <c r="A154" s="1"/>
  <c r="D153" l="1"/>
  <c r="B154"/>
  <c r="A155" s="1"/>
  <c r="B155" l="1"/>
  <c r="A156" s="1"/>
  <c r="D154"/>
  <c r="D155" l="1"/>
  <c r="B156"/>
  <c r="A157" s="1"/>
  <c r="D156" l="1"/>
  <c r="B157"/>
  <c r="A158" s="1"/>
  <c r="D157" l="1"/>
  <c r="B158"/>
  <c r="A159" s="1"/>
  <c r="D158" l="1"/>
  <c r="B159"/>
  <c r="A160" s="1"/>
  <c r="B160" l="1"/>
  <c r="A161" s="1"/>
  <c r="D159"/>
  <c r="B161" l="1"/>
  <c r="A162" s="1"/>
  <c r="D160"/>
  <c r="B162" l="1"/>
  <c r="A163" s="1"/>
  <c r="D161"/>
  <c r="B163" l="1"/>
  <c r="A164" s="1"/>
  <c r="D162"/>
  <c r="D163" l="1"/>
  <c r="B164"/>
  <c r="A165" s="1"/>
  <c r="B165" l="1"/>
  <c r="A166" s="1"/>
  <c r="D164"/>
  <c r="D165" l="1"/>
  <c r="B166"/>
  <c r="A167" s="1"/>
  <c r="D166" l="1"/>
  <c r="B167"/>
  <c r="A168" s="1"/>
  <c r="B168" l="1"/>
  <c r="A169" s="1"/>
  <c r="D167"/>
  <c r="D168" l="1"/>
  <c r="B169"/>
  <c r="A170" s="1"/>
  <c r="D169" l="1"/>
  <c r="B170"/>
  <c r="A171" s="1"/>
  <c r="B171" l="1"/>
  <c r="A172" s="1"/>
  <c r="D170"/>
  <c r="B172" l="1"/>
  <c r="A173" s="1"/>
  <c r="D171"/>
  <c r="D172" l="1"/>
  <c r="B173"/>
  <c r="A174" s="1"/>
  <c r="D173" l="1"/>
  <c r="B174"/>
  <c r="A175" s="1"/>
  <c r="B175" l="1"/>
  <c r="A176" s="1"/>
  <c r="D174"/>
  <c r="B176" l="1"/>
  <c r="A177" s="1"/>
  <c r="D175"/>
  <c r="D176" l="1"/>
  <c r="B177"/>
  <c r="A178" s="1"/>
  <c r="D177" l="1"/>
  <c r="B178"/>
  <c r="A179" s="1"/>
  <c r="B179" l="1"/>
  <c r="A180" s="1"/>
  <c r="D178"/>
  <c r="D179" l="1"/>
  <c r="B180"/>
  <c r="A181" s="1"/>
  <c r="B181" l="1"/>
  <c r="A182" s="1"/>
  <c r="D180"/>
  <c r="D181" l="1"/>
  <c r="B182"/>
  <c r="A184" s="1"/>
  <c r="B184" l="1"/>
  <c r="A185" s="1"/>
  <c r="D182"/>
  <c r="D184" l="1"/>
  <c r="B185"/>
  <c r="A186" s="1"/>
  <c r="B186" l="1"/>
  <c r="A188" s="1"/>
  <c r="D185"/>
  <c r="D186" l="1"/>
  <c r="B188"/>
  <c r="A189" s="1"/>
  <c r="B189" l="1"/>
  <c r="A190" s="1"/>
  <c r="D188"/>
  <c r="D189" l="1"/>
  <c r="B190"/>
  <c r="A191" s="1"/>
  <c r="D190" l="1"/>
  <c r="B191"/>
  <c r="A193" s="1"/>
  <c r="B193" l="1"/>
  <c r="A194" s="1"/>
  <c r="D191"/>
  <c r="B194" l="1"/>
  <c r="A195" s="1"/>
  <c r="D193"/>
  <c r="B195" l="1"/>
  <c r="A196" s="1"/>
  <c r="D194"/>
  <c r="D195" l="1"/>
  <c r="B196"/>
  <c r="A197" s="1"/>
  <c r="B197" l="1"/>
  <c r="A198" s="1"/>
  <c r="D196"/>
  <c r="B198" l="1"/>
  <c r="A199" s="1"/>
  <c r="D197"/>
  <c r="B199" l="1"/>
  <c r="A200" s="1"/>
  <c r="D198"/>
  <c r="B200" l="1"/>
  <c r="A201" s="1"/>
  <c r="D199"/>
  <c r="B201" l="1"/>
  <c r="A202" s="1"/>
  <c r="D200"/>
  <c r="B202" l="1"/>
  <c r="A203" s="1"/>
  <c r="D201"/>
  <c r="D202" l="1"/>
  <c r="B203"/>
  <c r="A204" s="1"/>
  <c r="B204" l="1"/>
  <c r="A205" s="1"/>
  <c r="D203"/>
  <c r="B205" l="1"/>
  <c r="A206" s="1"/>
  <c r="D204"/>
  <c r="B206" l="1"/>
  <c r="A207" s="1"/>
  <c r="D205"/>
  <c r="B207" l="1"/>
  <c r="A208" s="1"/>
  <c r="D206"/>
  <c r="D207" l="1"/>
  <c r="B208"/>
  <c r="A209" s="1"/>
  <c r="D208" l="1"/>
  <c r="B209"/>
  <c r="A210" s="1"/>
  <c r="B210" l="1"/>
  <c r="A211" s="1"/>
  <c r="D209"/>
  <c r="B211" l="1"/>
  <c r="A212" s="1"/>
  <c r="D210"/>
  <c r="D211" l="1"/>
  <c r="B212"/>
  <c r="A213" s="1"/>
  <c r="D212" l="1"/>
  <c r="B213"/>
  <c r="A214" s="1"/>
  <c r="B214" l="1"/>
  <c r="A215" s="1"/>
  <c r="D213"/>
  <c r="D214" l="1"/>
  <c r="B215"/>
  <c r="A216" s="1"/>
  <c r="B216" l="1"/>
  <c r="A217" s="1"/>
  <c r="D215"/>
  <c r="D216" l="1"/>
  <c r="B217"/>
  <c r="A218" s="1"/>
  <c r="D217" l="1"/>
  <c r="B218"/>
  <c r="A219" s="1"/>
  <c r="D218" l="1"/>
  <c r="B219"/>
  <c r="A220" s="1"/>
  <c r="B220" l="1"/>
  <c r="A222" s="1"/>
  <c r="D219"/>
  <c r="D220" l="1"/>
  <c r="B222"/>
  <c r="A223" s="1"/>
  <c r="D222" l="1"/>
  <c r="B223"/>
  <c r="A224" s="1"/>
  <c r="B224" l="1"/>
  <c r="A226" s="1"/>
  <c r="D223"/>
  <c r="B226" l="1"/>
  <c r="A227" s="1"/>
  <c r="D224"/>
  <c r="D226" l="1"/>
  <c r="B227"/>
  <c r="A228" s="1"/>
  <c r="D227" l="1"/>
  <c r="B228"/>
  <c r="A229" s="1"/>
  <c r="B229" l="1"/>
  <c r="A231" s="1"/>
  <c r="D228"/>
  <c r="B231" l="1"/>
  <c r="A232" s="1"/>
  <c r="D229"/>
  <c r="B232" l="1"/>
  <c r="A233" s="1"/>
  <c r="D231"/>
  <c r="B233" l="1"/>
  <c r="A235" s="1"/>
  <c r="D232"/>
  <c r="B235" l="1"/>
  <c r="A236" s="1"/>
  <c r="D233"/>
  <c r="B236" l="1"/>
  <c r="A237" s="1"/>
  <c r="D235"/>
  <c r="B237" l="1"/>
  <c r="A238" s="1"/>
  <c r="D236"/>
  <c r="B238" l="1"/>
  <c r="A240" s="1"/>
  <c r="D237"/>
  <c r="B240" l="1"/>
  <c r="A241" s="1"/>
  <c r="D238"/>
  <c r="D240" l="1"/>
  <c r="B241"/>
  <c r="A242" s="1"/>
  <c r="D241" l="1"/>
  <c r="B242"/>
  <c r="A244" s="1"/>
  <c r="D242" l="1"/>
  <c r="B244"/>
  <c r="A245" s="1"/>
  <c r="B245" l="1"/>
  <c r="A246" s="1"/>
  <c r="D244"/>
  <c r="D245" l="1"/>
  <c r="B246"/>
  <c r="A247" s="1"/>
  <c r="D246" l="1"/>
  <c r="B247"/>
  <c r="A249" s="1"/>
  <c r="D247" l="1"/>
  <c r="B249"/>
  <c r="A250" s="1"/>
  <c r="B250" l="1"/>
  <c r="D250" s="1"/>
  <c r="D249"/>
</calcChain>
</file>

<file path=xl/sharedStrings.xml><?xml version="1.0" encoding="utf-8"?>
<sst xmlns="http://schemas.openxmlformats.org/spreadsheetml/2006/main" count="273" uniqueCount="102">
  <si>
    <t>Gruppspel II, match 2</t>
  </si>
  <si>
    <t>Gruppspel II, match 3</t>
  </si>
  <si>
    <t>Gruppspel III, match 1</t>
  </si>
  <si>
    <t>Gruppspel III, match 2</t>
  </si>
  <si>
    <t>Gruppspel III, match 3</t>
  </si>
  <si>
    <t>Gruppspel IV, match 1</t>
  </si>
  <si>
    <t>Gruppspel IV, match 2</t>
  </si>
  <si>
    <t>Gruppspel IV, match 3</t>
  </si>
  <si>
    <t>Semi</t>
  </si>
  <si>
    <t>Final</t>
  </si>
  <si>
    <t>katastrofal</t>
  </si>
  <si>
    <t>himmelsk</t>
  </si>
  <si>
    <t>utopisk</t>
  </si>
  <si>
    <t>dålig</t>
  </si>
  <si>
    <t>gudomlig</t>
  </si>
  <si>
    <t>obefintlig</t>
  </si>
  <si>
    <t>usel</t>
  </si>
  <si>
    <t>Förmåga</t>
  </si>
  <si>
    <t>legendarisk</t>
  </si>
  <si>
    <t>gudabenådad</t>
  </si>
  <si>
    <t>unik</t>
  </si>
  <si>
    <t>övernaturlig</t>
  </si>
  <si>
    <t>oförglömlig</t>
  </si>
  <si>
    <t>titanisk</t>
  </si>
  <si>
    <t>utomjordisk</t>
  </si>
  <si>
    <t>mytomspunnen</t>
  </si>
  <si>
    <t>magisk</t>
  </si>
  <si>
    <t>Värde</t>
  </si>
  <si>
    <t>Beräkningsvärde</t>
  </si>
  <si>
    <t>hög</t>
  </si>
  <si>
    <t>Formtendens</t>
  </si>
  <si>
    <t>medel</t>
  </si>
  <si>
    <t>låg</t>
  </si>
  <si>
    <t>mkt låg</t>
  </si>
  <si>
    <t>mkt hög</t>
  </si>
  <si>
    <t>gudomlig+1</t>
  </si>
  <si>
    <t>gudomlig+2</t>
  </si>
  <si>
    <t>gudomlig+3</t>
  </si>
  <si>
    <t>gudomlig+4</t>
  </si>
  <si>
    <t>gudomlig+5</t>
  </si>
  <si>
    <t>gudomlig+6</t>
  </si>
  <si>
    <t>gudomlig+7</t>
  </si>
  <si>
    <t>gudomlig+8</t>
  </si>
  <si>
    <t>gudomlig+9</t>
  </si>
  <si>
    <t>gudomlig+10</t>
  </si>
  <si>
    <t>gudomlig+11</t>
  </si>
  <si>
    <t>gudomlig+12</t>
  </si>
  <si>
    <t>gudomlig+13</t>
  </si>
  <si>
    <t>gudomlig+14</t>
  </si>
  <si>
    <t>gudomlig+15</t>
  </si>
  <si>
    <t>gudomlig+16</t>
  </si>
  <si>
    <t>gudomlig+17</t>
  </si>
  <si>
    <t>gudomlig+18</t>
  </si>
  <si>
    <t>gudomlig+19</t>
  </si>
  <si>
    <t>gudomlig+20</t>
  </si>
  <si>
    <t>TS</t>
  </si>
  <si>
    <t>Stämning</t>
  </si>
  <si>
    <t>Step</t>
  </si>
  <si>
    <t>Coefficient</t>
  </si>
  <si>
    <t>HT time</t>
  </si>
  <si>
    <t>HT Time</t>
  </si>
  <si>
    <t>S</t>
  </si>
  <si>
    <t>W</t>
  </si>
  <si>
    <t>D</t>
  </si>
  <si>
    <t>Match</t>
  </si>
  <si>
    <t>pic</t>
  </si>
  <si>
    <t>normal</t>
  </si>
  <si>
    <t>mots</t>
  </si>
  <si>
    <t>Match 1</t>
  </si>
  <si>
    <t>Match 2</t>
  </si>
  <si>
    <t>Match 3</t>
  </si>
  <si>
    <t>Portugal</t>
  </si>
  <si>
    <t>Gruppspel II, match 1</t>
  </si>
  <si>
    <t>Match 4</t>
  </si>
  <si>
    <t>Match 5</t>
  </si>
  <si>
    <t>Match 6</t>
  </si>
  <si>
    <t>Match 7</t>
  </si>
  <si>
    <t>Match 8</t>
  </si>
  <si>
    <t>Match 9</t>
  </si>
  <si>
    <t>Match 10</t>
  </si>
  <si>
    <t>Match 11</t>
  </si>
  <si>
    <t>Match 12</t>
  </si>
  <si>
    <t>Match 13</t>
  </si>
  <si>
    <t>Match 14</t>
  </si>
  <si>
    <t>Salary</t>
  </si>
  <si>
    <t>Factor</t>
  </si>
  <si>
    <t>Sverige</t>
  </si>
  <si>
    <t>Datum</t>
  </si>
  <si>
    <t>bra</t>
  </si>
  <si>
    <t>ypperlig</t>
  </si>
  <si>
    <t>enastående</t>
  </si>
  <si>
    <t>fenomenal</t>
  </si>
  <si>
    <t>hyfsad</t>
  </si>
  <si>
    <t>Calc
TS</t>
  </si>
  <si>
    <t>SC</t>
  </si>
  <si>
    <t>#Sq.</t>
  </si>
  <si>
    <t>Eesti</t>
  </si>
  <si>
    <t>Shqiperia</t>
  </si>
  <si>
    <t>Brunei</t>
  </si>
  <si>
    <t>Chinese Taipei</t>
  </si>
  <si>
    <t>Hong Kong</t>
  </si>
  <si>
    <t>Cuba</t>
  </si>
</sst>
</file>

<file path=xl/styles.xml><?xml version="1.0" encoding="utf-8"?>
<styleSheet xmlns="http://schemas.openxmlformats.org/spreadsheetml/2006/main">
  <numFmts count="1">
    <numFmt numFmtId="168" formatCode="0.000"/>
  </numFmts>
  <fonts count="23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indexed="12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45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1" fillId="23" borderId="7" applyNumberFormat="0" applyFont="0" applyAlignment="0" applyProtection="0"/>
    <xf numFmtId="0" fontId="18" fillId="20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4" fillId="0" borderId="0"/>
    <xf numFmtId="0" fontId="22" fillId="0" borderId="0" applyNumberFormat="0" applyFill="0" applyBorder="0" applyAlignment="0" applyProtection="0">
      <alignment vertical="top"/>
      <protection locked="0"/>
    </xf>
    <xf numFmtId="0" fontId="4" fillId="23" borderId="7" applyNumberFormat="0" applyFont="0" applyAlignment="0" applyProtection="0"/>
  </cellStyleXfs>
  <cellXfs count="61">
    <xf numFmtId="0" fontId="0" fillId="0" borderId="0" xfId="0"/>
    <xf numFmtId="0" fontId="4" fillId="0" borderId="0" xfId="0" applyFont="1"/>
    <xf numFmtId="0" fontId="0" fillId="24" borderId="0" xfId="0" applyFill="1" applyBorder="1"/>
    <xf numFmtId="0" fontId="0" fillId="24" borderId="0" xfId="0" applyFill="1" applyBorder="1" applyAlignment="1">
      <alignment horizontal="right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0" fontId="0" fillId="24" borderId="0" xfId="0" applyFill="1" applyBorder="1" applyAlignment="1">
      <alignment horizontal="center"/>
    </xf>
    <xf numFmtId="2" fontId="0" fillId="24" borderId="0" xfId="0" applyNumberFormat="1" applyFill="1" applyBorder="1" applyAlignment="1">
      <alignment horizontal="center"/>
    </xf>
    <xf numFmtId="0" fontId="3" fillId="24" borderId="0" xfId="0" applyFont="1" applyFill="1" applyBorder="1" applyAlignment="1">
      <alignment horizontal="center"/>
    </xf>
    <xf numFmtId="0" fontId="0" fillId="25" borderId="0" xfId="0" applyFill="1" applyBorder="1" applyAlignment="1">
      <alignment horizontal="center"/>
    </xf>
    <xf numFmtId="0" fontId="3" fillId="24" borderId="0" xfId="0" applyFont="1" applyFill="1" applyBorder="1"/>
    <xf numFmtId="2" fontId="0" fillId="26" borderId="0" xfId="0" applyNumberFormat="1" applyFill="1" applyBorder="1" applyAlignment="1">
      <alignment horizontal="center"/>
    </xf>
    <xf numFmtId="0" fontId="3" fillId="27" borderId="0" xfId="0" applyFont="1" applyFill="1" applyBorder="1" applyAlignment="1">
      <alignment horizontal="center"/>
    </xf>
    <xf numFmtId="0" fontId="0" fillId="27" borderId="0" xfId="0" applyFill="1" applyBorder="1" applyAlignment="1">
      <alignment horizontal="center"/>
    </xf>
    <xf numFmtId="2" fontId="0" fillId="27" borderId="0" xfId="0" applyNumberFormat="1" applyFill="1" applyBorder="1" applyAlignment="1">
      <alignment horizontal="center"/>
    </xf>
    <xf numFmtId="1" fontId="0" fillId="27" borderId="0" xfId="0" applyNumberFormat="1" applyFill="1" applyBorder="1" applyAlignment="1">
      <alignment horizontal="center"/>
    </xf>
    <xf numFmtId="0" fontId="0" fillId="27" borderId="0" xfId="0" applyFill="1" applyBorder="1"/>
    <xf numFmtId="0" fontId="3" fillId="24" borderId="0" xfId="0" applyFont="1" applyFill="1" applyBorder="1" applyAlignment="1">
      <alignment horizontal="left"/>
    </xf>
    <xf numFmtId="0" fontId="3" fillId="27" borderId="0" xfId="0" applyFont="1" applyFill="1" applyBorder="1"/>
    <xf numFmtId="0" fontId="0" fillId="25" borderId="0" xfId="0" applyFill="1" applyBorder="1"/>
    <xf numFmtId="0" fontId="3" fillId="24" borderId="0" xfId="0" applyFont="1" applyFill="1" applyBorder="1" applyAlignment="1">
      <alignment horizontal="right"/>
    </xf>
    <xf numFmtId="0" fontId="3" fillId="27" borderId="0" xfId="0" applyFont="1" applyFill="1" applyBorder="1" applyAlignment="1">
      <alignment horizontal="right"/>
    </xf>
    <xf numFmtId="2" fontId="3" fillId="27" borderId="0" xfId="0" applyNumberFormat="1" applyFont="1" applyFill="1" applyBorder="1" applyAlignment="1">
      <alignment horizontal="center"/>
    </xf>
    <xf numFmtId="14" fontId="0" fillId="27" borderId="0" xfId="0" applyNumberFormat="1" applyFill="1" applyBorder="1" applyAlignment="1">
      <alignment horizontal="right"/>
    </xf>
    <xf numFmtId="14" fontId="0" fillId="24" borderId="0" xfId="0" applyNumberFormat="1" applyFill="1" applyBorder="1" applyAlignment="1">
      <alignment horizontal="right"/>
    </xf>
    <xf numFmtId="14" fontId="3" fillId="27" borderId="0" xfId="0" applyNumberFormat="1" applyFont="1" applyFill="1" applyBorder="1" applyAlignment="1">
      <alignment horizontal="right"/>
    </xf>
    <xf numFmtId="0" fontId="3" fillId="24" borderId="0" xfId="0" applyFont="1" applyFill="1" applyBorder="1" applyAlignment="1">
      <alignment horizontal="center" wrapText="1"/>
    </xf>
    <xf numFmtId="1" fontId="0" fillId="27" borderId="0" xfId="0" applyNumberFormat="1" applyFill="1" applyBorder="1" applyAlignment="1">
      <alignment horizontal="center" vertical="center"/>
    </xf>
    <xf numFmtId="0" fontId="3" fillId="24" borderId="0" xfId="0" applyFont="1" applyFill="1" applyBorder="1" applyAlignment="1">
      <alignment horizontal="center" vertical="center"/>
    </xf>
    <xf numFmtId="0" fontId="3" fillId="27" borderId="0" xfId="0" applyFont="1" applyFill="1" applyBorder="1" applyAlignment="1">
      <alignment horizontal="center" vertical="center"/>
    </xf>
    <xf numFmtId="0" fontId="0" fillId="27" borderId="0" xfId="0" applyFill="1" applyBorder="1" applyAlignment="1">
      <alignment horizontal="center" vertical="center"/>
    </xf>
    <xf numFmtId="0" fontId="0" fillId="24" borderId="0" xfId="0" applyFill="1" applyBorder="1" applyAlignment="1">
      <alignment horizontal="center" vertical="center"/>
    </xf>
    <xf numFmtId="0" fontId="0" fillId="25" borderId="0" xfId="0" applyFill="1" applyBorder="1" applyAlignment="1">
      <alignment horizontal="center" vertical="center"/>
    </xf>
    <xf numFmtId="14" fontId="3" fillId="25" borderId="0" xfId="0" applyNumberFormat="1" applyFont="1" applyFill="1" applyBorder="1" applyAlignment="1">
      <alignment horizontal="right"/>
    </xf>
    <xf numFmtId="0" fontId="3" fillId="25" borderId="0" xfId="0" applyFont="1" applyFill="1" applyBorder="1" applyAlignment="1">
      <alignment horizontal="right"/>
    </xf>
    <xf numFmtId="2" fontId="3" fillId="27" borderId="0" xfId="0" applyNumberFormat="1" applyFont="1" applyFill="1" applyBorder="1" applyAlignment="1">
      <alignment horizontal="right"/>
    </xf>
    <xf numFmtId="0" fontId="3" fillId="24" borderId="10" xfId="0" applyFont="1" applyFill="1" applyBorder="1" applyAlignment="1">
      <alignment horizontal="left"/>
    </xf>
    <xf numFmtId="0" fontId="3" fillId="24" borderId="13" xfId="0" applyFont="1" applyFill="1" applyBorder="1" applyAlignment="1">
      <alignment horizontal="left"/>
    </xf>
    <xf numFmtId="0" fontId="3" fillId="24" borderId="13" xfId="0" applyFont="1" applyFill="1" applyBorder="1" applyAlignment="1">
      <alignment horizontal="center" vertical="center"/>
    </xf>
    <xf numFmtId="0" fontId="3" fillId="24" borderId="14" xfId="0" applyFont="1" applyFill="1" applyBorder="1" applyAlignment="1">
      <alignment horizontal="center"/>
    </xf>
    <xf numFmtId="0" fontId="3" fillId="27" borderId="14" xfId="0" applyFont="1" applyFill="1" applyBorder="1" applyAlignment="1">
      <alignment horizontal="center"/>
    </xf>
    <xf numFmtId="0" fontId="0" fillId="27" borderId="14" xfId="0" applyFill="1" applyBorder="1" applyAlignment="1">
      <alignment horizontal="center"/>
    </xf>
    <xf numFmtId="0" fontId="4" fillId="27" borderId="14" xfId="0" applyFont="1" applyFill="1" applyBorder="1" applyAlignment="1">
      <alignment horizontal="center"/>
    </xf>
    <xf numFmtId="0" fontId="0" fillId="25" borderId="14" xfId="0" applyFill="1" applyBorder="1" applyAlignment="1">
      <alignment horizontal="center"/>
    </xf>
    <xf numFmtId="0" fontId="0" fillId="24" borderId="14" xfId="0" applyFill="1" applyBorder="1" applyAlignment="1">
      <alignment horizontal="center"/>
    </xf>
    <xf numFmtId="1" fontId="3" fillId="24" borderId="0" xfId="0" applyNumberFormat="1" applyFont="1" applyFill="1" applyBorder="1" applyAlignment="1">
      <alignment horizontal="center" vertical="center"/>
    </xf>
    <xf numFmtId="1" fontId="3" fillId="27" borderId="0" xfId="0" applyNumberFormat="1" applyFont="1" applyFill="1" applyBorder="1" applyAlignment="1">
      <alignment horizontal="center" vertical="center"/>
    </xf>
    <xf numFmtId="0" fontId="0" fillId="27" borderId="12" xfId="0" applyFill="1" applyBorder="1" applyAlignment="1">
      <alignment horizontal="center" vertical="center"/>
    </xf>
    <xf numFmtId="1" fontId="0" fillId="27" borderId="12" xfId="0" applyNumberFormat="1" applyFill="1" applyBorder="1" applyAlignment="1">
      <alignment horizontal="center" vertical="center"/>
    </xf>
    <xf numFmtId="1" fontId="0" fillId="25" borderId="0" xfId="0" applyNumberFormat="1" applyFill="1" applyBorder="1" applyAlignment="1">
      <alignment horizontal="center" vertical="center"/>
    </xf>
    <xf numFmtId="1" fontId="0" fillId="24" borderId="0" xfId="0" applyNumberFormat="1" applyFill="1" applyBorder="1" applyAlignment="1">
      <alignment horizontal="center" vertical="center"/>
    </xf>
    <xf numFmtId="1" fontId="3" fillId="24" borderId="13" xfId="0" applyNumberFormat="1" applyFont="1" applyFill="1" applyBorder="1" applyAlignment="1">
      <alignment horizontal="center" vertical="center"/>
    </xf>
    <xf numFmtId="0" fontId="3" fillId="24" borderId="11" xfId="0" applyFont="1" applyFill="1" applyBorder="1" applyAlignment="1">
      <alignment horizontal="center" vertical="center"/>
    </xf>
    <xf numFmtId="0" fontId="3" fillId="24" borderId="12" xfId="0" applyFont="1" applyFill="1" applyBorder="1" applyAlignment="1">
      <alignment horizontal="center" vertical="center"/>
    </xf>
    <xf numFmtId="0" fontId="3" fillId="27" borderId="12" xfId="0" applyFont="1" applyFill="1" applyBorder="1" applyAlignment="1">
      <alignment horizontal="center" vertical="center"/>
    </xf>
    <xf numFmtId="0" fontId="0" fillId="24" borderId="12" xfId="0" applyFill="1" applyBorder="1" applyAlignment="1">
      <alignment horizontal="center" vertical="center"/>
    </xf>
    <xf numFmtId="0" fontId="0" fillId="25" borderId="12" xfId="0" applyFill="1" applyBorder="1" applyAlignment="1">
      <alignment horizontal="center" vertical="center"/>
    </xf>
    <xf numFmtId="0" fontId="4" fillId="25" borderId="14" xfId="0" applyFont="1" applyFill="1" applyBorder="1" applyAlignment="1">
      <alignment horizontal="center"/>
    </xf>
    <xf numFmtId="0" fontId="4" fillId="0" borderId="0" xfId="42" applyAlignment="1">
      <alignment horizontal="center"/>
    </xf>
    <xf numFmtId="0" fontId="4" fillId="0" borderId="0" xfId="42" applyAlignment="1">
      <alignment horizontal="center" vertical="center"/>
    </xf>
    <xf numFmtId="168" fontId="4" fillId="0" borderId="0" xfId="42" applyNumberFormat="1" applyAlignment="1">
      <alignment horizont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 2" xfId="43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te" xfId="37" builtinId="10" customBuiltin="1"/>
    <cellStyle name="Note 2" xfId="44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8"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</dxfs>
  <tableStyles count="0" defaultTableStyle="TableStyleMedium9" defaultPivotStyle="PivotStyleLight16"/>
  <colors>
    <mruColors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attrick.org/Club/Matches/Live.aspx?actionType=addMatch&amp;matchID=268523106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hattrick.org/Club/Matches/Live.aspx?actionType=addMatch&amp;matchID=268523107" TargetMode="External"/><Relationship Id="rId6" Type="http://schemas.openxmlformats.org/officeDocument/2006/relationships/hyperlink" Target="http://www.hattrick.org/Club/Matches/Live.aspx?actionType=addMatch&amp;matchID=268523110" TargetMode="External"/><Relationship Id="rId5" Type="http://schemas.openxmlformats.org/officeDocument/2006/relationships/hyperlink" Target="http://www.hattrick.org/Club/Matches/Live.aspx?actionType=addMatch&amp;matchID=268523108" TargetMode="External"/><Relationship Id="rId4" Type="http://schemas.openxmlformats.org/officeDocument/2006/relationships/hyperlink" Target="http://www.hattrick.org/Club/Matches/Live.aspx?actionType=addMatch&amp;matchID=268523109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48</xdr:row>
      <xdr:rowOff>0</xdr:rowOff>
    </xdr:from>
    <xdr:to>
      <xdr:col>8</xdr:col>
      <xdr:colOff>7620</xdr:colOff>
      <xdr:row>48</xdr:row>
      <xdr:rowOff>0</xdr:rowOff>
    </xdr:to>
    <xdr:pic>
      <xdr:nvPicPr>
        <xdr:cNvPr id="43089" name="Picture 3" descr="HT Live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457920" y="670560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49</xdr:row>
      <xdr:rowOff>0</xdr:rowOff>
    </xdr:from>
    <xdr:to>
      <xdr:col>8</xdr:col>
      <xdr:colOff>7620</xdr:colOff>
      <xdr:row>49</xdr:row>
      <xdr:rowOff>0</xdr:rowOff>
    </xdr:to>
    <xdr:pic>
      <xdr:nvPicPr>
        <xdr:cNvPr id="43090" name="Picture 4" descr="HT Liv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457920" y="670560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52</xdr:row>
      <xdr:rowOff>0</xdr:rowOff>
    </xdr:from>
    <xdr:to>
      <xdr:col>8</xdr:col>
      <xdr:colOff>7620</xdr:colOff>
      <xdr:row>52</xdr:row>
      <xdr:rowOff>0</xdr:rowOff>
    </xdr:to>
    <xdr:pic>
      <xdr:nvPicPr>
        <xdr:cNvPr id="43091" name="Picture 5" descr="HT Liv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457920" y="670560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53</xdr:row>
      <xdr:rowOff>0</xdr:rowOff>
    </xdr:from>
    <xdr:to>
      <xdr:col>8</xdr:col>
      <xdr:colOff>7620</xdr:colOff>
      <xdr:row>53</xdr:row>
      <xdr:rowOff>0</xdr:rowOff>
    </xdr:to>
    <xdr:pic>
      <xdr:nvPicPr>
        <xdr:cNvPr id="43092" name="Picture 6" descr="HT Live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457920" y="670560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56</xdr:row>
      <xdr:rowOff>0</xdr:rowOff>
    </xdr:from>
    <xdr:to>
      <xdr:col>8</xdr:col>
      <xdr:colOff>7620</xdr:colOff>
      <xdr:row>56</xdr:row>
      <xdr:rowOff>0</xdr:rowOff>
    </xdr:to>
    <xdr:pic>
      <xdr:nvPicPr>
        <xdr:cNvPr id="43093" name="Picture 7" descr="HT Live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457920" y="670560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7620</xdr:colOff>
      <xdr:row>20</xdr:row>
      <xdr:rowOff>0</xdr:rowOff>
    </xdr:to>
    <xdr:pic>
      <xdr:nvPicPr>
        <xdr:cNvPr id="43094" name="Picture 11" descr="HT Live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457920" y="670560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7620</xdr:colOff>
      <xdr:row>20</xdr:row>
      <xdr:rowOff>0</xdr:rowOff>
    </xdr:to>
    <xdr:pic>
      <xdr:nvPicPr>
        <xdr:cNvPr id="43095" name="Picture 12" descr="HT Liv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457920" y="670560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7620</xdr:colOff>
      <xdr:row>20</xdr:row>
      <xdr:rowOff>0</xdr:rowOff>
    </xdr:to>
    <xdr:pic>
      <xdr:nvPicPr>
        <xdr:cNvPr id="43096" name="Picture 13" descr="HT Liv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457920" y="670560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7620</xdr:colOff>
      <xdr:row>20</xdr:row>
      <xdr:rowOff>0</xdr:rowOff>
    </xdr:to>
    <xdr:pic>
      <xdr:nvPicPr>
        <xdr:cNvPr id="43097" name="Picture 14" descr="HT Live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457920" y="670560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7620</xdr:colOff>
      <xdr:row>20</xdr:row>
      <xdr:rowOff>0</xdr:rowOff>
    </xdr:to>
    <xdr:pic>
      <xdr:nvPicPr>
        <xdr:cNvPr id="43098" name="Picture 15" descr="HT Live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457920" y="670560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48</xdr:row>
      <xdr:rowOff>0</xdr:rowOff>
    </xdr:from>
    <xdr:to>
      <xdr:col>13</xdr:col>
      <xdr:colOff>7620</xdr:colOff>
      <xdr:row>48</xdr:row>
      <xdr:rowOff>0</xdr:rowOff>
    </xdr:to>
    <xdr:pic>
      <xdr:nvPicPr>
        <xdr:cNvPr id="12" name="Picture 3" descr="HT Live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8011886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49</xdr:row>
      <xdr:rowOff>0</xdr:rowOff>
    </xdr:from>
    <xdr:to>
      <xdr:col>13</xdr:col>
      <xdr:colOff>7620</xdr:colOff>
      <xdr:row>49</xdr:row>
      <xdr:rowOff>0</xdr:rowOff>
    </xdr:to>
    <xdr:pic>
      <xdr:nvPicPr>
        <xdr:cNvPr id="13" name="Picture 4" descr="HT Liv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8175171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52</xdr:row>
      <xdr:rowOff>0</xdr:rowOff>
    </xdr:from>
    <xdr:to>
      <xdr:col>13</xdr:col>
      <xdr:colOff>7620</xdr:colOff>
      <xdr:row>52</xdr:row>
      <xdr:rowOff>0</xdr:rowOff>
    </xdr:to>
    <xdr:pic>
      <xdr:nvPicPr>
        <xdr:cNvPr id="14" name="Picture 5" descr="HT Liv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8665029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53</xdr:row>
      <xdr:rowOff>0</xdr:rowOff>
    </xdr:from>
    <xdr:to>
      <xdr:col>13</xdr:col>
      <xdr:colOff>7620</xdr:colOff>
      <xdr:row>53</xdr:row>
      <xdr:rowOff>0</xdr:rowOff>
    </xdr:to>
    <xdr:pic>
      <xdr:nvPicPr>
        <xdr:cNvPr id="15" name="Picture 6" descr="HT Live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8828314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56</xdr:row>
      <xdr:rowOff>0</xdr:rowOff>
    </xdr:from>
    <xdr:to>
      <xdr:col>13</xdr:col>
      <xdr:colOff>7620</xdr:colOff>
      <xdr:row>56</xdr:row>
      <xdr:rowOff>0</xdr:rowOff>
    </xdr:to>
    <xdr:pic>
      <xdr:nvPicPr>
        <xdr:cNvPr id="16" name="Picture 7" descr="HT Live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9318171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13</xdr:col>
      <xdr:colOff>7620</xdr:colOff>
      <xdr:row>20</xdr:row>
      <xdr:rowOff>0</xdr:rowOff>
    </xdr:to>
    <xdr:pic>
      <xdr:nvPicPr>
        <xdr:cNvPr id="17" name="Picture 11" descr="HT Live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3439886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13</xdr:col>
      <xdr:colOff>7620</xdr:colOff>
      <xdr:row>20</xdr:row>
      <xdr:rowOff>0</xdr:rowOff>
    </xdr:to>
    <xdr:pic>
      <xdr:nvPicPr>
        <xdr:cNvPr id="18" name="Picture 12" descr="HT Liv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3439886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13</xdr:col>
      <xdr:colOff>7620</xdr:colOff>
      <xdr:row>20</xdr:row>
      <xdr:rowOff>0</xdr:rowOff>
    </xdr:to>
    <xdr:pic>
      <xdr:nvPicPr>
        <xdr:cNvPr id="19" name="Picture 13" descr="HT Liv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3439886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13</xdr:col>
      <xdr:colOff>7620</xdr:colOff>
      <xdr:row>20</xdr:row>
      <xdr:rowOff>0</xdr:rowOff>
    </xdr:to>
    <xdr:pic>
      <xdr:nvPicPr>
        <xdr:cNvPr id="20" name="Picture 14" descr="HT Live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3439886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13</xdr:col>
      <xdr:colOff>7620</xdr:colOff>
      <xdr:row>20</xdr:row>
      <xdr:rowOff>0</xdr:rowOff>
    </xdr:to>
    <xdr:pic>
      <xdr:nvPicPr>
        <xdr:cNvPr id="21" name="Picture 15" descr="HT Live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3439886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18</xdr:col>
      <xdr:colOff>0</xdr:colOff>
      <xdr:row>48</xdr:row>
      <xdr:rowOff>0</xdr:rowOff>
    </xdr:from>
    <xdr:to>
      <xdr:col>18</xdr:col>
      <xdr:colOff>7620</xdr:colOff>
      <xdr:row>48</xdr:row>
      <xdr:rowOff>0</xdr:rowOff>
    </xdr:to>
    <xdr:pic>
      <xdr:nvPicPr>
        <xdr:cNvPr id="22" name="Picture 3" descr="HT Live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8011886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18</xdr:col>
      <xdr:colOff>0</xdr:colOff>
      <xdr:row>49</xdr:row>
      <xdr:rowOff>0</xdr:rowOff>
    </xdr:from>
    <xdr:to>
      <xdr:col>18</xdr:col>
      <xdr:colOff>7620</xdr:colOff>
      <xdr:row>49</xdr:row>
      <xdr:rowOff>0</xdr:rowOff>
    </xdr:to>
    <xdr:pic>
      <xdr:nvPicPr>
        <xdr:cNvPr id="23" name="Picture 4" descr="HT Liv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8175171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18</xdr:col>
      <xdr:colOff>0</xdr:colOff>
      <xdr:row>52</xdr:row>
      <xdr:rowOff>0</xdr:rowOff>
    </xdr:from>
    <xdr:to>
      <xdr:col>18</xdr:col>
      <xdr:colOff>7620</xdr:colOff>
      <xdr:row>52</xdr:row>
      <xdr:rowOff>0</xdr:rowOff>
    </xdr:to>
    <xdr:pic>
      <xdr:nvPicPr>
        <xdr:cNvPr id="24" name="Picture 5" descr="HT Liv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8665029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18</xdr:col>
      <xdr:colOff>0</xdr:colOff>
      <xdr:row>53</xdr:row>
      <xdr:rowOff>0</xdr:rowOff>
    </xdr:from>
    <xdr:to>
      <xdr:col>18</xdr:col>
      <xdr:colOff>7620</xdr:colOff>
      <xdr:row>53</xdr:row>
      <xdr:rowOff>0</xdr:rowOff>
    </xdr:to>
    <xdr:pic>
      <xdr:nvPicPr>
        <xdr:cNvPr id="25" name="Picture 6" descr="HT Live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8828314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18</xdr:col>
      <xdr:colOff>0</xdr:colOff>
      <xdr:row>56</xdr:row>
      <xdr:rowOff>0</xdr:rowOff>
    </xdr:from>
    <xdr:to>
      <xdr:col>18</xdr:col>
      <xdr:colOff>7620</xdr:colOff>
      <xdr:row>56</xdr:row>
      <xdr:rowOff>0</xdr:rowOff>
    </xdr:to>
    <xdr:pic>
      <xdr:nvPicPr>
        <xdr:cNvPr id="26" name="Picture 7" descr="HT Live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9318171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18</xdr:col>
      <xdr:colOff>0</xdr:colOff>
      <xdr:row>20</xdr:row>
      <xdr:rowOff>0</xdr:rowOff>
    </xdr:from>
    <xdr:to>
      <xdr:col>18</xdr:col>
      <xdr:colOff>7620</xdr:colOff>
      <xdr:row>20</xdr:row>
      <xdr:rowOff>0</xdr:rowOff>
    </xdr:to>
    <xdr:pic>
      <xdr:nvPicPr>
        <xdr:cNvPr id="27" name="Picture 11" descr="HT Live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3439886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18</xdr:col>
      <xdr:colOff>0</xdr:colOff>
      <xdr:row>20</xdr:row>
      <xdr:rowOff>0</xdr:rowOff>
    </xdr:from>
    <xdr:to>
      <xdr:col>18</xdr:col>
      <xdr:colOff>7620</xdr:colOff>
      <xdr:row>20</xdr:row>
      <xdr:rowOff>0</xdr:rowOff>
    </xdr:to>
    <xdr:pic>
      <xdr:nvPicPr>
        <xdr:cNvPr id="28" name="Picture 12" descr="HT Liv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3439886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18</xdr:col>
      <xdr:colOff>0</xdr:colOff>
      <xdr:row>20</xdr:row>
      <xdr:rowOff>0</xdr:rowOff>
    </xdr:from>
    <xdr:to>
      <xdr:col>18</xdr:col>
      <xdr:colOff>7620</xdr:colOff>
      <xdr:row>20</xdr:row>
      <xdr:rowOff>0</xdr:rowOff>
    </xdr:to>
    <xdr:pic>
      <xdr:nvPicPr>
        <xdr:cNvPr id="29" name="Picture 13" descr="HT Liv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3439886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18</xdr:col>
      <xdr:colOff>0</xdr:colOff>
      <xdr:row>20</xdr:row>
      <xdr:rowOff>0</xdr:rowOff>
    </xdr:from>
    <xdr:to>
      <xdr:col>18</xdr:col>
      <xdr:colOff>7620</xdr:colOff>
      <xdr:row>20</xdr:row>
      <xdr:rowOff>0</xdr:rowOff>
    </xdr:to>
    <xdr:pic>
      <xdr:nvPicPr>
        <xdr:cNvPr id="30" name="Picture 14" descr="HT Live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3439886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18</xdr:col>
      <xdr:colOff>0</xdr:colOff>
      <xdr:row>20</xdr:row>
      <xdr:rowOff>0</xdr:rowOff>
    </xdr:from>
    <xdr:to>
      <xdr:col>18</xdr:col>
      <xdr:colOff>7620</xdr:colOff>
      <xdr:row>20</xdr:row>
      <xdr:rowOff>0</xdr:rowOff>
    </xdr:to>
    <xdr:pic>
      <xdr:nvPicPr>
        <xdr:cNvPr id="31" name="Picture 15" descr="HT Live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3439886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0</xdr:colOff>
      <xdr:row>48</xdr:row>
      <xdr:rowOff>0</xdr:rowOff>
    </xdr:from>
    <xdr:to>
      <xdr:col>23</xdr:col>
      <xdr:colOff>7620</xdr:colOff>
      <xdr:row>48</xdr:row>
      <xdr:rowOff>0</xdr:rowOff>
    </xdr:to>
    <xdr:pic>
      <xdr:nvPicPr>
        <xdr:cNvPr id="32" name="Picture 3" descr="HT Live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8011886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0</xdr:colOff>
      <xdr:row>49</xdr:row>
      <xdr:rowOff>0</xdr:rowOff>
    </xdr:from>
    <xdr:to>
      <xdr:col>23</xdr:col>
      <xdr:colOff>7620</xdr:colOff>
      <xdr:row>49</xdr:row>
      <xdr:rowOff>0</xdr:rowOff>
    </xdr:to>
    <xdr:pic>
      <xdr:nvPicPr>
        <xdr:cNvPr id="33" name="Picture 4" descr="HT Liv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8175171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0</xdr:colOff>
      <xdr:row>52</xdr:row>
      <xdr:rowOff>0</xdr:rowOff>
    </xdr:from>
    <xdr:to>
      <xdr:col>23</xdr:col>
      <xdr:colOff>7620</xdr:colOff>
      <xdr:row>52</xdr:row>
      <xdr:rowOff>0</xdr:rowOff>
    </xdr:to>
    <xdr:pic>
      <xdr:nvPicPr>
        <xdr:cNvPr id="34" name="Picture 5" descr="HT Liv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8665029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0</xdr:colOff>
      <xdr:row>53</xdr:row>
      <xdr:rowOff>0</xdr:rowOff>
    </xdr:from>
    <xdr:to>
      <xdr:col>23</xdr:col>
      <xdr:colOff>7620</xdr:colOff>
      <xdr:row>53</xdr:row>
      <xdr:rowOff>0</xdr:rowOff>
    </xdr:to>
    <xdr:pic>
      <xdr:nvPicPr>
        <xdr:cNvPr id="35" name="Picture 6" descr="HT Live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8828314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0</xdr:colOff>
      <xdr:row>56</xdr:row>
      <xdr:rowOff>0</xdr:rowOff>
    </xdr:from>
    <xdr:to>
      <xdr:col>23</xdr:col>
      <xdr:colOff>7620</xdr:colOff>
      <xdr:row>56</xdr:row>
      <xdr:rowOff>0</xdr:rowOff>
    </xdr:to>
    <xdr:pic>
      <xdr:nvPicPr>
        <xdr:cNvPr id="36" name="Picture 7" descr="HT Live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9318171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0</xdr:colOff>
      <xdr:row>20</xdr:row>
      <xdr:rowOff>0</xdr:rowOff>
    </xdr:from>
    <xdr:to>
      <xdr:col>23</xdr:col>
      <xdr:colOff>7620</xdr:colOff>
      <xdr:row>20</xdr:row>
      <xdr:rowOff>0</xdr:rowOff>
    </xdr:to>
    <xdr:pic>
      <xdr:nvPicPr>
        <xdr:cNvPr id="37" name="Picture 11" descr="HT Live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3439886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0</xdr:colOff>
      <xdr:row>20</xdr:row>
      <xdr:rowOff>0</xdr:rowOff>
    </xdr:from>
    <xdr:to>
      <xdr:col>23</xdr:col>
      <xdr:colOff>7620</xdr:colOff>
      <xdr:row>20</xdr:row>
      <xdr:rowOff>0</xdr:rowOff>
    </xdr:to>
    <xdr:pic>
      <xdr:nvPicPr>
        <xdr:cNvPr id="38" name="Picture 12" descr="HT Liv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3439886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0</xdr:colOff>
      <xdr:row>20</xdr:row>
      <xdr:rowOff>0</xdr:rowOff>
    </xdr:from>
    <xdr:to>
      <xdr:col>23</xdr:col>
      <xdr:colOff>7620</xdr:colOff>
      <xdr:row>20</xdr:row>
      <xdr:rowOff>0</xdr:rowOff>
    </xdr:to>
    <xdr:pic>
      <xdr:nvPicPr>
        <xdr:cNvPr id="39" name="Picture 13" descr="HT Liv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3439886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0</xdr:colOff>
      <xdr:row>20</xdr:row>
      <xdr:rowOff>0</xdr:rowOff>
    </xdr:from>
    <xdr:to>
      <xdr:col>23</xdr:col>
      <xdr:colOff>7620</xdr:colOff>
      <xdr:row>20</xdr:row>
      <xdr:rowOff>0</xdr:rowOff>
    </xdr:to>
    <xdr:pic>
      <xdr:nvPicPr>
        <xdr:cNvPr id="40" name="Picture 14" descr="HT Live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3439886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23</xdr:col>
      <xdr:colOff>0</xdr:colOff>
      <xdr:row>20</xdr:row>
      <xdr:rowOff>0</xdr:rowOff>
    </xdr:from>
    <xdr:to>
      <xdr:col>23</xdr:col>
      <xdr:colOff>7620</xdr:colOff>
      <xdr:row>20</xdr:row>
      <xdr:rowOff>0</xdr:rowOff>
    </xdr:to>
    <xdr:pic>
      <xdr:nvPicPr>
        <xdr:cNvPr id="41" name="Picture 15" descr="HT Live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3439886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48</xdr:row>
      <xdr:rowOff>0</xdr:rowOff>
    </xdr:from>
    <xdr:to>
      <xdr:col>28</xdr:col>
      <xdr:colOff>7620</xdr:colOff>
      <xdr:row>48</xdr:row>
      <xdr:rowOff>0</xdr:rowOff>
    </xdr:to>
    <xdr:pic>
      <xdr:nvPicPr>
        <xdr:cNvPr id="42" name="Picture 3" descr="HT Live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8011886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49</xdr:row>
      <xdr:rowOff>0</xdr:rowOff>
    </xdr:from>
    <xdr:to>
      <xdr:col>28</xdr:col>
      <xdr:colOff>7620</xdr:colOff>
      <xdr:row>49</xdr:row>
      <xdr:rowOff>0</xdr:rowOff>
    </xdr:to>
    <xdr:pic>
      <xdr:nvPicPr>
        <xdr:cNvPr id="43" name="Picture 4" descr="HT Liv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8175171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52</xdr:row>
      <xdr:rowOff>0</xdr:rowOff>
    </xdr:from>
    <xdr:to>
      <xdr:col>28</xdr:col>
      <xdr:colOff>7620</xdr:colOff>
      <xdr:row>52</xdr:row>
      <xdr:rowOff>0</xdr:rowOff>
    </xdr:to>
    <xdr:pic>
      <xdr:nvPicPr>
        <xdr:cNvPr id="44" name="Picture 5" descr="HT Liv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8665029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53</xdr:row>
      <xdr:rowOff>0</xdr:rowOff>
    </xdr:from>
    <xdr:to>
      <xdr:col>28</xdr:col>
      <xdr:colOff>7620</xdr:colOff>
      <xdr:row>53</xdr:row>
      <xdr:rowOff>0</xdr:rowOff>
    </xdr:to>
    <xdr:pic>
      <xdr:nvPicPr>
        <xdr:cNvPr id="45" name="Picture 6" descr="HT Live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8828314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56</xdr:row>
      <xdr:rowOff>0</xdr:rowOff>
    </xdr:from>
    <xdr:to>
      <xdr:col>28</xdr:col>
      <xdr:colOff>7620</xdr:colOff>
      <xdr:row>56</xdr:row>
      <xdr:rowOff>0</xdr:rowOff>
    </xdr:to>
    <xdr:pic>
      <xdr:nvPicPr>
        <xdr:cNvPr id="46" name="Picture 7" descr="HT Live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9318171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20</xdr:row>
      <xdr:rowOff>0</xdr:rowOff>
    </xdr:from>
    <xdr:to>
      <xdr:col>28</xdr:col>
      <xdr:colOff>7620</xdr:colOff>
      <xdr:row>20</xdr:row>
      <xdr:rowOff>0</xdr:rowOff>
    </xdr:to>
    <xdr:pic>
      <xdr:nvPicPr>
        <xdr:cNvPr id="47" name="Picture 11" descr="HT Live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3439886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20</xdr:row>
      <xdr:rowOff>0</xdr:rowOff>
    </xdr:from>
    <xdr:to>
      <xdr:col>28</xdr:col>
      <xdr:colOff>7620</xdr:colOff>
      <xdr:row>20</xdr:row>
      <xdr:rowOff>0</xdr:rowOff>
    </xdr:to>
    <xdr:pic>
      <xdr:nvPicPr>
        <xdr:cNvPr id="48" name="Picture 12" descr="HT Liv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3439886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20</xdr:row>
      <xdr:rowOff>0</xdr:rowOff>
    </xdr:from>
    <xdr:to>
      <xdr:col>28</xdr:col>
      <xdr:colOff>7620</xdr:colOff>
      <xdr:row>20</xdr:row>
      <xdr:rowOff>0</xdr:rowOff>
    </xdr:to>
    <xdr:pic>
      <xdr:nvPicPr>
        <xdr:cNvPr id="49" name="Picture 13" descr="HT Liv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3439886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20</xdr:row>
      <xdr:rowOff>0</xdr:rowOff>
    </xdr:from>
    <xdr:to>
      <xdr:col>28</xdr:col>
      <xdr:colOff>7620</xdr:colOff>
      <xdr:row>20</xdr:row>
      <xdr:rowOff>0</xdr:rowOff>
    </xdr:to>
    <xdr:pic>
      <xdr:nvPicPr>
        <xdr:cNvPr id="50" name="Picture 14" descr="HT Live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3439886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0</xdr:colOff>
      <xdr:row>20</xdr:row>
      <xdr:rowOff>0</xdr:rowOff>
    </xdr:from>
    <xdr:to>
      <xdr:col>28</xdr:col>
      <xdr:colOff>7620</xdr:colOff>
      <xdr:row>20</xdr:row>
      <xdr:rowOff>0</xdr:rowOff>
    </xdr:to>
    <xdr:pic>
      <xdr:nvPicPr>
        <xdr:cNvPr id="51" name="Picture 15" descr="HT Live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3439886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0</xdr:colOff>
      <xdr:row>48</xdr:row>
      <xdr:rowOff>0</xdr:rowOff>
    </xdr:from>
    <xdr:to>
      <xdr:col>33</xdr:col>
      <xdr:colOff>7620</xdr:colOff>
      <xdr:row>48</xdr:row>
      <xdr:rowOff>0</xdr:rowOff>
    </xdr:to>
    <xdr:pic>
      <xdr:nvPicPr>
        <xdr:cNvPr id="52" name="Picture 3" descr="HT Live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8011886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0</xdr:colOff>
      <xdr:row>49</xdr:row>
      <xdr:rowOff>0</xdr:rowOff>
    </xdr:from>
    <xdr:to>
      <xdr:col>33</xdr:col>
      <xdr:colOff>7620</xdr:colOff>
      <xdr:row>49</xdr:row>
      <xdr:rowOff>0</xdr:rowOff>
    </xdr:to>
    <xdr:pic>
      <xdr:nvPicPr>
        <xdr:cNvPr id="53" name="Picture 4" descr="HT Liv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8175171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0</xdr:colOff>
      <xdr:row>52</xdr:row>
      <xdr:rowOff>0</xdr:rowOff>
    </xdr:from>
    <xdr:to>
      <xdr:col>33</xdr:col>
      <xdr:colOff>7620</xdr:colOff>
      <xdr:row>52</xdr:row>
      <xdr:rowOff>0</xdr:rowOff>
    </xdr:to>
    <xdr:pic>
      <xdr:nvPicPr>
        <xdr:cNvPr id="54" name="Picture 5" descr="HT Liv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8665029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0</xdr:colOff>
      <xdr:row>53</xdr:row>
      <xdr:rowOff>0</xdr:rowOff>
    </xdr:from>
    <xdr:to>
      <xdr:col>33</xdr:col>
      <xdr:colOff>7620</xdr:colOff>
      <xdr:row>53</xdr:row>
      <xdr:rowOff>0</xdr:rowOff>
    </xdr:to>
    <xdr:pic>
      <xdr:nvPicPr>
        <xdr:cNvPr id="55" name="Picture 6" descr="HT Live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8828314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0</xdr:colOff>
      <xdr:row>56</xdr:row>
      <xdr:rowOff>0</xdr:rowOff>
    </xdr:from>
    <xdr:to>
      <xdr:col>33</xdr:col>
      <xdr:colOff>7620</xdr:colOff>
      <xdr:row>56</xdr:row>
      <xdr:rowOff>0</xdr:rowOff>
    </xdr:to>
    <xdr:pic>
      <xdr:nvPicPr>
        <xdr:cNvPr id="56" name="Picture 7" descr="HT Live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9318171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0</xdr:colOff>
      <xdr:row>20</xdr:row>
      <xdr:rowOff>0</xdr:rowOff>
    </xdr:from>
    <xdr:to>
      <xdr:col>33</xdr:col>
      <xdr:colOff>7620</xdr:colOff>
      <xdr:row>20</xdr:row>
      <xdr:rowOff>0</xdr:rowOff>
    </xdr:to>
    <xdr:pic>
      <xdr:nvPicPr>
        <xdr:cNvPr id="57" name="Picture 11" descr="HT Live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3439886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0</xdr:colOff>
      <xdr:row>20</xdr:row>
      <xdr:rowOff>0</xdr:rowOff>
    </xdr:from>
    <xdr:to>
      <xdr:col>33</xdr:col>
      <xdr:colOff>7620</xdr:colOff>
      <xdr:row>20</xdr:row>
      <xdr:rowOff>0</xdr:rowOff>
    </xdr:to>
    <xdr:pic>
      <xdr:nvPicPr>
        <xdr:cNvPr id="58" name="Picture 12" descr="HT Liv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3439886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0</xdr:colOff>
      <xdr:row>20</xdr:row>
      <xdr:rowOff>0</xdr:rowOff>
    </xdr:from>
    <xdr:to>
      <xdr:col>33</xdr:col>
      <xdr:colOff>7620</xdr:colOff>
      <xdr:row>20</xdr:row>
      <xdr:rowOff>0</xdr:rowOff>
    </xdr:to>
    <xdr:pic>
      <xdr:nvPicPr>
        <xdr:cNvPr id="59" name="Picture 13" descr="HT Liv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3439886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0</xdr:colOff>
      <xdr:row>20</xdr:row>
      <xdr:rowOff>0</xdr:rowOff>
    </xdr:from>
    <xdr:to>
      <xdr:col>33</xdr:col>
      <xdr:colOff>7620</xdr:colOff>
      <xdr:row>20</xdr:row>
      <xdr:rowOff>0</xdr:rowOff>
    </xdr:to>
    <xdr:pic>
      <xdr:nvPicPr>
        <xdr:cNvPr id="60" name="Picture 14" descr="HT Live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3439886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0</xdr:colOff>
      <xdr:row>20</xdr:row>
      <xdr:rowOff>0</xdr:rowOff>
    </xdr:from>
    <xdr:to>
      <xdr:col>33</xdr:col>
      <xdr:colOff>7620</xdr:colOff>
      <xdr:row>20</xdr:row>
      <xdr:rowOff>0</xdr:rowOff>
    </xdr:to>
    <xdr:pic>
      <xdr:nvPicPr>
        <xdr:cNvPr id="61" name="Picture 15" descr="HT Live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3439886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38</xdr:col>
      <xdr:colOff>0</xdr:colOff>
      <xdr:row>48</xdr:row>
      <xdr:rowOff>0</xdr:rowOff>
    </xdr:from>
    <xdr:to>
      <xdr:col>38</xdr:col>
      <xdr:colOff>7620</xdr:colOff>
      <xdr:row>48</xdr:row>
      <xdr:rowOff>0</xdr:rowOff>
    </xdr:to>
    <xdr:pic>
      <xdr:nvPicPr>
        <xdr:cNvPr id="62" name="Picture 3" descr="HT Live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8011886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38</xdr:col>
      <xdr:colOff>0</xdr:colOff>
      <xdr:row>49</xdr:row>
      <xdr:rowOff>0</xdr:rowOff>
    </xdr:from>
    <xdr:to>
      <xdr:col>38</xdr:col>
      <xdr:colOff>7620</xdr:colOff>
      <xdr:row>49</xdr:row>
      <xdr:rowOff>0</xdr:rowOff>
    </xdr:to>
    <xdr:pic>
      <xdr:nvPicPr>
        <xdr:cNvPr id="63" name="Picture 4" descr="HT Liv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8175171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38</xdr:col>
      <xdr:colOff>0</xdr:colOff>
      <xdr:row>52</xdr:row>
      <xdr:rowOff>0</xdr:rowOff>
    </xdr:from>
    <xdr:to>
      <xdr:col>38</xdr:col>
      <xdr:colOff>7620</xdr:colOff>
      <xdr:row>52</xdr:row>
      <xdr:rowOff>0</xdr:rowOff>
    </xdr:to>
    <xdr:pic>
      <xdr:nvPicPr>
        <xdr:cNvPr id="64" name="Picture 5" descr="HT Liv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8665029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38</xdr:col>
      <xdr:colOff>0</xdr:colOff>
      <xdr:row>53</xdr:row>
      <xdr:rowOff>0</xdr:rowOff>
    </xdr:from>
    <xdr:to>
      <xdr:col>38</xdr:col>
      <xdr:colOff>7620</xdr:colOff>
      <xdr:row>53</xdr:row>
      <xdr:rowOff>0</xdr:rowOff>
    </xdr:to>
    <xdr:pic>
      <xdr:nvPicPr>
        <xdr:cNvPr id="65" name="Picture 6" descr="HT Live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8828314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38</xdr:col>
      <xdr:colOff>0</xdr:colOff>
      <xdr:row>56</xdr:row>
      <xdr:rowOff>0</xdr:rowOff>
    </xdr:from>
    <xdr:to>
      <xdr:col>38</xdr:col>
      <xdr:colOff>7620</xdr:colOff>
      <xdr:row>56</xdr:row>
      <xdr:rowOff>0</xdr:rowOff>
    </xdr:to>
    <xdr:pic>
      <xdr:nvPicPr>
        <xdr:cNvPr id="66" name="Picture 7" descr="HT Live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9318171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38</xdr:col>
      <xdr:colOff>0</xdr:colOff>
      <xdr:row>20</xdr:row>
      <xdr:rowOff>0</xdr:rowOff>
    </xdr:from>
    <xdr:to>
      <xdr:col>38</xdr:col>
      <xdr:colOff>7620</xdr:colOff>
      <xdr:row>20</xdr:row>
      <xdr:rowOff>0</xdr:rowOff>
    </xdr:to>
    <xdr:pic>
      <xdr:nvPicPr>
        <xdr:cNvPr id="67" name="Picture 11" descr="HT Live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3439886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38</xdr:col>
      <xdr:colOff>0</xdr:colOff>
      <xdr:row>20</xdr:row>
      <xdr:rowOff>0</xdr:rowOff>
    </xdr:from>
    <xdr:to>
      <xdr:col>38</xdr:col>
      <xdr:colOff>7620</xdr:colOff>
      <xdr:row>20</xdr:row>
      <xdr:rowOff>0</xdr:rowOff>
    </xdr:to>
    <xdr:pic>
      <xdr:nvPicPr>
        <xdr:cNvPr id="68" name="Picture 12" descr="HT Liv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3439886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38</xdr:col>
      <xdr:colOff>0</xdr:colOff>
      <xdr:row>20</xdr:row>
      <xdr:rowOff>0</xdr:rowOff>
    </xdr:from>
    <xdr:to>
      <xdr:col>38</xdr:col>
      <xdr:colOff>7620</xdr:colOff>
      <xdr:row>20</xdr:row>
      <xdr:rowOff>0</xdr:rowOff>
    </xdr:to>
    <xdr:pic>
      <xdr:nvPicPr>
        <xdr:cNvPr id="69" name="Picture 13" descr="HT Liv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3439886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38</xdr:col>
      <xdr:colOff>0</xdr:colOff>
      <xdr:row>20</xdr:row>
      <xdr:rowOff>0</xdr:rowOff>
    </xdr:from>
    <xdr:to>
      <xdr:col>38</xdr:col>
      <xdr:colOff>7620</xdr:colOff>
      <xdr:row>20</xdr:row>
      <xdr:rowOff>0</xdr:rowOff>
    </xdr:to>
    <xdr:pic>
      <xdr:nvPicPr>
        <xdr:cNvPr id="70" name="Picture 14" descr="HT Live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3439886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38</xdr:col>
      <xdr:colOff>0</xdr:colOff>
      <xdr:row>20</xdr:row>
      <xdr:rowOff>0</xdr:rowOff>
    </xdr:from>
    <xdr:to>
      <xdr:col>38</xdr:col>
      <xdr:colOff>7620</xdr:colOff>
      <xdr:row>20</xdr:row>
      <xdr:rowOff>0</xdr:rowOff>
    </xdr:to>
    <xdr:pic>
      <xdr:nvPicPr>
        <xdr:cNvPr id="71" name="Picture 15" descr="HT Live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3439886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43</xdr:col>
      <xdr:colOff>0</xdr:colOff>
      <xdr:row>48</xdr:row>
      <xdr:rowOff>0</xdr:rowOff>
    </xdr:from>
    <xdr:to>
      <xdr:col>43</xdr:col>
      <xdr:colOff>7620</xdr:colOff>
      <xdr:row>48</xdr:row>
      <xdr:rowOff>0</xdr:rowOff>
    </xdr:to>
    <xdr:pic>
      <xdr:nvPicPr>
        <xdr:cNvPr id="72" name="Picture 3" descr="HT Live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8011886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43</xdr:col>
      <xdr:colOff>0</xdr:colOff>
      <xdr:row>49</xdr:row>
      <xdr:rowOff>0</xdr:rowOff>
    </xdr:from>
    <xdr:to>
      <xdr:col>43</xdr:col>
      <xdr:colOff>7620</xdr:colOff>
      <xdr:row>49</xdr:row>
      <xdr:rowOff>0</xdr:rowOff>
    </xdr:to>
    <xdr:pic>
      <xdr:nvPicPr>
        <xdr:cNvPr id="73" name="Picture 4" descr="HT Liv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8175171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43</xdr:col>
      <xdr:colOff>0</xdr:colOff>
      <xdr:row>52</xdr:row>
      <xdr:rowOff>0</xdr:rowOff>
    </xdr:from>
    <xdr:to>
      <xdr:col>43</xdr:col>
      <xdr:colOff>7620</xdr:colOff>
      <xdr:row>52</xdr:row>
      <xdr:rowOff>0</xdr:rowOff>
    </xdr:to>
    <xdr:pic>
      <xdr:nvPicPr>
        <xdr:cNvPr id="74" name="Picture 5" descr="HT Liv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8665029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43</xdr:col>
      <xdr:colOff>0</xdr:colOff>
      <xdr:row>53</xdr:row>
      <xdr:rowOff>0</xdr:rowOff>
    </xdr:from>
    <xdr:to>
      <xdr:col>43</xdr:col>
      <xdr:colOff>7620</xdr:colOff>
      <xdr:row>53</xdr:row>
      <xdr:rowOff>0</xdr:rowOff>
    </xdr:to>
    <xdr:pic>
      <xdr:nvPicPr>
        <xdr:cNvPr id="75" name="Picture 6" descr="HT Live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8828314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43</xdr:col>
      <xdr:colOff>0</xdr:colOff>
      <xdr:row>56</xdr:row>
      <xdr:rowOff>0</xdr:rowOff>
    </xdr:from>
    <xdr:to>
      <xdr:col>43</xdr:col>
      <xdr:colOff>7620</xdr:colOff>
      <xdr:row>56</xdr:row>
      <xdr:rowOff>0</xdr:rowOff>
    </xdr:to>
    <xdr:pic>
      <xdr:nvPicPr>
        <xdr:cNvPr id="76" name="Picture 7" descr="HT Live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9318171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43</xdr:col>
      <xdr:colOff>0</xdr:colOff>
      <xdr:row>20</xdr:row>
      <xdr:rowOff>0</xdr:rowOff>
    </xdr:from>
    <xdr:to>
      <xdr:col>43</xdr:col>
      <xdr:colOff>7620</xdr:colOff>
      <xdr:row>20</xdr:row>
      <xdr:rowOff>0</xdr:rowOff>
    </xdr:to>
    <xdr:pic>
      <xdr:nvPicPr>
        <xdr:cNvPr id="77" name="Picture 11" descr="HT Live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3439886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43</xdr:col>
      <xdr:colOff>0</xdr:colOff>
      <xdr:row>20</xdr:row>
      <xdr:rowOff>0</xdr:rowOff>
    </xdr:from>
    <xdr:to>
      <xdr:col>43</xdr:col>
      <xdr:colOff>7620</xdr:colOff>
      <xdr:row>20</xdr:row>
      <xdr:rowOff>0</xdr:rowOff>
    </xdr:to>
    <xdr:pic>
      <xdr:nvPicPr>
        <xdr:cNvPr id="78" name="Picture 12" descr="HT Live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3439886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43</xdr:col>
      <xdr:colOff>0</xdr:colOff>
      <xdr:row>20</xdr:row>
      <xdr:rowOff>0</xdr:rowOff>
    </xdr:from>
    <xdr:to>
      <xdr:col>43</xdr:col>
      <xdr:colOff>7620</xdr:colOff>
      <xdr:row>20</xdr:row>
      <xdr:rowOff>0</xdr:rowOff>
    </xdr:to>
    <xdr:pic>
      <xdr:nvPicPr>
        <xdr:cNvPr id="79" name="Picture 13" descr="HT Live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3439886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43</xdr:col>
      <xdr:colOff>0</xdr:colOff>
      <xdr:row>20</xdr:row>
      <xdr:rowOff>0</xdr:rowOff>
    </xdr:from>
    <xdr:to>
      <xdr:col>43</xdr:col>
      <xdr:colOff>7620</xdr:colOff>
      <xdr:row>20</xdr:row>
      <xdr:rowOff>0</xdr:rowOff>
    </xdr:to>
    <xdr:pic>
      <xdr:nvPicPr>
        <xdr:cNvPr id="80" name="Picture 14" descr="HT Live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3439886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43</xdr:col>
      <xdr:colOff>0</xdr:colOff>
      <xdr:row>20</xdr:row>
      <xdr:rowOff>0</xdr:rowOff>
    </xdr:from>
    <xdr:to>
      <xdr:col>43</xdr:col>
      <xdr:colOff>7620</xdr:colOff>
      <xdr:row>20</xdr:row>
      <xdr:rowOff>0</xdr:rowOff>
    </xdr:to>
    <xdr:pic>
      <xdr:nvPicPr>
        <xdr:cNvPr id="81" name="Picture 15" descr="HT Live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85457" y="3439886"/>
          <a:ext cx="762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299"/>
  <sheetViews>
    <sheetView tabSelected="1" zoomScale="55" zoomScaleNormal="5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F22" sqref="F22"/>
    </sheetView>
  </sheetViews>
  <sheetFormatPr defaultColWidth="9.109375" defaultRowHeight="13.2"/>
  <cols>
    <col min="1" max="1" width="4.33203125" style="6" customWidth="1"/>
    <col min="2" max="2" width="3" style="6" bestFit="1" customWidth="1"/>
    <col min="3" max="3" width="2.33203125" style="6" bestFit="1" customWidth="1"/>
    <col min="4" max="4" width="9.5546875" style="2" bestFit="1" customWidth="1"/>
    <col min="5" max="5" width="12.21875" style="3" customWidth="1"/>
    <col min="6" max="6" width="6.5546875" style="44" customWidth="1"/>
    <col min="7" max="7" width="8" style="6" customWidth="1"/>
    <col min="8" max="8" width="4.21875" style="50" bestFit="1" customWidth="1"/>
    <col min="9" max="9" width="4.21875" style="31" customWidth="1"/>
    <col min="10" max="10" width="5.6640625" style="55" customWidth="1"/>
    <col min="11" max="11" width="6.5546875" style="44" customWidth="1"/>
    <col min="12" max="12" width="8" style="6" customWidth="1"/>
    <col min="13" max="13" width="4.21875" style="50" bestFit="1" customWidth="1"/>
    <col min="14" max="14" width="4.21875" style="31" customWidth="1"/>
    <col min="15" max="15" width="5.6640625" style="55" customWidth="1"/>
    <col min="16" max="16" width="6.5546875" style="44" customWidth="1"/>
    <col min="17" max="17" width="8" style="6" customWidth="1"/>
    <col min="18" max="18" width="4.21875" style="50" bestFit="1" customWidth="1"/>
    <col min="19" max="19" width="4.21875" style="31" customWidth="1"/>
    <col min="20" max="20" width="5.6640625" style="55" customWidth="1"/>
    <col min="21" max="21" width="6.5546875" style="44" customWidth="1"/>
    <col min="22" max="22" width="8" style="6" customWidth="1"/>
    <col min="23" max="23" width="4.21875" style="50" bestFit="1" customWidth="1"/>
    <col min="24" max="24" width="4.21875" style="31" customWidth="1"/>
    <col min="25" max="25" width="5.6640625" style="55" customWidth="1"/>
    <col min="26" max="26" width="6.5546875" style="44" customWidth="1"/>
    <col min="27" max="27" width="8" style="6" customWidth="1"/>
    <col min="28" max="28" width="4.21875" style="50" bestFit="1" customWidth="1"/>
    <col min="29" max="29" width="4.21875" style="31" customWidth="1"/>
    <col min="30" max="30" width="5.6640625" style="55" customWidth="1"/>
    <col min="31" max="31" width="6.5546875" style="44" customWidth="1"/>
    <col min="32" max="32" width="8" style="6" customWidth="1"/>
    <col min="33" max="33" width="4.21875" style="50" bestFit="1" customWidth="1"/>
    <col min="34" max="34" width="4.21875" style="31" customWidth="1"/>
    <col min="35" max="35" width="5.6640625" style="55" customWidth="1"/>
    <col min="36" max="36" width="6.5546875" style="44" customWidth="1"/>
    <col min="37" max="37" width="8" style="6" customWidth="1"/>
    <col min="38" max="38" width="4.21875" style="50" bestFit="1" customWidth="1"/>
    <col min="39" max="39" width="4.21875" style="31" customWidth="1"/>
    <col min="40" max="40" width="5.6640625" style="55" customWidth="1"/>
    <col min="41" max="41" width="6.5546875" style="44" customWidth="1"/>
    <col min="42" max="42" width="8" style="6" customWidth="1"/>
    <col min="43" max="43" width="4.21875" style="50" bestFit="1" customWidth="1"/>
    <col min="44" max="44" width="4.21875" style="31" customWidth="1"/>
    <col min="45" max="45" width="5.6640625" style="55" customWidth="1"/>
    <col min="46" max="16384" width="9.109375" style="2"/>
  </cols>
  <sheetData>
    <row r="1" spans="1:45" s="17" customFormat="1">
      <c r="A1" s="17" t="s">
        <v>60</v>
      </c>
      <c r="D1" s="17" t="s">
        <v>59</v>
      </c>
      <c r="E1" s="20"/>
      <c r="F1" s="36" t="s">
        <v>86</v>
      </c>
      <c r="G1" s="37"/>
      <c r="H1" s="51"/>
      <c r="I1" s="38"/>
      <c r="J1" s="52"/>
      <c r="K1" s="36" t="s">
        <v>71</v>
      </c>
      <c r="L1" s="37"/>
      <c r="M1" s="51"/>
      <c r="N1" s="38"/>
      <c r="O1" s="52"/>
      <c r="P1" s="36" t="s">
        <v>96</v>
      </c>
      <c r="Q1" s="37"/>
      <c r="R1" s="51"/>
      <c r="S1" s="38"/>
      <c r="T1" s="52"/>
      <c r="U1" s="36" t="s">
        <v>97</v>
      </c>
      <c r="V1" s="37"/>
      <c r="W1" s="51"/>
      <c r="X1" s="38"/>
      <c r="Y1" s="52"/>
      <c r="Z1" s="36" t="s">
        <v>98</v>
      </c>
      <c r="AA1" s="37"/>
      <c r="AB1" s="51"/>
      <c r="AC1" s="38"/>
      <c r="AD1" s="52"/>
      <c r="AE1" s="36" t="s">
        <v>99</v>
      </c>
      <c r="AF1" s="37"/>
      <c r="AG1" s="51"/>
      <c r="AH1" s="38"/>
      <c r="AI1" s="52"/>
      <c r="AJ1" s="36" t="s">
        <v>100</v>
      </c>
      <c r="AK1" s="37"/>
      <c r="AL1" s="51"/>
      <c r="AM1" s="38"/>
      <c r="AN1" s="52"/>
      <c r="AO1" s="36" t="s">
        <v>101</v>
      </c>
      <c r="AP1" s="37"/>
      <c r="AQ1" s="51"/>
      <c r="AR1" s="38"/>
      <c r="AS1" s="52"/>
    </row>
    <row r="2" spans="1:45" s="10" customFormat="1" ht="26.4">
      <c r="A2" s="8" t="s">
        <v>61</v>
      </c>
      <c r="B2" s="8" t="s">
        <v>62</v>
      </c>
      <c r="C2" s="8" t="s">
        <v>63</v>
      </c>
      <c r="E2" s="21" t="s">
        <v>87</v>
      </c>
      <c r="F2" s="39" t="s">
        <v>64</v>
      </c>
      <c r="G2" s="26" t="s">
        <v>93</v>
      </c>
      <c r="H2" s="45" t="s">
        <v>55</v>
      </c>
      <c r="I2" s="28" t="s">
        <v>94</v>
      </c>
      <c r="J2" s="53" t="s">
        <v>95</v>
      </c>
      <c r="K2" s="39" t="s">
        <v>64</v>
      </c>
      <c r="L2" s="26" t="s">
        <v>93</v>
      </c>
      <c r="M2" s="45" t="s">
        <v>55</v>
      </c>
      <c r="N2" s="28" t="s">
        <v>94</v>
      </c>
      <c r="O2" s="53" t="s">
        <v>95</v>
      </c>
      <c r="P2" s="39" t="s">
        <v>64</v>
      </c>
      <c r="Q2" s="26" t="s">
        <v>93</v>
      </c>
      <c r="R2" s="45" t="s">
        <v>55</v>
      </c>
      <c r="S2" s="28" t="s">
        <v>94</v>
      </c>
      <c r="T2" s="53" t="s">
        <v>95</v>
      </c>
      <c r="U2" s="39" t="s">
        <v>64</v>
      </c>
      <c r="V2" s="26" t="s">
        <v>93</v>
      </c>
      <c r="W2" s="45" t="s">
        <v>55</v>
      </c>
      <c r="X2" s="28" t="s">
        <v>94</v>
      </c>
      <c r="Y2" s="53" t="s">
        <v>95</v>
      </c>
      <c r="Z2" s="39" t="s">
        <v>64</v>
      </c>
      <c r="AA2" s="26" t="s">
        <v>93</v>
      </c>
      <c r="AB2" s="45" t="s">
        <v>55</v>
      </c>
      <c r="AC2" s="28" t="s">
        <v>94</v>
      </c>
      <c r="AD2" s="53" t="s">
        <v>95</v>
      </c>
      <c r="AE2" s="39" t="s">
        <v>64</v>
      </c>
      <c r="AF2" s="26" t="s">
        <v>93</v>
      </c>
      <c r="AG2" s="45" t="s">
        <v>55</v>
      </c>
      <c r="AH2" s="28" t="s">
        <v>94</v>
      </c>
      <c r="AI2" s="53" t="s">
        <v>95</v>
      </c>
      <c r="AJ2" s="39" t="s">
        <v>64</v>
      </c>
      <c r="AK2" s="26" t="s">
        <v>93</v>
      </c>
      <c r="AL2" s="45" t="s">
        <v>55</v>
      </c>
      <c r="AM2" s="28" t="s">
        <v>94</v>
      </c>
      <c r="AN2" s="53" t="s">
        <v>95</v>
      </c>
      <c r="AO2" s="39" t="s">
        <v>64</v>
      </c>
      <c r="AP2" s="26" t="s">
        <v>93</v>
      </c>
      <c r="AQ2" s="45" t="s">
        <v>55</v>
      </c>
      <c r="AR2" s="28" t="s">
        <v>94</v>
      </c>
      <c r="AS2" s="53" t="s">
        <v>95</v>
      </c>
    </row>
    <row r="3" spans="1:45" s="18" customFormat="1">
      <c r="A3" s="12">
        <v>48</v>
      </c>
      <c r="B3" s="12">
        <v>1</v>
      </c>
      <c r="C3" s="12">
        <v>1</v>
      </c>
      <c r="D3" s="18" t="str">
        <f>CONCATENATE("s",A3,"w",B3,"d",C3)</f>
        <v>s48w1d1</v>
      </c>
      <c r="E3" s="25">
        <v>40959</v>
      </c>
      <c r="F3" s="40"/>
      <c r="G3" s="12">
        <v>4.6500000000000004</v>
      </c>
      <c r="H3" s="46">
        <v>4</v>
      </c>
      <c r="I3" s="29">
        <v>4</v>
      </c>
      <c r="J3" s="54">
        <v>1</v>
      </c>
      <c r="K3" s="40"/>
      <c r="L3" s="12">
        <v>4.6500000000000004</v>
      </c>
      <c r="M3" s="46">
        <v>4</v>
      </c>
      <c r="N3" s="29">
        <v>4</v>
      </c>
      <c r="O3" s="54">
        <v>1</v>
      </c>
      <c r="P3" s="40"/>
      <c r="Q3" s="12">
        <v>4.6500000000000004</v>
      </c>
      <c r="R3" s="46">
        <v>4</v>
      </c>
      <c r="S3" s="29">
        <v>4</v>
      </c>
      <c r="T3" s="54">
        <v>1</v>
      </c>
      <c r="U3" s="40"/>
      <c r="V3" s="12">
        <v>4.6500000000000004</v>
      </c>
      <c r="W3" s="46">
        <v>4</v>
      </c>
      <c r="X3" s="29">
        <v>4</v>
      </c>
      <c r="Y3" s="54">
        <v>1</v>
      </c>
      <c r="Z3" s="40"/>
      <c r="AA3" s="12">
        <v>4.6500000000000004</v>
      </c>
      <c r="AB3" s="46">
        <v>4</v>
      </c>
      <c r="AC3" s="29">
        <v>4</v>
      </c>
      <c r="AD3" s="54">
        <v>1</v>
      </c>
      <c r="AE3" s="40"/>
      <c r="AF3" s="12">
        <v>4.6500000000000004</v>
      </c>
      <c r="AG3" s="46">
        <v>4</v>
      </c>
      <c r="AH3" s="29">
        <v>4</v>
      </c>
      <c r="AI3" s="54">
        <v>1</v>
      </c>
      <c r="AJ3" s="40"/>
      <c r="AK3" s="12">
        <v>4.6500000000000004</v>
      </c>
      <c r="AL3" s="46">
        <v>4</v>
      </c>
      <c r="AM3" s="29">
        <v>4</v>
      </c>
      <c r="AN3" s="54">
        <v>1</v>
      </c>
      <c r="AO3" s="40"/>
      <c r="AP3" s="12">
        <v>4.6500000000000004</v>
      </c>
      <c r="AQ3" s="46">
        <v>4</v>
      </c>
      <c r="AR3" s="29">
        <v>4</v>
      </c>
      <c r="AS3" s="54">
        <v>1</v>
      </c>
    </row>
    <row r="4" spans="1:45" s="16" customFormat="1">
      <c r="A4" s="13">
        <f t="shared" ref="A4:A20" si="0">IF(AND(B3=16,C3=7),A3+1,A3)</f>
        <v>48</v>
      </c>
      <c r="B4" s="13">
        <f t="shared" ref="B4:B20" si="1">IF(A4&gt;A3,1,IF(C3=7,B3+1,B3))</f>
        <v>1</v>
      </c>
      <c r="C4" s="13">
        <f>IF(C3=7,1,C3+1)</f>
        <v>2</v>
      </c>
      <c r="D4" s="16" t="str">
        <f>CONCATENATE("s",A4,"w",B4,"d",C4)</f>
        <v>s48w1d2</v>
      </c>
      <c r="E4" s="23">
        <f>E3+1</f>
        <v>40960</v>
      </c>
      <c r="F4" s="41"/>
      <c r="G4" s="14">
        <f>IF(G3&gt;4.65,IF((G3+VLOOKUP(CEILING(G3,1),Tables!$L$2:$M$22,2,FALSE)&lt;4.65),4.65,G3+VLOOKUP(CEILING(G3,1),Tables!$L$2:$M$22,2,FALSE)),IF(G3&lt;4.65,IF((G3+VLOOKUP(FLOOR(G3,1),Tables!$L$2:$M$22,2,FALSE)&gt;4.65),4.65,G3+VLOOKUP(FLOOR(G3,1),Tables!$L$2:$M$22,2,FALSE)),4.65))</f>
        <v>4.6500000000000004</v>
      </c>
      <c r="H4" s="27"/>
      <c r="I4" s="30"/>
      <c r="J4" s="47"/>
      <c r="K4" s="41"/>
      <c r="L4" s="14">
        <f>IF(L3&gt;4.65,IF((L3+VLOOKUP(CEILING(L3,1),Tables!$L$2:$M$22,2,FALSE)&lt;4.65),4.65,L3+VLOOKUP(CEILING(L3,1),Tables!$L$2:$M$22,2,FALSE)),IF(L3&lt;4.65,IF((L3+VLOOKUP(FLOOR(L3,1),Tables!$L$2:$M$22,2,FALSE)&gt;4.65),4.65,L3+VLOOKUP(FLOOR(L3,1),Tables!$L$2:$M$22,2,FALSE)),4.65))</f>
        <v>4.6500000000000004</v>
      </c>
      <c r="M4" s="27"/>
      <c r="N4" s="30"/>
      <c r="O4" s="47"/>
      <c r="P4" s="41"/>
      <c r="Q4" s="14">
        <f>IF(Q3&gt;4.65,IF((Q3+VLOOKUP(CEILING(Q3,1),Tables!$L$2:$M$22,2,FALSE)&lt;4.65),4.65,Q3+VLOOKUP(CEILING(Q3,1),Tables!$L$2:$M$22,2,FALSE)),IF(Q3&lt;4.65,IF((Q3+VLOOKUP(FLOOR(Q3,1),Tables!$L$2:$M$22,2,FALSE)&gt;4.65),4.65,Q3+VLOOKUP(FLOOR(Q3,1),Tables!$L$2:$M$22,2,FALSE)),4.65))</f>
        <v>4.6500000000000004</v>
      </c>
      <c r="R4" s="27"/>
      <c r="S4" s="30"/>
      <c r="T4" s="47"/>
      <c r="U4" s="41"/>
      <c r="V4" s="14">
        <f>IF(V3&gt;4.65,IF((V3+VLOOKUP(CEILING(V3,1),Tables!$L$2:$M$22,2,FALSE)&lt;4.65),4.65,V3+VLOOKUP(CEILING(V3,1),Tables!$L$2:$M$22,2,FALSE)),IF(V3&lt;4.65,IF((V3+VLOOKUP(FLOOR(V3,1),Tables!$L$2:$M$22,2,FALSE)&gt;4.65),4.65,V3+VLOOKUP(FLOOR(V3,1),Tables!$L$2:$M$22,2,FALSE)),4.65))</f>
        <v>4.6500000000000004</v>
      </c>
      <c r="W4" s="27"/>
      <c r="X4" s="30"/>
      <c r="Y4" s="47"/>
      <c r="Z4" s="41"/>
      <c r="AA4" s="14">
        <f>IF(AA3&gt;4.65,IF((AA3+VLOOKUP(CEILING(AA3,1),Tables!$L$2:$M$22,2,FALSE)&lt;4.65),4.65,AA3+VLOOKUP(CEILING(AA3,1),Tables!$L$2:$M$22,2,FALSE)),IF(AA3&lt;4.65,IF((AA3+VLOOKUP(FLOOR(AA3,1),Tables!$L$2:$M$22,2,FALSE)&gt;4.65),4.65,AA3+VLOOKUP(FLOOR(AA3,1),Tables!$L$2:$M$22,2,FALSE)),4.65))</f>
        <v>4.6500000000000004</v>
      </c>
      <c r="AB4" s="27"/>
      <c r="AC4" s="30"/>
      <c r="AD4" s="47"/>
      <c r="AE4" s="41"/>
      <c r="AF4" s="14">
        <f>IF(AF3&gt;4.65,IF((AF3+VLOOKUP(CEILING(AF3,1),Tables!$L$2:$M$22,2,FALSE)&lt;4.65),4.65,AF3+VLOOKUP(CEILING(AF3,1),Tables!$L$2:$M$22,2,FALSE)),IF(AF3&lt;4.65,IF((AF3+VLOOKUP(FLOOR(AF3,1),Tables!$L$2:$M$22,2,FALSE)&gt;4.65),4.65,AF3+VLOOKUP(FLOOR(AF3,1),Tables!$L$2:$M$22,2,FALSE)),4.65))</f>
        <v>4.6500000000000004</v>
      </c>
      <c r="AG4" s="27"/>
      <c r="AH4" s="30"/>
      <c r="AI4" s="47"/>
      <c r="AJ4" s="41"/>
      <c r="AK4" s="14">
        <f>IF(AK3&gt;4.65,IF((AK3+VLOOKUP(CEILING(AK3,1),Tables!$L$2:$M$22,2,FALSE)&lt;4.65),4.65,AK3+VLOOKUP(CEILING(AK3,1),Tables!$L$2:$M$22,2,FALSE)),IF(AK3&lt;4.65,IF((AK3+VLOOKUP(FLOOR(AK3,1),Tables!$L$2:$M$22,2,FALSE)&gt;4.65),4.65,AK3+VLOOKUP(FLOOR(AK3,1),Tables!$L$2:$M$22,2,FALSE)),4.65))</f>
        <v>4.6500000000000004</v>
      </c>
      <c r="AL4" s="27"/>
      <c r="AM4" s="30"/>
      <c r="AN4" s="47"/>
      <c r="AO4" s="41"/>
      <c r="AP4" s="14">
        <f>IF(AP3&gt;4.65,IF((AP3+VLOOKUP(CEILING(AP3,1),Tables!$L$2:$M$22,2,FALSE)&lt;4.65),4.65,AP3+VLOOKUP(CEILING(AP3,1),Tables!$L$2:$M$22,2,FALSE)),IF(AP3&lt;4.65,IF((AP3+VLOOKUP(FLOOR(AP3,1),Tables!$L$2:$M$22,2,FALSE)&gt;4.65),4.65,AP3+VLOOKUP(FLOOR(AP3,1),Tables!$L$2:$M$22,2,FALSE)),4.65))</f>
        <v>4.6500000000000004</v>
      </c>
      <c r="AQ4" s="27"/>
      <c r="AR4" s="30"/>
      <c r="AS4" s="47"/>
    </row>
    <row r="5" spans="1:45" s="16" customFormat="1">
      <c r="A5" s="13">
        <f t="shared" si="0"/>
        <v>48</v>
      </c>
      <c r="B5" s="13">
        <f t="shared" si="1"/>
        <v>1</v>
      </c>
      <c r="C5" s="13">
        <f t="shared" ref="C5:C20" si="2">IF(C4=7,1,C4+1)</f>
        <v>3</v>
      </c>
      <c r="D5" s="16" t="str">
        <f t="shared" ref="D5:D20" si="3">CONCATENATE("s",A5,"w",B5,"d",C5)</f>
        <v>s48w1d3</v>
      </c>
      <c r="E5" s="23">
        <f t="shared" ref="E5:E7" si="4">E4+1</f>
        <v>40961</v>
      </c>
      <c r="F5" s="41"/>
      <c r="G5" s="14">
        <f>IF(G4&gt;4.65,IF((G4+VLOOKUP(CEILING(G4,1),Tables!$L$2:$M$22,2,FALSE)&lt;4.65),4.65,G4+VLOOKUP(CEILING(G4,1),Tables!$L$2:$M$22,2,FALSE)),IF(G4&lt;4.65,IF((G4+VLOOKUP(FLOOR(G4,1),Tables!$L$2:$M$22,2,FALSE)&gt;4.65),4.65,G4+VLOOKUP(FLOOR(G4,1),Tables!$L$2:$M$22,2,FALSE)),4.65))</f>
        <v>4.6500000000000004</v>
      </c>
      <c r="H5" s="27"/>
      <c r="I5" s="30"/>
      <c r="J5" s="47"/>
      <c r="K5" s="41"/>
      <c r="L5" s="14">
        <f>IF(L4&gt;4.65,IF((L4+VLOOKUP(CEILING(L4,1),Tables!$L$2:$M$22,2,FALSE)&lt;4.65),4.65,L4+VLOOKUP(CEILING(L4,1),Tables!$L$2:$M$22,2,FALSE)),IF(L4&lt;4.65,IF((L4+VLOOKUP(FLOOR(L4,1),Tables!$L$2:$M$22,2,FALSE)&gt;4.65),4.65,L4+VLOOKUP(FLOOR(L4,1),Tables!$L$2:$M$22,2,FALSE)),4.65))</f>
        <v>4.6500000000000004</v>
      </c>
      <c r="M5" s="27"/>
      <c r="N5" s="30"/>
      <c r="O5" s="47"/>
      <c r="P5" s="41"/>
      <c r="Q5" s="14">
        <f>IF(Q4&gt;4.65,IF((Q4+VLOOKUP(CEILING(Q4,1),Tables!$L$2:$M$22,2,FALSE)&lt;4.65),4.65,Q4+VLOOKUP(CEILING(Q4,1),Tables!$L$2:$M$22,2,FALSE)),IF(Q4&lt;4.65,IF((Q4+VLOOKUP(FLOOR(Q4,1),Tables!$L$2:$M$22,2,FALSE)&gt;4.65),4.65,Q4+VLOOKUP(FLOOR(Q4,1),Tables!$L$2:$M$22,2,FALSE)),4.65))</f>
        <v>4.6500000000000004</v>
      </c>
      <c r="R5" s="27"/>
      <c r="S5" s="30"/>
      <c r="T5" s="47"/>
      <c r="U5" s="41"/>
      <c r="V5" s="14">
        <f>IF(V4&gt;4.65,IF((V4+VLOOKUP(CEILING(V4,1),Tables!$L$2:$M$22,2,FALSE)&lt;4.65),4.65,V4+VLOOKUP(CEILING(V4,1),Tables!$L$2:$M$22,2,FALSE)),IF(V4&lt;4.65,IF((V4+VLOOKUP(FLOOR(V4,1),Tables!$L$2:$M$22,2,FALSE)&gt;4.65),4.65,V4+VLOOKUP(FLOOR(V4,1),Tables!$L$2:$M$22,2,FALSE)),4.65))</f>
        <v>4.6500000000000004</v>
      </c>
      <c r="W5" s="27"/>
      <c r="X5" s="30"/>
      <c r="Y5" s="47"/>
      <c r="Z5" s="41"/>
      <c r="AA5" s="14">
        <f>IF(AA4&gt;4.65,IF((AA4+VLOOKUP(CEILING(AA4,1),Tables!$L$2:$M$22,2,FALSE)&lt;4.65),4.65,AA4+VLOOKUP(CEILING(AA4,1),Tables!$L$2:$M$22,2,FALSE)),IF(AA4&lt;4.65,IF((AA4+VLOOKUP(FLOOR(AA4,1),Tables!$L$2:$M$22,2,FALSE)&gt;4.65),4.65,AA4+VLOOKUP(FLOOR(AA4,1),Tables!$L$2:$M$22,2,FALSE)),4.65))</f>
        <v>4.6500000000000004</v>
      </c>
      <c r="AB5" s="27"/>
      <c r="AC5" s="30"/>
      <c r="AD5" s="47"/>
      <c r="AE5" s="41"/>
      <c r="AF5" s="14">
        <f>IF(AF4&gt;4.65,IF((AF4+VLOOKUP(CEILING(AF4,1),Tables!$L$2:$M$22,2,FALSE)&lt;4.65),4.65,AF4+VLOOKUP(CEILING(AF4,1),Tables!$L$2:$M$22,2,FALSE)),IF(AF4&lt;4.65,IF((AF4+VLOOKUP(FLOOR(AF4,1),Tables!$L$2:$M$22,2,FALSE)&gt;4.65),4.65,AF4+VLOOKUP(FLOOR(AF4,1),Tables!$L$2:$M$22,2,FALSE)),4.65))</f>
        <v>4.6500000000000004</v>
      </c>
      <c r="AG5" s="27"/>
      <c r="AH5" s="30"/>
      <c r="AI5" s="47"/>
      <c r="AJ5" s="41"/>
      <c r="AK5" s="14">
        <f>IF(AK4&gt;4.65,IF((AK4+VLOOKUP(CEILING(AK4,1),Tables!$L$2:$M$22,2,FALSE)&lt;4.65),4.65,AK4+VLOOKUP(CEILING(AK4,1),Tables!$L$2:$M$22,2,FALSE)),IF(AK4&lt;4.65,IF((AK4+VLOOKUP(FLOOR(AK4,1),Tables!$L$2:$M$22,2,FALSE)&gt;4.65),4.65,AK4+VLOOKUP(FLOOR(AK4,1),Tables!$L$2:$M$22,2,FALSE)),4.65))</f>
        <v>4.6500000000000004</v>
      </c>
      <c r="AL5" s="27"/>
      <c r="AM5" s="30"/>
      <c r="AN5" s="47"/>
      <c r="AO5" s="41"/>
      <c r="AP5" s="14">
        <f>IF(AP4&gt;4.65,IF((AP4+VLOOKUP(CEILING(AP4,1),Tables!$L$2:$M$22,2,FALSE)&lt;4.65),4.65,AP4+VLOOKUP(CEILING(AP4,1),Tables!$L$2:$M$22,2,FALSE)),IF(AP4&lt;4.65,IF((AP4+VLOOKUP(FLOOR(AP4,1),Tables!$L$2:$M$22,2,FALSE)&gt;4.65),4.65,AP4+VLOOKUP(FLOOR(AP4,1),Tables!$L$2:$M$22,2,FALSE)),4.65))</f>
        <v>4.6500000000000004</v>
      </c>
      <c r="AQ5" s="27"/>
      <c r="AR5" s="30"/>
      <c r="AS5" s="47"/>
    </row>
    <row r="6" spans="1:45" s="16" customFormat="1">
      <c r="A6" s="13">
        <f t="shared" si="0"/>
        <v>48</v>
      </c>
      <c r="B6" s="13">
        <f t="shared" si="1"/>
        <v>1</v>
      </c>
      <c r="C6" s="13">
        <f t="shared" si="2"/>
        <v>4</v>
      </c>
      <c r="D6" s="16" t="str">
        <f t="shared" si="3"/>
        <v>s48w1d4</v>
      </c>
      <c r="E6" s="23">
        <f t="shared" si="4"/>
        <v>40962</v>
      </c>
      <c r="F6" s="41"/>
      <c r="G6" s="14">
        <f>IF(G5&gt;4.65,IF((G5+VLOOKUP(CEILING(G5,1),Tables!$L$2:$M$22,2,FALSE)&lt;4.65),4.65,G5+VLOOKUP(CEILING(G5,1),Tables!$L$2:$M$22,2,FALSE)),IF(G5&lt;4.65,IF((G5+VLOOKUP(FLOOR(G5,1),Tables!$L$2:$M$22,2,FALSE)&gt;4.65),4.65,G5+VLOOKUP(FLOOR(G5,1),Tables!$L$2:$M$22,2,FALSE)),4.65))</f>
        <v>4.6500000000000004</v>
      </c>
      <c r="H6" s="27"/>
      <c r="I6" s="30"/>
      <c r="J6" s="47"/>
      <c r="K6" s="41"/>
      <c r="L6" s="14">
        <f>IF(L5&gt;4.65,IF((L5+VLOOKUP(CEILING(L5,1),Tables!$L$2:$M$22,2,FALSE)&lt;4.65),4.65,L5+VLOOKUP(CEILING(L5,1),Tables!$L$2:$M$22,2,FALSE)),IF(L5&lt;4.65,IF((L5+VLOOKUP(FLOOR(L5,1),Tables!$L$2:$M$22,2,FALSE)&gt;4.65),4.65,L5+VLOOKUP(FLOOR(L5,1),Tables!$L$2:$M$22,2,FALSE)),4.65))</f>
        <v>4.6500000000000004</v>
      </c>
      <c r="M6" s="27"/>
      <c r="N6" s="30"/>
      <c r="O6" s="47"/>
      <c r="P6" s="41"/>
      <c r="Q6" s="14">
        <f>IF(Q5&gt;4.65,IF((Q5+VLOOKUP(CEILING(Q5,1),Tables!$L$2:$M$22,2,FALSE)&lt;4.65),4.65,Q5+VLOOKUP(CEILING(Q5,1),Tables!$L$2:$M$22,2,FALSE)),IF(Q5&lt;4.65,IF((Q5+VLOOKUP(FLOOR(Q5,1),Tables!$L$2:$M$22,2,FALSE)&gt;4.65),4.65,Q5+VLOOKUP(FLOOR(Q5,1),Tables!$L$2:$M$22,2,FALSE)),4.65))</f>
        <v>4.6500000000000004</v>
      </c>
      <c r="R6" s="27"/>
      <c r="S6" s="30"/>
      <c r="T6" s="47"/>
      <c r="U6" s="41"/>
      <c r="V6" s="14">
        <f>IF(V5&gt;4.65,IF((V5+VLOOKUP(CEILING(V5,1),Tables!$L$2:$M$22,2,FALSE)&lt;4.65),4.65,V5+VLOOKUP(CEILING(V5,1),Tables!$L$2:$M$22,2,FALSE)),IF(V5&lt;4.65,IF((V5+VLOOKUP(FLOOR(V5,1),Tables!$L$2:$M$22,2,FALSE)&gt;4.65),4.65,V5+VLOOKUP(FLOOR(V5,1),Tables!$L$2:$M$22,2,FALSE)),4.65))</f>
        <v>4.6500000000000004</v>
      </c>
      <c r="W6" s="27"/>
      <c r="X6" s="30"/>
      <c r="Y6" s="47"/>
      <c r="Z6" s="41"/>
      <c r="AA6" s="14">
        <f>IF(AA5&gt;4.65,IF((AA5+VLOOKUP(CEILING(AA5,1),Tables!$L$2:$M$22,2,FALSE)&lt;4.65),4.65,AA5+VLOOKUP(CEILING(AA5,1),Tables!$L$2:$M$22,2,FALSE)),IF(AA5&lt;4.65,IF((AA5+VLOOKUP(FLOOR(AA5,1),Tables!$L$2:$M$22,2,FALSE)&gt;4.65),4.65,AA5+VLOOKUP(FLOOR(AA5,1),Tables!$L$2:$M$22,2,FALSE)),4.65))</f>
        <v>4.6500000000000004</v>
      </c>
      <c r="AB6" s="27"/>
      <c r="AC6" s="30"/>
      <c r="AD6" s="47"/>
      <c r="AE6" s="41"/>
      <c r="AF6" s="14">
        <f>IF(AF5&gt;4.65,IF((AF5+VLOOKUP(CEILING(AF5,1),Tables!$L$2:$M$22,2,FALSE)&lt;4.65),4.65,AF5+VLOOKUP(CEILING(AF5,1),Tables!$L$2:$M$22,2,FALSE)),IF(AF5&lt;4.65,IF((AF5+VLOOKUP(FLOOR(AF5,1),Tables!$L$2:$M$22,2,FALSE)&gt;4.65),4.65,AF5+VLOOKUP(FLOOR(AF5,1),Tables!$L$2:$M$22,2,FALSE)),4.65))</f>
        <v>4.6500000000000004</v>
      </c>
      <c r="AG6" s="27"/>
      <c r="AH6" s="30"/>
      <c r="AI6" s="47"/>
      <c r="AJ6" s="41"/>
      <c r="AK6" s="14">
        <f>IF(AK5&gt;4.65,IF((AK5+VLOOKUP(CEILING(AK5,1),Tables!$L$2:$M$22,2,FALSE)&lt;4.65),4.65,AK5+VLOOKUP(CEILING(AK5,1),Tables!$L$2:$M$22,2,FALSE)),IF(AK5&lt;4.65,IF((AK5+VLOOKUP(FLOOR(AK5,1),Tables!$L$2:$M$22,2,FALSE)&gt;4.65),4.65,AK5+VLOOKUP(FLOOR(AK5,1),Tables!$L$2:$M$22,2,FALSE)),4.65))</f>
        <v>4.6500000000000004</v>
      </c>
      <c r="AL6" s="27"/>
      <c r="AM6" s="30"/>
      <c r="AN6" s="47"/>
      <c r="AO6" s="41"/>
      <c r="AP6" s="14">
        <f>IF(AP5&gt;4.65,IF((AP5+VLOOKUP(CEILING(AP5,1),Tables!$L$2:$M$22,2,FALSE)&lt;4.65),4.65,AP5+VLOOKUP(CEILING(AP5,1),Tables!$L$2:$M$22,2,FALSE)),IF(AP5&lt;4.65,IF((AP5+VLOOKUP(FLOOR(AP5,1),Tables!$L$2:$M$22,2,FALSE)&gt;4.65),4.65,AP5+VLOOKUP(FLOOR(AP5,1),Tables!$L$2:$M$22,2,FALSE)),4.65))</f>
        <v>4.6500000000000004</v>
      </c>
      <c r="AQ6" s="27"/>
      <c r="AR6" s="30"/>
      <c r="AS6" s="47"/>
    </row>
    <row r="7" spans="1:45" s="16" customFormat="1">
      <c r="A7" s="13">
        <f t="shared" si="0"/>
        <v>48</v>
      </c>
      <c r="B7" s="13">
        <f t="shared" si="1"/>
        <v>1</v>
      </c>
      <c r="C7" s="13">
        <f t="shared" si="2"/>
        <v>5</v>
      </c>
      <c r="D7" s="16" t="str">
        <f t="shared" si="3"/>
        <v>s48w1d5</v>
      </c>
      <c r="E7" s="23">
        <f t="shared" si="4"/>
        <v>40963</v>
      </c>
      <c r="F7" s="41"/>
      <c r="G7" s="14">
        <f>IF(G6&gt;4.65,IF((G6+VLOOKUP(CEILING(G6,1),Tables!$L$2:$M$22,2,FALSE)&lt;4.65),4.65,G6+VLOOKUP(CEILING(G6,1),Tables!$L$2:$M$22,2,FALSE)),IF(G6&lt;4.65,IF((G6+VLOOKUP(FLOOR(G6,1),Tables!$L$2:$M$22,2,FALSE)&gt;4.65),4.65,G6+VLOOKUP(FLOOR(G6,1),Tables!$L$2:$M$22,2,FALSE)),4.65))</f>
        <v>4.6500000000000004</v>
      </c>
      <c r="H7" s="27"/>
      <c r="I7" s="30"/>
      <c r="J7" s="47"/>
      <c r="K7" s="41"/>
      <c r="L7" s="14">
        <f>IF(L6&gt;4.65,IF((L6+VLOOKUP(CEILING(L6,1),Tables!$L$2:$M$22,2,FALSE)&lt;4.65),4.65,L6+VLOOKUP(CEILING(L6,1),Tables!$L$2:$M$22,2,FALSE)),IF(L6&lt;4.65,IF((L6+VLOOKUP(FLOOR(L6,1),Tables!$L$2:$M$22,2,FALSE)&gt;4.65),4.65,L6+VLOOKUP(FLOOR(L6,1),Tables!$L$2:$M$22,2,FALSE)),4.65))</f>
        <v>4.6500000000000004</v>
      </c>
      <c r="M7" s="27"/>
      <c r="N7" s="30"/>
      <c r="O7" s="47"/>
      <c r="P7" s="41"/>
      <c r="Q7" s="14">
        <f>IF(Q6&gt;4.65,IF((Q6+VLOOKUP(CEILING(Q6,1),Tables!$L$2:$M$22,2,FALSE)&lt;4.65),4.65,Q6+VLOOKUP(CEILING(Q6,1),Tables!$L$2:$M$22,2,FALSE)),IF(Q6&lt;4.65,IF((Q6+VLOOKUP(FLOOR(Q6,1),Tables!$L$2:$M$22,2,FALSE)&gt;4.65),4.65,Q6+VLOOKUP(FLOOR(Q6,1),Tables!$L$2:$M$22,2,FALSE)),4.65))</f>
        <v>4.6500000000000004</v>
      </c>
      <c r="R7" s="27"/>
      <c r="S7" s="30"/>
      <c r="T7" s="47"/>
      <c r="U7" s="41"/>
      <c r="V7" s="14">
        <f>IF(V6&gt;4.65,IF((V6+VLOOKUP(CEILING(V6,1),Tables!$L$2:$M$22,2,FALSE)&lt;4.65),4.65,V6+VLOOKUP(CEILING(V6,1),Tables!$L$2:$M$22,2,FALSE)),IF(V6&lt;4.65,IF((V6+VLOOKUP(FLOOR(V6,1),Tables!$L$2:$M$22,2,FALSE)&gt;4.65),4.65,V6+VLOOKUP(FLOOR(V6,1),Tables!$L$2:$M$22,2,FALSE)),4.65))</f>
        <v>4.6500000000000004</v>
      </c>
      <c r="W7" s="27"/>
      <c r="X7" s="30"/>
      <c r="Y7" s="47"/>
      <c r="Z7" s="41"/>
      <c r="AA7" s="14">
        <f>IF(AA6&gt;4.65,IF((AA6+VLOOKUP(CEILING(AA6,1),Tables!$L$2:$M$22,2,FALSE)&lt;4.65),4.65,AA6+VLOOKUP(CEILING(AA6,1),Tables!$L$2:$M$22,2,FALSE)),IF(AA6&lt;4.65,IF((AA6+VLOOKUP(FLOOR(AA6,1),Tables!$L$2:$M$22,2,FALSE)&gt;4.65),4.65,AA6+VLOOKUP(FLOOR(AA6,1),Tables!$L$2:$M$22,2,FALSE)),4.65))</f>
        <v>4.6500000000000004</v>
      </c>
      <c r="AB7" s="27"/>
      <c r="AC7" s="30"/>
      <c r="AD7" s="47"/>
      <c r="AE7" s="41"/>
      <c r="AF7" s="14">
        <f>IF(AF6&gt;4.65,IF((AF6+VLOOKUP(CEILING(AF6,1),Tables!$L$2:$M$22,2,FALSE)&lt;4.65),4.65,AF6+VLOOKUP(CEILING(AF6,1),Tables!$L$2:$M$22,2,FALSE)),IF(AF6&lt;4.65,IF((AF6+VLOOKUP(FLOOR(AF6,1),Tables!$L$2:$M$22,2,FALSE)&gt;4.65),4.65,AF6+VLOOKUP(FLOOR(AF6,1),Tables!$L$2:$M$22,2,FALSE)),4.65))</f>
        <v>4.6500000000000004</v>
      </c>
      <c r="AG7" s="27"/>
      <c r="AH7" s="30"/>
      <c r="AI7" s="47"/>
      <c r="AJ7" s="41"/>
      <c r="AK7" s="14">
        <f>IF(AK6&gt;4.65,IF((AK6+VLOOKUP(CEILING(AK6,1),Tables!$L$2:$M$22,2,FALSE)&lt;4.65),4.65,AK6+VLOOKUP(CEILING(AK6,1),Tables!$L$2:$M$22,2,FALSE)),IF(AK6&lt;4.65,IF((AK6+VLOOKUP(FLOOR(AK6,1),Tables!$L$2:$M$22,2,FALSE)&gt;4.65),4.65,AK6+VLOOKUP(FLOOR(AK6,1),Tables!$L$2:$M$22,2,FALSE)),4.65))</f>
        <v>4.6500000000000004</v>
      </c>
      <c r="AL7" s="27"/>
      <c r="AM7" s="30"/>
      <c r="AN7" s="47"/>
      <c r="AO7" s="41"/>
      <c r="AP7" s="14">
        <f>IF(AP6&gt;4.65,IF((AP6+VLOOKUP(CEILING(AP6,1),Tables!$L$2:$M$22,2,FALSE)&lt;4.65),4.65,AP6+VLOOKUP(CEILING(AP6,1),Tables!$L$2:$M$22,2,FALSE)),IF(AP6&lt;4.65,IF((AP6+VLOOKUP(FLOOR(AP6,1),Tables!$L$2:$M$22,2,FALSE)&gt;4.65),4.65,AP6+VLOOKUP(FLOOR(AP6,1),Tables!$L$2:$M$22,2,FALSE)),4.65))</f>
        <v>4.6500000000000004</v>
      </c>
      <c r="AQ7" s="27"/>
      <c r="AR7" s="30"/>
      <c r="AS7" s="47"/>
    </row>
    <row r="8" spans="1:45" s="16" customFormat="1">
      <c r="A8" s="13">
        <f>IF(AND(B7=16,C7=7),A7+1,A7)</f>
        <v>48</v>
      </c>
      <c r="B8" s="13">
        <f>IF(A8&gt;A7,1,IF(C7=7,B7+1,B7))</f>
        <v>1</v>
      </c>
      <c r="C8" s="13">
        <f>IF(C7=7,1,C7+1)</f>
        <v>6</v>
      </c>
      <c r="D8" s="16" t="str">
        <f t="shared" si="3"/>
        <v>s48w1d6</v>
      </c>
      <c r="E8" s="23">
        <f>E7+1</f>
        <v>40964</v>
      </c>
      <c r="F8" s="41"/>
      <c r="G8" s="14">
        <f>IF(G7&gt;4.65,IF((G7+VLOOKUP(CEILING(G7,1),Tables!$L$2:$M$22,2,FALSE)&lt;4.65),4.65,G7+VLOOKUP(CEILING(G7,1),Tables!$L$2:$M$22,2,FALSE)),IF(G7&lt;4.65,IF((G7+VLOOKUP(FLOOR(G7,1),Tables!$L$2:$M$22,2,FALSE)&gt;4.65),4.65,G7+VLOOKUP(FLOOR(G7,1),Tables!$L$2:$M$22,2,FALSE)),4.65))</f>
        <v>4.6500000000000004</v>
      </c>
      <c r="H8" s="27"/>
      <c r="I8" s="30"/>
      <c r="J8" s="47"/>
      <c r="K8" s="41"/>
      <c r="L8" s="14">
        <f>IF(L7&gt;4.65,IF((L7+VLOOKUP(CEILING(L7,1),Tables!$L$2:$M$22,2,FALSE)&lt;4.65),4.65,L7+VLOOKUP(CEILING(L7,1),Tables!$L$2:$M$22,2,FALSE)),IF(L7&lt;4.65,IF((L7+VLOOKUP(FLOOR(L7,1),Tables!$L$2:$M$22,2,FALSE)&gt;4.65),4.65,L7+VLOOKUP(FLOOR(L7,1),Tables!$L$2:$M$22,2,FALSE)),4.65))</f>
        <v>4.6500000000000004</v>
      </c>
      <c r="M8" s="27"/>
      <c r="N8" s="30"/>
      <c r="O8" s="47"/>
      <c r="P8" s="41"/>
      <c r="Q8" s="14">
        <f>IF(Q7&gt;4.65,IF((Q7+VLOOKUP(CEILING(Q7,1),Tables!$L$2:$M$22,2,FALSE)&lt;4.65),4.65,Q7+VLOOKUP(CEILING(Q7,1),Tables!$L$2:$M$22,2,FALSE)),IF(Q7&lt;4.65,IF((Q7+VLOOKUP(FLOOR(Q7,1),Tables!$L$2:$M$22,2,FALSE)&gt;4.65),4.65,Q7+VLOOKUP(FLOOR(Q7,1),Tables!$L$2:$M$22,2,FALSE)),4.65))</f>
        <v>4.6500000000000004</v>
      </c>
      <c r="R8" s="27"/>
      <c r="S8" s="30"/>
      <c r="T8" s="47"/>
      <c r="U8" s="41"/>
      <c r="V8" s="14">
        <f>IF(V7&gt;4.65,IF((V7+VLOOKUP(CEILING(V7,1),Tables!$L$2:$M$22,2,FALSE)&lt;4.65),4.65,V7+VLOOKUP(CEILING(V7,1),Tables!$L$2:$M$22,2,FALSE)),IF(V7&lt;4.65,IF((V7+VLOOKUP(FLOOR(V7,1),Tables!$L$2:$M$22,2,FALSE)&gt;4.65),4.65,V7+VLOOKUP(FLOOR(V7,1),Tables!$L$2:$M$22,2,FALSE)),4.65))</f>
        <v>4.6500000000000004</v>
      </c>
      <c r="W8" s="27"/>
      <c r="X8" s="30"/>
      <c r="Y8" s="47"/>
      <c r="Z8" s="41"/>
      <c r="AA8" s="14">
        <f>IF(AA7&gt;4.65,IF((AA7+VLOOKUP(CEILING(AA7,1),Tables!$L$2:$M$22,2,FALSE)&lt;4.65),4.65,AA7+VLOOKUP(CEILING(AA7,1),Tables!$L$2:$M$22,2,FALSE)),IF(AA7&lt;4.65,IF((AA7+VLOOKUP(FLOOR(AA7,1),Tables!$L$2:$M$22,2,FALSE)&gt;4.65),4.65,AA7+VLOOKUP(FLOOR(AA7,1),Tables!$L$2:$M$22,2,FALSE)),4.65))</f>
        <v>4.6500000000000004</v>
      </c>
      <c r="AB8" s="27"/>
      <c r="AC8" s="30"/>
      <c r="AD8" s="47"/>
      <c r="AE8" s="41"/>
      <c r="AF8" s="14">
        <f>IF(AF7&gt;4.65,IF((AF7+VLOOKUP(CEILING(AF7,1),Tables!$L$2:$M$22,2,FALSE)&lt;4.65),4.65,AF7+VLOOKUP(CEILING(AF7,1),Tables!$L$2:$M$22,2,FALSE)),IF(AF7&lt;4.65,IF((AF7+VLOOKUP(FLOOR(AF7,1),Tables!$L$2:$M$22,2,FALSE)&gt;4.65),4.65,AF7+VLOOKUP(FLOOR(AF7,1),Tables!$L$2:$M$22,2,FALSE)),4.65))</f>
        <v>4.6500000000000004</v>
      </c>
      <c r="AG8" s="27"/>
      <c r="AH8" s="30"/>
      <c r="AI8" s="47"/>
      <c r="AJ8" s="41"/>
      <c r="AK8" s="14">
        <f>IF(AK7&gt;4.65,IF((AK7+VLOOKUP(CEILING(AK7,1),Tables!$L$2:$M$22,2,FALSE)&lt;4.65),4.65,AK7+VLOOKUP(CEILING(AK7,1),Tables!$L$2:$M$22,2,FALSE)),IF(AK7&lt;4.65,IF((AK7+VLOOKUP(FLOOR(AK7,1),Tables!$L$2:$M$22,2,FALSE)&gt;4.65),4.65,AK7+VLOOKUP(FLOOR(AK7,1),Tables!$L$2:$M$22,2,FALSE)),4.65))</f>
        <v>4.6500000000000004</v>
      </c>
      <c r="AL8" s="27"/>
      <c r="AM8" s="30"/>
      <c r="AN8" s="47"/>
      <c r="AO8" s="41"/>
      <c r="AP8" s="14">
        <f>IF(AP7&gt;4.65,IF((AP7+VLOOKUP(CEILING(AP7,1),Tables!$L$2:$M$22,2,FALSE)&lt;4.65),4.65,AP7+VLOOKUP(CEILING(AP7,1),Tables!$L$2:$M$22,2,FALSE)),IF(AP7&lt;4.65,IF((AP7+VLOOKUP(FLOOR(AP7,1),Tables!$L$2:$M$22,2,FALSE)&gt;4.65),4.65,AP7+VLOOKUP(FLOOR(AP7,1),Tables!$L$2:$M$22,2,FALSE)),4.65))</f>
        <v>4.6500000000000004</v>
      </c>
      <c r="AQ8" s="27"/>
      <c r="AR8" s="30"/>
      <c r="AS8" s="47"/>
    </row>
    <row r="9" spans="1:45" s="16" customFormat="1">
      <c r="A9" s="13">
        <f>IF(AND(B8=16,C8=7),A8+1,A8)</f>
        <v>48</v>
      </c>
      <c r="B9" s="13">
        <f>IF(A9&gt;A8,1,IF(C8=7,B8+1,B8))</f>
        <v>1</v>
      </c>
      <c r="C9" s="13">
        <f>IF(C8=7,1,C8+1)</f>
        <v>7</v>
      </c>
      <c r="D9" s="16" t="str">
        <f t="shared" si="3"/>
        <v>s48w1d7</v>
      </c>
      <c r="E9" s="23">
        <f t="shared" ref="E9:E14" si="5">E8+1</f>
        <v>40965</v>
      </c>
      <c r="F9" s="41"/>
      <c r="G9" s="14">
        <f>IF(G8&gt;4.65,IF((G8+VLOOKUP(CEILING(G8,1),Tables!$L$2:$M$22,2,FALSE)&lt;4.65),4.65,G8+VLOOKUP(CEILING(G8,1),Tables!$L$2:$M$22,2,FALSE)),IF(G8&lt;4.65,IF((G8+VLOOKUP(FLOOR(G8,1),Tables!$L$2:$M$22,2,FALSE)&gt;4.65),4.65,G8+VLOOKUP(FLOOR(G8,1),Tables!$L$2:$M$22,2,FALSE)),4.65))</f>
        <v>4.6500000000000004</v>
      </c>
      <c r="H9" s="27"/>
      <c r="I9" s="30"/>
      <c r="J9" s="47"/>
      <c r="K9" s="41"/>
      <c r="L9" s="14">
        <f>IF(L8&gt;4.65,IF((L8+VLOOKUP(CEILING(L8,1),Tables!$L$2:$M$22,2,FALSE)&lt;4.65),4.65,L8+VLOOKUP(CEILING(L8,1),Tables!$L$2:$M$22,2,FALSE)),IF(L8&lt;4.65,IF((L8+VLOOKUP(FLOOR(L8,1),Tables!$L$2:$M$22,2,FALSE)&gt;4.65),4.65,L8+VLOOKUP(FLOOR(L8,1),Tables!$L$2:$M$22,2,FALSE)),4.65))</f>
        <v>4.6500000000000004</v>
      </c>
      <c r="M9" s="27"/>
      <c r="N9" s="30"/>
      <c r="O9" s="47"/>
      <c r="P9" s="41"/>
      <c r="Q9" s="14">
        <f>IF(Q8&gt;4.65,IF((Q8+VLOOKUP(CEILING(Q8,1),Tables!$L$2:$M$22,2,FALSE)&lt;4.65),4.65,Q8+VLOOKUP(CEILING(Q8,1),Tables!$L$2:$M$22,2,FALSE)),IF(Q8&lt;4.65,IF((Q8+VLOOKUP(FLOOR(Q8,1),Tables!$L$2:$M$22,2,FALSE)&gt;4.65),4.65,Q8+VLOOKUP(FLOOR(Q8,1),Tables!$L$2:$M$22,2,FALSE)),4.65))</f>
        <v>4.6500000000000004</v>
      </c>
      <c r="R9" s="27"/>
      <c r="S9" s="30"/>
      <c r="T9" s="47"/>
      <c r="U9" s="41"/>
      <c r="V9" s="14">
        <f>IF(V8&gt;4.65,IF((V8+VLOOKUP(CEILING(V8,1),Tables!$L$2:$M$22,2,FALSE)&lt;4.65),4.65,V8+VLOOKUP(CEILING(V8,1),Tables!$L$2:$M$22,2,FALSE)),IF(V8&lt;4.65,IF((V8+VLOOKUP(FLOOR(V8,1),Tables!$L$2:$M$22,2,FALSE)&gt;4.65),4.65,V8+VLOOKUP(FLOOR(V8,1),Tables!$L$2:$M$22,2,FALSE)),4.65))</f>
        <v>4.6500000000000004</v>
      </c>
      <c r="W9" s="27"/>
      <c r="X9" s="30"/>
      <c r="Y9" s="47"/>
      <c r="Z9" s="41"/>
      <c r="AA9" s="14">
        <f>IF(AA8&gt;4.65,IF((AA8+VLOOKUP(CEILING(AA8,1),Tables!$L$2:$M$22,2,FALSE)&lt;4.65),4.65,AA8+VLOOKUP(CEILING(AA8,1),Tables!$L$2:$M$22,2,FALSE)),IF(AA8&lt;4.65,IF((AA8+VLOOKUP(FLOOR(AA8,1),Tables!$L$2:$M$22,2,FALSE)&gt;4.65),4.65,AA8+VLOOKUP(FLOOR(AA8,1),Tables!$L$2:$M$22,2,FALSE)),4.65))</f>
        <v>4.6500000000000004</v>
      </c>
      <c r="AB9" s="27"/>
      <c r="AC9" s="30"/>
      <c r="AD9" s="47"/>
      <c r="AE9" s="41"/>
      <c r="AF9" s="14">
        <f>IF(AF8&gt;4.65,IF((AF8+VLOOKUP(CEILING(AF8,1),Tables!$L$2:$M$22,2,FALSE)&lt;4.65),4.65,AF8+VLOOKUP(CEILING(AF8,1),Tables!$L$2:$M$22,2,FALSE)),IF(AF8&lt;4.65,IF((AF8+VLOOKUP(FLOOR(AF8,1),Tables!$L$2:$M$22,2,FALSE)&gt;4.65),4.65,AF8+VLOOKUP(FLOOR(AF8,1),Tables!$L$2:$M$22,2,FALSE)),4.65))</f>
        <v>4.6500000000000004</v>
      </c>
      <c r="AG9" s="27"/>
      <c r="AH9" s="30"/>
      <c r="AI9" s="47"/>
      <c r="AJ9" s="41"/>
      <c r="AK9" s="14">
        <f>IF(AK8&gt;4.65,IF((AK8+VLOOKUP(CEILING(AK8,1),Tables!$L$2:$M$22,2,FALSE)&lt;4.65),4.65,AK8+VLOOKUP(CEILING(AK8,1),Tables!$L$2:$M$22,2,FALSE)),IF(AK8&lt;4.65,IF((AK8+VLOOKUP(FLOOR(AK8,1),Tables!$L$2:$M$22,2,FALSE)&gt;4.65),4.65,AK8+VLOOKUP(FLOOR(AK8,1),Tables!$L$2:$M$22,2,FALSE)),4.65))</f>
        <v>4.6500000000000004</v>
      </c>
      <c r="AL9" s="27"/>
      <c r="AM9" s="30"/>
      <c r="AN9" s="47"/>
      <c r="AO9" s="41"/>
      <c r="AP9" s="14">
        <f>IF(AP8&gt;4.65,IF((AP8+VLOOKUP(CEILING(AP8,1),Tables!$L$2:$M$22,2,FALSE)&lt;4.65),4.65,AP8+VLOOKUP(CEILING(AP8,1),Tables!$L$2:$M$22,2,FALSE)),IF(AP8&lt;4.65,IF((AP8+VLOOKUP(FLOOR(AP8,1),Tables!$L$2:$M$22,2,FALSE)&gt;4.65),4.65,AP8+VLOOKUP(FLOOR(AP8,1),Tables!$L$2:$M$22,2,FALSE)),4.65))</f>
        <v>4.6500000000000004</v>
      </c>
      <c r="AQ9" s="27"/>
      <c r="AR9" s="30"/>
      <c r="AS9" s="47"/>
    </row>
    <row r="10" spans="1:45" s="16" customFormat="1">
      <c r="A10" s="13">
        <f t="shared" si="0"/>
        <v>48</v>
      </c>
      <c r="B10" s="13">
        <f t="shared" si="1"/>
        <v>2</v>
      </c>
      <c r="C10" s="13">
        <f t="shared" si="2"/>
        <v>1</v>
      </c>
      <c r="D10" s="16" t="str">
        <f t="shared" si="3"/>
        <v>s48w2d1</v>
      </c>
      <c r="E10" s="23">
        <f t="shared" si="5"/>
        <v>40966</v>
      </c>
      <c r="F10" s="41"/>
      <c r="G10" s="14">
        <f>IF(G9&gt;4.65,IF((G9+VLOOKUP(CEILING(G9,1),Tables!$L$2:$M$22,2,FALSE)&lt;4.65),4.65,G9+VLOOKUP(CEILING(G9,1),Tables!$L$2:$M$22,2,FALSE)),IF(G9&lt;4.65,IF((G9+VLOOKUP(FLOOR(G9,1),Tables!$L$2:$M$22,2,FALSE)&gt;4.65),4.65,G9+VLOOKUP(FLOOR(G9,1),Tables!$L$2:$M$22,2,FALSE)),4.65))</f>
        <v>4.6500000000000004</v>
      </c>
      <c r="H10" s="27"/>
      <c r="I10" s="30"/>
      <c r="J10" s="47"/>
      <c r="K10" s="41"/>
      <c r="L10" s="14">
        <f>IF(L9&gt;4.65,IF((L9+VLOOKUP(CEILING(L9,1),Tables!$L$2:$M$22,2,FALSE)&lt;4.65),4.65,L9+VLOOKUP(CEILING(L9,1),Tables!$L$2:$M$22,2,FALSE)),IF(L9&lt;4.65,IF((L9+VLOOKUP(FLOOR(L9,1),Tables!$L$2:$M$22,2,FALSE)&gt;4.65),4.65,L9+VLOOKUP(FLOOR(L9,1),Tables!$L$2:$M$22,2,FALSE)),4.65))</f>
        <v>4.6500000000000004</v>
      </c>
      <c r="M10" s="27"/>
      <c r="N10" s="30"/>
      <c r="O10" s="47"/>
      <c r="P10" s="41"/>
      <c r="Q10" s="14">
        <f>IF(Q9&gt;4.65,IF((Q9+VLOOKUP(CEILING(Q9,1),Tables!$L$2:$M$22,2,FALSE)&lt;4.65),4.65,Q9+VLOOKUP(CEILING(Q9,1),Tables!$L$2:$M$22,2,FALSE)),IF(Q9&lt;4.65,IF((Q9+VLOOKUP(FLOOR(Q9,1),Tables!$L$2:$M$22,2,FALSE)&gt;4.65),4.65,Q9+VLOOKUP(FLOOR(Q9,1),Tables!$L$2:$M$22,2,FALSE)),4.65))</f>
        <v>4.6500000000000004</v>
      </c>
      <c r="R10" s="27"/>
      <c r="S10" s="30"/>
      <c r="T10" s="47"/>
      <c r="U10" s="41"/>
      <c r="V10" s="14">
        <f>IF(V9&gt;4.65,IF((V9+VLOOKUP(CEILING(V9,1),Tables!$L$2:$M$22,2,FALSE)&lt;4.65),4.65,V9+VLOOKUP(CEILING(V9,1),Tables!$L$2:$M$22,2,FALSE)),IF(V9&lt;4.65,IF((V9+VLOOKUP(FLOOR(V9,1),Tables!$L$2:$M$22,2,FALSE)&gt;4.65),4.65,V9+VLOOKUP(FLOOR(V9,1),Tables!$L$2:$M$22,2,FALSE)),4.65))</f>
        <v>4.6500000000000004</v>
      </c>
      <c r="W10" s="27"/>
      <c r="X10" s="30"/>
      <c r="Y10" s="47"/>
      <c r="Z10" s="41"/>
      <c r="AA10" s="14">
        <f>IF(AA9&gt;4.65,IF((AA9+VLOOKUP(CEILING(AA9,1),Tables!$L$2:$M$22,2,FALSE)&lt;4.65),4.65,AA9+VLOOKUP(CEILING(AA9,1),Tables!$L$2:$M$22,2,FALSE)),IF(AA9&lt;4.65,IF((AA9+VLOOKUP(FLOOR(AA9,1),Tables!$L$2:$M$22,2,FALSE)&gt;4.65),4.65,AA9+VLOOKUP(FLOOR(AA9,1),Tables!$L$2:$M$22,2,FALSE)),4.65))</f>
        <v>4.6500000000000004</v>
      </c>
      <c r="AB10" s="27"/>
      <c r="AC10" s="30"/>
      <c r="AD10" s="47"/>
      <c r="AE10" s="41"/>
      <c r="AF10" s="14">
        <f>IF(AF9&gt;4.65,IF((AF9+VLOOKUP(CEILING(AF9,1),Tables!$L$2:$M$22,2,FALSE)&lt;4.65),4.65,AF9+VLOOKUP(CEILING(AF9,1),Tables!$L$2:$M$22,2,FALSE)),IF(AF9&lt;4.65,IF((AF9+VLOOKUP(FLOOR(AF9,1),Tables!$L$2:$M$22,2,FALSE)&gt;4.65),4.65,AF9+VLOOKUP(FLOOR(AF9,1),Tables!$L$2:$M$22,2,FALSE)),4.65))</f>
        <v>4.6500000000000004</v>
      </c>
      <c r="AG10" s="27"/>
      <c r="AH10" s="30"/>
      <c r="AI10" s="47"/>
      <c r="AJ10" s="41"/>
      <c r="AK10" s="14">
        <f>IF(AK9&gt;4.65,IF((AK9+VLOOKUP(CEILING(AK9,1),Tables!$L$2:$M$22,2,FALSE)&lt;4.65),4.65,AK9+VLOOKUP(CEILING(AK9,1),Tables!$L$2:$M$22,2,FALSE)),IF(AK9&lt;4.65,IF((AK9+VLOOKUP(FLOOR(AK9,1),Tables!$L$2:$M$22,2,FALSE)&gt;4.65),4.65,AK9+VLOOKUP(FLOOR(AK9,1),Tables!$L$2:$M$22,2,FALSE)),4.65))</f>
        <v>4.6500000000000004</v>
      </c>
      <c r="AL10" s="27"/>
      <c r="AM10" s="30"/>
      <c r="AN10" s="47"/>
      <c r="AO10" s="41"/>
      <c r="AP10" s="14">
        <f>IF(AP9&gt;4.65,IF((AP9+VLOOKUP(CEILING(AP9,1),Tables!$L$2:$M$22,2,FALSE)&lt;4.65),4.65,AP9+VLOOKUP(CEILING(AP9,1),Tables!$L$2:$M$22,2,FALSE)),IF(AP9&lt;4.65,IF((AP9+VLOOKUP(FLOOR(AP9,1),Tables!$L$2:$M$22,2,FALSE)&gt;4.65),4.65,AP9+VLOOKUP(FLOOR(AP9,1),Tables!$L$2:$M$22,2,FALSE)),4.65))</f>
        <v>4.6500000000000004</v>
      </c>
      <c r="AQ10" s="27"/>
      <c r="AR10" s="30"/>
      <c r="AS10" s="47"/>
    </row>
    <row r="11" spans="1:45" s="16" customFormat="1">
      <c r="A11" s="13">
        <f t="shared" si="0"/>
        <v>48</v>
      </c>
      <c r="B11" s="13">
        <f t="shared" si="1"/>
        <v>2</v>
      </c>
      <c r="C11" s="13">
        <f t="shared" si="2"/>
        <v>2</v>
      </c>
      <c r="D11" s="16" t="str">
        <f t="shared" si="3"/>
        <v>s48w2d2</v>
      </c>
      <c r="E11" s="23">
        <f t="shared" si="5"/>
        <v>40967</v>
      </c>
      <c r="F11" s="41"/>
      <c r="G11" s="14">
        <f>IF(G10&gt;4.65,IF((G10+VLOOKUP(CEILING(G10,1),Tables!$L$2:$M$22,2,FALSE)&lt;4.65),4.65,G10+VLOOKUP(CEILING(G10,1),Tables!$L$2:$M$22,2,FALSE)),IF(G10&lt;4.65,IF((G10+VLOOKUP(FLOOR(G10,1),Tables!$L$2:$M$22,2,FALSE)&gt;4.65),4.65,G10+VLOOKUP(FLOOR(G10,1),Tables!$L$2:$M$22,2,FALSE)),4.65))</f>
        <v>4.6500000000000004</v>
      </c>
      <c r="H11" s="27"/>
      <c r="I11" s="30"/>
      <c r="J11" s="47"/>
      <c r="K11" s="41"/>
      <c r="L11" s="14">
        <f>IF(L10&gt;4.65,IF((L10+VLOOKUP(CEILING(L10,1),Tables!$L$2:$M$22,2,FALSE)&lt;4.65),4.65,L10+VLOOKUP(CEILING(L10,1),Tables!$L$2:$M$22,2,FALSE)),IF(L10&lt;4.65,IF((L10+VLOOKUP(FLOOR(L10,1),Tables!$L$2:$M$22,2,FALSE)&gt;4.65),4.65,L10+VLOOKUP(FLOOR(L10,1),Tables!$L$2:$M$22,2,FALSE)),4.65))</f>
        <v>4.6500000000000004</v>
      </c>
      <c r="M11" s="27"/>
      <c r="N11" s="30"/>
      <c r="O11" s="47"/>
      <c r="P11" s="41"/>
      <c r="Q11" s="14">
        <f>IF(Q10&gt;4.65,IF((Q10+VLOOKUP(CEILING(Q10,1),Tables!$L$2:$M$22,2,FALSE)&lt;4.65),4.65,Q10+VLOOKUP(CEILING(Q10,1),Tables!$L$2:$M$22,2,FALSE)),IF(Q10&lt;4.65,IF((Q10+VLOOKUP(FLOOR(Q10,1),Tables!$L$2:$M$22,2,FALSE)&gt;4.65),4.65,Q10+VLOOKUP(FLOOR(Q10,1),Tables!$L$2:$M$22,2,FALSE)),4.65))</f>
        <v>4.6500000000000004</v>
      </c>
      <c r="R11" s="27"/>
      <c r="S11" s="30"/>
      <c r="T11" s="47"/>
      <c r="U11" s="41"/>
      <c r="V11" s="14">
        <f>IF(V10&gt;4.65,IF((V10+VLOOKUP(CEILING(V10,1),Tables!$L$2:$M$22,2,FALSE)&lt;4.65),4.65,V10+VLOOKUP(CEILING(V10,1),Tables!$L$2:$M$22,2,FALSE)),IF(V10&lt;4.65,IF((V10+VLOOKUP(FLOOR(V10,1),Tables!$L$2:$M$22,2,FALSE)&gt;4.65),4.65,V10+VLOOKUP(FLOOR(V10,1),Tables!$L$2:$M$22,2,FALSE)),4.65))</f>
        <v>4.6500000000000004</v>
      </c>
      <c r="W11" s="27"/>
      <c r="X11" s="30"/>
      <c r="Y11" s="47"/>
      <c r="Z11" s="41"/>
      <c r="AA11" s="14">
        <f>IF(AA10&gt;4.65,IF((AA10+VLOOKUP(CEILING(AA10,1),Tables!$L$2:$M$22,2,FALSE)&lt;4.65),4.65,AA10+VLOOKUP(CEILING(AA10,1),Tables!$L$2:$M$22,2,FALSE)),IF(AA10&lt;4.65,IF((AA10+VLOOKUP(FLOOR(AA10,1),Tables!$L$2:$M$22,2,FALSE)&gt;4.65),4.65,AA10+VLOOKUP(FLOOR(AA10,1),Tables!$L$2:$M$22,2,FALSE)),4.65))</f>
        <v>4.6500000000000004</v>
      </c>
      <c r="AB11" s="27"/>
      <c r="AC11" s="30"/>
      <c r="AD11" s="47"/>
      <c r="AE11" s="41"/>
      <c r="AF11" s="14">
        <f>IF(AF10&gt;4.65,IF((AF10+VLOOKUP(CEILING(AF10,1),Tables!$L$2:$M$22,2,FALSE)&lt;4.65),4.65,AF10+VLOOKUP(CEILING(AF10,1),Tables!$L$2:$M$22,2,FALSE)),IF(AF10&lt;4.65,IF((AF10+VLOOKUP(FLOOR(AF10,1),Tables!$L$2:$M$22,2,FALSE)&gt;4.65),4.65,AF10+VLOOKUP(FLOOR(AF10,1),Tables!$L$2:$M$22,2,FALSE)),4.65))</f>
        <v>4.6500000000000004</v>
      </c>
      <c r="AG11" s="27"/>
      <c r="AH11" s="30"/>
      <c r="AI11" s="47"/>
      <c r="AJ11" s="41"/>
      <c r="AK11" s="14">
        <f>IF(AK10&gt;4.65,IF((AK10+VLOOKUP(CEILING(AK10,1),Tables!$L$2:$M$22,2,FALSE)&lt;4.65),4.65,AK10+VLOOKUP(CEILING(AK10,1),Tables!$L$2:$M$22,2,FALSE)),IF(AK10&lt;4.65,IF((AK10+VLOOKUP(FLOOR(AK10,1),Tables!$L$2:$M$22,2,FALSE)&gt;4.65),4.65,AK10+VLOOKUP(FLOOR(AK10,1),Tables!$L$2:$M$22,2,FALSE)),4.65))</f>
        <v>4.6500000000000004</v>
      </c>
      <c r="AL11" s="27"/>
      <c r="AM11" s="30"/>
      <c r="AN11" s="47"/>
      <c r="AO11" s="41"/>
      <c r="AP11" s="14">
        <f>IF(AP10&gt;4.65,IF((AP10+VLOOKUP(CEILING(AP10,1),Tables!$L$2:$M$22,2,FALSE)&lt;4.65),4.65,AP10+VLOOKUP(CEILING(AP10,1),Tables!$L$2:$M$22,2,FALSE)),IF(AP10&lt;4.65,IF((AP10+VLOOKUP(FLOOR(AP10,1),Tables!$L$2:$M$22,2,FALSE)&gt;4.65),4.65,AP10+VLOOKUP(FLOOR(AP10,1),Tables!$L$2:$M$22,2,FALSE)),4.65))</f>
        <v>4.6500000000000004</v>
      </c>
      <c r="AQ11" s="27"/>
      <c r="AR11" s="30"/>
      <c r="AS11" s="47"/>
    </row>
    <row r="12" spans="1:45" s="16" customFormat="1">
      <c r="A12" s="13">
        <f t="shared" si="0"/>
        <v>48</v>
      </c>
      <c r="B12" s="13">
        <f t="shared" si="1"/>
        <v>2</v>
      </c>
      <c r="C12" s="13">
        <f t="shared" si="2"/>
        <v>3</v>
      </c>
      <c r="D12" s="16" t="str">
        <f t="shared" si="3"/>
        <v>s48w2d3</v>
      </c>
      <c r="E12" s="23">
        <f t="shared" si="5"/>
        <v>40968</v>
      </c>
      <c r="F12" s="41"/>
      <c r="G12" s="14">
        <f>IF(G11&gt;4.65,IF((G11+VLOOKUP(CEILING(G11,1),Tables!$L$2:$M$22,2,FALSE)&lt;4.65),4.65,G11+VLOOKUP(CEILING(G11,1),Tables!$L$2:$M$22,2,FALSE)),IF(G11&lt;4.65,IF((G11+VLOOKUP(FLOOR(G11,1),Tables!$L$2:$M$22,2,FALSE)&gt;4.65),4.65,G11+VLOOKUP(FLOOR(G11,1),Tables!$L$2:$M$22,2,FALSE)),4.65))</f>
        <v>4.6500000000000004</v>
      </c>
      <c r="H12" s="27"/>
      <c r="I12" s="30"/>
      <c r="J12" s="47"/>
      <c r="K12" s="41"/>
      <c r="L12" s="14">
        <f>IF(L11&gt;4.65,IF((L11+VLOOKUP(CEILING(L11,1),Tables!$L$2:$M$22,2,FALSE)&lt;4.65),4.65,L11+VLOOKUP(CEILING(L11,1),Tables!$L$2:$M$22,2,FALSE)),IF(L11&lt;4.65,IF((L11+VLOOKUP(FLOOR(L11,1),Tables!$L$2:$M$22,2,FALSE)&gt;4.65),4.65,L11+VLOOKUP(FLOOR(L11,1),Tables!$L$2:$M$22,2,FALSE)),4.65))</f>
        <v>4.6500000000000004</v>
      </c>
      <c r="M12" s="27"/>
      <c r="N12" s="30"/>
      <c r="O12" s="47"/>
      <c r="P12" s="41"/>
      <c r="Q12" s="14">
        <f>IF(Q11&gt;4.65,IF((Q11+VLOOKUP(CEILING(Q11,1),Tables!$L$2:$M$22,2,FALSE)&lt;4.65),4.65,Q11+VLOOKUP(CEILING(Q11,1),Tables!$L$2:$M$22,2,FALSE)),IF(Q11&lt;4.65,IF((Q11+VLOOKUP(FLOOR(Q11,1),Tables!$L$2:$M$22,2,FALSE)&gt;4.65),4.65,Q11+VLOOKUP(FLOOR(Q11,1),Tables!$L$2:$M$22,2,FALSE)),4.65))</f>
        <v>4.6500000000000004</v>
      </c>
      <c r="R12" s="27"/>
      <c r="S12" s="30"/>
      <c r="T12" s="47"/>
      <c r="U12" s="41"/>
      <c r="V12" s="14">
        <f>IF(V11&gt;4.65,IF((V11+VLOOKUP(CEILING(V11,1),Tables!$L$2:$M$22,2,FALSE)&lt;4.65),4.65,V11+VLOOKUP(CEILING(V11,1),Tables!$L$2:$M$22,2,FALSE)),IF(V11&lt;4.65,IF((V11+VLOOKUP(FLOOR(V11,1),Tables!$L$2:$M$22,2,FALSE)&gt;4.65),4.65,V11+VLOOKUP(FLOOR(V11,1),Tables!$L$2:$M$22,2,FALSE)),4.65))</f>
        <v>4.6500000000000004</v>
      </c>
      <c r="W12" s="27"/>
      <c r="X12" s="30"/>
      <c r="Y12" s="47"/>
      <c r="Z12" s="41"/>
      <c r="AA12" s="14">
        <f>IF(AA11&gt;4.65,IF((AA11+VLOOKUP(CEILING(AA11,1),Tables!$L$2:$M$22,2,FALSE)&lt;4.65),4.65,AA11+VLOOKUP(CEILING(AA11,1),Tables!$L$2:$M$22,2,FALSE)),IF(AA11&lt;4.65,IF((AA11+VLOOKUP(FLOOR(AA11,1),Tables!$L$2:$M$22,2,FALSE)&gt;4.65),4.65,AA11+VLOOKUP(FLOOR(AA11,1),Tables!$L$2:$M$22,2,FALSE)),4.65))</f>
        <v>4.6500000000000004</v>
      </c>
      <c r="AB12" s="27"/>
      <c r="AC12" s="30"/>
      <c r="AD12" s="47"/>
      <c r="AE12" s="41"/>
      <c r="AF12" s="14">
        <f>IF(AF11&gt;4.65,IF((AF11+VLOOKUP(CEILING(AF11,1),Tables!$L$2:$M$22,2,FALSE)&lt;4.65),4.65,AF11+VLOOKUP(CEILING(AF11,1),Tables!$L$2:$M$22,2,FALSE)),IF(AF11&lt;4.65,IF((AF11+VLOOKUP(FLOOR(AF11,1),Tables!$L$2:$M$22,2,FALSE)&gt;4.65),4.65,AF11+VLOOKUP(FLOOR(AF11,1),Tables!$L$2:$M$22,2,FALSE)),4.65))</f>
        <v>4.6500000000000004</v>
      </c>
      <c r="AG12" s="27"/>
      <c r="AH12" s="30"/>
      <c r="AI12" s="47"/>
      <c r="AJ12" s="41"/>
      <c r="AK12" s="14">
        <f>IF(AK11&gt;4.65,IF((AK11+VLOOKUP(CEILING(AK11,1),Tables!$L$2:$M$22,2,FALSE)&lt;4.65),4.65,AK11+VLOOKUP(CEILING(AK11,1),Tables!$L$2:$M$22,2,FALSE)),IF(AK11&lt;4.65,IF((AK11+VLOOKUP(FLOOR(AK11,1),Tables!$L$2:$M$22,2,FALSE)&gt;4.65),4.65,AK11+VLOOKUP(FLOOR(AK11,1),Tables!$L$2:$M$22,2,FALSE)),4.65))</f>
        <v>4.6500000000000004</v>
      </c>
      <c r="AL12" s="27"/>
      <c r="AM12" s="30"/>
      <c r="AN12" s="47"/>
      <c r="AO12" s="41"/>
      <c r="AP12" s="14">
        <f>IF(AP11&gt;4.65,IF((AP11+VLOOKUP(CEILING(AP11,1),Tables!$L$2:$M$22,2,FALSE)&lt;4.65),4.65,AP11+VLOOKUP(CEILING(AP11,1),Tables!$L$2:$M$22,2,FALSE)),IF(AP11&lt;4.65,IF((AP11+VLOOKUP(FLOOR(AP11,1),Tables!$L$2:$M$22,2,FALSE)&gt;4.65),4.65,AP11+VLOOKUP(FLOOR(AP11,1),Tables!$L$2:$M$22,2,FALSE)),4.65))</f>
        <v>4.6500000000000004</v>
      </c>
      <c r="AQ12" s="27"/>
      <c r="AR12" s="30"/>
      <c r="AS12" s="47"/>
    </row>
    <row r="13" spans="1:45" s="16" customFormat="1">
      <c r="A13" s="13">
        <f t="shared" si="0"/>
        <v>48</v>
      </c>
      <c r="B13" s="13">
        <f t="shared" si="1"/>
        <v>2</v>
      </c>
      <c r="C13" s="13">
        <f t="shared" si="2"/>
        <v>4</v>
      </c>
      <c r="D13" s="16" t="str">
        <f t="shared" si="3"/>
        <v>s48w2d4</v>
      </c>
      <c r="E13" s="23">
        <f t="shared" si="5"/>
        <v>40969</v>
      </c>
      <c r="F13" s="41"/>
      <c r="G13" s="14">
        <f>IF(G12&gt;4.65,IF((G12+VLOOKUP(CEILING(G12,1),Tables!$L$2:$M$22,2,FALSE)&lt;4.65),4.65,G12+VLOOKUP(CEILING(G12,1),Tables!$L$2:$M$22,2,FALSE)),IF(G12&lt;4.65,IF((G12+VLOOKUP(FLOOR(G12,1),Tables!$L$2:$M$22,2,FALSE)&gt;4.65),4.65,G12+VLOOKUP(FLOOR(G12,1),Tables!$L$2:$M$22,2,FALSE)),4.65))</f>
        <v>4.6500000000000004</v>
      </c>
      <c r="H13" s="27"/>
      <c r="I13" s="30"/>
      <c r="J13" s="47"/>
      <c r="K13" s="41"/>
      <c r="L13" s="14">
        <f>IF(L12&gt;4.65,IF((L12+VLOOKUP(CEILING(L12,1),Tables!$L$2:$M$22,2,FALSE)&lt;4.65),4.65,L12+VLOOKUP(CEILING(L12,1),Tables!$L$2:$M$22,2,FALSE)),IF(L12&lt;4.65,IF((L12+VLOOKUP(FLOOR(L12,1),Tables!$L$2:$M$22,2,FALSE)&gt;4.65),4.65,L12+VLOOKUP(FLOOR(L12,1),Tables!$L$2:$M$22,2,FALSE)),4.65))</f>
        <v>4.6500000000000004</v>
      </c>
      <c r="M13" s="27"/>
      <c r="N13" s="30"/>
      <c r="O13" s="47"/>
      <c r="P13" s="41"/>
      <c r="Q13" s="14">
        <f>IF(Q12&gt;4.65,IF((Q12+VLOOKUP(CEILING(Q12,1),Tables!$L$2:$M$22,2,FALSE)&lt;4.65),4.65,Q12+VLOOKUP(CEILING(Q12,1),Tables!$L$2:$M$22,2,FALSE)),IF(Q12&lt;4.65,IF((Q12+VLOOKUP(FLOOR(Q12,1),Tables!$L$2:$M$22,2,FALSE)&gt;4.65),4.65,Q12+VLOOKUP(FLOOR(Q12,1),Tables!$L$2:$M$22,2,FALSE)),4.65))</f>
        <v>4.6500000000000004</v>
      </c>
      <c r="R13" s="27"/>
      <c r="S13" s="30"/>
      <c r="T13" s="47"/>
      <c r="U13" s="41"/>
      <c r="V13" s="14">
        <f>IF(V12&gt;4.65,IF((V12+VLOOKUP(CEILING(V12,1),Tables!$L$2:$M$22,2,FALSE)&lt;4.65),4.65,V12+VLOOKUP(CEILING(V12,1),Tables!$L$2:$M$22,2,FALSE)),IF(V12&lt;4.65,IF((V12+VLOOKUP(FLOOR(V12,1),Tables!$L$2:$M$22,2,FALSE)&gt;4.65),4.65,V12+VLOOKUP(FLOOR(V12,1),Tables!$L$2:$M$22,2,FALSE)),4.65))</f>
        <v>4.6500000000000004</v>
      </c>
      <c r="W13" s="27"/>
      <c r="X13" s="30"/>
      <c r="Y13" s="47"/>
      <c r="Z13" s="41"/>
      <c r="AA13" s="14">
        <f>IF(AA12&gt;4.65,IF((AA12+VLOOKUP(CEILING(AA12,1),Tables!$L$2:$M$22,2,FALSE)&lt;4.65),4.65,AA12+VLOOKUP(CEILING(AA12,1),Tables!$L$2:$M$22,2,FALSE)),IF(AA12&lt;4.65,IF((AA12+VLOOKUP(FLOOR(AA12,1),Tables!$L$2:$M$22,2,FALSE)&gt;4.65),4.65,AA12+VLOOKUP(FLOOR(AA12,1),Tables!$L$2:$M$22,2,FALSE)),4.65))</f>
        <v>4.6500000000000004</v>
      </c>
      <c r="AB13" s="27"/>
      <c r="AC13" s="30"/>
      <c r="AD13" s="47"/>
      <c r="AE13" s="41"/>
      <c r="AF13" s="14">
        <f>IF(AF12&gt;4.65,IF((AF12+VLOOKUP(CEILING(AF12,1),Tables!$L$2:$M$22,2,FALSE)&lt;4.65),4.65,AF12+VLOOKUP(CEILING(AF12,1),Tables!$L$2:$M$22,2,FALSE)),IF(AF12&lt;4.65,IF((AF12+VLOOKUP(FLOOR(AF12,1),Tables!$L$2:$M$22,2,FALSE)&gt;4.65),4.65,AF12+VLOOKUP(FLOOR(AF12,1),Tables!$L$2:$M$22,2,FALSE)),4.65))</f>
        <v>4.6500000000000004</v>
      </c>
      <c r="AG13" s="27"/>
      <c r="AH13" s="30"/>
      <c r="AI13" s="47"/>
      <c r="AJ13" s="41"/>
      <c r="AK13" s="14">
        <f>IF(AK12&gt;4.65,IF((AK12+VLOOKUP(CEILING(AK12,1),Tables!$L$2:$M$22,2,FALSE)&lt;4.65),4.65,AK12+VLOOKUP(CEILING(AK12,1),Tables!$L$2:$M$22,2,FALSE)),IF(AK12&lt;4.65,IF((AK12+VLOOKUP(FLOOR(AK12,1),Tables!$L$2:$M$22,2,FALSE)&gt;4.65),4.65,AK12+VLOOKUP(FLOOR(AK12,1),Tables!$L$2:$M$22,2,FALSE)),4.65))</f>
        <v>4.6500000000000004</v>
      </c>
      <c r="AL13" s="27"/>
      <c r="AM13" s="30"/>
      <c r="AN13" s="47"/>
      <c r="AO13" s="41"/>
      <c r="AP13" s="14">
        <f>IF(AP12&gt;4.65,IF((AP12+VLOOKUP(CEILING(AP12,1),Tables!$L$2:$M$22,2,FALSE)&lt;4.65),4.65,AP12+VLOOKUP(CEILING(AP12,1),Tables!$L$2:$M$22,2,FALSE)),IF(AP12&lt;4.65,IF((AP12+VLOOKUP(FLOOR(AP12,1),Tables!$L$2:$M$22,2,FALSE)&gt;4.65),4.65,AP12+VLOOKUP(FLOOR(AP12,1),Tables!$L$2:$M$22,2,FALSE)),4.65))</f>
        <v>4.6500000000000004</v>
      </c>
      <c r="AQ13" s="27"/>
      <c r="AR13" s="30"/>
      <c r="AS13" s="47"/>
    </row>
    <row r="14" spans="1:45" s="16" customFormat="1">
      <c r="A14" s="13">
        <f>IF(AND(B13=16,C13=7),A13+1,A13)</f>
        <v>48</v>
      </c>
      <c r="B14" s="13">
        <f>IF(A14&gt;A13,1,IF(C13=7,B13+1,B13))</f>
        <v>2</v>
      </c>
      <c r="C14" s="13">
        <f>IF(C13=7,1,C13+1)</f>
        <v>5</v>
      </c>
      <c r="D14" s="16" t="str">
        <f t="shared" si="3"/>
        <v>s48w2d5</v>
      </c>
      <c r="E14" s="23">
        <f t="shared" si="5"/>
        <v>40970</v>
      </c>
      <c r="F14" s="41"/>
      <c r="G14" s="14">
        <f>IF(G13&gt;4.65,IF((G13+VLOOKUP(CEILING(G13,1),Tables!$L$2:$M$22,2,FALSE)&lt;4.65),4.65,G13+VLOOKUP(CEILING(G13,1),Tables!$L$2:$M$22,2,FALSE)),IF(G13&lt;4.65,IF((G13+VLOOKUP(FLOOR(G13,1),Tables!$L$2:$M$22,2,FALSE)&gt;4.65),4.65,G13+VLOOKUP(FLOOR(G13,1),Tables!$L$2:$M$22,2,FALSE)),4.65))</f>
        <v>4.6500000000000004</v>
      </c>
      <c r="H14" s="27"/>
      <c r="I14" s="30"/>
      <c r="J14" s="47"/>
      <c r="K14" s="41"/>
      <c r="L14" s="14">
        <f>IF(L13&gt;4.65,IF((L13+VLOOKUP(CEILING(L13,1),Tables!$L$2:$M$22,2,FALSE)&lt;4.65),4.65,L13+VLOOKUP(CEILING(L13,1),Tables!$L$2:$M$22,2,FALSE)),IF(L13&lt;4.65,IF((L13+VLOOKUP(FLOOR(L13,1),Tables!$L$2:$M$22,2,FALSE)&gt;4.65),4.65,L13+VLOOKUP(FLOOR(L13,1),Tables!$L$2:$M$22,2,FALSE)),4.65))</f>
        <v>4.6500000000000004</v>
      </c>
      <c r="M14" s="27"/>
      <c r="N14" s="30"/>
      <c r="O14" s="47"/>
      <c r="P14" s="41"/>
      <c r="Q14" s="14">
        <f>IF(Q13&gt;4.65,IF((Q13+VLOOKUP(CEILING(Q13,1),Tables!$L$2:$M$22,2,FALSE)&lt;4.65),4.65,Q13+VLOOKUP(CEILING(Q13,1),Tables!$L$2:$M$22,2,FALSE)),IF(Q13&lt;4.65,IF((Q13+VLOOKUP(FLOOR(Q13,1),Tables!$L$2:$M$22,2,FALSE)&gt;4.65),4.65,Q13+VLOOKUP(FLOOR(Q13,1),Tables!$L$2:$M$22,2,FALSE)),4.65))</f>
        <v>4.6500000000000004</v>
      </c>
      <c r="R14" s="27"/>
      <c r="S14" s="30"/>
      <c r="T14" s="47"/>
      <c r="U14" s="41"/>
      <c r="V14" s="14">
        <f>IF(V13&gt;4.65,IF((V13+VLOOKUP(CEILING(V13,1),Tables!$L$2:$M$22,2,FALSE)&lt;4.65),4.65,V13+VLOOKUP(CEILING(V13,1),Tables!$L$2:$M$22,2,FALSE)),IF(V13&lt;4.65,IF((V13+VLOOKUP(FLOOR(V13,1),Tables!$L$2:$M$22,2,FALSE)&gt;4.65),4.65,V13+VLOOKUP(FLOOR(V13,1),Tables!$L$2:$M$22,2,FALSE)),4.65))</f>
        <v>4.6500000000000004</v>
      </c>
      <c r="W14" s="27"/>
      <c r="X14" s="30"/>
      <c r="Y14" s="47"/>
      <c r="Z14" s="41"/>
      <c r="AA14" s="14">
        <f>IF(AA13&gt;4.65,IF((AA13+VLOOKUP(CEILING(AA13,1),Tables!$L$2:$M$22,2,FALSE)&lt;4.65),4.65,AA13+VLOOKUP(CEILING(AA13,1),Tables!$L$2:$M$22,2,FALSE)),IF(AA13&lt;4.65,IF((AA13+VLOOKUP(FLOOR(AA13,1),Tables!$L$2:$M$22,2,FALSE)&gt;4.65),4.65,AA13+VLOOKUP(FLOOR(AA13,1),Tables!$L$2:$M$22,2,FALSE)),4.65))</f>
        <v>4.6500000000000004</v>
      </c>
      <c r="AB14" s="27"/>
      <c r="AC14" s="30"/>
      <c r="AD14" s="47"/>
      <c r="AE14" s="41"/>
      <c r="AF14" s="14">
        <f>IF(AF13&gt;4.65,IF((AF13+VLOOKUP(CEILING(AF13,1),Tables!$L$2:$M$22,2,FALSE)&lt;4.65),4.65,AF13+VLOOKUP(CEILING(AF13,1),Tables!$L$2:$M$22,2,FALSE)),IF(AF13&lt;4.65,IF((AF13+VLOOKUP(FLOOR(AF13,1),Tables!$L$2:$M$22,2,FALSE)&gt;4.65),4.65,AF13+VLOOKUP(FLOOR(AF13,1),Tables!$L$2:$M$22,2,FALSE)),4.65))</f>
        <v>4.6500000000000004</v>
      </c>
      <c r="AG14" s="27"/>
      <c r="AH14" s="30"/>
      <c r="AI14" s="47"/>
      <c r="AJ14" s="41"/>
      <c r="AK14" s="14">
        <f>IF(AK13&gt;4.65,IF((AK13+VLOOKUP(CEILING(AK13,1),Tables!$L$2:$M$22,2,FALSE)&lt;4.65),4.65,AK13+VLOOKUP(CEILING(AK13,1),Tables!$L$2:$M$22,2,FALSE)),IF(AK13&lt;4.65,IF((AK13+VLOOKUP(FLOOR(AK13,1),Tables!$L$2:$M$22,2,FALSE)&gt;4.65),4.65,AK13+VLOOKUP(FLOOR(AK13,1),Tables!$L$2:$M$22,2,FALSE)),4.65))</f>
        <v>4.6500000000000004</v>
      </c>
      <c r="AL14" s="27"/>
      <c r="AM14" s="30"/>
      <c r="AN14" s="47"/>
      <c r="AO14" s="41"/>
      <c r="AP14" s="14">
        <f>IF(AP13&gt;4.65,IF((AP13+VLOOKUP(CEILING(AP13,1),Tables!$L$2:$M$22,2,FALSE)&lt;4.65),4.65,AP13+VLOOKUP(CEILING(AP13,1),Tables!$L$2:$M$22,2,FALSE)),IF(AP13&lt;4.65,IF((AP13+VLOOKUP(FLOOR(AP13,1),Tables!$L$2:$M$22,2,FALSE)&gt;4.65),4.65,AP13+VLOOKUP(FLOOR(AP13,1),Tables!$L$2:$M$22,2,FALSE)),4.65))</f>
        <v>4.6500000000000004</v>
      </c>
      <c r="AQ14" s="27"/>
      <c r="AR14" s="30"/>
      <c r="AS14" s="47"/>
    </row>
    <row r="15" spans="1:45" s="16" customFormat="1">
      <c r="A15" s="13">
        <f>IF(AND(B14=16,C14=7),A14+1,A14)</f>
        <v>48</v>
      </c>
      <c r="B15" s="13">
        <f>IF(A15&gt;A14,1,IF(C14=7,B14+1,B14))</f>
        <v>2</v>
      </c>
      <c r="C15" s="13">
        <f>IF(C14=7,1,C14+1)</f>
        <v>6</v>
      </c>
      <c r="D15" s="16" t="str">
        <f t="shared" si="3"/>
        <v>s48w2d6</v>
      </c>
      <c r="E15" s="23">
        <f>E14+1</f>
        <v>40971</v>
      </c>
      <c r="F15" s="41"/>
      <c r="G15" s="14">
        <f>IF(G14&gt;4.65,IF((G14+VLOOKUP(CEILING(G14,1),Tables!$L$2:$M$22,2,FALSE)&lt;4.65),4.65,G14+VLOOKUP(CEILING(G14,1),Tables!$L$2:$M$22,2,FALSE)),IF(G14&lt;4.65,IF((G14+VLOOKUP(FLOOR(G14,1),Tables!$L$2:$M$22,2,FALSE)&gt;4.65),4.65,G14+VLOOKUP(FLOOR(G14,1),Tables!$L$2:$M$22,2,FALSE)),4.65))</f>
        <v>4.6500000000000004</v>
      </c>
      <c r="H15" s="27"/>
      <c r="I15" s="30"/>
      <c r="J15" s="47"/>
      <c r="K15" s="41"/>
      <c r="L15" s="14">
        <f>IF(L14&gt;4.65,IF((L14+VLOOKUP(CEILING(L14,1),Tables!$L$2:$M$22,2,FALSE)&lt;4.65),4.65,L14+VLOOKUP(CEILING(L14,1),Tables!$L$2:$M$22,2,FALSE)),IF(L14&lt;4.65,IF((L14+VLOOKUP(FLOOR(L14,1),Tables!$L$2:$M$22,2,FALSE)&gt;4.65),4.65,L14+VLOOKUP(FLOOR(L14,1),Tables!$L$2:$M$22,2,FALSE)),4.65))</f>
        <v>4.6500000000000004</v>
      </c>
      <c r="M15" s="27"/>
      <c r="N15" s="30"/>
      <c r="O15" s="47"/>
      <c r="P15" s="41"/>
      <c r="Q15" s="14">
        <f>IF(Q14&gt;4.65,IF((Q14+VLOOKUP(CEILING(Q14,1),Tables!$L$2:$M$22,2,FALSE)&lt;4.65),4.65,Q14+VLOOKUP(CEILING(Q14,1),Tables!$L$2:$M$22,2,FALSE)),IF(Q14&lt;4.65,IF((Q14+VLOOKUP(FLOOR(Q14,1),Tables!$L$2:$M$22,2,FALSE)&gt;4.65),4.65,Q14+VLOOKUP(FLOOR(Q14,1),Tables!$L$2:$M$22,2,FALSE)),4.65))</f>
        <v>4.6500000000000004</v>
      </c>
      <c r="R15" s="27"/>
      <c r="S15" s="30"/>
      <c r="T15" s="47"/>
      <c r="U15" s="41"/>
      <c r="V15" s="14">
        <f>IF(V14&gt;4.65,IF((V14+VLOOKUP(CEILING(V14,1),Tables!$L$2:$M$22,2,FALSE)&lt;4.65),4.65,V14+VLOOKUP(CEILING(V14,1),Tables!$L$2:$M$22,2,FALSE)),IF(V14&lt;4.65,IF((V14+VLOOKUP(FLOOR(V14,1),Tables!$L$2:$M$22,2,FALSE)&gt;4.65),4.65,V14+VLOOKUP(FLOOR(V14,1),Tables!$L$2:$M$22,2,FALSE)),4.65))</f>
        <v>4.6500000000000004</v>
      </c>
      <c r="W15" s="27"/>
      <c r="X15" s="30"/>
      <c r="Y15" s="47"/>
      <c r="Z15" s="41"/>
      <c r="AA15" s="14">
        <f>IF(AA14&gt;4.65,IF((AA14+VLOOKUP(CEILING(AA14,1),Tables!$L$2:$M$22,2,FALSE)&lt;4.65),4.65,AA14+VLOOKUP(CEILING(AA14,1),Tables!$L$2:$M$22,2,FALSE)),IF(AA14&lt;4.65,IF((AA14+VLOOKUP(FLOOR(AA14,1),Tables!$L$2:$M$22,2,FALSE)&gt;4.65),4.65,AA14+VLOOKUP(FLOOR(AA14,1),Tables!$L$2:$M$22,2,FALSE)),4.65))</f>
        <v>4.6500000000000004</v>
      </c>
      <c r="AB15" s="27"/>
      <c r="AC15" s="30"/>
      <c r="AD15" s="47"/>
      <c r="AE15" s="41"/>
      <c r="AF15" s="14">
        <f>IF(AF14&gt;4.65,IF((AF14+VLOOKUP(CEILING(AF14,1),Tables!$L$2:$M$22,2,FALSE)&lt;4.65),4.65,AF14+VLOOKUP(CEILING(AF14,1),Tables!$L$2:$M$22,2,FALSE)),IF(AF14&lt;4.65,IF((AF14+VLOOKUP(FLOOR(AF14,1),Tables!$L$2:$M$22,2,FALSE)&gt;4.65),4.65,AF14+VLOOKUP(FLOOR(AF14,1),Tables!$L$2:$M$22,2,FALSE)),4.65))</f>
        <v>4.6500000000000004</v>
      </c>
      <c r="AG15" s="27"/>
      <c r="AH15" s="30"/>
      <c r="AI15" s="47"/>
      <c r="AJ15" s="41"/>
      <c r="AK15" s="14">
        <f>IF(AK14&gt;4.65,IF((AK14+VLOOKUP(CEILING(AK14,1),Tables!$L$2:$M$22,2,FALSE)&lt;4.65),4.65,AK14+VLOOKUP(CEILING(AK14,1),Tables!$L$2:$M$22,2,FALSE)),IF(AK14&lt;4.65,IF((AK14+VLOOKUP(FLOOR(AK14,1),Tables!$L$2:$M$22,2,FALSE)&gt;4.65),4.65,AK14+VLOOKUP(FLOOR(AK14,1),Tables!$L$2:$M$22,2,FALSE)),4.65))</f>
        <v>4.6500000000000004</v>
      </c>
      <c r="AL15" s="27"/>
      <c r="AM15" s="30"/>
      <c r="AN15" s="47"/>
      <c r="AO15" s="41"/>
      <c r="AP15" s="14">
        <f>IF(AP14&gt;4.65,IF((AP14+VLOOKUP(CEILING(AP14,1),Tables!$L$2:$M$22,2,FALSE)&lt;4.65),4.65,AP14+VLOOKUP(CEILING(AP14,1),Tables!$L$2:$M$22,2,FALSE)),IF(AP14&lt;4.65,IF((AP14+VLOOKUP(FLOOR(AP14,1),Tables!$L$2:$M$22,2,FALSE)&gt;4.65),4.65,AP14+VLOOKUP(FLOOR(AP14,1),Tables!$L$2:$M$22,2,FALSE)),4.65))</f>
        <v>4.6500000000000004</v>
      </c>
      <c r="AQ15" s="27"/>
      <c r="AR15" s="30"/>
      <c r="AS15" s="47"/>
    </row>
    <row r="16" spans="1:45" s="16" customFormat="1">
      <c r="A16" s="13">
        <f t="shared" si="0"/>
        <v>48</v>
      </c>
      <c r="B16" s="13">
        <f t="shared" si="1"/>
        <v>2</v>
      </c>
      <c r="C16" s="13">
        <f t="shared" si="2"/>
        <v>7</v>
      </c>
      <c r="D16" s="16" t="str">
        <f t="shared" si="3"/>
        <v>s48w2d7</v>
      </c>
      <c r="E16" s="23">
        <f t="shared" ref="E16:E77" si="6">E15+1</f>
        <v>40972</v>
      </c>
      <c r="F16" s="41"/>
      <c r="G16" s="14">
        <f>IF(G15&gt;4.65,IF((G15+VLOOKUP(CEILING(G15,1),Tables!$L$2:$M$22,2,FALSE)&lt;4.65),4.65,G15+VLOOKUP(CEILING(G15,1),Tables!$L$2:$M$22,2,FALSE)),IF(G15&lt;4.65,IF((G15+VLOOKUP(FLOOR(G15,1),Tables!$L$2:$M$22,2,FALSE)&gt;4.65),4.65,G15+VLOOKUP(FLOOR(G15,1),Tables!$L$2:$M$22,2,FALSE)),4.65))</f>
        <v>4.6500000000000004</v>
      </c>
      <c r="H16" s="27"/>
      <c r="I16" s="30"/>
      <c r="J16" s="47"/>
      <c r="K16" s="41"/>
      <c r="L16" s="14">
        <f>IF(L15&gt;4.65,IF((L15+VLOOKUP(CEILING(L15,1),Tables!$L$2:$M$22,2,FALSE)&lt;4.65),4.65,L15+VLOOKUP(CEILING(L15,1),Tables!$L$2:$M$22,2,FALSE)),IF(L15&lt;4.65,IF((L15+VLOOKUP(FLOOR(L15,1),Tables!$L$2:$M$22,2,FALSE)&gt;4.65),4.65,L15+VLOOKUP(FLOOR(L15,1),Tables!$L$2:$M$22,2,FALSE)),4.65))</f>
        <v>4.6500000000000004</v>
      </c>
      <c r="M16" s="27"/>
      <c r="N16" s="30"/>
      <c r="O16" s="47"/>
      <c r="P16" s="41"/>
      <c r="Q16" s="14">
        <f>IF(Q15&gt;4.65,IF((Q15+VLOOKUP(CEILING(Q15,1),Tables!$L$2:$M$22,2,FALSE)&lt;4.65),4.65,Q15+VLOOKUP(CEILING(Q15,1),Tables!$L$2:$M$22,2,FALSE)),IF(Q15&lt;4.65,IF((Q15+VLOOKUP(FLOOR(Q15,1),Tables!$L$2:$M$22,2,FALSE)&gt;4.65),4.65,Q15+VLOOKUP(FLOOR(Q15,1),Tables!$L$2:$M$22,2,FALSE)),4.65))</f>
        <v>4.6500000000000004</v>
      </c>
      <c r="R16" s="27"/>
      <c r="S16" s="30"/>
      <c r="T16" s="47"/>
      <c r="U16" s="41"/>
      <c r="V16" s="14">
        <f>IF(V15&gt;4.65,IF((V15+VLOOKUP(CEILING(V15,1),Tables!$L$2:$M$22,2,FALSE)&lt;4.65),4.65,V15+VLOOKUP(CEILING(V15,1),Tables!$L$2:$M$22,2,FALSE)),IF(V15&lt;4.65,IF((V15+VLOOKUP(FLOOR(V15,1),Tables!$L$2:$M$22,2,FALSE)&gt;4.65),4.65,V15+VLOOKUP(FLOOR(V15,1),Tables!$L$2:$M$22,2,FALSE)),4.65))</f>
        <v>4.6500000000000004</v>
      </c>
      <c r="W16" s="27"/>
      <c r="X16" s="30"/>
      <c r="Y16" s="47"/>
      <c r="Z16" s="41"/>
      <c r="AA16" s="14">
        <f>IF(AA15&gt;4.65,IF((AA15+VLOOKUP(CEILING(AA15,1),Tables!$L$2:$M$22,2,FALSE)&lt;4.65),4.65,AA15+VLOOKUP(CEILING(AA15,1),Tables!$L$2:$M$22,2,FALSE)),IF(AA15&lt;4.65,IF((AA15+VLOOKUP(FLOOR(AA15,1),Tables!$L$2:$M$22,2,FALSE)&gt;4.65),4.65,AA15+VLOOKUP(FLOOR(AA15,1),Tables!$L$2:$M$22,2,FALSE)),4.65))</f>
        <v>4.6500000000000004</v>
      </c>
      <c r="AB16" s="27"/>
      <c r="AC16" s="30"/>
      <c r="AD16" s="47"/>
      <c r="AE16" s="41"/>
      <c r="AF16" s="14">
        <f>IF(AF15&gt;4.65,IF((AF15+VLOOKUP(CEILING(AF15,1),Tables!$L$2:$M$22,2,FALSE)&lt;4.65),4.65,AF15+VLOOKUP(CEILING(AF15,1),Tables!$L$2:$M$22,2,FALSE)),IF(AF15&lt;4.65,IF((AF15+VLOOKUP(FLOOR(AF15,1),Tables!$L$2:$M$22,2,FALSE)&gt;4.65),4.65,AF15+VLOOKUP(FLOOR(AF15,1),Tables!$L$2:$M$22,2,FALSE)),4.65))</f>
        <v>4.6500000000000004</v>
      </c>
      <c r="AG16" s="27"/>
      <c r="AH16" s="30"/>
      <c r="AI16" s="47"/>
      <c r="AJ16" s="41"/>
      <c r="AK16" s="14">
        <f>IF(AK15&gt;4.65,IF((AK15+VLOOKUP(CEILING(AK15,1),Tables!$L$2:$M$22,2,FALSE)&lt;4.65),4.65,AK15+VLOOKUP(CEILING(AK15,1),Tables!$L$2:$M$22,2,FALSE)),IF(AK15&lt;4.65,IF((AK15+VLOOKUP(FLOOR(AK15,1),Tables!$L$2:$M$22,2,FALSE)&gt;4.65),4.65,AK15+VLOOKUP(FLOOR(AK15,1),Tables!$L$2:$M$22,2,FALSE)),4.65))</f>
        <v>4.6500000000000004</v>
      </c>
      <c r="AL16" s="27"/>
      <c r="AM16" s="30"/>
      <c r="AN16" s="47"/>
      <c r="AO16" s="41"/>
      <c r="AP16" s="14">
        <f>IF(AP15&gt;4.65,IF((AP15+VLOOKUP(CEILING(AP15,1),Tables!$L$2:$M$22,2,FALSE)&lt;4.65),4.65,AP15+VLOOKUP(CEILING(AP15,1),Tables!$L$2:$M$22,2,FALSE)),IF(AP15&lt;4.65,IF((AP15+VLOOKUP(FLOOR(AP15,1),Tables!$L$2:$M$22,2,FALSE)&gt;4.65),4.65,AP15+VLOOKUP(FLOOR(AP15,1),Tables!$L$2:$M$22,2,FALSE)),4.65))</f>
        <v>4.6500000000000004</v>
      </c>
      <c r="AQ16" s="27"/>
      <c r="AR16" s="30"/>
      <c r="AS16" s="47"/>
    </row>
    <row r="17" spans="1:45" s="16" customFormat="1">
      <c r="A17" s="13">
        <f>IF(AND(B16=16,C16=7),A16+1,A16)</f>
        <v>48</v>
      </c>
      <c r="B17" s="13">
        <f>IF(A17&gt;A16,1,IF(C16=7,B16+1,B16))</f>
        <v>3</v>
      </c>
      <c r="C17" s="13">
        <f>IF(C16=7,1,C16+1)</f>
        <v>1</v>
      </c>
      <c r="D17" s="16" t="str">
        <f>CONCATENATE("s",A17,"w",B17,"d",C17)</f>
        <v>s48w3d1</v>
      </c>
      <c r="E17" s="23">
        <f t="shared" si="6"/>
        <v>40973</v>
      </c>
      <c r="F17" s="41"/>
      <c r="G17" s="14">
        <f>IF(G16&gt;4.65,IF((G16+VLOOKUP(CEILING(G16,1),Tables!$L$2:$M$22,2,FALSE)&lt;4.65),4.65,G16+VLOOKUP(CEILING(G16,1),Tables!$L$2:$M$22,2,FALSE)),IF(G16&lt;4.65,IF((G16+VLOOKUP(FLOOR(G16,1),Tables!$L$2:$M$22,2,FALSE)&gt;4.65),4.65,G16+VLOOKUP(FLOOR(G16,1),Tables!$L$2:$M$22,2,FALSE)),4.65))</f>
        <v>4.6500000000000004</v>
      </c>
      <c r="H17" s="27">
        <v>4</v>
      </c>
      <c r="I17" s="30">
        <v>4</v>
      </c>
      <c r="J17" s="47">
        <v>1</v>
      </c>
      <c r="K17" s="41"/>
      <c r="L17" s="14">
        <f>IF(L16&gt;4.65,IF((L16+VLOOKUP(CEILING(L16,1),Tables!$L$2:$M$22,2,FALSE)&lt;4.65),4.65,L16+VLOOKUP(CEILING(L16,1),Tables!$L$2:$M$22,2,FALSE)),IF(L16&lt;4.65,IF((L16+VLOOKUP(FLOOR(L16,1),Tables!$L$2:$M$22,2,FALSE)&gt;4.65),4.65,L16+VLOOKUP(FLOOR(L16,1),Tables!$L$2:$M$22,2,FALSE)),4.65))</f>
        <v>4.6500000000000004</v>
      </c>
      <c r="M17" s="27">
        <v>4</v>
      </c>
      <c r="N17" s="30"/>
      <c r="O17" s="47"/>
      <c r="P17" s="41"/>
      <c r="Q17" s="14">
        <f>IF(Q16&gt;4.65,IF((Q16+VLOOKUP(CEILING(Q16,1),Tables!$L$2:$M$22,2,FALSE)&lt;4.65),4.65,Q16+VLOOKUP(CEILING(Q16,1),Tables!$L$2:$M$22,2,FALSE)),IF(Q16&lt;4.65,IF((Q16+VLOOKUP(FLOOR(Q16,1),Tables!$L$2:$M$22,2,FALSE)&gt;4.65),4.65,Q16+VLOOKUP(FLOOR(Q16,1),Tables!$L$2:$M$22,2,FALSE)),4.65))</f>
        <v>4.6500000000000004</v>
      </c>
      <c r="R17" s="27">
        <v>4</v>
      </c>
      <c r="S17" s="30"/>
      <c r="T17" s="47"/>
      <c r="U17" s="41"/>
      <c r="V17" s="14">
        <f>IF(V16&gt;4.65,IF((V16+VLOOKUP(CEILING(V16,1),Tables!$L$2:$M$22,2,FALSE)&lt;4.65),4.65,V16+VLOOKUP(CEILING(V16,1),Tables!$L$2:$M$22,2,FALSE)),IF(V16&lt;4.65,IF((V16+VLOOKUP(FLOOR(V16,1),Tables!$L$2:$M$22,2,FALSE)&gt;4.65),4.65,V16+VLOOKUP(FLOOR(V16,1),Tables!$L$2:$M$22,2,FALSE)),4.65))</f>
        <v>4.6500000000000004</v>
      </c>
      <c r="W17" s="27">
        <v>4</v>
      </c>
      <c r="X17" s="30"/>
      <c r="Y17" s="47"/>
      <c r="Z17" s="41"/>
      <c r="AA17" s="14">
        <f>IF(AA16&gt;4.65,IF((AA16+VLOOKUP(CEILING(AA16,1),Tables!$L$2:$M$22,2,FALSE)&lt;4.65),4.65,AA16+VLOOKUP(CEILING(AA16,1),Tables!$L$2:$M$22,2,FALSE)),IF(AA16&lt;4.65,IF((AA16+VLOOKUP(FLOOR(AA16,1),Tables!$L$2:$M$22,2,FALSE)&gt;4.65),4.65,AA16+VLOOKUP(FLOOR(AA16,1),Tables!$L$2:$M$22,2,FALSE)),4.65))</f>
        <v>4.6500000000000004</v>
      </c>
      <c r="AB17" s="27">
        <v>4</v>
      </c>
      <c r="AC17" s="30"/>
      <c r="AD17" s="47"/>
      <c r="AE17" s="41"/>
      <c r="AF17" s="14">
        <f>IF(AF16&gt;4.65,IF((AF16+VLOOKUP(CEILING(AF16,1),Tables!$L$2:$M$22,2,FALSE)&lt;4.65),4.65,AF16+VLOOKUP(CEILING(AF16,1),Tables!$L$2:$M$22,2,FALSE)),IF(AF16&lt;4.65,IF((AF16+VLOOKUP(FLOOR(AF16,1),Tables!$L$2:$M$22,2,FALSE)&gt;4.65),4.65,AF16+VLOOKUP(FLOOR(AF16,1),Tables!$L$2:$M$22,2,FALSE)),4.65))</f>
        <v>4.6500000000000004</v>
      </c>
      <c r="AG17" s="27">
        <v>4</v>
      </c>
      <c r="AH17" s="30"/>
      <c r="AI17" s="47"/>
      <c r="AJ17" s="41"/>
      <c r="AK17" s="14">
        <f>IF(AK16&gt;4.65,IF((AK16+VLOOKUP(CEILING(AK16,1),Tables!$L$2:$M$22,2,FALSE)&lt;4.65),4.65,AK16+VLOOKUP(CEILING(AK16,1),Tables!$L$2:$M$22,2,FALSE)),IF(AK16&lt;4.65,IF((AK16+VLOOKUP(FLOOR(AK16,1),Tables!$L$2:$M$22,2,FALSE)&gt;4.65),4.65,AK16+VLOOKUP(FLOOR(AK16,1),Tables!$L$2:$M$22,2,FALSE)),4.65))</f>
        <v>4.6500000000000004</v>
      </c>
      <c r="AL17" s="27">
        <v>4</v>
      </c>
      <c r="AM17" s="30"/>
      <c r="AN17" s="47"/>
      <c r="AO17" s="41"/>
      <c r="AP17" s="14">
        <f>IF(AP16&gt;4.65,IF((AP16+VLOOKUP(CEILING(AP16,1),Tables!$L$2:$M$22,2,FALSE)&lt;4.65),4.65,AP16+VLOOKUP(CEILING(AP16,1),Tables!$L$2:$M$22,2,FALSE)),IF(AP16&lt;4.65,IF((AP16+VLOOKUP(FLOOR(AP16,1),Tables!$L$2:$M$22,2,FALSE)&gt;4.65),4.65,AP16+VLOOKUP(FLOOR(AP16,1),Tables!$L$2:$M$22,2,FALSE)),4.65))</f>
        <v>4.6500000000000004</v>
      </c>
      <c r="AQ17" s="27">
        <v>4</v>
      </c>
      <c r="AR17" s="30"/>
      <c r="AS17" s="47"/>
    </row>
    <row r="18" spans="1:45" s="16" customFormat="1">
      <c r="A18" s="13">
        <f t="shared" si="0"/>
        <v>48</v>
      </c>
      <c r="B18" s="13">
        <f t="shared" si="1"/>
        <v>3</v>
      </c>
      <c r="C18" s="13">
        <f t="shared" si="2"/>
        <v>2</v>
      </c>
      <c r="D18" s="16" t="str">
        <f t="shared" si="3"/>
        <v>s48w3d2</v>
      </c>
      <c r="E18" s="23">
        <f t="shared" si="6"/>
        <v>40974</v>
      </c>
      <c r="F18" s="41"/>
      <c r="G18" s="14">
        <f>IF(G17&gt;4.65,IF((G17+VLOOKUP(CEILING(G17,1),Tables!$L$2:$M$22,2,FALSE)&lt;4.65),4.65,G17+VLOOKUP(CEILING(G17,1),Tables!$L$2:$M$22,2,FALSE)),IF(G17&lt;4.65,IF((G17+VLOOKUP(FLOOR(G17,1),Tables!$L$2:$M$22,2,FALSE)&gt;4.65),4.65,G17+VLOOKUP(FLOOR(G17,1),Tables!$L$2:$M$22,2,FALSE)),4.65))</f>
        <v>4.6500000000000004</v>
      </c>
      <c r="H18" s="27">
        <v>4</v>
      </c>
      <c r="I18" s="30">
        <v>4</v>
      </c>
      <c r="J18" s="47">
        <v>1</v>
      </c>
      <c r="K18" s="41"/>
      <c r="L18" s="14">
        <f>IF(L17&gt;4.65,IF((L17+VLOOKUP(CEILING(L17,1),Tables!$L$2:$M$22,2,FALSE)&lt;4.65),4.65,L17+VLOOKUP(CEILING(L17,1),Tables!$L$2:$M$22,2,FALSE)),IF(L17&lt;4.65,IF((L17+VLOOKUP(FLOOR(L17,1),Tables!$L$2:$M$22,2,FALSE)&gt;4.65),4.65,L17+VLOOKUP(FLOOR(L17,1),Tables!$L$2:$M$22,2,FALSE)),4.65))</f>
        <v>4.6500000000000004</v>
      </c>
      <c r="M18" s="27">
        <v>4</v>
      </c>
      <c r="N18" s="30"/>
      <c r="O18" s="47"/>
      <c r="P18" s="41"/>
      <c r="Q18" s="14">
        <f>IF(Q17&gt;4.65,IF((Q17+VLOOKUP(CEILING(Q17,1),Tables!$L$2:$M$22,2,FALSE)&lt;4.65),4.65,Q17+VLOOKUP(CEILING(Q17,1),Tables!$L$2:$M$22,2,FALSE)),IF(Q17&lt;4.65,IF((Q17+VLOOKUP(FLOOR(Q17,1),Tables!$L$2:$M$22,2,FALSE)&gt;4.65),4.65,Q17+VLOOKUP(FLOOR(Q17,1),Tables!$L$2:$M$22,2,FALSE)),4.65))</f>
        <v>4.6500000000000004</v>
      </c>
      <c r="R18" s="27">
        <v>4</v>
      </c>
      <c r="S18" s="30"/>
      <c r="T18" s="47"/>
      <c r="U18" s="41"/>
      <c r="V18" s="14">
        <f>IF(V17&gt;4.65,IF((V17+VLOOKUP(CEILING(V17,1),Tables!$L$2:$M$22,2,FALSE)&lt;4.65),4.65,V17+VLOOKUP(CEILING(V17,1),Tables!$L$2:$M$22,2,FALSE)),IF(V17&lt;4.65,IF((V17+VLOOKUP(FLOOR(V17,1),Tables!$L$2:$M$22,2,FALSE)&gt;4.65),4.65,V17+VLOOKUP(FLOOR(V17,1),Tables!$L$2:$M$22,2,FALSE)),4.65))</f>
        <v>4.6500000000000004</v>
      </c>
      <c r="W18" s="27">
        <v>4</v>
      </c>
      <c r="X18" s="30"/>
      <c r="Y18" s="47"/>
      <c r="Z18" s="41"/>
      <c r="AA18" s="14">
        <f>IF(AA17&gt;4.65,IF((AA17+VLOOKUP(CEILING(AA17,1),Tables!$L$2:$M$22,2,FALSE)&lt;4.65),4.65,AA17+VLOOKUP(CEILING(AA17,1),Tables!$L$2:$M$22,2,FALSE)),IF(AA17&lt;4.65,IF((AA17+VLOOKUP(FLOOR(AA17,1),Tables!$L$2:$M$22,2,FALSE)&gt;4.65),4.65,AA17+VLOOKUP(FLOOR(AA17,1),Tables!$L$2:$M$22,2,FALSE)),4.65))</f>
        <v>4.6500000000000004</v>
      </c>
      <c r="AB18" s="27">
        <v>4</v>
      </c>
      <c r="AC18" s="30"/>
      <c r="AD18" s="47"/>
      <c r="AE18" s="41"/>
      <c r="AF18" s="14">
        <f>IF(AF17&gt;4.65,IF((AF17+VLOOKUP(CEILING(AF17,1),Tables!$L$2:$M$22,2,FALSE)&lt;4.65),4.65,AF17+VLOOKUP(CEILING(AF17,1),Tables!$L$2:$M$22,2,FALSE)),IF(AF17&lt;4.65,IF((AF17+VLOOKUP(FLOOR(AF17,1),Tables!$L$2:$M$22,2,FALSE)&gt;4.65),4.65,AF17+VLOOKUP(FLOOR(AF17,1),Tables!$L$2:$M$22,2,FALSE)),4.65))</f>
        <v>4.6500000000000004</v>
      </c>
      <c r="AG18" s="27">
        <v>4</v>
      </c>
      <c r="AH18" s="30"/>
      <c r="AI18" s="47"/>
      <c r="AJ18" s="41"/>
      <c r="AK18" s="14">
        <f>IF(AK17&gt;4.65,IF((AK17+VLOOKUP(CEILING(AK17,1),Tables!$L$2:$M$22,2,FALSE)&lt;4.65),4.65,AK17+VLOOKUP(CEILING(AK17,1),Tables!$L$2:$M$22,2,FALSE)),IF(AK17&lt;4.65,IF((AK17+VLOOKUP(FLOOR(AK17,1),Tables!$L$2:$M$22,2,FALSE)&gt;4.65),4.65,AK17+VLOOKUP(FLOOR(AK17,1),Tables!$L$2:$M$22,2,FALSE)),4.65))</f>
        <v>4.6500000000000004</v>
      </c>
      <c r="AL18" s="27">
        <v>4</v>
      </c>
      <c r="AM18" s="30"/>
      <c r="AN18" s="47"/>
      <c r="AO18" s="41"/>
      <c r="AP18" s="14">
        <f>IF(AP17&gt;4.65,IF((AP17+VLOOKUP(CEILING(AP17,1),Tables!$L$2:$M$22,2,FALSE)&lt;4.65),4.65,AP17+VLOOKUP(CEILING(AP17,1),Tables!$L$2:$M$22,2,FALSE)),IF(AP17&lt;4.65,IF((AP17+VLOOKUP(FLOOR(AP17,1),Tables!$L$2:$M$22,2,FALSE)&gt;4.65),4.65,AP17+VLOOKUP(FLOOR(AP17,1),Tables!$L$2:$M$22,2,FALSE)),4.65))</f>
        <v>4.6500000000000004</v>
      </c>
      <c r="AQ18" s="27">
        <v>4</v>
      </c>
      <c r="AR18" s="30"/>
      <c r="AS18" s="47"/>
    </row>
    <row r="19" spans="1:45" s="16" customFormat="1">
      <c r="A19" s="13">
        <f t="shared" si="0"/>
        <v>48</v>
      </c>
      <c r="B19" s="13">
        <f t="shared" si="1"/>
        <v>3</v>
      </c>
      <c r="C19" s="13">
        <f t="shared" si="2"/>
        <v>3</v>
      </c>
      <c r="D19" s="16" t="str">
        <f t="shared" si="3"/>
        <v>s48w3d3</v>
      </c>
      <c r="E19" s="23">
        <f t="shared" si="6"/>
        <v>40975</v>
      </c>
      <c r="F19" s="41"/>
      <c r="G19" s="14">
        <f>IF(G18&gt;4.65,IF((G18+VLOOKUP(CEILING(G18,1),Tables!$L$2:$M$22,2,FALSE)&lt;4.65),4.65,G18+VLOOKUP(CEILING(G18,1),Tables!$L$2:$M$22,2,FALSE)),IF(G18&lt;4.65,IF((G18+VLOOKUP(FLOOR(G18,1),Tables!$L$2:$M$22,2,FALSE)&gt;4.65),4.65,G18+VLOOKUP(FLOOR(G18,1),Tables!$L$2:$M$22,2,FALSE)),4.65))</f>
        <v>4.6500000000000004</v>
      </c>
      <c r="H19" s="27">
        <v>4</v>
      </c>
      <c r="I19" s="30">
        <v>4</v>
      </c>
      <c r="J19" s="47">
        <v>1</v>
      </c>
      <c r="K19" s="41"/>
      <c r="L19" s="14">
        <f>IF(L18&gt;4.65,IF((L18+VLOOKUP(CEILING(L18,1),Tables!$L$2:$M$22,2,FALSE)&lt;4.65),4.65,L18+VLOOKUP(CEILING(L18,1),Tables!$L$2:$M$22,2,FALSE)),IF(L18&lt;4.65,IF((L18+VLOOKUP(FLOOR(L18,1),Tables!$L$2:$M$22,2,FALSE)&gt;4.65),4.65,L18+VLOOKUP(FLOOR(L18,1),Tables!$L$2:$M$22,2,FALSE)),4.65))</f>
        <v>4.6500000000000004</v>
      </c>
      <c r="M19" s="27">
        <v>4</v>
      </c>
      <c r="N19" s="30"/>
      <c r="O19" s="47"/>
      <c r="P19" s="41"/>
      <c r="Q19" s="14">
        <f>IF(Q18&gt;4.65,IF((Q18+VLOOKUP(CEILING(Q18,1),Tables!$L$2:$M$22,2,FALSE)&lt;4.65),4.65,Q18+VLOOKUP(CEILING(Q18,1),Tables!$L$2:$M$22,2,FALSE)),IF(Q18&lt;4.65,IF((Q18+VLOOKUP(FLOOR(Q18,1),Tables!$L$2:$M$22,2,FALSE)&gt;4.65),4.65,Q18+VLOOKUP(FLOOR(Q18,1),Tables!$L$2:$M$22,2,FALSE)),4.65))</f>
        <v>4.6500000000000004</v>
      </c>
      <c r="R19" s="27">
        <v>4</v>
      </c>
      <c r="S19" s="30"/>
      <c r="T19" s="47"/>
      <c r="U19" s="41"/>
      <c r="V19" s="14">
        <f>IF(V18&gt;4.65,IF((V18+VLOOKUP(CEILING(V18,1),Tables!$L$2:$M$22,2,FALSE)&lt;4.65),4.65,V18+VLOOKUP(CEILING(V18,1),Tables!$L$2:$M$22,2,FALSE)),IF(V18&lt;4.65,IF((V18+VLOOKUP(FLOOR(V18,1),Tables!$L$2:$M$22,2,FALSE)&gt;4.65),4.65,V18+VLOOKUP(FLOOR(V18,1),Tables!$L$2:$M$22,2,FALSE)),4.65))</f>
        <v>4.6500000000000004</v>
      </c>
      <c r="W19" s="27">
        <v>4</v>
      </c>
      <c r="X19" s="30"/>
      <c r="Y19" s="47"/>
      <c r="Z19" s="41"/>
      <c r="AA19" s="14">
        <f>IF(AA18&gt;4.65,IF((AA18+VLOOKUP(CEILING(AA18,1),Tables!$L$2:$M$22,2,FALSE)&lt;4.65),4.65,AA18+VLOOKUP(CEILING(AA18,1),Tables!$L$2:$M$22,2,FALSE)),IF(AA18&lt;4.65,IF((AA18+VLOOKUP(FLOOR(AA18,1),Tables!$L$2:$M$22,2,FALSE)&gt;4.65),4.65,AA18+VLOOKUP(FLOOR(AA18,1),Tables!$L$2:$M$22,2,FALSE)),4.65))</f>
        <v>4.6500000000000004</v>
      </c>
      <c r="AB19" s="27">
        <v>4</v>
      </c>
      <c r="AC19" s="30"/>
      <c r="AD19" s="47"/>
      <c r="AE19" s="41"/>
      <c r="AF19" s="14">
        <f>IF(AF18&gt;4.65,IF((AF18+VLOOKUP(CEILING(AF18,1),Tables!$L$2:$M$22,2,FALSE)&lt;4.65),4.65,AF18+VLOOKUP(CEILING(AF18,1),Tables!$L$2:$M$22,2,FALSE)),IF(AF18&lt;4.65,IF((AF18+VLOOKUP(FLOOR(AF18,1),Tables!$L$2:$M$22,2,FALSE)&gt;4.65),4.65,AF18+VLOOKUP(FLOOR(AF18,1),Tables!$L$2:$M$22,2,FALSE)),4.65))</f>
        <v>4.6500000000000004</v>
      </c>
      <c r="AG19" s="27">
        <v>4</v>
      </c>
      <c r="AH19" s="30"/>
      <c r="AI19" s="47"/>
      <c r="AJ19" s="41"/>
      <c r="AK19" s="14">
        <f>IF(AK18&gt;4.65,IF((AK18+VLOOKUP(CEILING(AK18,1),Tables!$L$2:$M$22,2,FALSE)&lt;4.65),4.65,AK18+VLOOKUP(CEILING(AK18,1),Tables!$L$2:$M$22,2,FALSE)),IF(AK18&lt;4.65,IF((AK18+VLOOKUP(FLOOR(AK18,1),Tables!$L$2:$M$22,2,FALSE)&gt;4.65),4.65,AK18+VLOOKUP(FLOOR(AK18,1),Tables!$L$2:$M$22,2,FALSE)),4.65))</f>
        <v>4.6500000000000004</v>
      </c>
      <c r="AL19" s="27">
        <v>4</v>
      </c>
      <c r="AM19" s="30"/>
      <c r="AN19" s="47"/>
      <c r="AO19" s="41"/>
      <c r="AP19" s="14">
        <f>IF(AP18&gt;4.65,IF((AP18+VLOOKUP(CEILING(AP18,1),Tables!$L$2:$M$22,2,FALSE)&lt;4.65),4.65,AP18+VLOOKUP(CEILING(AP18,1),Tables!$L$2:$M$22,2,FALSE)),IF(AP18&lt;4.65,IF((AP18+VLOOKUP(FLOOR(AP18,1),Tables!$L$2:$M$22,2,FALSE)&gt;4.65),4.65,AP18+VLOOKUP(FLOOR(AP18,1),Tables!$L$2:$M$22,2,FALSE)),4.65))</f>
        <v>4.6500000000000004</v>
      </c>
      <c r="AQ19" s="27">
        <v>4</v>
      </c>
      <c r="AR19" s="30"/>
      <c r="AS19" s="47"/>
    </row>
    <row r="20" spans="1:45" s="16" customFormat="1">
      <c r="A20" s="13">
        <f t="shared" si="0"/>
        <v>48</v>
      </c>
      <c r="B20" s="13">
        <f t="shared" si="1"/>
        <v>3</v>
      </c>
      <c r="C20" s="13">
        <f t="shared" si="2"/>
        <v>4</v>
      </c>
      <c r="D20" s="16" t="str">
        <f t="shared" si="3"/>
        <v>s48w3d4</v>
      </c>
      <c r="E20" s="23">
        <f t="shared" si="6"/>
        <v>40976</v>
      </c>
      <c r="F20" s="41"/>
      <c r="G20" s="14">
        <f>IF(G19&gt;4.65,IF((G19+VLOOKUP(CEILING(G19,1),Tables!$L$2:$M$22,2,FALSE)&lt;4.65),4.65,G19+VLOOKUP(CEILING(G19,1),Tables!$L$2:$M$22,2,FALSE)),IF(G19&lt;4.65,IF((G19+VLOOKUP(FLOOR(G19,1),Tables!$L$2:$M$22,2,FALSE)&gt;4.65),4.65,G19+VLOOKUP(FLOOR(G19,1),Tables!$L$2:$M$22,2,FALSE)),4.65))</f>
        <v>4.6500000000000004</v>
      </c>
      <c r="H20" s="27">
        <v>4</v>
      </c>
      <c r="I20" s="30">
        <v>4</v>
      </c>
      <c r="J20" s="47">
        <v>1</v>
      </c>
      <c r="K20" s="41"/>
      <c r="L20" s="14">
        <f>IF(L19&gt;4.65,IF((L19+VLOOKUP(CEILING(L19,1),Tables!$L$2:$M$22,2,FALSE)&lt;4.65),4.65,L19+VLOOKUP(CEILING(L19,1),Tables!$L$2:$M$22,2,FALSE)),IF(L19&lt;4.65,IF((L19+VLOOKUP(FLOOR(L19,1),Tables!$L$2:$M$22,2,FALSE)&gt;4.65),4.65,L19+VLOOKUP(FLOOR(L19,1),Tables!$L$2:$M$22,2,FALSE)),4.65))</f>
        <v>4.6500000000000004</v>
      </c>
      <c r="M20" s="27">
        <v>4</v>
      </c>
      <c r="N20" s="30"/>
      <c r="O20" s="47"/>
      <c r="P20" s="41"/>
      <c r="Q20" s="14">
        <f>IF(Q19&gt;4.65,IF((Q19+VLOOKUP(CEILING(Q19,1),Tables!$L$2:$M$22,2,FALSE)&lt;4.65),4.65,Q19+VLOOKUP(CEILING(Q19,1),Tables!$L$2:$M$22,2,FALSE)),IF(Q19&lt;4.65,IF((Q19+VLOOKUP(FLOOR(Q19,1),Tables!$L$2:$M$22,2,FALSE)&gt;4.65),4.65,Q19+VLOOKUP(FLOOR(Q19,1),Tables!$L$2:$M$22,2,FALSE)),4.65))</f>
        <v>4.6500000000000004</v>
      </c>
      <c r="R20" s="27">
        <v>4</v>
      </c>
      <c r="S20" s="30"/>
      <c r="T20" s="47"/>
      <c r="U20" s="41"/>
      <c r="V20" s="14">
        <f>IF(V19&gt;4.65,IF((V19+VLOOKUP(CEILING(V19,1),Tables!$L$2:$M$22,2,FALSE)&lt;4.65),4.65,V19+VLOOKUP(CEILING(V19,1),Tables!$L$2:$M$22,2,FALSE)),IF(V19&lt;4.65,IF((V19+VLOOKUP(FLOOR(V19,1),Tables!$L$2:$M$22,2,FALSE)&gt;4.65),4.65,V19+VLOOKUP(FLOOR(V19,1),Tables!$L$2:$M$22,2,FALSE)),4.65))</f>
        <v>4.6500000000000004</v>
      </c>
      <c r="W20" s="27">
        <v>4</v>
      </c>
      <c r="X20" s="30"/>
      <c r="Y20" s="47"/>
      <c r="Z20" s="41"/>
      <c r="AA20" s="14">
        <f>IF(AA19&gt;4.65,IF((AA19+VLOOKUP(CEILING(AA19,1),Tables!$L$2:$M$22,2,FALSE)&lt;4.65),4.65,AA19+VLOOKUP(CEILING(AA19,1),Tables!$L$2:$M$22,2,FALSE)),IF(AA19&lt;4.65,IF((AA19+VLOOKUP(FLOOR(AA19,1),Tables!$L$2:$M$22,2,FALSE)&gt;4.65),4.65,AA19+VLOOKUP(FLOOR(AA19,1),Tables!$L$2:$M$22,2,FALSE)),4.65))</f>
        <v>4.6500000000000004</v>
      </c>
      <c r="AB20" s="27">
        <v>4</v>
      </c>
      <c r="AC20" s="30"/>
      <c r="AD20" s="47"/>
      <c r="AE20" s="41"/>
      <c r="AF20" s="14">
        <f>IF(AF19&gt;4.65,IF((AF19+VLOOKUP(CEILING(AF19,1),Tables!$L$2:$M$22,2,FALSE)&lt;4.65),4.65,AF19+VLOOKUP(CEILING(AF19,1),Tables!$L$2:$M$22,2,FALSE)),IF(AF19&lt;4.65,IF((AF19+VLOOKUP(FLOOR(AF19,1),Tables!$L$2:$M$22,2,FALSE)&gt;4.65),4.65,AF19+VLOOKUP(FLOOR(AF19,1),Tables!$L$2:$M$22,2,FALSE)),4.65))</f>
        <v>4.6500000000000004</v>
      </c>
      <c r="AG20" s="27">
        <v>4</v>
      </c>
      <c r="AH20" s="30"/>
      <c r="AI20" s="47"/>
      <c r="AJ20" s="41"/>
      <c r="AK20" s="14">
        <f>IF(AK19&gt;4.65,IF((AK19+VLOOKUP(CEILING(AK19,1),Tables!$L$2:$M$22,2,FALSE)&lt;4.65),4.65,AK19+VLOOKUP(CEILING(AK19,1),Tables!$L$2:$M$22,2,FALSE)),IF(AK19&lt;4.65,IF((AK19+VLOOKUP(FLOOR(AK19,1),Tables!$L$2:$M$22,2,FALSE)&gt;4.65),4.65,AK19+VLOOKUP(FLOOR(AK19,1),Tables!$L$2:$M$22,2,FALSE)),4.65))</f>
        <v>4.6500000000000004</v>
      </c>
      <c r="AL20" s="27">
        <v>4</v>
      </c>
      <c r="AM20" s="30"/>
      <c r="AN20" s="47"/>
      <c r="AO20" s="41"/>
      <c r="AP20" s="14">
        <f>IF(AP19&gt;4.65,IF((AP19+VLOOKUP(CEILING(AP19,1),Tables!$L$2:$M$22,2,FALSE)&lt;4.65),4.65,AP19+VLOOKUP(CEILING(AP19,1),Tables!$L$2:$M$22,2,FALSE)),IF(AP19&lt;4.65,IF((AP19+VLOOKUP(FLOOR(AP19,1),Tables!$L$2:$M$22,2,FALSE)&gt;4.65),4.65,AP19+VLOOKUP(FLOOR(AP19,1),Tables!$L$2:$M$22,2,FALSE)),4.65))</f>
        <v>4.6500000000000004</v>
      </c>
      <c r="AQ20" s="27">
        <v>4</v>
      </c>
      <c r="AR20" s="30"/>
      <c r="AS20" s="47"/>
    </row>
    <row r="21" spans="1:45" s="16" customFormat="1">
      <c r="A21" s="13">
        <f>IF(AND(B20=16,C20=7),A20+1,A20)</f>
        <v>48</v>
      </c>
      <c r="B21" s="13">
        <f>IF(A21&gt;A20,1,IF(C20=7,B20+1,B20))</f>
        <v>3</v>
      </c>
      <c r="C21" s="13">
        <f>IF(C20=7,1,C20+1)</f>
        <v>5</v>
      </c>
      <c r="D21" s="16" t="str">
        <f>CONCATENATE("s",A21,"w",B21,"d",C21)</f>
        <v>s48w3d5</v>
      </c>
      <c r="E21" s="23">
        <f t="shared" si="6"/>
        <v>40977</v>
      </c>
      <c r="F21" s="41"/>
      <c r="G21" s="14">
        <f>IF(G20&gt;4.65,IF((G20+VLOOKUP(CEILING(G20,1),Tables!$L$2:$M$22,2,FALSE)&lt;4.65),4.65,G20+VLOOKUP(CEILING(G20,1),Tables!$L$2:$M$22,2,FALSE)),IF(G20&lt;4.65,IF((G20+VLOOKUP(FLOOR(G20,1),Tables!$L$2:$M$22,2,FALSE)&gt;4.65),4.65,G20+VLOOKUP(FLOOR(G20,1),Tables!$L$2:$M$22,2,FALSE)),4.65))</f>
        <v>4.6500000000000004</v>
      </c>
      <c r="H21" s="30">
        <v>4</v>
      </c>
      <c r="I21" s="30">
        <v>4</v>
      </c>
      <c r="J21" s="47">
        <v>1</v>
      </c>
      <c r="K21" s="41"/>
      <c r="L21" s="14">
        <f>IF(L20&gt;4.65,IF((L20+VLOOKUP(CEILING(L20,1),Tables!$L$2:$M$22,2,FALSE)&lt;4.65),4.65,L20+VLOOKUP(CEILING(L20,1),Tables!$L$2:$M$22,2,FALSE)),IF(L20&lt;4.65,IF((L20+VLOOKUP(FLOOR(L20,1),Tables!$L$2:$M$22,2,FALSE)&gt;4.65),4.65,L20+VLOOKUP(FLOOR(L20,1),Tables!$L$2:$M$22,2,FALSE)),4.65))</f>
        <v>4.6500000000000004</v>
      </c>
      <c r="M21" s="30">
        <v>4</v>
      </c>
      <c r="N21" s="30"/>
      <c r="O21" s="47"/>
      <c r="P21" s="41"/>
      <c r="Q21" s="14">
        <f>IF(Q20&gt;4.65,IF((Q20+VLOOKUP(CEILING(Q20,1),Tables!$L$2:$M$22,2,FALSE)&lt;4.65),4.65,Q20+VLOOKUP(CEILING(Q20,1),Tables!$L$2:$M$22,2,FALSE)),IF(Q20&lt;4.65,IF((Q20+VLOOKUP(FLOOR(Q20,1),Tables!$L$2:$M$22,2,FALSE)&gt;4.65),4.65,Q20+VLOOKUP(FLOOR(Q20,1),Tables!$L$2:$M$22,2,FALSE)),4.65))</f>
        <v>4.6500000000000004</v>
      </c>
      <c r="R21" s="30">
        <v>4</v>
      </c>
      <c r="S21" s="30"/>
      <c r="T21" s="47"/>
      <c r="U21" s="41"/>
      <c r="V21" s="14">
        <f>IF(V20&gt;4.65,IF((V20+VLOOKUP(CEILING(V20,1),Tables!$L$2:$M$22,2,FALSE)&lt;4.65),4.65,V20+VLOOKUP(CEILING(V20,1),Tables!$L$2:$M$22,2,FALSE)),IF(V20&lt;4.65,IF((V20+VLOOKUP(FLOOR(V20,1),Tables!$L$2:$M$22,2,FALSE)&gt;4.65),4.65,V20+VLOOKUP(FLOOR(V20,1),Tables!$L$2:$M$22,2,FALSE)),4.65))</f>
        <v>4.6500000000000004</v>
      </c>
      <c r="W21" s="30">
        <v>4</v>
      </c>
      <c r="X21" s="30"/>
      <c r="Y21" s="47"/>
      <c r="Z21" s="41"/>
      <c r="AA21" s="14">
        <f>IF(AA20&gt;4.65,IF((AA20+VLOOKUP(CEILING(AA20,1),Tables!$L$2:$M$22,2,FALSE)&lt;4.65),4.65,AA20+VLOOKUP(CEILING(AA20,1),Tables!$L$2:$M$22,2,FALSE)),IF(AA20&lt;4.65,IF((AA20+VLOOKUP(FLOOR(AA20,1),Tables!$L$2:$M$22,2,FALSE)&gt;4.65),4.65,AA20+VLOOKUP(FLOOR(AA20,1),Tables!$L$2:$M$22,2,FALSE)),4.65))</f>
        <v>4.6500000000000004</v>
      </c>
      <c r="AB21" s="30">
        <v>4</v>
      </c>
      <c r="AC21" s="30"/>
      <c r="AD21" s="47"/>
      <c r="AE21" s="41"/>
      <c r="AF21" s="14">
        <f>IF(AF20&gt;4.65,IF((AF20+VLOOKUP(CEILING(AF20,1),Tables!$L$2:$M$22,2,FALSE)&lt;4.65),4.65,AF20+VLOOKUP(CEILING(AF20,1),Tables!$L$2:$M$22,2,FALSE)),IF(AF20&lt;4.65,IF((AF20+VLOOKUP(FLOOR(AF20,1),Tables!$L$2:$M$22,2,FALSE)&gt;4.65),4.65,AF20+VLOOKUP(FLOOR(AF20,1),Tables!$L$2:$M$22,2,FALSE)),4.65))</f>
        <v>4.6500000000000004</v>
      </c>
      <c r="AG21" s="30">
        <v>4</v>
      </c>
      <c r="AH21" s="30"/>
      <c r="AI21" s="47"/>
      <c r="AJ21" s="41"/>
      <c r="AK21" s="14">
        <f>IF(AK20&gt;4.65,IF((AK20+VLOOKUP(CEILING(AK20,1),Tables!$L$2:$M$22,2,FALSE)&lt;4.65),4.65,AK20+VLOOKUP(CEILING(AK20,1),Tables!$L$2:$M$22,2,FALSE)),IF(AK20&lt;4.65,IF((AK20+VLOOKUP(FLOOR(AK20,1),Tables!$L$2:$M$22,2,FALSE)&gt;4.65),4.65,AK20+VLOOKUP(FLOOR(AK20,1),Tables!$L$2:$M$22,2,FALSE)),4.65))</f>
        <v>4.6500000000000004</v>
      </c>
      <c r="AL21" s="30">
        <v>4</v>
      </c>
      <c r="AM21" s="30"/>
      <c r="AN21" s="47"/>
      <c r="AO21" s="41"/>
      <c r="AP21" s="14">
        <f>IF(AP20&gt;4.65,IF((AP20+VLOOKUP(CEILING(AP20,1),Tables!$L$2:$M$22,2,FALSE)&lt;4.65),4.65,AP20+VLOOKUP(CEILING(AP20,1),Tables!$L$2:$M$22,2,FALSE)),IF(AP20&lt;4.65,IF((AP20+VLOOKUP(FLOOR(AP20,1),Tables!$L$2:$M$22,2,FALSE)&gt;4.65),4.65,AP20+VLOOKUP(FLOOR(AP20,1),Tables!$L$2:$M$22,2,FALSE)),4.65))</f>
        <v>4.6500000000000004</v>
      </c>
      <c r="AQ21" s="30">
        <v>4</v>
      </c>
      <c r="AR21" s="30"/>
      <c r="AS21" s="47"/>
    </row>
    <row r="22" spans="1:45" s="16" customFormat="1">
      <c r="A22" s="13"/>
      <c r="B22" s="13"/>
      <c r="C22" s="13"/>
      <c r="E22" s="35" t="s">
        <v>68</v>
      </c>
      <c r="F22" s="42" t="s">
        <v>65</v>
      </c>
      <c r="G22" s="22">
        <f>IF(F22="pic",G21/0.75,IF(F22="mots",G21*0.5,G21))</f>
        <v>6.2</v>
      </c>
      <c r="H22" s="30">
        <v>6</v>
      </c>
      <c r="I22" s="30">
        <v>3</v>
      </c>
      <c r="J22" s="47">
        <v>16</v>
      </c>
      <c r="K22" s="42" t="s">
        <v>65</v>
      </c>
      <c r="L22" s="22">
        <f>IF(K22="pic",L21/0.75,IF(K22="mots",L21*0.5,L21))</f>
        <v>6.2</v>
      </c>
      <c r="M22" s="30">
        <v>6</v>
      </c>
      <c r="N22" s="30"/>
      <c r="O22" s="47"/>
      <c r="P22" s="42" t="s">
        <v>65</v>
      </c>
      <c r="Q22" s="22">
        <f>IF(P22="pic",Q21/0.75,IF(P22="mots",Q21*0.5,Q21))</f>
        <v>6.2</v>
      </c>
      <c r="R22" s="30">
        <v>6</v>
      </c>
      <c r="S22" s="30"/>
      <c r="T22" s="47"/>
      <c r="U22" s="42" t="s">
        <v>65</v>
      </c>
      <c r="V22" s="22">
        <f>IF(U22="pic",V21/0.75,IF(U22="mots",V21*0.5,V21))</f>
        <v>6.2</v>
      </c>
      <c r="W22" s="30">
        <v>6</v>
      </c>
      <c r="X22" s="30"/>
      <c r="Y22" s="47"/>
      <c r="Z22" s="42" t="s">
        <v>65</v>
      </c>
      <c r="AA22" s="22">
        <f>IF(Z22="pic",AA21/0.75,IF(Z22="mots",AA21*0.5,AA21))</f>
        <v>6.2</v>
      </c>
      <c r="AB22" s="30">
        <v>6</v>
      </c>
      <c r="AC22" s="30"/>
      <c r="AD22" s="47"/>
      <c r="AE22" s="42" t="s">
        <v>66</v>
      </c>
      <c r="AF22" s="22">
        <f>IF(AE22="pic",AF21/0.75,IF(AE22="mots",AF21*0.5,AF21))</f>
        <v>4.6500000000000004</v>
      </c>
      <c r="AG22" s="30">
        <v>4</v>
      </c>
      <c r="AH22" s="30"/>
      <c r="AI22" s="47"/>
      <c r="AJ22" s="42" t="s">
        <v>65</v>
      </c>
      <c r="AK22" s="22">
        <f>IF(AJ22="pic",AK21/0.75,IF(AJ22="mots",AK21*0.5,AK21))</f>
        <v>6.2</v>
      </c>
      <c r="AL22" s="30">
        <v>6</v>
      </c>
      <c r="AM22" s="30"/>
      <c r="AN22" s="47"/>
      <c r="AO22" s="42" t="s">
        <v>66</v>
      </c>
      <c r="AP22" s="22">
        <f>IF(AO22="pic",AP21/0.75,IF(AO22="mots",AP21*0.5,AP21))</f>
        <v>4.6500000000000004</v>
      </c>
      <c r="AQ22" s="30">
        <v>4</v>
      </c>
      <c r="AR22" s="30"/>
      <c r="AS22" s="47"/>
    </row>
    <row r="23" spans="1:45" s="16" customFormat="1">
      <c r="A23" s="13">
        <f>IF(AND(B21=16,C21=7),A21+1,A21)</f>
        <v>48</v>
      </c>
      <c r="B23" s="13">
        <f>IF(A23&gt;A21,1,IF(C21=7,B21+1,B21))</f>
        <v>3</v>
      </c>
      <c r="C23" s="13">
        <f>IF(C21=7,1,C21+1)</f>
        <v>6</v>
      </c>
      <c r="D23" s="16" t="str">
        <f t="shared" ref="D23:D65" si="7">CONCATENATE("s",A23,"w",B23,"d",C23)</f>
        <v>s48w3d6</v>
      </c>
      <c r="E23" s="23">
        <f>E21+1</f>
        <v>40978</v>
      </c>
      <c r="F23" s="41"/>
      <c r="G23" s="14">
        <f>IF(G22&gt;4.65,IF((G22+VLOOKUP(CEILING(G22,1),Tables!$L$2:$M$22,2,FALSE)&lt;4.65),4.65,G22+VLOOKUP(CEILING(G22,1),Tables!$L$2:$M$22,2,FALSE)),IF(G22&lt;4.65,IF((G22+VLOOKUP(FLOOR(G22,1),Tables!$L$2:$M$22,2,FALSE)&gt;4.65),4.65,G22+VLOOKUP(FLOOR(G22,1),Tables!$L$2:$M$22,2,FALSE)),4.65))</f>
        <v>6.1000000000000005</v>
      </c>
      <c r="H23" s="30">
        <v>6</v>
      </c>
      <c r="I23" s="30">
        <v>3</v>
      </c>
      <c r="J23" s="47">
        <v>16</v>
      </c>
      <c r="K23" s="41"/>
      <c r="L23" s="14">
        <f>IF(L22&gt;4.65,IF((L22+VLOOKUP(CEILING(L22,1),Tables!$L$2:$M$22,2,FALSE)&lt;4.65),4.65,L22+VLOOKUP(CEILING(L22,1),Tables!$L$2:$M$22,2,FALSE)),IF(L22&lt;4.65,IF((L22+VLOOKUP(FLOOR(L22,1),Tables!$L$2:$M$22,2,FALSE)&gt;4.65),4.65,L22+VLOOKUP(FLOOR(L22,1),Tables!$L$2:$M$22,2,FALSE)),4.65))</f>
        <v>6.1000000000000005</v>
      </c>
      <c r="M23" s="30">
        <v>6</v>
      </c>
      <c r="N23" s="30"/>
      <c r="O23" s="47"/>
      <c r="P23" s="41"/>
      <c r="Q23" s="14">
        <f>IF(Q22&gt;4.65,IF((Q22+VLOOKUP(CEILING(Q22,1),Tables!$L$2:$M$22,2,FALSE)&lt;4.65),4.65,Q22+VLOOKUP(CEILING(Q22,1),Tables!$L$2:$M$22,2,FALSE)),IF(Q22&lt;4.65,IF((Q22+VLOOKUP(FLOOR(Q22,1),Tables!$L$2:$M$22,2,FALSE)&gt;4.65),4.65,Q22+VLOOKUP(FLOOR(Q22,1),Tables!$L$2:$M$22,2,FALSE)),4.65))</f>
        <v>6.1000000000000005</v>
      </c>
      <c r="R23" s="30">
        <v>6</v>
      </c>
      <c r="S23" s="30"/>
      <c r="T23" s="47"/>
      <c r="U23" s="41"/>
      <c r="V23" s="14">
        <f>IF(V22&gt;4.65,IF((V22+VLOOKUP(CEILING(V22,1),Tables!$L$2:$M$22,2,FALSE)&lt;4.65),4.65,V22+VLOOKUP(CEILING(V22,1),Tables!$L$2:$M$22,2,FALSE)),IF(V22&lt;4.65,IF((V22+VLOOKUP(FLOOR(V22,1),Tables!$L$2:$M$22,2,FALSE)&gt;4.65),4.65,V22+VLOOKUP(FLOOR(V22,1),Tables!$L$2:$M$22,2,FALSE)),4.65))</f>
        <v>6.1000000000000005</v>
      </c>
      <c r="W23" s="30">
        <v>6</v>
      </c>
      <c r="X23" s="30"/>
      <c r="Y23" s="47"/>
      <c r="Z23" s="41"/>
      <c r="AA23" s="14">
        <f>IF(AA22&gt;4.65,IF((AA22+VLOOKUP(CEILING(AA22,1),Tables!$L$2:$M$22,2,FALSE)&lt;4.65),4.65,AA22+VLOOKUP(CEILING(AA22,1),Tables!$L$2:$M$22,2,FALSE)),IF(AA22&lt;4.65,IF((AA22+VLOOKUP(FLOOR(AA22,1),Tables!$L$2:$M$22,2,FALSE)&gt;4.65),4.65,AA22+VLOOKUP(FLOOR(AA22,1),Tables!$L$2:$M$22,2,FALSE)),4.65))</f>
        <v>6.1000000000000005</v>
      </c>
      <c r="AB23" s="30">
        <v>6</v>
      </c>
      <c r="AC23" s="30"/>
      <c r="AD23" s="47"/>
      <c r="AE23" s="41"/>
      <c r="AF23" s="14">
        <f>IF(AF22&gt;4.65,IF((AF22+VLOOKUP(CEILING(AF22,1),Tables!$L$2:$M$22,2,FALSE)&lt;4.65),4.65,AF22+VLOOKUP(CEILING(AF22,1),Tables!$L$2:$M$22,2,FALSE)),IF(AF22&lt;4.65,IF((AF22+VLOOKUP(FLOOR(AF22,1),Tables!$L$2:$M$22,2,FALSE)&gt;4.65),4.65,AF22+VLOOKUP(FLOOR(AF22,1),Tables!$L$2:$M$22,2,FALSE)),4.65))</f>
        <v>4.6500000000000004</v>
      </c>
      <c r="AG23" s="30">
        <v>4</v>
      </c>
      <c r="AH23" s="30"/>
      <c r="AI23" s="47"/>
      <c r="AJ23" s="41"/>
      <c r="AK23" s="14">
        <f>IF(AK22&gt;4.65,IF((AK22+VLOOKUP(CEILING(AK22,1),Tables!$L$2:$M$22,2,FALSE)&lt;4.65),4.65,AK22+VLOOKUP(CEILING(AK22,1),Tables!$L$2:$M$22,2,FALSE)),IF(AK22&lt;4.65,IF((AK22+VLOOKUP(FLOOR(AK22,1),Tables!$L$2:$M$22,2,FALSE)&gt;4.65),4.65,AK22+VLOOKUP(FLOOR(AK22,1),Tables!$L$2:$M$22,2,FALSE)),4.65))</f>
        <v>6.1000000000000005</v>
      </c>
      <c r="AL23" s="30">
        <v>6</v>
      </c>
      <c r="AM23" s="30"/>
      <c r="AN23" s="47"/>
      <c r="AO23" s="41"/>
      <c r="AP23" s="14">
        <f>IF(AP22&gt;4.65,IF((AP22+VLOOKUP(CEILING(AP22,1),Tables!$L$2:$M$22,2,FALSE)&lt;4.65),4.65,AP22+VLOOKUP(CEILING(AP22,1),Tables!$L$2:$M$22,2,FALSE)),IF(AP22&lt;4.65,IF((AP22+VLOOKUP(FLOOR(AP22,1),Tables!$L$2:$M$22,2,FALSE)&gt;4.65),4.65,AP22+VLOOKUP(FLOOR(AP22,1),Tables!$L$2:$M$22,2,FALSE)),4.65))</f>
        <v>4.6500000000000004</v>
      </c>
      <c r="AQ23" s="30">
        <v>4</v>
      </c>
      <c r="AR23" s="30"/>
      <c r="AS23" s="47"/>
    </row>
    <row r="24" spans="1:45" s="16" customFormat="1">
      <c r="A24" s="13">
        <f t="shared" ref="A24:A85" si="8">IF(AND(B23=16,C23=7),A23+1,A23)</f>
        <v>48</v>
      </c>
      <c r="B24" s="13">
        <f t="shared" ref="B24:B85" si="9">IF(A24&gt;A23,1,IF(C23=7,B23+1,B23))</f>
        <v>3</v>
      </c>
      <c r="C24" s="13">
        <f t="shared" ref="C24:C65" si="10">IF(C23=7,1,C23+1)</f>
        <v>7</v>
      </c>
      <c r="D24" s="16" t="str">
        <f t="shared" si="7"/>
        <v>s48w3d7</v>
      </c>
      <c r="E24" s="23">
        <f>E23+1</f>
        <v>40979</v>
      </c>
      <c r="F24" s="41"/>
      <c r="G24" s="14">
        <f>IF(G23&gt;4.65,IF((G23+VLOOKUP(CEILING(G23,1),Tables!$L$2:$M$22,2,FALSE)&lt;4.65),4.65,G23+VLOOKUP(CEILING(G23,1),Tables!$L$2:$M$22,2,FALSE)),IF(G23&lt;4.65,IF((G23+VLOOKUP(FLOOR(G23,1),Tables!$L$2:$M$22,2,FALSE)&gt;4.65),4.65,G23+VLOOKUP(FLOOR(G23,1),Tables!$L$2:$M$22,2,FALSE)),4.65))</f>
        <v>6.0000000000000009</v>
      </c>
      <c r="H24" s="30">
        <v>6</v>
      </c>
      <c r="I24" s="30">
        <v>3</v>
      </c>
      <c r="J24" s="47">
        <v>16</v>
      </c>
      <c r="K24" s="41"/>
      <c r="L24" s="14">
        <f>IF(L23&gt;4.65,IF((L23+VLOOKUP(CEILING(L23,1),Tables!$L$2:$M$22,2,FALSE)&lt;4.65),4.65,L23+VLOOKUP(CEILING(L23,1),Tables!$L$2:$M$22,2,FALSE)),IF(L23&lt;4.65,IF((L23+VLOOKUP(FLOOR(L23,1),Tables!$L$2:$M$22,2,FALSE)&gt;4.65),4.65,L23+VLOOKUP(FLOOR(L23,1),Tables!$L$2:$M$22,2,FALSE)),4.65))</f>
        <v>6.0000000000000009</v>
      </c>
      <c r="M24" s="30">
        <v>6</v>
      </c>
      <c r="N24" s="30"/>
      <c r="O24" s="47"/>
      <c r="P24" s="41"/>
      <c r="Q24" s="14">
        <f>IF(Q23&gt;4.65,IF((Q23+VLOOKUP(CEILING(Q23,1),Tables!$L$2:$M$22,2,FALSE)&lt;4.65),4.65,Q23+VLOOKUP(CEILING(Q23,1),Tables!$L$2:$M$22,2,FALSE)),IF(Q23&lt;4.65,IF((Q23+VLOOKUP(FLOOR(Q23,1),Tables!$L$2:$M$22,2,FALSE)&gt;4.65),4.65,Q23+VLOOKUP(FLOOR(Q23,1),Tables!$L$2:$M$22,2,FALSE)),4.65))</f>
        <v>6.0000000000000009</v>
      </c>
      <c r="R24" s="30">
        <v>6</v>
      </c>
      <c r="S24" s="30"/>
      <c r="T24" s="47"/>
      <c r="U24" s="41"/>
      <c r="V24" s="14">
        <f>IF(V23&gt;4.65,IF((V23+VLOOKUP(CEILING(V23,1),Tables!$L$2:$M$22,2,FALSE)&lt;4.65),4.65,V23+VLOOKUP(CEILING(V23,1),Tables!$L$2:$M$22,2,FALSE)),IF(V23&lt;4.65,IF((V23+VLOOKUP(FLOOR(V23,1),Tables!$L$2:$M$22,2,FALSE)&gt;4.65),4.65,V23+VLOOKUP(FLOOR(V23,1),Tables!$L$2:$M$22,2,FALSE)),4.65))</f>
        <v>6.0000000000000009</v>
      </c>
      <c r="W24" s="30">
        <v>6</v>
      </c>
      <c r="X24" s="30"/>
      <c r="Y24" s="47"/>
      <c r="Z24" s="41"/>
      <c r="AA24" s="14">
        <f>IF(AA23&gt;4.65,IF((AA23+VLOOKUP(CEILING(AA23,1),Tables!$L$2:$M$22,2,FALSE)&lt;4.65),4.65,AA23+VLOOKUP(CEILING(AA23,1),Tables!$L$2:$M$22,2,FALSE)),IF(AA23&lt;4.65,IF((AA23+VLOOKUP(FLOOR(AA23,1),Tables!$L$2:$M$22,2,FALSE)&gt;4.65),4.65,AA23+VLOOKUP(FLOOR(AA23,1),Tables!$L$2:$M$22,2,FALSE)),4.65))</f>
        <v>6.0000000000000009</v>
      </c>
      <c r="AB24" s="30">
        <v>6</v>
      </c>
      <c r="AC24" s="30"/>
      <c r="AD24" s="47"/>
      <c r="AE24" s="41"/>
      <c r="AF24" s="14">
        <f>IF(AF23&gt;4.65,IF((AF23+VLOOKUP(CEILING(AF23,1),Tables!$L$2:$M$22,2,FALSE)&lt;4.65),4.65,AF23+VLOOKUP(CEILING(AF23,1),Tables!$L$2:$M$22,2,FALSE)),IF(AF23&lt;4.65,IF((AF23+VLOOKUP(FLOOR(AF23,1),Tables!$L$2:$M$22,2,FALSE)&gt;4.65),4.65,AF23+VLOOKUP(FLOOR(AF23,1),Tables!$L$2:$M$22,2,FALSE)),4.65))</f>
        <v>4.6500000000000004</v>
      </c>
      <c r="AG24" s="30">
        <v>4</v>
      </c>
      <c r="AH24" s="30"/>
      <c r="AI24" s="47"/>
      <c r="AJ24" s="41"/>
      <c r="AK24" s="14">
        <f>IF(AK23&gt;4.65,IF((AK23+VLOOKUP(CEILING(AK23,1),Tables!$L$2:$M$22,2,FALSE)&lt;4.65),4.65,AK23+VLOOKUP(CEILING(AK23,1),Tables!$L$2:$M$22,2,FALSE)),IF(AK23&lt;4.65,IF((AK23+VLOOKUP(FLOOR(AK23,1),Tables!$L$2:$M$22,2,FALSE)&gt;4.65),4.65,AK23+VLOOKUP(FLOOR(AK23,1),Tables!$L$2:$M$22,2,FALSE)),4.65))</f>
        <v>6.0000000000000009</v>
      </c>
      <c r="AL24" s="30">
        <v>6</v>
      </c>
      <c r="AM24" s="30"/>
      <c r="AN24" s="47"/>
      <c r="AO24" s="41"/>
      <c r="AP24" s="14">
        <f>IF(AP23&gt;4.65,IF((AP23+VLOOKUP(CEILING(AP23,1),Tables!$L$2:$M$22,2,FALSE)&lt;4.65),4.65,AP23+VLOOKUP(CEILING(AP23,1),Tables!$L$2:$M$22,2,FALSE)),IF(AP23&lt;4.65,IF((AP23+VLOOKUP(FLOOR(AP23,1),Tables!$L$2:$M$22,2,FALSE)&gt;4.65),4.65,AP23+VLOOKUP(FLOOR(AP23,1),Tables!$L$2:$M$22,2,FALSE)),4.65))</f>
        <v>4.6500000000000004</v>
      </c>
      <c r="AQ24" s="30">
        <v>4</v>
      </c>
      <c r="AR24" s="30"/>
      <c r="AS24" s="47"/>
    </row>
    <row r="25" spans="1:45" s="16" customFormat="1">
      <c r="A25" s="13">
        <f t="shared" si="8"/>
        <v>48</v>
      </c>
      <c r="B25" s="13">
        <f t="shared" si="9"/>
        <v>4</v>
      </c>
      <c r="C25" s="13">
        <f t="shared" si="10"/>
        <v>1</v>
      </c>
      <c r="D25" s="16" t="str">
        <f t="shared" si="7"/>
        <v>s48w4d1</v>
      </c>
      <c r="E25" s="23">
        <f t="shared" si="6"/>
        <v>40980</v>
      </c>
      <c r="F25" s="41"/>
      <c r="G25" s="11">
        <v>6</v>
      </c>
      <c r="H25" s="30">
        <v>6</v>
      </c>
      <c r="I25" s="30">
        <v>3</v>
      </c>
      <c r="J25" s="47">
        <v>16</v>
      </c>
      <c r="K25" s="41"/>
      <c r="L25" s="11">
        <v>6</v>
      </c>
      <c r="M25" s="30">
        <v>6</v>
      </c>
      <c r="N25" s="30"/>
      <c r="O25" s="47"/>
      <c r="P25" s="41"/>
      <c r="Q25" s="11">
        <v>6</v>
      </c>
      <c r="R25" s="30">
        <v>6</v>
      </c>
      <c r="S25" s="30"/>
      <c r="T25" s="47"/>
      <c r="U25" s="41"/>
      <c r="V25" s="11">
        <v>6</v>
      </c>
      <c r="W25" s="30">
        <v>6</v>
      </c>
      <c r="X25" s="30"/>
      <c r="Y25" s="47"/>
      <c r="Z25" s="41"/>
      <c r="AA25" s="11">
        <v>6</v>
      </c>
      <c r="AB25" s="30">
        <v>6</v>
      </c>
      <c r="AC25" s="30"/>
      <c r="AD25" s="47"/>
      <c r="AE25" s="41"/>
      <c r="AF25" s="14">
        <f>IF(AF24&gt;4.65,IF((AF24+VLOOKUP(CEILING(AF24,1),Tables!$L$2:$M$22,2,FALSE)&lt;4.65),4.65,AF24+VLOOKUP(CEILING(AF24,1),Tables!$L$2:$M$22,2,FALSE)),IF(AF24&lt;4.65,IF((AF24+VLOOKUP(FLOOR(AF24,1),Tables!$L$2:$M$22,2,FALSE)&gt;4.65),4.65,AF24+VLOOKUP(FLOOR(AF24,1),Tables!$L$2:$M$22,2,FALSE)),4.65))</f>
        <v>4.6500000000000004</v>
      </c>
      <c r="AG25" s="30">
        <v>4</v>
      </c>
      <c r="AH25" s="30"/>
      <c r="AI25" s="47"/>
      <c r="AJ25" s="41"/>
      <c r="AK25" s="11">
        <v>6</v>
      </c>
      <c r="AL25" s="30">
        <v>6</v>
      </c>
      <c r="AM25" s="30"/>
      <c r="AN25" s="47"/>
      <c r="AO25" s="41"/>
      <c r="AP25" s="14">
        <f>IF(AP24&gt;4.65,IF((AP24+VLOOKUP(CEILING(AP24,1),Tables!$L$2:$M$22,2,FALSE)&lt;4.65),4.65,AP24+VLOOKUP(CEILING(AP24,1),Tables!$L$2:$M$22,2,FALSE)),IF(AP24&lt;4.65,IF((AP24+VLOOKUP(FLOOR(AP24,1),Tables!$L$2:$M$22,2,FALSE)&gt;4.65),4.65,AP24+VLOOKUP(FLOOR(AP24,1),Tables!$L$2:$M$22,2,FALSE)),4.65))</f>
        <v>4.6500000000000004</v>
      </c>
      <c r="AQ25" s="30">
        <v>4</v>
      </c>
      <c r="AR25" s="30"/>
      <c r="AS25" s="47"/>
    </row>
    <row r="26" spans="1:45" s="16" customFormat="1">
      <c r="A26" s="13">
        <f t="shared" si="8"/>
        <v>48</v>
      </c>
      <c r="B26" s="13">
        <f t="shared" si="9"/>
        <v>4</v>
      </c>
      <c r="C26" s="13">
        <f t="shared" si="10"/>
        <v>2</v>
      </c>
      <c r="D26" s="16" t="str">
        <f t="shared" si="7"/>
        <v>s48w4d2</v>
      </c>
      <c r="E26" s="23">
        <f t="shared" si="6"/>
        <v>40981</v>
      </c>
      <c r="F26" s="41"/>
      <c r="G26" s="14">
        <f>IF(G25&gt;4.65,IF((G25+VLOOKUP(CEILING(G25,1),Tables!$L$2:$M$22,2,FALSE)&lt;4.65),4.65,G25+VLOOKUP(CEILING(G25,1),Tables!$L$2:$M$22,2,FALSE)),IF(G25&lt;4.65,IF((G25+VLOOKUP(FLOOR(G25,1),Tables!$L$2:$M$22,2,FALSE)&gt;4.65),4.65,G25+VLOOKUP(FLOOR(G25,1),Tables!$L$2:$M$22,2,FALSE)),4.65))</f>
        <v>5.95</v>
      </c>
      <c r="H26" s="30">
        <v>5</v>
      </c>
      <c r="I26" s="30">
        <v>4</v>
      </c>
      <c r="J26" s="47">
        <v>16</v>
      </c>
      <c r="K26" s="41"/>
      <c r="L26" s="14">
        <f>IF(L25&gt;4.65,IF((L25+VLOOKUP(CEILING(L25,1),Tables!$L$2:$M$22,2,FALSE)&lt;4.65),4.65,L25+VLOOKUP(CEILING(L25,1),Tables!$L$2:$M$22,2,FALSE)),IF(L25&lt;4.65,IF((L25+VLOOKUP(FLOOR(L25,1),Tables!$L$2:$M$22,2,FALSE)&gt;4.65),4.65,L25+VLOOKUP(FLOOR(L25,1),Tables!$L$2:$M$22,2,FALSE)),4.65))</f>
        <v>5.95</v>
      </c>
      <c r="M26" s="30">
        <v>5</v>
      </c>
      <c r="N26" s="30"/>
      <c r="O26" s="47"/>
      <c r="P26" s="41"/>
      <c r="Q26" s="14">
        <f>IF(Q25&gt;4.65,IF((Q25+VLOOKUP(CEILING(Q25,1),Tables!$L$2:$M$22,2,FALSE)&lt;4.65),4.65,Q25+VLOOKUP(CEILING(Q25,1),Tables!$L$2:$M$22,2,FALSE)),IF(Q25&lt;4.65,IF((Q25+VLOOKUP(FLOOR(Q25,1),Tables!$L$2:$M$22,2,FALSE)&gt;4.65),4.65,Q25+VLOOKUP(FLOOR(Q25,1),Tables!$L$2:$M$22,2,FALSE)),4.65))</f>
        <v>5.95</v>
      </c>
      <c r="R26" s="30">
        <v>5</v>
      </c>
      <c r="S26" s="30"/>
      <c r="T26" s="47"/>
      <c r="U26" s="41"/>
      <c r="V26" s="14">
        <f>IF(V25&gt;4.65,IF((V25+VLOOKUP(CEILING(V25,1),Tables!$L$2:$M$22,2,FALSE)&lt;4.65),4.65,V25+VLOOKUP(CEILING(V25,1),Tables!$L$2:$M$22,2,FALSE)),IF(V25&lt;4.65,IF((V25+VLOOKUP(FLOOR(V25,1),Tables!$L$2:$M$22,2,FALSE)&gt;4.65),4.65,V25+VLOOKUP(FLOOR(V25,1),Tables!$L$2:$M$22,2,FALSE)),4.65))</f>
        <v>5.95</v>
      </c>
      <c r="W26" s="30">
        <v>5</v>
      </c>
      <c r="X26" s="30"/>
      <c r="Y26" s="47"/>
      <c r="Z26" s="41"/>
      <c r="AA26" s="14">
        <f>IF(AA25&gt;4.65,IF((AA25+VLOOKUP(CEILING(AA25,1),Tables!$L$2:$M$22,2,FALSE)&lt;4.65),4.65,AA25+VLOOKUP(CEILING(AA25,1),Tables!$L$2:$M$22,2,FALSE)),IF(AA25&lt;4.65,IF((AA25+VLOOKUP(FLOOR(AA25,1),Tables!$L$2:$M$22,2,FALSE)&gt;4.65),4.65,AA25+VLOOKUP(FLOOR(AA25,1),Tables!$L$2:$M$22,2,FALSE)),4.65))</f>
        <v>5.95</v>
      </c>
      <c r="AB26" s="30">
        <v>5</v>
      </c>
      <c r="AC26" s="30"/>
      <c r="AD26" s="47"/>
      <c r="AE26" s="41"/>
      <c r="AF26" s="14">
        <f>IF(AF25&gt;4.65,IF((AF25+VLOOKUP(CEILING(AF25,1),Tables!$L$2:$M$22,2,FALSE)&lt;4.65),4.65,AF25+VLOOKUP(CEILING(AF25,1),Tables!$L$2:$M$22,2,FALSE)),IF(AF25&lt;4.65,IF((AF25+VLOOKUP(FLOOR(AF25,1),Tables!$L$2:$M$22,2,FALSE)&gt;4.65),4.65,AF25+VLOOKUP(FLOOR(AF25,1),Tables!$L$2:$M$22,2,FALSE)),4.65))</f>
        <v>4.6500000000000004</v>
      </c>
      <c r="AG26" s="30">
        <v>4</v>
      </c>
      <c r="AH26" s="30"/>
      <c r="AI26" s="47"/>
      <c r="AJ26" s="41"/>
      <c r="AK26" s="14">
        <f>IF(AK25&gt;4.65,IF((AK25+VLOOKUP(CEILING(AK25,1),Tables!$L$2:$M$22,2,FALSE)&lt;4.65),4.65,AK25+VLOOKUP(CEILING(AK25,1),Tables!$L$2:$M$22,2,FALSE)),IF(AK25&lt;4.65,IF((AK25+VLOOKUP(FLOOR(AK25,1),Tables!$L$2:$M$22,2,FALSE)&gt;4.65),4.65,AK25+VLOOKUP(FLOOR(AK25,1),Tables!$L$2:$M$22,2,FALSE)),4.65))</f>
        <v>5.95</v>
      </c>
      <c r="AL26" s="30">
        <v>5</v>
      </c>
      <c r="AM26" s="30"/>
      <c r="AN26" s="47"/>
      <c r="AO26" s="41"/>
      <c r="AP26" s="14">
        <f>IF(AP25&gt;4.65,IF((AP25+VLOOKUP(CEILING(AP25,1),Tables!$L$2:$M$22,2,FALSE)&lt;4.65),4.65,AP25+VLOOKUP(CEILING(AP25,1),Tables!$L$2:$M$22,2,FALSE)),IF(AP25&lt;4.65,IF((AP25+VLOOKUP(FLOOR(AP25,1),Tables!$L$2:$M$22,2,FALSE)&gt;4.65),4.65,AP25+VLOOKUP(FLOOR(AP25,1),Tables!$L$2:$M$22,2,FALSE)),4.65))</f>
        <v>4.6500000000000004</v>
      </c>
      <c r="AQ26" s="30">
        <v>4</v>
      </c>
      <c r="AR26" s="30"/>
      <c r="AS26" s="47"/>
    </row>
    <row r="27" spans="1:45" s="16" customFormat="1">
      <c r="A27" s="13">
        <f t="shared" si="8"/>
        <v>48</v>
      </c>
      <c r="B27" s="13">
        <f t="shared" si="9"/>
        <v>4</v>
      </c>
      <c r="C27" s="13">
        <f t="shared" si="10"/>
        <v>3</v>
      </c>
      <c r="D27" s="16" t="str">
        <f t="shared" si="7"/>
        <v>s48w4d3</v>
      </c>
      <c r="E27" s="23">
        <f t="shared" si="6"/>
        <v>40982</v>
      </c>
      <c r="F27" s="41"/>
      <c r="G27" s="14">
        <f>IF(G26&gt;4.65,IF((G26+VLOOKUP(CEILING(G26,1),Tables!$L$2:$M$22,2,FALSE)&lt;4.65),4.65,G26+VLOOKUP(CEILING(G26,1),Tables!$L$2:$M$22,2,FALSE)),IF(G26&lt;4.65,IF((G26+VLOOKUP(FLOOR(G26,1),Tables!$L$2:$M$22,2,FALSE)&gt;4.65),4.65,G26+VLOOKUP(FLOOR(G26,1),Tables!$L$2:$M$22,2,FALSE)),4.65))</f>
        <v>5.9</v>
      </c>
      <c r="H27" s="30">
        <v>5</v>
      </c>
      <c r="I27" s="30">
        <v>4</v>
      </c>
      <c r="J27" s="47">
        <v>16</v>
      </c>
      <c r="K27" s="41"/>
      <c r="L27" s="14">
        <f>IF(L26&gt;4.65,IF((L26+VLOOKUP(CEILING(L26,1),Tables!$L$2:$M$22,2,FALSE)&lt;4.65),4.65,L26+VLOOKUP(CEILING(L26,1),Tables!$L$2:$M$22,2,FALSE)),IF(L26&lt;4.65,IF((L26+VLOOKUP(FLOOR(L26,1),Tables!$L$2:$M$22,2,FALSE)&gt;4.65),4.65,L26+VLOOKUP(FLOOR(L26,1),Tables!$L$2:$M$22,2,FALSE)),4.65))</f>
        <v>5.9</v>
      </c>
      <c r="M27" s="30">
        <v>5</v>
      </c>
      <c r="N27" s="30">
        <v>4</v>
      </c>
      <c r="O27" s="47">
        <v>19</v>
      </c>
      <c r="P27" s="41"/>
      <c r="Q27" s="14">
        <f>IF(Q26&gt;4.65,IF((Q26+VLOOKUP(CEILING(Q26,1),Tables!$L$2:$M$22,2,FALSE)&lt;4.65),4.65,Q26+VLOOKUP(CEILING(Q26,1),Tables!$L$2:$M$22,2,FALSE)),IF(Q26&lt;4.65,IF((Q26+VLOOKUP(FLOOR(Q26,1),Tables!$L$2:$M$22,2,FALSE)&gt;4.65),4.65,Q26+VLOOKUP(FLOOR(Q26,1),Tables!$L$2:$M$22,2,FALSE)),4.65))</f>
        <v>5.9</v>
      </c>
      <c r="R27" s="30">
        <v>5</v>
      </c>
      <c r="S27" s="30">
        <v>5</v>
      </c>
      <c r="T27" s="47">
        <v>16</v>
      </c>
      <c r="U27" s="41"/>
      <c r="V27" s="14">
        <f>IF(V26&gt;4.65,IF((V26+VLOOKUP(CEILING(V26,1),Tables!$L$2:$M$22,2,FALSE)&lt;4.65),4.65,V26+VLOOKUP(CEILING(V26,1),Tables!$L$2:$M$22,2,FALSE)),IF(V26&lt;4.65,IF((V26+VLOOKUP(FLOOR(V26,1),Tables!$L$2:$M$22,2,FALSE)&gt;4.65),4.65,V26+VLOOKUP(FLOOR(V26,1),Tables!$L$2:$M$22,2,FALSE)),4.65))</f>
        <v>5.9</v>
      </c>
      <c r="W27" s="30">
        <v>5</v>
      </c>
      <c r="X27" s="30">
        <v>4</v>
      </c>
      <c r="Y27" s="47">
        <v>18</v>
      </c>
      <c r="Z27" s="41"/>
      <c r="AA27" s="14">
        <f>IF(AA26&gt;4.65,IF((AA26+VLOOKUP(CEILING(AA26,1),Tables!$L$2:$M$22,2,FALSE)&lt;4.65),4.65,AA26+VLOOKUP(CEILING(AA26,1),Tables!$L$2:$M$22,2,FALSE)),IF(AA26&lt;4.65,IF((AA26+VLOOKUP(FLOOR(AA26,1),Tables!$L$2:$M$22,2,FALSE)&gt;4.65),4.65,AA26+VLOOKUP(FLOOR(AA26,1),Tables!$L$2:$M$22,2,FALSE)),4.65))</f>
        <v>5.9</v>
      </c>
      <c r="AB27" s="30">
        <v>5</v>
      </c>
      <c r="AC27" s="30">
        <v>4</v>
      </c>
      <c r="AD27" s="47">
        <v>19</v>
      </c>
      <c r="AE27" s="41"/>
      <c r="AF27" s="14">
        <f>IF(AF26&gt;4.65,IF((AF26+VLOOKUP(CEILING(AF26,1),Tables!$L$2:$M$22,2,FALSE)&lt;4.65),4.65,AF26+VLOOKUP(CEILING(AF26,1),Tables!$L$2:$M$22,2,FALSE)),IF(AF26&lt;4.65,IF((AF26+VLOOKUP(FLOOR(AF26,1),Tables!$L$2:$M$22,2,FALSE)&gt;4.65),4.65,AF26+VLOOKUP(FLOOR(AF26,1),Tables!$L$2:$M$22,2,FALSE)),4.65))</f>
        <v>4.6500000000000004</v>
      </c>
      <c r="AG27" s="30">
        <v>4</v>
      </c>
      <c r="AH27" s="30">
        <v>4</v>
      </c>
      <c r="AI27" s="47">
        <v>19</v>
      </c>
      <c r="AJ27" s="41"/>
      <c r="AK27" s="14">
        <f>IF(AK26&gt;4.65,IF((AK26+VLOOKUP(CEILING(AK26,1),Tables!$L$2:$M$22,2,FALSE)&lt;4.65),4.65,AK26+VLOOKUP(CEILING(AK26,1),Tables!$L$2:$M$22,2,FALSE)),IF(AK26&lt;4.65,IF((AK26+VLOOKUP(FLOOR(AK26,1),Tables!$L$2:$M$22,2,FALSE)&gt;4.65),4.65,AK26+VLOOKUP(FLOOR(AK26,1),Tables!$L$2:$M$22,2,FALSE)),4.65))</f>
        <v>5.9</v>
      </c>
      <c r="AL27" s="30">
        <v>5</v>
      </c>
      <c r="AM27" s="30">
        <v>5</v>
      </c>
      <c r="AN27" s="47">
        <v>13</v>
      </c>
      <c r="AO27" s="41"/>
      <c r="AP27" s="14">
        <f>IF(AP26&gt;4.65,IF((AP26+VLOOKUP(CEILING(AP26,1),Tables!$L$2:$M$22,2,FALSE)&lt;4.65),4.65,AP26+VLOOKUP(CEILING(AP26,1),Tables!$L$2:$M$22,2,FALSE)),IF(AP26&lt;4.65,IF((AP26+VLOOKUP(FLOOR(AP26,1),Tables!$L$2:$M$22,2,FALSE)&gt;4.65),4.65,AP26+VLOOKUP(FLOOR(AP26,1),Tables!$L$2:$M$22,2,FALSE)),4.65))</f>
        <v>4.6500000000000004</v>
      </c>
      <c r="AQ27" s="30">
        <v>4</v>
      </c>
      <c r="AR27" s="30">
        <v>3</v>
      </c>
      <c r="AS27" s="47">
        <v>26</v>
      </c>
    </row>
    <row r="28" spans="1:45" s="16" customFormat="1">
      <c r="A28" s="13">
        <f t="shared" si="8"/>
        <v>48</v>
      </c>
      <c r="B28" s="13">
        <f t="shared" si="9"/>
        <v>4</v>
      </c>
      <c r="C28" s="13">
        <f t="shared" si="10"/>
        <v>4</v>
      </c>
      <c r="D28" s="16" t="str">
        <f t="shared" si="7"/>
        <v>s48w4d4</v>
      </c>
      <c r="E28" s="23">
        <f t="shared" si="6"/>
        <v>40983</v>
      </c>
      <c r="F28" s="41"/>
      <c r="G28" s="14">
        <f>IF(G27&gt;4.65,IF((G27+VLOOKUP(CEILING(G27,1),Tables!$L$2:$M$22,2,FALSE)&lt;4.65),4.65,G27+VLOOKUP(CEILING(G27,1),Tables!$L$2:$M$22,2,FALSE)),IF(G27&lt;4.65,IF((G27+VLOOKUP(FLOOR(G27,1),Tables!$L$2:$M$22,2,FALSE)&gt;4.65),4.65,G27+VLOOKUP(FLOOR(G27,1),Tables!$L$2:$M$22,2,FALSE)),4.65))</f>
        <v>5.8500000000000005</v>
      </c>
      <c r="H28" s="30"/>
      <c r="I28" s="30"/>
      <c r="J28" s="47"/>
      <c r="K28" s="41"/>
      <c r="L28" s="14">
        <f>IF(L27&gt;4.65,IF((L27+VLOOKUP(CEILING(L27,1),Tables!$L$2:$M$22,2,FALSE)&lt;4.65),4.65,L27+VLOOKUP(CEILING(L27,1),Tables!$L$2:$M$22,2,FALSE)),IF(L27&lt;4.65,IF((L27+VLOOKUP(FLOOR(L27,1),Tables!$L$2:$M$22,2,FALSE)&gt;4.65),4.65,L27+VLOOKUP(FLOOR(L27,1),Tables!$L$2:$M$22,2,FALSE)),4.65))</f>
        <v>5.8500000000000005</v>
      </c>
      <c r="M28" s="30"/>
      <c r="N28" s="30"/>
      <c r="O28" s="47"/>
      <c r="P28" s="41"/>
      <c r="Q28" s="14">
        <f>IF(Q27&gt;4.65,IF((Q27+VLOOKUP(CEILING(Q27,1),Tables!$L$2:$M$22,2,FALSE)&lt;4.65),4.65,Q27+VLOOKUP(CEILING(Q27,1),Tables!$L$2:$M$22,2,FALSE)),IF(Q27&lt;4.65,IF((Q27+VLOOKUP(FLOOR(Q27,1),Tables!$L$2:$M$22,2,FALSE)&gt;4.65),4.65,Q27+VLOOKUP(FLOOR(Q27,1),Tables!$L$2:$M$22,2,FALSE)),4.65))</f>
        <v>5.8500000000000005</v>
      </c>
      <c r="R28" s="30"/>
      <c r="S28" s="30"/>
      <c r="T28" s="47"/>
      <c r="U28" s="41"/>
      <c r="V28" s="14">
        <f>IF(V27&gt;4.65,IF((V27+VLOOKUP(CEILING(V27,1),Tables!$L$2:$M$22,2,FALSE)&lt;4.65),4.65,V27+VLOOKUP(CEILING(V27,1),Tables!$L$2:$M$22,2,FALSE)),IF(V27&lt;4.65,IF((V27+VLOOKUP(FLOOR(V27,1),Tables!$L$2:$M$22,2,FALSE)&gt;4.65),4.65,V27+VLOOKUP(FLOOR(V27,1),Tables!$L$2:$M$22,2,FALSE)),4.65))</f>
        <v>5.8500000000000005</v>
      </c>
      <c r="W28" s="30"/>
      <c r="X28" s="30"/>
      <c r="Y28" s="47"/>
      <c r="Z28" s="41"/>
      <c r="AA28" s="14">
        <f>IF(AA27&gt;4.65,IF((AA27+VLOOKUP(CEILING(AA27,1),Tables!$L$2:$M$22,2,FALSE)&lt;4.65),4.65,AA27+VLOOKUP(CEILING(AA27,1),Tables!$L$2:$M$22,2,FALSE)),IF(AA27&lt;4.65,IF((AA27+VLOOKUP(FLOOR(AA27,1),Tables!$L$2:$M$22,2,FALSE)&gt;4.65),4.65,AA27+VLOOKUP(FLOOR(AA27,1),Tables!$L$2:$M$22,2,FALSE)),4.65))</f>
        <v>5.8500000000000005</v>
      </c>
      <c r="AB28" s="30"/>
      <c r="AC28" s="30"/>
      <c r="AD28" s="47"/>
      <c r="AE28" s="41"/>
      <c r="AF28" s="14">
        <f>IF(AF27&gt;4.65,IF((AF27+VLOOKUP(CEILING(AF27,1),Tables!$L$2:$M$22,2,FALSE)&lt;4.65),4.65,AF27+VLOOKUP(CEILING(AF27,1),Tables!$L$2:$M$22,2,FALSE)),IF(AF27&lt;4.65,IF((AF27+VLOOKUP(FLOOR(AF27,1),Tables!$L$2:$M$22,2,FALSE)&gt;4.65),4.65,AF27+VLOOKUP(FLOOR(AF27,1),Tables!$L$2:$M$22,2,FALSE)),4.65))</f>
        <v>4.6500000000000004</v>
      </c>
      <c r="AG28" s="30"/>
      <c r="AH28" s="30"/>
      <c r="AI28" s="47"/>
      <c r="AJ28" s="41"/>
      <c r="AK28" s="14">
        <f>IF(AK27&gt;4.65,IF((AK27+VLOOKUP(CEILING(AK27,1),Tables!$L$2:$M$22,2,FALSE)&lt;4.65),4.65,AK27+VLOOKUP(CEILING(AK27,1),Tables!$L$2:$M$22,2,FALSE)),IF(AK27&lt;4.65,IF((AK27+VLOOKUP(FLOOR(AK27,1),Tables!$L$2:$M$22,2,FALSE)&gt;4.65),4.65,AK27+VLOOKUP(FLOOR(AK27,1),Tables!$L$2:$M$22,2,FALSE)),4.65))</f>
        <v>5.8500000000000005</v>
      </c>
      <c r="AL28" s="30"/>
      <c r="AM28" s="30"/>
      <c r="AN28" s="47"/>
      <c r="AO28" s="41"/>
      <c r="AP28" s="14">
        <f>IF(AP27&gt;4.65,IF((AP27+VLOOKUP(CEILING(AP27,1),Tables!$L$2:$M$22,2,FALSE)&lt;4.65),4.65,AP27+VLOOKUP(CEILING(AP27,1),Tables!$L$2:$M$22,2,FALSE)),IF(AP27&lt;4.65,IF((AP27+VLOOKUP(FLOOR(AP27,1),Tables!$L$2:$M$22,2,FALSE)&gt;4.65),4.65,AP27+VLOOKUP(FLOOR(AP27,1),Tables!$L$2:$M$22,2,FALSE)),4.65))</f>
        <v>4.6500000000000004</v>
      </c>
      <c r="AQ28" s="30"/>
      <c r="AR28" s="30"/>
      <c r="AS28" s="47"/>
    </row>
    <row r="29" spans="1:45" s="16" customFormat="1">
      <c r="A29" s="13">
        <f t="shared" si="8"/>
        <v>48</v>
      </c>
      <c r="B29" s="13">
        <f t="shared" si="9"/>
        <v>4</v>
      </c>
      <c r="C29" s="13">
        <f t="shared" si="10"/>
        <v>5</v>
      </c>
      <c r="D29" s="16" t="str">
        <f t="shared" si="7"/>
        <v>s48w4d5</v>
      </c>
      <c r="E29" s="23">
        <f t="shared" si="6"/>
        <v>40984</v>
      </c>
      <c r="F29" s="41"/>
      <c r="G29" s="14">
        <f>IF(G28&gt;4.65,IF((G28+VLOOKUP(CEILING(G28,1),Tables!$L$2:$M$22,2,FALSE)&lt;4.65),4.65,G28+VLOOKUP(CEILING(G28,1),Tables!$L$2:$M$22,2,FALSE)),IF(G28&lt;4.65,IF((G28+VLOOKUP(FLOOR(G28,1),Tables!$L$2:$M$22,2,FALSE)&gt;4.65),4.65,G28+VLOOKUP(FLOOR(G28,1),Tables!$L$2:$M$22,2,FALSE)),4.65))</f>
        <v>5.8000000000000007</v>
      </c>
      <c r="H29" s="30"/>
      <c r="I29" s="30"/>
      <c r="J29" s="47"/>
      <c r="K29" s="41"/>
      <c r="L29" s="14">
        <f>IF(L28&gt;4.65,IF((L28+VLOOKUP(CEILING(L28,1),Tables!$L$2:$M$22,2,FALSE)&lt;4.65),4.65,L28+VLOOKUP(CEILING(L28,1),Tables!$L$2:$M$22,2,FALSE)),IF(L28&lt;4.65,IF((L28+VLOOKUP(FLOOR(L28,1),Tables!$L$2:$M$22,2,FALSE)&gt;4.65),4.65,L28+VLOOKUP(FLOOR(L28,1),Tables!$L$2:$M$22,2,FALSE)),4.65))</f>
        <v>5.8000000000000007</v>
      </c>
      <c r="M29" s="30"/>
      <c r="N29" s="30"/>
      <c r="O29" s="47"/>
      <c r="P29" s="41"/>
      <c r="Q29" s="14">
        <f>IF(Q28&gt;4.65,IF((Q28+VLOOKUP(CEILING(Q28,1),Tables!$L$2:$M$22,2,FALSE)&lt;4.65),4.65,Q28+VLOOKUP(CEILING(Q28,1),Tables!$L$2:$M$22,2,FALSE)),IF(Q28&lt;4.65,IF((Q28+VLOOKUP(FLOOR(Q28,1),Tables!$L$2:$M$22,2,FALSE)&gt;4.65),4.65,Q28+VLOOKUP(FLOOR(Q28,1),Tables!$L$2:$M$22,2,FALSE)),4.65))</f>
        <v>5.8000000000000007</v>
      </c>
      <c r="R29" s="30"/>
      <c r="S29" s="30"/>
      <c r="T29" s="47"/>
      <c r="U29" s="41"/>
      <c r="V29" s="14">
        <f>IF(V28&gt;4.65,IF((V28+VLOOKUP(CEILING(V28,1),Tables!$L$2:$M$22,2,FALSE)&lt;4.65),4.65,V28+VLOOKUP(CEILING(V28,1),Tables!$L$2:$M$22,2,FALSE)),IF(V28&lt;4.65,IF((V28+VLOOKUP(FLOOR(V28,1),Tables!$L$2:$M$22,2,FALSE)&gt;4.65),4.65,V28+VLOOKUP(FLOOR(V28,1),Tables!$L$2:$M$22,2,FALSE)),4.65))</f>
        <v>5.8000000000000007</v>
      </c>
      <c r="W29" s="30"/>
      <c r="X29" s="30"/>
      <c r="Y29" s="47"/>
      <c r="Z29" s="41"/>
      <c r="AA29" s="14">
        <f>IF(AA28&gt;4.65,IF((AA28+VLOOKUP(CEILING(AA28,1),Tables!$L$2:$M$22,2,FALSE)&lt;4.65),4.65,AA28+VLOOKUP(CEILING(AA28,1),Tables!$L$2:$M$22,2,FALSE)),IF(AA28&lt;4.65,IF((AA28+VLOOKUP(FLOOR(AA28,1),Tables!$L$2:$M$22,2,FALSE)&gt;4.65),4.65,AA28+VLOOKUP(FLOOR(AA28,1),Tables!$L$2:$M$22,2,FALSE)),4.65))</f>
        <v>5.8000000000000007</v>
      </c>
      <c r="AB29" s="30"/>
      <c r="AC29" s="30"/>
      <c r="AD29" s="47"/>
      <c r="AE29" s="41"/>
      <c r="AF29" s="14">
        <f>IF(AF28&gt;4.65,IF((AF28+VLOOKUP(CEILING(AF28,1),Tables!$L$2:$M$22,2,FALSE)&lt;4.65),4.65,AF28+VLOOKUP(CEILING(AF28,1),Tables!$L$2:$M$22,2,FALSE)),IF(AF28&lt;4.65,IF((AF28+VLOOKUP(FLOOR(AF28,1),Tables!$L$2:$M$22,2,FALSE)&gt;4.65),4.65,AF28+VLOOKUP(FLOOR(AF28,1),Tables!$L$2:$M$22,2,FALSE)),4.65))</f>
        <v>4.6500000000000004</v>
      </c>
      <c r="AG29" s="30"/>
      <c r="AH29" s="30"/>
      <c r="AI29" s="47"/>
      <c r="AJ29" s="41"/>
      <c r="AK29" s="14">
        <f>IF(AK28&gt;4.65,IF((AK28+VLOOKUP(CEILING(AK28,1),Tables!$L$2:$M$22,2,FALSE)&lt;4.65),4.65,AK28+VLOOKUP(CEILING(AK28,1),Tables!$L$2:$M$22,2,FALSE)),IF(AK28&lt;4.65,IF((AK28+VLOOKUP(FLOOR(AK28,1),Tables!$L$2:$M$22,2,FALSE)&gt;4.65),4.65,AK28+VLOOKUP(FLOOR(AK28,1),Tables!$L$2:$M$22,2,FALSE)),4.65))</f>
        <v>5.8000000000000007</v>
      </c>
      <c r="AL29" s="30"/>
      <c r="AM29" s="30"/>
      <c r="AN29" s="47"/>
      <c r="AO29" s="41"/>
      <c r="AP29" s="14">
        <f>IF(AP28&gt;4.65,IF((AP28+VLOOKUP(CEILING(AP28,1),Tables!$L$2:$M$22,2,FALSE)&lt;4.65),4.65,AP28+VLOOKUP(CEILING(AP28,1),Tables!$L$2:$M$22,2,FALSE)),IF(AP28&lt;4.65,IF((AP28+VLOOKUP(FLOOR(AP28,1),Tables!$L$2:$M$22,2,FALSE)&gt;4.65),4.65,AP28+VLOOKUP(FLOOR(AP28,1),Tables!$L$2:$M$22,2,FALSE)),4.65))</f>
        <v>4.6500000000000004</v>
      </c>
      <c r="AQ29" s="30"/>
      <c r="AR29" s="30"/>
      <c r="AS29" s="47"/>
    </row>
    <row r="30" spans="1:45" s="16" customFormat="1">
      <c r="A30" s="13"/>
      <c r="B30" s="13"/>
      <c r="C30" s="13"/>
      <c r="E30" s="35" t="s">
        <v>69</v>
      </c>
      <c r="F30" s="42"/>
      <c r="G30" s="22">
        <f t="shared" ref="G22:G78" si="11">IF(F30="pic",G29/0.75,IF(F30="mots",G29*0.5,G29))</f>
        <v>5.8000000000000007</v>
      </c>
      <c r="H30" s="30"/>
      <c r="I30" s="30"/>
      <c r="J30" s="47"/>
      <c r="K30" s="42"/>
      <c r="L30" s="22">
        <f t="shared" ref="L30" si="12">IF(K30="pic",L29/0.75,IF(K30="mots",L29*0.5,L29))</f>
        <v>5.8000000000000007</v>
      </c>
      <c r="M30" s="30"/>
      <c r="N30" s="30"/>
      <c r="O30" s="47"/>
      <c r="P30" s="42"/>
      <c r="Q30" s="22">
        <f t="shared" ref="Q30" si="13">IF(P30="pic",Q29/0.75,IF(P30="mots",Q29*0.5,Q29))</f>
        <v>5.8000000000000007</v>
      </c>
      <c r="R30" s="30"/>
      <c r="S30" s="30"/>
      <c r="T30" s="47"/>
      <c r="U30" s="42"/>
      <c r="V30" s="22">
        <f t="shared" ref="V30" si="14">IF(U30="pic",V29/0.75,IF(U30="mots",V29*0.5,V29))</f>
        <v>5.8000000000000007</v>
      </c>
      <c r="W30" s="30"/>
      <c r="X30" s="30"/>
      <c r="Y30" s="47"/>
      <c r="Z30" s="42"/>
      <c r="AA30" s="22">
        <f t="shared" ref="AA30" si="15">IF(Z30="pic",AA29/0.75,IF(Z30="mots",AA29*0.5,AA29))</f>
        <v>5.8000000000000007</v>
      </c>
      <c r="AB30" s="30"/>
      <c r="AC30" s="30"/>
      <c r="AD30" s="47"/>
      <c r="AE30" s="42"/>
      <c r="AF30" s="22">
        <f t="shared" ref="AF30" si="16">IF(AE30="pic",AF29/0.75,IF(AE30="mots",AF29*0.5,AF29))</f>
        <v>4.6500000000000004</v>
      </c>
      <c r="AG30" s="30"/>
      <c r="AH30" s="30"/>
      <c r="AI30" s="47"/>
      <c r="AJ30" s="42"/>
      <c r="AK30" s="22">
        <f t="shared" ref="AK30" si="17">IF(AJ30="pic",AK29/0.75,IF(AJ30="mots",AK29*0.5,AK29))</f>
        <v>5.8000000000000007</v>
      </c>
      <c r="AL30" s="30"/>
      <c r="AM30" s="30"/>
      <c r="AN30" s="47"/>
      <c r="AO30" s="42"/>
      <c r="AP30" s="22">
        <f t="shared" ref="AP30" si="18">IF(AO30="pic",AP29/0.75,IF(AO30="mots",AP29*0.5,AP29))</f>
        <v>4.6500000000000004</v>
      </c>
      <c r="AQ30" s="30"/>
      <c r="AR30" s="30"/>
      <c r="AS30" s="47"/>
    </row>
    <row r="31" spans="1:45" s="16" customFormat="1">
      <c r="A31" s="13">
        <f>IF(AND(B29=16,C29=7),A29+1,A29)</f>
        <v>48</v>
      </c>
      <c r="B31" s="13">
        <f>IF(A31&gt;A29,1,IF(C29=7,B29+1,B29))</f>
        <v>4</v>
      </c>
      <c r="C31" s="13">
        <f>IF(C29=7,1,C29+1)</f>
        <v>6</v>
      </c>
      <c r="D31" s="16" t="str">
        <f t="shared" si="7"/>
        <v>s48w4d6</v>
      </c>
      <c r="E31" s="23">
        <f t="shared" ref="E31" si="19">E29+1</f>
        <v>40985</v>
      </c>
      <c r="F31" s="41"/>
      <c r="G31" s="14">
        <f>IF(G30&gt;4.65,IF((G30+VLOOKUP(CEILING(G30,1),Tables!$L$2:$M$22,2,FALSE)&lt;4.65),4.65,G30+VLOOKUP(CEILING(G30,1),Tables!$L$2:$M$22,2,FALSE)),IF(G30&lt;4.65,IF((G30+VLOOKUP(FLOOR(G30,1),Tables!$L$2:$M$22,2,FALSE)&gt;4.65),4.65,G30+VLOOKUP(FLOOR(G30,1),Tables!$L$2:$M$22,2,FALSE)),4.65))</f>
        <v>5.7500000000000009</v>
      </c>
      <c r="H31" s="30"/>
      <c r="I31" s="30"/>
      <c r="J31" s="47"/>
      <c r="K31" s="41"/>
      <c r="L31" s="14">
        <f>IF(L30&gt;4.65,IF((L30+VLOOKUP(CEILING(L30,1),Tables!$L$2:$M$22,2,FALSE)&lt;4.65),4.65,L30+VLOOKUP(CEILING(L30,1),Tables!$L$2:$M$22,2,FALSE)),IF(L30&lt;4.65,IF((L30+VLOOKUP(FLOOR(L30,1),Tables!$L$2:$M$22,2,FALSE)&gt;4.65),4.65,L30+VLOOKUP(FLOOR(L30,1),Tables!$L$2:$M$22,2,FALSE)),4.65))</f>
        <v>5.7500000000000009</v>
      </c>
      <c r="M31" s="30"/>
      <c r="N31" s="30"/>
      <c r="O31" s="47"/>
      <c r="P31" s="41"/>
      <c r="Q31" s="14">
        <f>IF(Q30&gt;4.65,IF((Q30+VLOOKUP(CEILING(Q30,1),Tables!$L$2:$M$22,2,FALSE)&lt;4.65),4.65,Q30+VLOOKUP(CEILING(Q30,1),Tables!$L$2:$M$22,2,FALSE)),IF(Q30&lt;4.65,IF((Q30+VLOOKUP(FLOOR(Q30,1),Tables!$L$2:$M$22,2,FALSE)&gt;4.65),4.65,Q30+VLOOKUP(FLOOR(Q30,1),Tables!$L$2:$M$22,2,FALSE)),4.65))</f>
        <v>5.7500000000000009</v>
      </c>
      <c r="R31" s="30"/>
      <c r="S31" s="30"/>
      <c r="T31" s="47"/>
      <c r="U31" s="41"/>
      <c r="V31" s="14">
        <f>IF(V30&gt;4.65,IF((V30+VLOOKUP(CEILING(V30,1),Tables!$L$2:$M$22,2,FALSE)&lt;4.65),4.65,V30+VLOOKUP(CEILING(V30,1),Tables!$L$2:$M$22,2,FALSE)),IF(V30&lt;4.65,IF((V30+VLOOKUP(FLOOR(V30,1),Tables!$L$2:$M$22,2,FALSE)&gt;4.65),4.65,V30+VLOOKUP(FLOOR(V30,1),Tables!$L$2:$M$22,2,FALSE)),4.65))</f>
        <v>5.7500000000000009</v>
      </c>
      <c r="W31" s="30"/>
      <c r="X31" s="30"/>
      <c r="Y31" s="47"/>
      <c r="Z31" s="41"/>
      <c r="AA31" s="14">
        <f>IF(AA30&gt;4.65,IF((AA30+VLOOKUP(CEILING(AA30,1),Tables!$L$2:$M$22,2,FALSE)&lt;4.65),4.65,AA30+VLOOKUP(CEILING(AA30,1),Tables!$L$2:$M$22,2,FALSE)),IF(AA30&lt;4.65,IF((AA30+VLOOKUP(FLOOR(AA30,1),Tables!$L$2:$M$22,2,FALSE)&gt;4.65),4.65,AA30+VLOOKUP(FLOOR(AA30,1),Tables!$L$2:$M$22,2,FALSE)),4.65))</f>
        <v>5.7500000000000009</v>
      </c>
      <c r="AB31" s="30"/>
      <c r="AC31" s="30"/>
      <c r="AD31" s="47"/>
      <c r="AE31" s="41"/>
      <c r="AF31" s="14">
        <f>IF(AF30&gt;4.65,IF((AF30+VLOOKUP(CEILING(AF30,1),Tables!$L$2:$M$22,2,FALSE)&lt;4.65),4.65,AF30+VLOOKUP(CEILING(AF30,1),Tables!$L$2:$M$22,2,FALSE)),IF(AF30&lt;4.65,IF((AF30+VLOOKUP(FLOOR(AF30,1),Tables!$L$2:$M$22,2,FALSE)&gt;4.65),4.65,AF30+VLOOKUP(FLOOR(AF30,1),Tables!$L$2:$M$22,2,FALSE)),4.65))</f>
        <v>4.6500000000000004</v>
      </c>
      <c r="AG31" s="30"/>
      <c r="AH31" s="30"/>
      <c r="AI31" s="47"/>
      <c r="AJ31" s="41"/>
      <c r="AK31" s="14">
        <f>IF(AK30&gt;4.65,IF((AK30+VLOOKUP(CEILING(AK30,1),Tables!$L$2:$M$22,2,FALSE)&lt;4.65),4.65,AK30+VLOOKUP(CEILING(AK30,1),Tables!$L$2:$M$22,2,FALSE)),IF(AK30&lt;4.65,IF((AK30+VLOOKUP(FLOOR(AK30,1),Tables!$L$2:$M$22,2,FALSE)&gt;4.65),4.65,AK30+VLOOKUP(FLOOR(AK30,1),Tables!$L$2:$M$22,2,FALSE)),4.65))</f>
        <v>5.7500000000000009</v>
      </c>
      <c r="AL31" s="30"/>
      <c r="AM31" s="30"/>
      <c r="AN31" s="47"/>
      <c r="AO31" s="41"/>
      <c r="AP31" s="14">
        <f>IF(AP30&gt;4.65,IF((AP30+VLOOKUP(CEILING(AP30,1),Tables!$L$2:$M$22,2,FALSE)&lt;4.65),4.65,AP30+VLOOKUP(CEILING(AP30,1),Tables!$L$2:$M$22,2,FALSE)),IF(AP30&lt;4.65,IF((AP30+VLOOKUP(FLOOR(AP30,1),Tables!$L$2:$M$22,2,FALSE)&gt;4.65),4.65,AP30+VLOOKUP(FLOOR(AP30,1),Tables!$L$2:$M$22,2,FALSE)),4.65))</f>
        <v>4.6500000000000004</v>
      </c>
      <c r="AQ31" s="30"/>
      <c r="AR31" s="30"/>
      <c r="AS31" s="47"/>
    </row>
    <row r="32" spans="1:45" s="16" customFormat="1">
      <c r="A32" s="13">
        <f t="shared" si="8"/>
        <v>48</v>
      </c>
      <c r="B32" s="13">
        <f t="shared" si="9"/>
        <v>4</v>
      </c>
      <c r="C32" s="13">
        <f t="shared" si="10"/>
        <v>7</v>
      </c>
      <c r="D32" s="16" t="str">
        <f t="shared" si="7"/>
        <v>s48w4d7</v>
      </c>
      <c r="E32" s="23">
        <f t="shared" ref="E32:E63" si="20">E31+1</f>
        <v>40986</v>
      </c>
      <c r="F32" s="41"/>
      <c r="G32" s="14">
        <f>IF(G31&gt;4.65,IF((G31+VLOOKUP(CEILING(G31,1),Tables!$L$2:$M$22,2,FALSE)&lt;4.65),4.65,G31+VLOOKUP(CEILING(G31,1),Tables!$L$2:$M$22,2,FALSE)),IF(G31&lt;4.65,IF((G31+VLOOKUP(FLOOR(G31,1),Tables!$L$2:$M$22,2,FALSE)&gt;4.65),4.65,G31+VLOOKUP(FLOOR(G31,1),Tables!$L$2:$M$22,2,FALSE)),4.65))</f>
        <v>5.7000000000000011</v>
      </c>
      <c r="H32" s="30"/>
      <c r="I32" s="30"/>
      <c r="J32" s="47"/>
      <c r="K32" s="41"/>
      <c r="L32" s="14">
        <f>IF(L31&gt;4.65,IF((L31+VLOOKUP(CEILING(L31,1),Tables!$L$2:$M$22,2,FALSE)&lt;4.65),4.65,L31+VLOOKUP(CEILING(L31,1),Tables!$L$2:$M$22,2,FALSE)),IF(L31&lt;4.65,IF((L31+VLOOKUP(FLOOR(L31,1),Tables!$L$2:$M$22,2,FALSE)&gt;4.65),4.65,L31+VLOOKUP(FLOOR(L31,1),Tables!$L$2:$M$22,2,FALSE)),4.65))</f>
        <v>5.7000000000000011</v>
      </c>
      <c r="M32" s="30"/>
      <c r="N32" s="30"/>
      <c r="O32" s="47"/>
      <c r="P32" s="41"/>
      <c r="Q32" s="14">
        <f>IF(Q31&gt;4.65,IF((Q31+VLOOKUP(CEILING(Q31,1),Tables!$L$2:$M$22,2,FALSE)&lt;4.65),4.65,Q31+VLOOKUP(CEILING(Q31,1),Tables!$L$2:$M$22,2,FALSE)),IF(Q31&lt;4.65,IF((Q31+VLOOKUP(FLOOR(Q31,1),Tables!$L$2:$M$22,2,FALSE)&gt;4.65),4.65,Q31+VLOOKUP(FLOOR(Q31,1),Tables!$L$2:$M$22,2,FALSE)),4.65))</f>
        <v>5.7000000000000011</v>
      </c>
      <c r="R32" s="30"/>
      <c r="S32" s="30"/>
      <c r="T32" s="47"/>
      <c r="U32" s="41"/>
      <c r="V32" s="14">
        <f>IF(V31&gt;4.65,IF((V31+VLOOKUP(CEILING(V31,1),Tables!$L$2:$M$22,2,FALSE)&lt;4.65),4.65,V31+VLOOKUP(CEILING(V31,1),Tables!$L$2:$M$22,2,FALSE)),IF(V31&lt;4.65,IF((V31+VLOOKUP(FLOOR(V31,1),Tables!$L$2:$M$22,2,FALSE)&gt;4.65),4.65,V31+VLOOKUP(FLOOR(V31,1),Tables!$L$2:$M$22,2,FALSE)),4.65))</f>
        <v>5.7000000000000011</v>
      </c>
      <c r="W32" s="30"/>
      <c r="X32" s="30"/>
      <c r="Y32" s="47"/>
      <c r="Z32" s="41"/>
      <c r="AA32" s="14">
        <f>IF(AA31&gt;4.65,IF((AA31+VLOOKUP(CEILING(AA31,1),Tables!$L$2:$M$22,2,FALSE)&lt;4.65),4.65,AA31+VLOOKUP(CEILING(AA31,1),Tables!$L$2:$M$22,2,FALSE)),IF(AA31&lt;4.65,IF((AA31+VLOOKUP(FLOOR(AA31,1),Tables!$L$2:$M$22,2,FALSE)&gt;4.65),4.65,AA31+VLOOKUP(FLOOR(AA31,1),Tables!$L$2:$M$22,2,FALSE)),4.65))</f>
        <v>5.7000000000000011</v>
      </c>
      <c r="AB32" s="30"/>
      <c r="AC32" s="30"/>
      <c r="AD32" s="47"/>
      <c r="AE32" s="41"/>
      <c r="AF32" s="14">
        <f>IF(AF31&gt;4.65,IF((AF31+VLOOKUP(CEILING(AF31,1),Tables!$L$2:$M$22,2,FALSE)&lt;4.65),4.65,AF31+VLOOKUP(CEILING(AF31,1),Tables!$L$2:$M$22,2,FALSE)),IF(AF31&lt;4.65,IF((AF31+VLOOKUP(FLOOR(AF31,1),Tables!$L$2:$M$22,2,FALSE)&gt;4.65),4.65,AF31+VLOOKUP(FLOOR(AF31,1),Tables!$L$2:$M$22,2,FALSE)),4.65))</f>
        <v>4.6500000000000004</v>
      </c>
      <c r="AG32" s="30"/>
      <c r="AH32" s="30"/>
      <c r="AI32" s="47"/>
      <c r="AJ32" s="41"/>
      <c r="AK32" s="14">
        <f>IF(AK31&gt;4.65,IF((AK31+VLOOKUP(CEILING(AK31,1),Tables!$L$2:$M$22,2,FALSE)&lt;4.65),4.65,AK31+VLOOKUP(CEILING(AK31,1),Tables!$L$2:$M$22,2,FALSE)),IF(AK31&lt;4.65,IF((AK31+VLOOKUP(FLOOR(AK31,1),Tables!$L$2:$M$22,2,FALSE)&gt;4.65),4.65,AK31+VLOOKUP(FLOOR(AK31,1),Tables!$L$2:$M$22,2,FALSE)),4.65))</f>
        <v>5.7000000000000011</v>
      </c>
      <c r="AL32" s="30"/>
      <c r="AM32" s="30"/>
      <c r="AN32" s="47"/>
      <c r="AO32" s="41"/>
      <c r="AP32" s="14">
        <f>IF(AP31&gt;4.65,IF((AP31+VLOOKUP(CEILING(AP31,1),Tables!$L$2:$M$22,2,FALSE)&lt;4.65),4.65,AP31+VLOOKUP(CEILING(AP31,1),Tables!$L$2:$M$22,2,FALSE)),IF(AP31&lt;4.65,IF((AP31+VLOOKUP(FLOOR(AP31,1),Tables!$L$2:$M$22,2,FALSE)&gt;4.65),4.65,AP31+VLOOKUP(FLOOR(AP31,1),Tables!$L$2:$M$22,2,FALSE)),4.65))</f>
        <v>4.6500000000000004</v>
      </c>
      <c r="AQ32" s="30"/>
      <c r="AR32" s="30"/>
      <c r="AS32" s="47"/>
    </row>
    <row r="33" spans="1:45" s="16" customFormat="1">
      <c r="A33" s="13">
        <f t="shared" si="8"/>
        <v>48</v>
      </c>
      <c r="B33" s="13">
        <f t="shared" si="9"/>
        <v>5</v>
      </c>
      <c r="C33" s="13">
        <f t="shared" si="10"/>
        <v>1</v>
      </c>
      <c r="D33" s="16" t="str">
        <f t="shared" si="7"/>
        <v>s48w5d1</v>
      </c>
      <c r="E33" s="23">
        <f t="shared" si="6"/>
        <v>40987</v>
      </c>
      <c r="F33" s="41"/>
      <c r="G33" s="14">
        <f>IF(G32&gt;4.65,IF((G32+VLOOKUP(CEILING(G32,1),Tables!$L$2:$M$22,2,FALSE)&lt;4.65),4.65,G32+VLOOKUP(CEILING(G32,1),Tables!$L$2:$M$22,2,FALSE)),IF(G32&lt;4.65,IF((G32+VLOOKUP(FLOOR(G32,1),Tables!$L$2:$M$22,2,FALSE)&gt;4.65),4.65,G32+VLOOKUP(FLOOR(G32,1),Tables!$L$2:$M$22,2,FALSE)),4.65))</f>
        <v>5.6500000000000012</v>
      </c>
      <c r="H33" s="30"/>
      <c r="I33" s="30"/>
      <c r="J33" s="47"/>
      <c r="K33" s="41"/>
      <c r="L33" s="14">
        <f>IF(L32&gt;4.65,IF((L32+VLOOKUP(CEILING(L32,1),Tables!$L$2:$M$22,2,FALSE)&lt;4.65),4.65,L32+VLOOKUP(CEILING(L32,1),Tables!$L$2:$M$22,2,FALSE)),IF(L32&lt;4.65,IF((L32+VLOOKUP(FLOOR(L32,1),Tables!$L$2:$M$22,2,FALSE)&gt;4.65),4.65,L32+VLOOKUP(FLOOR(L32,1),Tables!$L$2:$M$22,2,FALSE)),4.65))</f>
        <v>5.6500000000000012</v>
      </c>
      <c r="M33" s="30"/>
      <c r="N33" s="30"/>
      <c r="O33" s="47"/>
      <c r="P33" s="41"/>
      <c r="Q33" s="14">
        <f>IF(Q32&gt;4.65,IF((Q32+VLOOKUP(CEILING(Q32,1),Tables!$L$2:$M$22,2,FALSE)&lt;4.65),4.65,Q32+VLOOKUP(CEILING(Q32,1),Tables!$L$2:$M$22,2,FALSE)),IF(Q32&lt;4.65,IF((Q32+VLOOKUP(FLOOR(Q32,1),Tables!$L$2:$M$22,2,FALSE)&gt;4.65),4.65,Q32+VLOOKUP(FLOOR(Q32,1),Tables!$L$2:$M$22,2,FALSE)),4.65))</f>
        <v>5.6500000000000012</v>
      </c>
      <c r="R33" s="30"/>
      <c r="S33" s="30"/>
      <c r="T33" s="47"/>
      <c r="U33" s="41"/>
      <c r="V33" s="14">
        <f>IF(V32&gt;4.65,IF((V32+VLOOKUP(CEILING(V32,1),Tables!$L$2:$M$22,2,FALSE)&lt;4.65),4.65,V32+VLOOKUP(CEILING(V32,1),Tables!$L$2:$M$22,2,FALSE)),IF(V32&lt;4.65,IF((V32+VLOOKUP(FLOOR(V32,1),Tables!$L$2:$M$22,2,FALSE)&gt;4.65),4.65,V32+VLOOKUP(FLOOR(V32,1),Tables!$L$2:$M$22,2,FALSE)),4.65))</f>
        <v>5.6500000000000012</v>
      </c>
      <c r="W33" s="30"/>
      <c r="X33" s="30"/>
      <c r="Y33" s="47"/>
      <c r="Z33" s="41"/>
      <c r="AA33" s="14">
        <f>IF(AA32&gt;4.65,IF((AA32+VLOOKUP(CEILING(AA32,1),Tables!$L$2:$M$22,2,FALSE)&lt;4.65),4.65,AA32+VLOOKUP(CEILING(AA32,1),Tables!$L$2:$M$22,2,FALSE)),IF(AA32&lt;4.65,IF((AA32+VLOOKUP(FLOOR(AA32,1),Tables!$L$2:$M$22,2,FALSE)&gt;4.65),4.65,AA32+VLOOKUP(FLOOR(AA32,1),Tables!$L$2:$M$22,2,FALSE)),4.65))</f>
        <v>5.6500000000000012</v>
      </c>
      <c r="AB33" s="30"/>
      <c r="AC33" s="30"/>
      <c r="AD33" s="47"/>
      <c r="AE33" s="41"/>
      <c r="AF33" s="14">
        <f>IF(AF32&gt;4.65,IF((AF32+VLOOKUP(CEILING(AF32,1),Tables!$L$2:$M$22,2,FALSE)&lt;4.65),4.65,AF32+VLOOKUP(CEILING(AF32,1),Tables!$L$2:$M$22,2,FALSE)),IF(AF32&lt;4.65,IF((AF32+VLOOKUP(FLOOR(AF32,1),Tables!$L$2:$M$22,2,FALSE)&gt;4.65),4.65,AF32+VLOOKUP(FLOOR(AF32,1),Tables!$L$2:$M$22,2,FALSE)),4.65))</f>
        <v>4.6500000000000004</v>
      </c>
      <c r="AG33" s="30"/>
      <c r="AH33" s="30"/>
      <c r="AI33" s="47"/>
      <c r="AJ33" s="41"/>
      <c r="AK33" s="14">
        <f>IF(AK32&gt;4.65,IF((AK32+VLOOKUP(CEILING(AK32,1),Tables!$L$2:$M$22,2,FALSE)&lt;4.65),4.65,AK32+VLOOKUP(CEILING(AK32,1),Tables!$L$2:$M$22,2,FALSE)),IF(AK32&lt;4.65,IF((AK32+VLOOKUP(FLOOR(AK32,1),Tables!$L$2:$M$22,2,FALSE)&gt;4.65),4.65,AK32+VLOOKUP(FLOOR(AK32,1),Tables!$L$2:$M$22,2,FALSE)),4.65))</f>
        <v>5.6500000000000012</v>
      </c>
      <c r="AL33" s="30"/>
      <c r="AM33" s="30"/>
      <c r="AN33" s="47"/>
      <c r="AO33" s="41"/>
      <c r="AP33" s="14">
        <f>IF(AP32&gt;4.65,IF((AP32+VLOOKUP(CEILING(AP32,1),Tables!$L$2:$M$22,2,FALSE)&lt;4.65),4.65,AP32+VLOOKUP(CEILING(AP32,1),Tables!$L$2:$M$22,2,FALSE)),IF(AP32&lt;4.65,IF((AP32+VLOOKUP(FLOOR(AP32,1),Tables!$L$2:$M$22,2,FALSE)&gt;4.65),4.65,AP32+VLOOKUP(FLOOR(AP32,1),Tables!$L$2:$M$22,2,FALSE)),4.65))</f>
        <v>4.6500000000000004</v>
      </c>
      <c r="AQ33" s="30"/>
      <c r="AR33" s="30"/>
      <c r="AS33" s="47"/>
    </row>
    <row r="34" spans="1:45" s="16" customFormat="1">
      <c r="A34" s="13">
        <f t="shared" si="8"/>
        <v>48</v>
      </c>
      <c r="B34" s="13">
        <f t="shared" si="9"/>
        <v>5</v>
      </c>
      <c r="C34" s="13">
        <f t="shared" si="10"/>
        <v>2</v>
      </c>
      <c r="D34" s="16" t="str">
        <f t="shared" si="7"/>
        <v>s48w5d2</v>
      </c>
      <c r="E34" s="23">
        <f t="shared" si="6"/>
        <v>40988</v>
      </c>
      <c r="F34" s="41"/>
      <c r="G34" s="14">
        <f>IF(G33&gt;4.65,IF((G33+VLOOKUP(CEILING(G33,1),Tables!$L$2:$M$22,2,FALSE)&lt;4.65),4.65,G33+VLOOKUP(CEILING(G33,1),Tables!$L$2:$M$22,2,FALSE)),IF(G33&lt;4.65,IF((G33+VLOOKUP(FLOOR(G33,1),Tables!$L$2:$M$22,2,FALSE)&gt;4.65),4.65,G33+VLOOKUP(FLOOR(G33,1),Tables!$L$2:$M$22,2,FALSE)),4.65))</f>
        <v>5.6000000000000014</v>
      </c>
      <c r="H34" s="30"/>
      <c r="I34" s="30"/>
      <c r="J34" s="47"/>
      <c r="K34" s="41"/>
      <c r="L34" s="14">
        <f>IF(L33&gt;4.65,IF((L33+VLOOKUP(CEILING(L33,1),Tables!$L$2:$M$22,2,FALSE)&lt;4.65),4.65,L33+VLOOKUP(CEILING(L33,1),Tables!$L$2:$M$22,2,FALSE)),IF(L33&lt;4.65,IF((L33+VLOOKUP(FLOOR(L33,1),Tables!$L$2:$M$22,2,FALSE)&gt;4.65),4.65,L33+VLOOKUP(FLOOR(L33,1),Tables!$L$2:$M$22,2,FALSE)),4.65))</f>
        <v>5.6000000000000014</v>
      </c>
      <c r="M34" s="30"/>
      <c r="N34" s="30"/>
      <c r="O34" s="47"/>
      <c r="P34" s="41"/>
      <c r="Q34" s="14">
        <f>IF(Q33&gt;4.65,IF((Q33+VLOOKUP(CEILING(Q33,1),Tables!$L$2:$M$22,2,FALSE)&lt;4.65),4.65,Q33+VLOOKUP(CEILING(Q33,1),Tables!$L$2:$M$22,2,FALSE)),IF(Q33&lt;4.65,IF((Q33+VLOOKUP(FLOOR(Q33,1),Tables!$L$2:$M$22,2,FALSE)&gt;4.65),4.65,Q33+VLOOKUP(FLOOR(Q33,1),Tables!$L$2:$M$22,2,FALSE)),4.65))</f>
        <v>5.6000000000000014</v>
      </c>
      <c r="R34" s="30"/>
      <c r="S34" s="30"/>
      <c r="T34" s="47"/>
      <c r="U34" s="41"/>
      <c r="V34" s="14">
        <f>IF(V33&gt;4.65,IF((V33+VLOOKUP(CEILING(V33,1),Tables!$L$2:$M$22,2,FALSE)&lt;4.65),4.65,V33+VLOOKUP(CEILING(V33,1),Tables!$L$2:$M$22,2,FALSE)),IF(V33&lt;4.65,IF((V33+VLOOKUP(FLOOR(V33,1),Tables!$L$2:$M$22,2,FALSE)&gt;4.65),4.65,V33+VLOOKUP(FLOOR(V33,1),Tables!$L$2:$M$22,2,FALSE)),4.65))</f>
        <v>5.6000000000000014</v>
      </c>
      <c r="W34" s="30"/>
      <c r="X34" s="30"/>
      <c r="Y34" s="47"/>
      <c r="Z34" s="41"/>
      <c r="AA34" s="14">
        <f>IF(AA33&gt;4.65,IF((AA33+VLOOKUP(CEILING(AA33,1),Tables!$L$2:$M$22,2,FALSE)&lt;4.65),4.65,AA33+VLOOKUP(CEILING(AA33,1),Tables!$L$2:$M$22,2,FALSE)),IF(AA33&lt;4.65,IF((AA33+VLOOKUP(FLOOR(AA33,1),Tables!$L$2:$M$22,2,FALSE)&gt;4.65),4.65,AA33+VLOOKUP(FLOOR(AA33,1),Tables!$L$2:$M$22,2,FALSE)),4.65))</f>
        <v>5.6000000000000014</v>
      </c>
      <c r="AB34" s="30"/>
      <c r="AC34" s="30"/>
      <c r="AD34" s="47"/>
      <c r="AE34" s="41"/>
      <c r="AF34" s="14">
        <f>IF(AF33&gt;4.65,IF((AF33+VLOOKUP(CEILING(AF33,1),Tables!$L$2:$M$22,2,FALSE)&lt;4.65),4.65,AF33+VLOOKUP(CEILING(AF33,1),Tables!$L$2:$M$22,2,FALSE)),IF(AF33&lt;4.65,IF((AF33+VLOOKUP(FLOOR(AF33,1),Tables!$L$2:$M$22,2,FALSE)&gt;4.65),4.65,AF33+VLOOKUP(FLOOR(AF33,1),Tables!$L$2:$M$22,2,FALSE)),4.65))</f>
        <v>4.6500000000000004</v>
      </c>
      <c r="AG34" s="30"/>
      <c r="AH34" s="30"/>
      <c r="AI34" s="47"/>
      <c r="AJ34" s="41"/>
      <c r="AK34" s="14">
        <f>IF(AK33&gt;4.65,IF((AK33+VLOOKUP(CEILING(AK33,1),Tables!$L$2:$M$22,2,FALSE)&lt;4.65),4.65,AK33+VLOOKUP(CEILING(AK33,1),Tables!$L$2:$M$22,2,FALSE)),IF(AK33&lt;4.65,IF((AK33+VLOOKUP(FLOOR(AK33,1),Tables!$L$2:$M$22,2,FALSE)&gt;4.65),4.65,AK33+VLOOKUP(FLOOR(AK33,1),Tables!$L$2:$M$22,2,FALSE)),4.65))</f>
        <v>5.6000000000000014</v>
      </c>
      <c r="AL34" s="30"/>
      <c r="AM34" s="30"/>
      <c r="AN34" s="47"/>
      <c r="AO34" s="41"/>
      <c r="AP34" s="14">
        <f>IF(AP33&gt;4.65,IF((AP33+VLOOKUP(CEILING(AP33,1),Tables!$L$2:$M$22,2,FALSE)&lt;4.65),4.65,AP33+VLOOKUP(CEILING(AP33,1),Tables!$L$2:$M$22,2,FALSE)),IF(AP33&lt;4.65,IF((AP33+VLOOKUP(FLOOR(AP33,1),Tables!$L$2:$M$22,2,FALSE)&gt;4.65),4.65,AP33+VLOOKUP(FLOOR(AP33,1),Tables!$L$2:$M$22,2,FALSE)),4.65))</f>
        <v>4.6500000000000004</v>
      </c>
      <c r="AQ34" s="30"/>
      <c r="AR34" s="30"/>
      <c r="AS34" s="47"/>
    </row>
    <row r="35" spans="1:45" s="16" customFormat="1">
      <c r="A35" s="13">
        <f t="shared" si="8"/>
        <v>48</v>
      </c>
      <c r="B35" s="13">
        <f t="shared" si="9"/>
        <v>5</v>
      </c>
      <c r="C35" s="13">
        <f t="shared" si="10"/>
        <v>3</v>
      </c>
      <c r="D35" s="16" t="str">
        <f t="shared" si="7"/>
        <v>s48w5d3</v>
      </c>
      <c r="E35" s="23">
        <f t="shared" si="6"/>
        <v>40989</v>
      </c>
      <c r="F35" s="41"/>
      <c r="G35" s="14">
        <f>IF(G34&gt;4.65,IF((G34+VLOOKUP(CEILING(G34,1),Tables!$L$2:$M$22,2,FALSE)&lt;4.65),4.65,G34+VLOOKUP(CEILING(G34,1),Tables!$L$2:$M$22,2,FALSE)),IF(G34&lt;4.65,IF((G34+VLOOKUP(FLOOR(G34,1),Tables!$L$2:$M$22,2,FALSE)&gt;4.65),4.65,G34+VLOOKUP(FLOOR(G34,1),Tables!$L$2:$M$22,2,FALSE)),4.65))</f>
        <v>5.5500000000000016</v>
      </c>
      <c r="H35" s="30"/>
      <c r="I35" s="30"/>
      <c r="J35" s="47"/>
      <c r="K35" s="41"/>
      <c r="L35" s="14">
        <f>IF(L34&gt;4.65,IF((L34+VLOOKUP(CEILING(L34,1),Tables!$L$2:$M$22,2,FALSE)&lt;4.65),4.65,L34+VLOOKUP(CEILING(L34,1),Tables!$L$2:$M$22,2,FALSE)),IF(L34&lt;4.65,IF((L34+VLOOKUP(FLOOR(L34,1),Tables!$L$2:$M$22,2,FALSE)&gt;4.65),4.65,L34+VLOOKUP(FLOOR(L34,1),Tables!$L$2:$M$22,2,FALSE)),4.65))</f>
        <v>5.5500000000000016</v>
      </c>
      <c r="M35" s="30"/>
      <c r="N35" s="30"/>
      <c r="O35" s="47"/>
      <c r="P35" s="41"/>
      <c r="Q35" s="14">
        <f>IF(Q34&gt;4.65,IF((Q34+VLOOKUP(CEILING(Q34,1),Tables!$L$2:$M$22,2,FALSE)&lt;4.65),4.65,Q34+VLOOKUP(CEILING(Q34,1),Tables!$L$2:$M$22,2,FALSE)),IF(Q34&lt;4.65,IF((Q34+VLOOKUP(FLOOR(Q34,1),Tables!$L$2:$M$22,2,FALSE)&gt;4.65),4.65,Q34+VLOOKUP(FLOOR(Q34,1),Tables!$L$2:$M$22,2,FALSE)),4.65))</f>
        <v>5.5500000000000016</v>
      </c>
      <c r="R35" s="30"/>
      <c r="S35" s="30"/>
      <c r="T35" s="47"/>
      <c r="U35" s="41"/>
      <c r="V35" s="14">
        <f>IF(V34&gt;4.65,IF((V34+VLOOKUP(CEILING(V34,1),Tables!$L$2:$M$22,2,FALSE)&lt;4.65),4.65,V34+VLOOKUP(CEILING(V34,1),Tables!$L$2:$M$22,2,FALSE)),IF(V34&lt;4.65,IF((V34+VLOOKUP(FLOOR(V34,1),Tables!$L$2:$M$22,2,FALSE)&gt;4.65),4.65,V34+VLOOKUP(FLOOR(V34,1),Tables!$L$2:$M$22,2,FALSE)),4.65))</f>
        <v>5.5500000000000016</v>
      </c>
      <c r="W35" s="30"/>
      <c r="X35" s="30"/>
      <c r="Y35" s="47"/>
      <c r="Z35" s="41"/>
      <c r="AA35" s="14">
        <f>IF(AA34&gt;4.65,IF((AA34+VLOOKUP(CEILING(AA34,1),Tables!$L$2:$M$22,2,FALSE)&lt;4.65),4.65,AA34+VLOOKUP(CEILING(AA34,1),Tables!$L$2:$M$22,2,FALSE)),IF(AA34&lt;4.65,IF((AA34+VLOOKUP(FLOOR(AA34,1),Tables!$L$2:$M$22,2,FALSE)&gt;4.65),4.65,AA34+VLOOKUP(FLOOR(AA34,1),Tables!$L$2:$M$22,2,FALSE)),4.65))</f>
        <v>5.5500000000000016</v>
      </c>
      <c r="AB35" s="30"/>
      <c r="AC35" s="30"/>
      <c r="AD35" s="47"/>
      <c r="AE35" s="41"/>
      <c r="AF35" s="14">
        <f>IF(AF34&gt;4.65,IF((AF34+VLOOKUP(CEILING(AF34,1),Tables!$L$2:$M$22,2,FALSE)&lt;4.65),4.65,AF34+VLOOKUP(CEILING(AF34,1),Tables!$L$2:$M$22,2,FALSE)),IF(AF34&lt;4.65,IF((AF34+VLOOKUP(FLOOR(AF34,1),Tables!$L$2:$M$22,2,FALSE)&gt;4.65),4.65,AF34+VLOOKUP(FLOOR(AF34,1),Tables!$L$2:$M$22,2,FALSE)),4.65))</f>
        <v>4.6500000000000004</v>
      </c>
      <c r="AG35" s="30"/>
      <c r="AH35" s="30"/>
      <c r="AI35" s="47"/>
      <c r="AJ35" s="41"/>
      <c r="AK35" s="14">
        <f>IF(AK34&gt;4.65,IF((AK34+VLOOKUP(CEILING(AK34,1),Tables!$L$2:$M$22,2,FALSE)&lt;4.65),4.65,AK34+VLOOKUP(CEILING(AK34,1),Tables!$L$2:$M$22,2,FALSE)),IF(AK34&lt;4.65,IF((AK34+VLOOKUP(FLOOR(AK34,1),Tables!$L$2:$M$22,2,FALSE)&gt;4.65),4.65,AK34+VLOOKUP(FLOOR(AK34,1),Tables!$L$2:$M$22,2,FALSE)),4.65))</f>
        <v>5.5500000000000016</v>
      </c>
      <c r="AL35" s="30"/>
      <c r="AM35" s="30"/>
      <c r="AN35" s="47"/>
      <c r="AO35" s="41"/>
      <c r="AP35" s="14">
        <f>IF(AP34&gt;4.65,IF((AP34+VLOOKUP(CEILING(AP34,1),Tables!$L$2:$M$22,2,FALSE)&lt;4.65),4.65,AP34+VLOOKUP(CEILING(AP34,1),Tables!$L$2:$M$22,2,FALSE)),IF(AP34&lt;4.65,IF((AP34+VLOOKUP(FLOOR(AP34,1),Tables!$L$2:$M$22,2,FALSE)&gt;4.65),4.65,AP34+VLOOKUP(FLOOR(AP34,1),Tables!$L$2:$M$22,2,FALSE)),4.65))</f>
        <v>4.6500000000000004</v>
      </c>
      <c r="AQ35" s="30"/>
      <c r="AR35" s="30"/>
      <c r="AS35" s="47"/>
    </row>
    <row r="36" spans="1:45" s="16" customFormat="1">
      <c r="A36" s="13">
        <f t="shared" si="8"/>
        <v>48</v>
      </c>
      <c r="B36" s="13">
        <f t="shared" si="9"/>
        <v>5</v>
      </c>
      <c r="C36" s="13">
        <f t="shared" si="10"/>
        <v>4</v>
      </c>
      <c r="D36" s="16" t="str">
        <f t="shared" si="7"/>
        <v>s48w5d4</v>
      </c>
      <c r="E36" s="23">
        <f t="shared" si="6"/>
        <v>40990</v>
      </c>
      <c r="F36" s="41"/>
      <c r="G36" s="14">
        <f>IF(G35&gt;4.65,IF((G35+VLOOKUP(CEILING(G35,1),Tables!$L$2:$M$22,2,FALSE)&lt;4.65),4.65,G35+VLOOKUP(CEILING(G35,1),Tables!$L$2:$M$22,2,FALSE)),IF(G35&lt;4.65,IF((G35+VLOOKUP(FLOOR(G35,1),Tables!$L$2:$M$22,2,FALSE)&gt;4.65),4.65,G35+VLOOKUP(FLOOR(G35,1),Tables!$L$2:$M$22,2,FALSE)),4.65))</f>
        <v>5.5000000000000018</v>
      </c>
      <c r="H36" s="30"/>
      <c r="I36" s="30"/>
      <c r="J36" s="47"/>
      <c r="K36" s="41"/>
      <c r="L36" s="14">
        <f>IF(L35&gt;4.65,IF((L35+VLOOKUP(CEILING(L35,1),Tables!$L$2:$M$22,2,FALSE)&lt;4.65),4.65,L35+VLOOKUP(CEILING(L35,1),Tables!$L$2:$M$22,2,FALSE)),IF(L35&lt;4.65,IF((L35+VLOOKUP(FLOOR(L35,1),Tables!$L$2:$M$22,2,FALSE)&gt;4.65),4.65,L35+VLOOKUP(FLOOR(L35,1),Tables!$L$2:$M$22,2,FALSE)),4.65))</f>
        <v>5.5000000000000018</v>
      </c>
      <c r="M36" s="30"/>
      <c r="N36" s="30"/>
      <c r="O36" s="47"/>
      <c r="P36" s="41"/>
      <c r="Q36" s="14">
        <f>IF(Q35&gt;4.65,IF((Q35+VLOOKUP(CEILING(Q35,1),Tables!$L$2:$M$22,2,FALSE)&lt;4.65),4.65,Q35+VLOOKUP(CEILING(Q35,1),Tables!$L$2:$M$22,2,FALSE)),IF(Q35&lt;4.65,IF((Q35+VLOOKUP(FLOOR(Q35,1),Tables!$L$2:$M$22,2,FALSE)&gt;4.65),4.65,Q35+VLOOKUP(FLOOR(Q35,1),Tables!$L$2:$M$22,2,FALSE)),4.65))</f>
        <v>5.5000000000000018</v>
      </c>
      <c r="R36" s="30"/>
      <c r="S36" s="30"/>
      <c r="T36" s="47"/>
      <c r="U36" s="41"/>
      <c r="V36" s="14">
        <f>IF(V35&gt;4.65,IF((V35+VLOOKUP(CEILING(V35,1),Tables!$L$2:$M$22,2,FALSE)&lt;4.65),4.65,V35+VLOOKUP(CEILING(V35,1),Tables!$L$2:$M$22,2,FALSE)),IF(V35&lt;4.65,IF((V35+VLOOKUP(FLOOR(V35,1),Tables!$L$2:$M$22,2,FALSE)&gt;4.65),4.65,V35+VLOOKUP(FLOOR(V35,1),Tables!$L$2:$M$22,2,FALSE)),4.65))</f>
        <v>5.5000000000000018</v>
      </c>
      <c r="W36" s="30"/>
      <c r="X36" s="30"/>
      <c r="Y36" s="47"/>
      <c r="Z36" s="41"/>
      <c r="AA36" s="14">
        <f>IF(AA35&gt;4.65,IF((AA35+VLOOKUP(CEILING(AA35,1),Tables!$L$2:$M$22,2,FALSE)&lt;4.65),4.65,AA35+VLOOKUP(CEILING(AA35,1),Tables!$L$2:$M$22,2,FALSE)),IF(AA35&lt;4.65,IF((AA35+VLOOKUP(FLOOR(AA35,1),Tables!$L$2:$M$22,2,FALSE)&gt;4.65),4.65,AA35+VLOOKUP(FLOOR(AA35,1),Tables!$L$2:$M$22,2,FALSE)),4.65))</f>
        <v>5.5000000000000018</v>
      </c>
      <c r="AB36" s="30"/>
      <c r="AC36" s="30"/>
      <c r="AD36" s="47"/>
      <c r="AE36" s="41"/>
      <c r="AF36" s="14">
        <f>IF(AF35&gt;4.65,IF((AF35+VLOOKUP(CEILING(AF35,1),Tables!$L$2:$M$22,2,FALSE)&lt;4.65),4.65,AF35+VLOOKUP(CEILING(AF35,1),Tables!$L$2:$M$22,2,FALSE)),IF(AF35&lt;4.65,IF((AF35+VLOOKUP(FLOOR(AF35,1),Tables!$L$2:$M$22,2,FALSE)&gt;4.65),4.65,AF35+VLOOKUP(FLOOR(AF35,1),Tables!$L$2:$M$22,2,FALSE)),4.65))</f>
        <v>4.6500000000000004</v>
      </c>
      <c r="AG36" s="30"/>
      <c r="AH36" s="30"/>
      <c r="AI36" s="47"/>
      <c r="AJ36" s="41"/>
      <c r="AK36" s="14">
        <f>IF(AK35&gt;4.65,IF((AK35+VLOOKUP(CEILING(AK35,1),Tables!$L$2:$M$22,2,FALSE)&lt;4.65),4.65,AK35+VLOOKUP(CEILING(AK35,1),Tables!$L$2:$M$22,2,FALSE)),IF(AK35&lt;4.65,IF((AK35+VLOOKUP(FLOOR(AK35,1),Tables!$L$2:$M$22,2,FALSE)&gt;4.65),4.65,AK35+VLOOKUP(FLOOR(AK35,1),Tables!$L$2:$M$22,2,FALSE)),4.65))</f>
        <v>5.5000000000000018</v>
      </c>
      <c r="AL36" s="30"/>
      <c r="AM36" s="30"/>
      <c r="AN36" s="47"/>
      <c r="AO36" s="41"/>
      <c r="AP36" s="14">
        <f>IF(AP35&gt;4.65,IF((AP35+VLOOKUP(CEILING(AP35,1),Tables!$L$2:$M$22,2,FALSE)&lt;4.65),4.65,AP35+VLOOKUP(CEILING(AP35,1),Tables!$L$2:$M$22,2,FALSE)),IF(AP35&lt;4.65,IF((AP35+VLOOKUP(FLOOR(AP35,1),Tables!$L$2:$M$22,2,FALSE)&gt;4.65),4.65,AP35+VLOOKUP(FLOOR(AP35,1),Tables!$L$2:$M$22,2,FALSE)),4.65))</f>
        <v>4.6500000000000004</v>
      </c>
      <c r="AQ36" s="30"/>
      <c r="AR36" s="30"/>
      <c r="AS36" s="47"/>
    </row>
    <row r="37" spans="1:45" s="16" customFormat="1">
      <c r="A37" s="13">
        <f t="shared" si="8"/>
        <v>48</v>
      </c>
      <c r="B37" s="13">
        <f t="shared" si="9"/>
        <v>5</v>
      </c>
      <c r="C37" s="13">
        <f t="shared" si="10"/>
        <v>5</v>
      </c>
      <c r="D37" s="16" t="str">
        <f t="shared" si="7"/>
        <v>s48w5d5</v>
      </c>
      <c r="E37" s="23">
        <f t="shared" si="6"/>
        <v>40991</v>
      </c>
      <c r="F37" s="41"/>
      <c r="G37" s="14">
        <f>IF(G36&gt;4.65,IF((G36+VLOOKUP(CEILING(G36,1),Tables!$L$2:$M$22,2,FALSE)&lt;4.65),4.65,G36+VLOOKUP(CEILING(G36,1),Tables!$L$2:$M$22,2,FALSE)),IF(G36&lt;4.65,IF((G36+VLOOKUP(FLOOR(G36,1),Tables!$L$2:$M$22,2,FALSE)&gt;4.65),4.65,G36+VLOOKUP(FLOOR(G36,1),Tables!$L$2:$M$22,2,FALSE)),4.65))</f>
        <v>5.450000000000002</v>
      </c>
      <c r="H37" s="30"/>
      <c r="I37" s="30"/>
      <c r="J37" s="47"/>
      <c r="K37" s="41"/>
      <c r="L37" s="14">
        <f>IF(L36&gt;4.65,IF((L36+VLOOKUP(CEILING(L36,1),Tables!$L$2:$M$22,2,FALSE)&lt;4.65),4.65,L36+VLOOKUP(CEILING(L36,1),Tables!$L$2:$M$22,2,FALSE)),IF(L36&lt;4.65,IF((L36+VLOOKUP(FLOOR(L36,1),Tables!$L$2:$M$22,2,FALSE)&gt;4.65),4.65,L36+VLOOKUP(FLOOR(L36,1),Tables!$L$2:$M$22,2,FALSE)),4.65))</f>
        <v>5.450000000000002</v>
      </c>
      <c r="M37" s="30"/>
      <c r="N37" s="30"/>
      <c r="O37" s="47"/>
      <c r="P37" s="41"/>
      <c r="Q37" s="14">
        <f>IF(Q36&gt;4.65,IF((Q36+VLOOKUP(CEILING(Q36,1),Tables!$L$2:$M$22,2,FALSE)&lt;4.65),4.65,Q36+VLOOKUP(CEILING(Q36,1),Tables!$L$2:$M$22,2,FALSE)),IF(Q36&lt;4.65,IF((Q36+VLOOKUP(FLOOR(Q36,1),Tables!$L$2:$M$22,2,FALSE)&gt;4.65),4.65,Q36+VLOOKUP(FLOOR(Q36,1),Tables!$L$2:$M$22,2,FALSE)),4.65))</f>
        <v>5.450000000000002</v>
      </c>
      <c r="R37" s="30"/>
      <c r="S37" s="30"/>
      <c r="T37" s="47"/>
      <c r="U37" s="41"/>
      <c r="V37" s="14">
        <f>IF(V36&gt;4.65,IF((V36+VLOOKUP(CEILING(V36,1),Tables!$L$2:$M$22,2,FALSE)&lt;4.65),4.65,V36+VLOOKUP(CEILING(V36,1),Tables!$L$2:$M$22,2,FALSE)),IF(V36&lt;4.65,IF((V36+VLOOKUP(FLOOR(V36,1),Tables!$L$2:$M$22,2,FALSE)&gt;4.65),4.65,V36+VLOOKUP(FLOOR(V36,1),Tables!$L$2:$M$22,2,FALSE)),4.65))</f>
        <v>5.450000000000002</v>
      </c>
      <c r="W37" s="30"/>
      <c r="X37" s="30"/>
      <c r="Y37" s="47"/>
      <c r="Z37" s="41"/>
      <c r="AA37" s="14">
        <f>IF(AA36&gt;4.65,IF((AA36+VLOOKUP(CEILING(AA36,1),Tables!$L$2:$M$22,2,FALSE)&lt;4.65),4.65,AA36+VLOOKUP(CEILING(AA36,1),Tables!$L$2:$M$22,2,FALSE)),IF(AA36&lt;4.65,IF((AA36+VLOOKUP(FLOOR(AA36,1),Tables!$L$2:$M$22,2,FALSE)&gt;4.65),4.65,AA36+VLOOKUP(FLOOR(AA36,1),Tables!$L$2:$M$22,2,FALSE)),4.65))</f>
        <v>5.450000000000002</v>
      </c>
      <c r="AB37" s="30"/>
      <c r="AC37" s="30"/>
      <c r="AD37" s="47"/>
      <c r="AE37" s="41"/>
      <c r="AF37" s="14">
        <f>IF(AF36&gt;4.65,IF((AF36+VLOOKUP(CEILING(AF36,1),Tables!$L$2:$M$22,2,FALSE)&lt;4.65),4.65,AF36+VLOOKUP(CEILING(AF36,1),Tables!$L$2:$M$22,2,FALSE)),IF(AF36&lt;4.65,IF((AF36+VLOOKUP(FLOOR(AF36,1),Tables!$L$2:$M$22,2,FALSE)&gt;4.65),4.65,AF36+VLOOKUP(FLOOR(AF36,1),Tables!$L$2:$M$22,2,FALSE)),4.65))</f>
        <v>4.6500000000000004</v>
      </c>
      <c r="AG37" s="30"/>
      <c r="AH37" s="30"/>
      <c r="AI37" s="47"/>
      <c r="AJ37" s="41"/>
      <c r="AK37" s="14">
        <f>IF(AK36&gt;4.65,IF((AK36+VLOOKUP(CEILING(AK36,1),Tables!$L$2:$M$22,2,FALSE)&lt;4.65),4.65,AK36+VLOOKUP(CEILING(AK36,1),Tables!$L$2:$M$22,2,FALSE)),IF(AK36&lt;4.65,IF((AK36+VLOOKUP(FLOOR(AK36,1),Tables!$L$2:$M$22,2,FALSE)&gt;4.65),4.65,AK36+VLOOKUP(FLOOR(AK36,1),Tables!$L$2:$M$22,2,FALSE)),4.65))</f>
        <v>5.450000000000002</v>
      </c>
      <c r="AL37" s="30"/>
      <c r="AM37" s="30"/>
      <c r="AN37" s="47"/>
      <c r="AO37" s="41"/>
      <c r="AP37" s="14">
        <f>IF(AP36&gt;4.65,IF((AP36+VLOOKUP(CEILING(AP36,1),Tables!$L$2:$M$22,2,FALSE)&lt;4.65),4.65,AP36+VLOOKUP(CEILING(AP36,1),Tables!$L$2:$M$22,2,FALSE)),IF(AP36&lt;4.65,IF((AP36+VLOOKUP(FLOOR(AP36,1),Tables!$L$2:$M$22,2,FALSE)&gt;4.65),4.65,AP36+VLOOKUP(FLOOR(AP36,1),Tables!$L$2:$M$22,2,FALSE)),4.65))</f>
        <v>4.6500000000000004</v>
      </c>
      <c r="AQ37" s="30"/>
      <c r="AR37" s="30"/>
      <c r="AS37" s="47"/>
    </row>
    <row r="38" spans="1:45" s="16" customFormat="1">
      <c r="A38" s="13"/>
      <c r="B38" s="13"/>
      <c r="C38" s="13"/>
      <c r="E38" s="35" t="s">
        <v>70</v>
      </c>
      <c r="F38" s="42"/>
      <c r="G38" s="22">
        <f t="shared" si="11"/>
        <v>5.450000000000002</v>
      </c>
      <c r="H38" s="30"/>
      <c r="I38" s="30"/>
      <c r="J38" s="47"/>
      <c r="K38" s="42"/>
      <c r="L38" s="22">
        <f t="shared" ref="L38" si="21">IF(K38="pic",L37/0.75,IF(K38="mots",L37*0.5,L37))</f>
        <v>5.450000000000002</v>
      </c>
      <c r="M38" s="30"/>
      <c r="N38" s="30"/>
      <c r="O38" s="47"/>
      <c r="P38" s="42"/>
      <c r="Q38" s="22">
        <f t="shared" ref="Q38" si="22">IF(P38="pic",Q37/0.75,IF(P38="mots",Q37*0.5,Q37))</f>
        <v>5.450000000000002</v>
      </c>
      <c r="R38" s="30"/>
      <c r="S38" s="30"/>
      <c r="T38" s="47"/>
      <c r="U38" s="42"/>
      <c r="V38" s="22">
        <f t="shared" ref="V38" si="23">IF(U38="pic",V37/0.75,IF(U38="mots",V37*0.5,V37))</f>
        <v>5.450000000000002</v>
      </c>
      <c r="W38" s="30"/>
      <c r="X38" s="30"/>
      <c r="Y38" s="47"/>
      <c r="Z38" s="42"/>
      <c r="AA38" s="22">
        <f t="shared" ref="AA38" si="24">IF(Z38="pic",AA37/0.75,IF(Z38="mots",AA37*0.5,AA37))</f>
        <v>5.450000000000002</v>
      </c>
      <c r="AB38" s="30"/>
      <c r="AC38" s="30"/>
      <c r="AD38" s="47"/>
      <c r="AE38" s="42"/>
      <c r="AF38" s="22">
        <f t="shared" ref="AF38" si="25">IF(AE38="pic",AF37/0.75,IF(AE38="mots",AF37*0.5,AF37))</f>
        <v>4.6500000000000004</v>
      </c>
      <c r="AG38" s="30"/>
      <c r="AH38" s="30"/>
      <c r="AI38" s="47"/>
      <c r="AJ38" s="42"/>
      <c r="AK38" s="22">
        <f t="shared" ref="AK38" si="26">IF(AJ38="pic",AK37/0.75,IF(AJ38="mots",AK37*0.5,AK37))</f>
        <v>5.450000000000002</v>
      </c>
      <c r="AL38" s="30"/>
      <c r="AM38" s="30"/>
      <c r="AN38" s="47"/>
      <c r="AO38" s="42"/>
      <c r="AP38" s="22">
        <f t="shared" ref="AP38" si="27">IF(AO38="pic",AP37/0.75,IF(AO38="mots",AP37*0.5,AP37))</f>
        <v>4.6500000000000004</v>
      </c>
      <c r="AQ38" s="30"/>
      <c r="AR38" s="30"/>
      <c r="AS38" s="47"/>
    </row>
    <row r="39" spans="1:45" s="16" customFormat="1">
      <c r="A39" s="13">
        <f>IF(AND(B37=16,C37=7),A37+1,A37)</f>
        <v>48</v>
      </c>
      <c r="B39" s="13">
        <f>IF(A39&gt;A37,1,IF(C37=7,B37+1,B37))</f>
        <v>5</v>
      </c>
      <c r="C39" s="13">
        <f>IF(C37=7,1,C37+1)</f>
        <v>6</v>
      </c>
      <c r="D39" s="16" t="str">
        <f t="shared" si="7"/>
        <v>s48w5d6</v>
      </c>
      <c r="E39" s="23">
        <f t="shared" ref="E39" si="28">E37+1</f>
        <v>40992</v>
      </c>
      <c r="F39" s="41"/>
      <c r="G39" s="14">
        <f>IF(G38&gt;4.65,IF((G38+VLOOKUP(CEILING(G38,1),Tables!$L$2:$M$22,2,FALSE)&lt;4.65),4.65,G38+VLOOKUP(CEILING(G38,1),Tables!$L$2:$M$22,2,FALSE)),IF(G38&lt;4.65,IF((G38+VLOOKUP(FLOOR(G38,1),Tables!$L$2:$M$22,2,FALSE)&gt;4.65),4.65,G38+VLOOKUP(FLOOR(G38,1),Tables!$L$2:$M$22,2,FALSE)),4.65))</f>
        <v>5.4000000000000021</v>
      </c>
      <c r="H39" s="30"/>
      <c r="I39" s="30"/>
      <c r="J39" s="47"/>
      <c r="K39" s="41"/>
      <c r="L39" s="14">
        <f>IF(L38&gt;4.65,IF((L38+VLOOKUP(CEILING(L38,1),Tables!$L$2:$M$22,2,FALSE)&lt;4.65),4.65,L38+VLOOKUP(CEILING(L38,1),Tables!$L$2:$M$22,2,FALSE)),IF(L38&lt;4.65,IF((L38+VLOOKUP(FLOOR(L38,1),Tables!$L$2:$M$22,2,FALSE)&gt;4.65),4.65,L38+VLOOKUP(FLOOR(L38,1),Tables!$L$2:$M$22,2,FALSE)),4.65))</f>
        <v>5.4000000000000021</v>
      </c>
      <c r="M39" s="30"/>
      <c r="N39" s="30"/>
      <c r="O39" s="47"/>
      <c r="P39" s="41"/>
      <c r="Q39" s="14">
        <f>IF(Q38&gt;4.65,IF((Q38+VLOOKUP(CEILING(Q38,1),Tables!$L$2:$M$22,2,FALSE)&lt;4.65),4.65,Q38+VLOOKUP(CEILING(Q38,1),Tables!$L$2:$M$22,2,FALSE)),IF(Q38&lt;4.65,IF((Q38+VLOOKUP(FLOOR(Q38,1),Tables!$L$2:$M$22,2,FALSE)&gt;4.65),4.65,Q38+VLOOKUP(FLOOR(Q38,1),Tables!$L$2:$M$22,2,FALSE)),4.65))</f>
        <v>5.4000000000000021</v>
      </c>
      <c r="R39" s="30"/>
      <c r="S39" s="30"/>
      <c r="T39" s="47"/>
      <c r="U39" s="41"/>
      <c r="V39" s="14">
        <f>IF(V38&gt;4.65,IF((V38+VLOOKUP(CEILING(V38,1),Tables!$L$2:$M$22,2,FALSE)&lt;4.65),4.65,V38+VLOOKUP(CEILING(V38,1),Tables!$L$2:$M$22,2,FALSE)),IF(V38&lt;4.65,IF((V38+VLOOKUP(FLOOR(V38,1),Tables!$L$2:$M$22,2,FALSE)&gt;4.65),4.65,V38+VLOOKUP(FLOOR(V38,1),Tables!$L$2:$M$22,2,FALSE)),4.65))</f>
        <v>5.4000000000000021</v>
      </c>
      <c r="W39" s="30"/>
      <c r="X39" s="30"/>
      <c r="Y39" s="47"/>
      <c r="Z39" s="41"/>
      <c r="AA39" s="14">
        <f>IF(AA38&gt;4.65,IF((AA38+VLOOKUP(CEILING(AA38,1),Tables!$L$2:$M$22,2,FALSE)&lt;4.65),4.65,AA38+VLOOKUP(CEILING(AA38,1),Tables!$L$2:$M$22,2,FALSE)),IF(AA38&lt;4.65,IF((AA38+VLOOKUP(FLOOR(AA38,1),Tables!$L$2:$M$22,2,FALSE)&gt;4.65),4.65,AA38+VLOOKUP(FLOOR(AA38,1),Tables!$L$2:$M$22,2,FALSE)),4.65))</f>
        <v>5.4000000000000021</v>
      </c>
      <c r="AB39" s="30"/>
      <c r="AC39" s="30"/>
      <c r="AD39" s="47"/>
      <c r="AE39" s="41"/>
      <c r="AF39" s="14">
        <f>IF(AF38&gt;4.65,IF((AF38+VLOOKUP(CEILING(AF38,1),Tables!$L$2:$M$22,2,FALSE)&lt;4.65),4.65,AF38+VLOOKUP(CEILING(AF38,1),Tables!$L$2:$M$22,2,FALSE)),IF(AF38&lt;4.65,IF((AF38+VLOOKUP(FLOOR(AF38,1),Tables!$L$2:$M$22,2,FALSE)&gt;4.65),4.65,AF38+VLOOKUP(FLOOR(AF38,1),Tables!$L$2:$M$22,2,FALSE)),4.65))</f>
        <v>4.6500000000000004</v>
      </c>
      <c r="AG39" s="30"/>
      <c r="AH39" s="30"/>
      <c r="AI39" s="47"/>
      <c r="AJ39" s="41"/>
      <c r="AK39" s="14">
        <f>IF(AK38&gt;4.65,IF((AK38+VLOOKUP(CEILING(AK38,1),Tables!$L$2:$M$22,2,FALSE)&lt;4.65),4.65,AK38+VLOOKUP(CEILING(AK38,1),Tables!$L$2:$M$22,2,FALSE)),IF(AK38&lt;4.65,IF((AK38+VLOOKUP(FLOOR(AK38,1),Tables!$L$2:$M$22,2,FALSE)&gt;4.65),4.65,AK38+VLOOKUP(FLOOR(AK38,1),Tables!$L$2:$M$22,2,FALSE)),4.65))</f>
        <v>5.4000000000000021</v>
      </c>
      <c r="AL39" s="30"/>
      <c r="AM39" s="30"/>
      <c r="AN39" s="47"/>
      <c r="AO39" s="41"/>
      <c r="AP39" s="14">
        <f>IF(AP38&gt;4.65,IF((AP38+VLOOKUP(CEILING(AP38,1),Tables!$L$2:$M$22,2,FALSE)&lt;4.65),4.65,AP38+VLOOKUP(CEILING(AP38,1),Tables!$L$2:$M$22,2,FALSE)),IF(AP38&lt;4.65,IF((AP38+VLOOKUP(FLOOR(AP38,1),Tables!$L$2:$M$22,2,FALSE)&gt;4.65),4.65,AP38+VLOOKUP(FLOOR(AP38,1),Tables!$L$2:$M$22,2,FALSE)),4.65))</f>
        <v>4.6500000000000004</v>
      </c>
      <c r="AQ39" s="30"/>
      <c r="AR39" s="30"/>
      <c r="AS39" s="47"/>
    </row>
    <row r="40" spans="1:45" s="16" customFormat="1">
      <c r="A40" s="13">
        <f t="shared" si="8"/>
        <v>48</v>
      </c>
      <c r="B40" s="13">
        <f t="shared" si="9"/>
        <v>5</v>
      </c>
      <c r="C40" s="13">
        <f t="shared" si="10"/>
        <v>7</v>
      </c>
      <c r="D40" s="16" t="str">
        <f t="shared" si="7"/>
        <v>s48w5d7</v>
      </c>
      <c r="E40" s="23">
        <f t="shared" ref="E40:E71" si="29">E39+1</f>
        <v>40993</v>
      </c>
      <c r="F40" s="41"/>
      <c r="G40" s="14">
        <f>IF(G39&gt;4.65,IF((G39+VLOOKUP(CEILING(G39,1),Tables!$L$2:$M$22,2,FALSE)&lt;4.65),4.65,G39+VLOOKUP(CEILING(G39,1),Tables!$L$2:$M$22,2,FALSE)),IF(G39&lt;4.65,IF((G39+VLOOKUP(FLOOR(G39,1),Tables!$L$2:$M$22,2,FALSE)&gt;4.65),4.65,G39+VLOOKUP(FLOOR(G39,1),Tables!$L$2:$M$22,2,FALSE)),4.65))</f>
        <v>5.3500000000000023</v>
      </c>
      <c r="H40" s="30"/>
      <c r="I40" s="30"/>
      <c r="J40" s="47"/>
      <c r="K40" s="41"/>
      <c r="L40" s="14">
        <f>IF(L39&gt;4.65,IF((L39+VLOOKUP(CEILING(L39,1),Tables!$L$2:$M$22,2,FALSE)&lt;4.65),4.65,L39+VLOOKUP(CEILING(L39,1),Tables!$L$2:$M$22,2,FALSE)),IF(L39&lt;4.65,IF((L39+VLOOKUP(FLOOR(L39,1),Tables!$L$2:$M$22,2,FALSE)&gt;4.65),4.65,L39+VLOOKUP(FLOOR(L39,1),Tables!$L$2:$M$22,2,FALSE)),4.65))</f>
        <v>5.3500000000000023</v>
      </c>
      <c r="M40" s="30"/>
      <c r="N40" s="30"/>
      <c r="O40" s="47"/>
      <c r="P40" s="41"/>
      <c r="Q40" s="14">
        <f>IF(Q39&gt;4.65,IF((Q39+VLOOKUP(CEILING(Q39,1),Tables!$L$2:$M$22,2,FALSE)&lt;4.65),4.65,Q39+VLOOKUP(CEILING(Q39,1),Tables!$L$2:$M$22,2,FALSE)),IF(Q39&lt;4.65,IF((Q39+VLOOKUP(FLOOR(Q39,1),Tables!$L$2:$M$22,2,FALSE)&gt;4.65),4.65,Q39+VLOOKUP(FLOOR(Q39,1),Tables!$L$2:$M$22,2,FALSE)),4.65))</f>
        <v>5.3500000000000023</v>
      </c>
      <c r="R40" s="30"/>
      <c r="S40" s="30"/>
      <c r="T40" s="47"/>
      <c r="U40" s="41"/>
      <c r="V40" s="14">
        <f>IF(V39&gt;4.65,IF((V39+VLOOKUP(CEILING(V39,1),Tables!$L$2:$M$22,2,FALSE)&lt;4.65),4.65,V39+VLOOKUP(CEILING(V39,1),Tables!$L$2:$M$22,2,FALSE)),IF(V39&lt;4.65,IF((V39+VLOOKUP(FLOOR(V39,1),Tables!$L$2:$M$22,2,FALSE)&gt;4.65),4.65,V39+VLOOKUP(FLOOR(V39,1),Tables!$L$2:$M$22,2,FALSE)),4.65))</f>
        <v>5.3500000000000023</v>
      </c>
      <c r="W40" s="30"/>
      <c r="X40" s="30"/>
      <c r="Y40" s="47"/>
      <c r="Z40" s="41"/>
      <c r="AA40" s="14">
        <f>IF(AA39&gt;4.65,IF((AA39+VLOOKUP(CEILING(AA39,1),Tables!$L$2:$M$22,2,FALSE)&lt;4.65),4.65,AA39+VLOOKUP(CEILING(AA39,1),Tables!$L$2:$M$22,2,FALSE)),IF(AA39&lt;4.65,IF((AA39+VLOOKUP(FLOOR(AA39,1),Tables!$L$2:$M$22,2,FALSE)&gt;4.65),4.65,AA39+VLOOKUP(FLOOR(AA39,1),Tables!$L$2:$M$22,2,FALSE)),4.65))</f>
        <v>5.3500000000000023</v>
      </c>
      <c r="AB40" s="30"/>
      <c r="AC40" s="30"/>
      <c r="AD40" s="47"/>
      <c r="AE40" s="41"/>
      <c r="AF40" s="14">
        <f>IF(AF39&gt;4.65,IF((AF39+VLOOKUP(CEILING(AF39,1),Tables!$L$2:$M$22,2,FALSE)&lt;4.65),4.65,AF39+VLOOKUP(CEILING(AF39,1),Tables!$L$2:$M$22,2,FALSE)),IF(AF39&lt;4.65,IF((AF39+VLOOKUP(FLOOR(AF39,1),Tables!$L$2:$M$22,2,FALSE)&gt;4.65),4.65,AF39+VLOOKUP(FLOOR(AF39,1),Tables!$L$2:$M$22,2,FALSE)),4.65))</f>
        <v>4.6500000000000004</v>
      </c>
      <c r="AG40" s="30"/>
      <c r="AH40" s="30"/>
      <c r="AI40" s="47"/>
      <c r="AJ40" s="41"/>
      <c r="AK40" s="14">
        <f>IF(AK39&gt;4.65,IF((AK39+VLOOKUP(CEILING(AK39,1),Tables!$L$2:$M$22,2,FALSE)&lt;4.65),4.65,AK39+VLOOKUP(CEILING(AK39,1),Tables!$L$2:$M$22,2,FALSE)),IF(AK39&lt;4.65,IF((AK39+VLOOKUP(FLOOR(AK39,1),Tables!$L$2:$M$22,2,FALSE)&gt;4.65),4.65,AK39+VLOOKUP(FLOOR(AK39,1),Tables!$L$2:$M$22,2,FALSE)),4.65))</f>
        <v>5.3500000000000023</v>
      </c>
      <c r="AL40" s="30"/>
      <c r="AM40" s="30"/>
      <c r="AN40" s="47"/>
      <c r="AO40" s="41"/>
      <c r="AP40" s="14">
        <f>IF(AP39&gt;4.65,IF((AP39+VLOOKUP(CEILING(AP39,1),Tables!$L$2:$M$22,2,FALSE)&lt;4.65),4.65,AP39+VLOOKUP(CEILING(AP39,1),Tables!$L$2:$M$22,2,FALSE)),IF(AP39&lt;4.65,IF((AP39+VLOOKUP(FLOOR(AP39,1),Tables!$L$2:$M$22,2,FALSE)&gt;4.65),4.65,AP39+VLOOKUP(FLOOR(AP39,1),Tables!$L$2:$M$22,2,FALSE)),4.65))</f>
        <v>4.6500000000000004</v>
      </c>
      <c r="AQ40" s="30"/>
      <c r="AR40" s="30"/>
      <c r="AS40" s="47"/>
    </row>
    <row r="41" spans="1:45" s="16" customFormat="1">
      <c r="A41" s="13">
        <f t="shared" si="8"/>
        <v>48</v>
      </c>
      <c r="B41" s="13">
        <f t="shared" si="9"/>
        <v>6</v>
      </c>
      <c r="C41" s="13">
        <f t="shared" si="10"/>
        <v>1</v>
      </c>
      <c r="D41" s="16" t="str">
        <f t="shared" si="7"/>
        <v>s48w6d1</v>
      </c>
      <c r="E41" s="23">
        <f t="shared" si="6"/>
        <v>40994</v>
      </c>
      <c r="F41" s="41"/>
      <c r="G41" s="14">
        <f>IF(G40&gt;4.65,IF((G40+VLOOKUP(CEILING(G40,1),Tables!$L$2:$M$22,2,FALSE)&lt;4.65),4.65,G40+VLOOKUP(CEILING(G40,1),Tables!$L$2:$M$22,2,FALSE)),IF(G40&lt;4.65,IF((G40+VLOOKUP(FLOOR(G40,1),Tables!$L$2:$M$22,2,FALSE)&gt;4.65),4.65,G40+VLOOKUP(FLOOR(G40,1),Tables!$L$2:$M$22,2,FALSE)),4.65))</f>
        <v>5.3000000000000025</v>
      </c>
      <c r="H41" s="30"/>
      <c r="I41" s="30"/>
      <c r="J41" s="47"/>
      <c r="K41" s="41"/>
      <c r="L41" s="14">
        <f>IF(L40&gt;4.65,IF((L40+VLOOKUP(CEILING(L40,1),Tables!$L$2:$M$22,2,FALSE)&lt;4.65),4.65,L40+VLOOKUP(CEILING(L40,1),Tables!$L$2:$M$22,2,FALSE)),IF(L40&lt;4.65,IF((L40+VLOOKUP(FLOOR(L40,1),Tables!$L$2:$M$22,2,FALSE)&gt;4.65),4.65,L40+VLOOKUP(FLOOR(L40,1),Tables!$L$2:$M$22,2,FALSE)),4.65))</f>
        <v>5.3000000000000025</v>
      </c>
      <c r="M41" s="30"/>
      <c r="N41" s="30"/>
      <c r="O41" s="47"/>
      <c r="P41" s="41"/>
      <c r="Q41" s="14">
        <f>IF(Q40&gt;4.65,IF((Q40+VLOOKUP(CEILING(Q40,1),Tables!$L$2:$M$22,2,FALSE)&lt;4.65),4.65,Q40+VLOOKUP(CEILING(Q40,1),Tables!$L$2:$M$22,2,FALSE)),IF(Q40&lt;4.65,IF((Q40+VLOOKUP(FLOOR(Q40,1),Tables!$L$2:$M$22,2,FALSE)&gt;4.65),4.65,Q40+VLOOKUP(FLOOR(Q40,1),Tables!$L$2:$M$22,2,FALSE)),4.65))</f>
        <v>5.3000000000000025</v>
      </c>
      <c r="R41" s="30"/>
      <c r="S41" s="30"/>
      <c r="T41" s="47"/>
      <c r="U41" s="41"/>
      <c r="V41" s="14">
        <f>IF(V40&gt;4.65,IF((V40+VLOOKUP(CEILING(V40,1),Tables!$L$2:$M$22,2,FALSE)&lt;4.65),4.65,V40+VLOOKUP(CEILING(V40,1),Tables!$L$2:$M$22,2,FALSE)),IF(V40&lt;4.65,IF((V40+VLOOKUP(FLOOR(V40,1),Tables!$L$2:$M$22,2,FALSE)&gt;4.65),4.65,V40+VLOOKUP(FLOOR(V40,1),Tables!$L$2:$M$22,2,FALSE)),4.65))</f>
        <v>5.3000000000000025</v>
      </c>
      <c r="W41" s="30"/>
      <c r="X41" s="30"/>
      <c r="Y41" s="47"/>
      <c r="Z41" s="41"/>
      <c r="AA41" s="14">
        <f>IF(AA40&gt;4.65,IF((AA40+VLOOKUP(CEILING(AA40,1),Tables!$L$2:$M$22,2,FALSE)&lt;4.65),4.65,AA40+VLOOKUP(CEILING(AA40,1),Tables!$L$2:$M$22,2,FALSE)),IF(AA40&lt;4.65,IF((AA40+VLOOKUP(FLOOR(AA40,1),Tables!$L$2:$M$22,2,FALSE)&gt;4.65),4.65,AA40+VLOOKUP(FLOOR(AA40,1),Tables!$L$2:$M$22,2,FALSE)),4.65))</f>
        <v>5.3000000000000025</v>
      </c>
      <c r="AB41" s="30"/>
      <c r="AC41" s="30"/>
      <c r="AD41" s="47"/>
      <c r="AE41" s="41"/>
      <c r="AF41" s="14">
        <f>IF(AF40&gt;4.65,IF((AF40+VLOOKUP(CEILING(AF40,1),Tables!$L$2:$M$22,2,FALSE)&lt;4.65),4.65,AF40+VLOOKUP(CEILING(AF40,1),Tables!$L$2:$M$22,2,FALSE)),IF(AF40&lt;4.65,IF((AF40+VLOOKUP(FLOOR(AF40,1),Tables!$L$2:$M$22,2,FALSE)&gt;4.65),4.65,AF40+VLOOKUP(FLOOR(AF40,1),Tables!$L$2:$M$22,2,FALSE)),4.65))</f>
        <v>4.6500000000000004</v>
      </c>
      <c r="AG41" s="30"/>
      <c r="AH41" s="30"/>
      <c r="AI41" s="47"/>
      <c r="AJ41" s="41"/>
      <c r="AK41" s="14">
        <f>IF(AK40&gt;4.65,IF((AK40+VLOOKUP(CEILING(AK40,1),Tables!$L$2:$M$22,2,FALSE)&lt;4.65),4.65,AK40+VLOOKUP(CEILING(AK40,1),Tables!$L$2:$M$22,2,FALSE)),IF(AK40&lt;4.65,IF((AK40+VLOOKUP(FLOOR(AK40,1),Tables!$L$2:$M$22,2,FALSE)&gt;4.65),4.65,AK40+VLOOKUP(FLOOR(AK40,1),Tables!$L$2:$M$22,2,FALSE)),4.65))</f>
        <v>5.3000000000000025</v>
      </c>
      <c r="AL41" s="30"/>
      <c r="AM41" s="30"/>
      <c r="AN41" s="47"/>
      <c r="AO41" s="41"/>
      <c r="AP41" s="14">
        <f>IF(AP40&gt;4.65,IF((AP40+VLOOKUP(CEILING(AP40,1),Tables!$L$2:$M$22,2,FALSE)&lt;4.65),4.65,AP40+VLOOKUP(CEILING(AP40,1),Tables!$L$2:$M$22,2,FALSE)),IF(AP40&lt;4.65,IF((AP40+VLOOKUP(FLOOR(AP40,1),Tables!$L$2:$M$22,2,FALSE)&gt;4.65),4.65,AP40+VLOOKUP(FLOOR(AP40,1),Tables!$L$2:$M$22,2,FALSE)),4.65))</f>
        <v>4.6500000000000004</v>
      </c>
      <c r="AQ41" s="30"/>
      <c r="AR41" s="30"/>
      <c r="AS41" s="47"/>
    </row>
    <row r="42" spans="1:45" s="16" customFormat="1">
      <c r="A42" s="13">
        <f t="shared" si="8"/>
        <v>48</v>
      </c>
      <c r="B42" s="13">
        <f t="shared" si="9"/>
        <v>6</v>
      </c>
      <c r="C42" s="13">
        <f t="shared" si="10"/>
        <v>2</v>
      </c>
      <c r="D42" s="16" t="str">
        <f t="shared" si="7"/>
        <v>s48w6d2</v>
      </c>
      <c r="E42" s="23">
        <f t="shared" si="6"/>
        <v>40995</v>
      </c>
      <c r="F42" s="41"/>
      <c r="G42" s="14">
        <f>IF(G41&gt;4.65,IF((G41+VLOOKUP(CEILING(G41,1),Tables!$L$2:$M$22,2,FALSE)&lt;4.65),4.65,G41+VLOOKUP(CEILING(G41,1),Tables!$L$2:$M$22,2,FALSE)),IF(G41&lt;4.65,IF((G41+VLOOKUP(FLOOR(G41,1),Tables!$L$2:$M$22,2,FALSE)&gt;4.65),4.65,G41+VLOOKUP(FLOOR(G41,1),Tables!$L$2:$M$22,2,FALSE)),4.65))</f>
        <v>5.2500000000000027</v>
      </c>
      <c r="H42" s="30"/>
      <c r="I42" s="30"/>
      <c r="J42" s="47"/>
      <c r="K42" s="41"/>
      <c r="L42" s="14">
        <f>IF(L41&gt;4.65,IF((L41+VLOOKUP(CEILING(L41,1),Tables!$L$2:$M$22,2,FALSE)&lt;4.65),4.65,L41+VLOOKUP(CEILING(L41,1),Tables!$L$2:$M$22,2,FALSE)),IF(L41&lt;4.65,IF((L41+VLOOKUP(FLOOR(L41,1),Tables!$L$2:$M$22,2,FALSE)&gt;4.65),4.65,L41+VLOOKUP(FLOOR(L41,1),Tables!$L$2:$M$22,2,FALSE)),4.65))</f>
        <v>5.2500000000000027</v>
      </c>
      <c r="M42" s="30"/>
      <c r="N42" s="30"/>
      <c r="O42" s="47"/>
      <c r="P42" s="41"/>
      <c r="Q42" s="14">
        <f>IF(Q41&gt;4.65,IF((Q41+VLOOKUP(CEILING(Q41,1),Tables!$L$2:$M$22,2,FALSE)&lt;4.65),4.65,Q41+VLOOKUP(CEILING(Q41,1),Tables!$L$2:$M$22,2,FALSE)),IF(Q41&lt;4.65,IF((Q41+VLOOKUP(FLOOR(Q41,1),Tables!$L$2:$M$22,2,FALSE)&gt;4.65),4.65,Q41+VLOOKUP(FLOOR(Q41,1),Tables!$L$2:$M$22,2,FALSE)),4.65))</f>
        <v>5.2500000000000027</v>
      </c>
      <c r="R42" s="30"/>
      <c r="S42" s="30"/>
      <c r="T42" s="47"/>
      <c r="U42" s="41"/>
      <c r="V42" s="14">
        <f>IF(V41&gt;4.65,IF((V41+VLOOKUP(CEILING(V41,1),Tables!$L$2:$M$22,2,FALSE)&lt;4.65),4.65,V41+VLOOKUP(CEILING(V41,1),Tables!$L$2:$M$22,2,FALSE)),IF(V41&lt;4.65,IF((V41+VLOOKUP(FLOOR(V41,1),Tables!$L$2:$M$22,2,FALSE)&gt;4.65),4.65,V41+VLOOKUP(FLOOR(V41,1),Tables!$L$2:$M$22,2,FALSE)),4.65))</f>
        <v>5.2500000000000027</v>
      </c>
      <c r="W42" s="30"/>
      <c r="X42" s="30"/>
      <c r="Y42" s="47"/>
      <c r="Z42" s="41"/>
      <c r="AA42" s="14">
        <f>IF(AA41&gt;4.65,IF((AA41+VLOOKUP(CEILING(AA41,1),Tables!$L$2:$M$22,2,FALSE)&lt;4.65),4.65,AA41+VLOOKUP(CEILING(AA41,1),Tables!$L$2:$M$22,2,FALSE)),IF(AA41&lt;4.65,IF((AA41+VLOOKUP(FLOOR(AA41,1),Tables!$L$2:$M$22,2,FALSE)&gt;4.65),4.65,AA41+VLOOKUP(FLOOR(AA41,1),Tables!$L$2:$M$22,2,FALSE)),4.65))</f>
        <v>5.2500000000000027</v>
      </c>
      <c r="AB42" s="30"/>
      <c r="AC42" s="30"/>
      <c r="AD42" s="47"/>
      <c r="AE42" s="41"/>
      <c r="AF42" s="14">
        <f>IF(AF41&gt;4.65,IF((AF41+VLOOKUP(CEILING(AF41,1),Tables!$L$2:$M$22,2,FALSE)&lt;4.65),4.65,AF41+VLOOKUP(CEILING(AF41,1),Tables!$L$2:$M$22,2,FALSE)),IF(AF41&lt;4.65,IF((AF41+VLOOKUP(FLOOR(AF41,1),Tables!$L$2:$M$22,2,FALSE)&gt;4.65),4.65,AF41+VLOOKUP(FLOOR(AF41,1),Tables!$L$2:$M$22,2,FALSE)),4.65))</f>
        <v>4.6500000000000004</v>
      </c>
      <c r="AG42" s="30"/>
      <c r="AH42" s="30"/>
      <c r="AI42" s="47"/>
      <c r="AJ42" s="41"/>
      <c r="AK42" s="14">
        <f>IF(AK41&gt;4.65,IF((AK41+VLOOKUP(CEILING(AK41,1),Tables!$L$2:$M$22,2,FALSE)&lt;4.65),4.65,AK41+VLOOKUP(CEILING(AK41,1),Tables!$L$2:$M$22,2,FALSE)),IF(AK41&lt;4.65,IF((AK41+VLOOKUP(FLOOR(AK41,1),Tables!$L$2:$M$22,2,FALSE)&gt;4.65),4.65,AK41+VLOOKUP(FLOOR(AK41,1),Tables!$L$2:$M$22,2,FALSE)),4.65))</f>
        <v>5.2500000000000027</v>
      </c>
      <c r="AL42" s="30"/>
      <c r="AM42" s="30"/>
      <c r="AN42" s="47"/>
      <c r="AO42" s="41"/>
      <c r="AP42" s="14">
        <f>IF(AP41&gt;4.65,IF((AP41+VLOOKUP(CEILING(AP41,1),Tables!$L$2:$M$22,2,FALSE)&lt;4.65),4.65,AP41+VLOOKUP(CEILING(AP41,1),Tables!$L$2:$M$22,2,FALSE)),IF(AP41&lt;4.65,IF((AP41+VLOOKUP(FLOOR(AP41,1),Tables!$L$2:$M$22,2,FALSE)&gt;4.65),4.65,AP41+VLOOKUP(FLOOR(AP41,1),Tables!$L$2:$M$22,2,FALSE)),4.65))</f>
        <v>4.6500000000000004</v>
      </c>
      <c r="AQ42" s="30"/>
      <c r="AR42" s="30"/>
      <c r="AS42" s="47"/>
    </row>
    <row r="43" spans="1:45" s="16" customFormat="1">
      <c r="A43" s="13">
        <f t="shared" si="8"/>
        <v>48</v>
      </c>
      <c r="B43" s="13">
        <f t="shared" si="9"/>
        <v>6</v>
      </c>
      <c r="C43" s="13">
        <f t="shared" si="10"/>
        <v>3</v>
      </c>
      <c r="D43" s="16" t="str">
        <f t="shared" si="7"/>
        <v>s48w6d3</v>
      </c>
      <c r="E43" s="23">
        <f t="shared" si="6"/>
        <v>40996</v>
      </c>
      <c r="F43" s="41"/>
      <c r="G43" s="14">
        <f>IF(G42&gt;4.65,IF((G42+VLOOKUP(CEILING(G42,1),Tables!$L$2:$M$22,2,FALSE)&lt;4.65),4.65,G42+VLOOKUP(CEILING(G42,1),Tables!$L$2:$M$22,2,FALSE)),IF(G42&lt;4.65,IF((G42+VLOOKUP(FLOOR(G42,1),Tables!$L$2:$M$22,2,FALSE)&gt;4.65),4.65,G42+VLOOKUP(FLOOR(G42,1),Tables!$L$2:$M$22,2,FALSE)),4.65))</f>
        <v>5.2000000000000028</v>
      </c>
      <c r="H43" s="30"/>
      <c r="I43" s="30"/>
      <c r="J43" s="47"/>
      <c r="K43" s="41"/>
      <c r="L43" s="14">
        <f>IF(L42&gt;4.65,IF((L42+VLOOKUP(CEILING(L42,1),Tables!$L$2:$M$22,2,FALSE)&lt;4.65),4.65,L42+VLOOKUP(CEILING(L42,1),Tables!$L$2:$M$22,2,FALSE)),IF(L42&lt;4.65,IF((L42+VLOOKUP(FLOOR(L42,1),Tables!$L$2:$M$22,2,FALSE)&gt;4.65),4.65,L42+VLOOKUP(FLOOR(L42,1),Tables!$L$2:$M$22,2,FALSE)),4.65))</f>
        <v>5.2000000000000028</v>
      </c>
      <c r="M43" s="30"/>
      <c r="N43" s="30"/>
      <c r="O43" s="47"/>
      <c r="P43" s="41"/>
      <c r="Q43" s="14">
        <f>IF(Q42&gt;4.65,IF((Q42+VLOOKUP(CEILING(Q42,1),Tables!$L$2:$M$22,2,FALSE)&lt;4.65),4.65,Q42+VLOOKUP(CEILING(Q42,1),Tables!$L$2:$M$22,2,FALSE)),IF(Q42&lt;4.65,IF((Q42+VLOOKUP(FLOOR(Q42,1),Tables!$L$2:$M$22,2,FALSE)&gt;4.65),4.65,Q42+VLOOKUP(FLOOR(Q42,1),Tables!$L$2:$M$22,2,FALSE)),4.65))</f>
        <v>5.2000000000000028</v>
      </c>
      <c r="R43" s="30"/>
      <c r="S43" s="30"/>
      <c r="T43" s="47"/>
      <c r="U43" s="41"/>
      <c r="V43" s="14">
        <f>IF(V42&gt;4.65,IF((V42+VLOOKUP(CEILING(V42,1),Tables!$L$2:$M$22,2,FALSE)&lt;4.65),4.65,V42+VLOOKUP(CEILING(V42,1),Tables!$L$2:$M$22,2,FALSE)),IF(V42&lt;4.65,IF((V42+VLOOKUP(FLOOR(V42,1),Tables!$L$2:$M$22,2,FALSE)&gt;4.65),4.65,V42+VLOOKUP(FLOOR(V42,1),Tables!$L$2:$M$22,2,FALSE)),4.65))</f>
        <v>5.2000000000000028</v>
      </c>
      <c r="W43" s="30"/>
      <c r="X43" s="30"/>
      <c r="Y43" s="47"/>
      <c r="Z43" s="41"/>
      <c r="AA43" s="14">
        <f>IF(AA42&gt;4.65,IF((AA42+VLOOKUP(CEILING(AA42,1),Tables!$L$2:$M$22,2,FALSE)&lt;4.65),4.65,AA42+VLOOKUP(CEILING(AA42,1),Tables!$L$2:$M$22,2,FALSE)),IF(AA42&lt;4.65,IF((AA42+VLOOKUP(FLOOR(AA42,1),Tables!$L$2:$M$22,2,FALSE)&gt;4.65),4.65,AA42+VLOOKUP(FLOOR(AA42,1),Tables!$L$2:$M$22,2,FALSE)),4.65))</f>
        <v>5.2000000000000028</v>
      </c>
      <c r="AB43" s="30"/>
      <c r="AC43" s="30"/>
      <c r="AD43" s="47"/>
      <c r="AE43" s="41"/>
      <c r="AF43" s="14">
        <f>IF(AF42&gt;4.65,IF((AF42+VLOOKUP(CEILING(AF42,1),Tables!$L$2:$M$22,2,FALSE)&lt;4.65),4.65,AF42+VLOOKUP(CEILING(AF42,1),Tables!$L$2:$M$22,2,FALSE)),IF(AF42&lt;4.65,IF((AF42+VLOOKUP(FLOOR(AF42,1),Tables!$L$2:$M$22,2,FALSE)&gt;4.65),4.65,AF42+VLOOKUP(FLOOR(AF42,1),Tables!$L$2:$M$22,2,FALSE)),4.65))</f>
        <v>4.6500000000000004</v>
      </c>
      <c r="AG43" s="30"/>
      <c r="AH43" s="30"/>
      <c r="AI43" s="47"/>
      <c r="AJ43" s="41"/>
      <c r="AK43" s="14">
        <f>IF(AK42&gt;4.65,IF((AK42+VLOOKUP(CEILING(AK42,1),Tables!$L$2:$M$22,2,FALSE)&lt;4.65),4.65,AK42+VLOOKUP(CEILING(AK42,1),Tables!$L$2:$M$22,2,FALSE)),IF(AK42&lt;4.65,IF((AK42+VLOOKUP(FLOOR(AK42,1),Tables!$L$2:$M$22,2,FALSE)&gt;4.65),4.65,AK42+VLOOKUP(FLOOR(AK42,1),Tables!$L$2:$M$22,2,FALSE)),4.65))</f>
        <v>5.2000000000000028</v>
      </c>
      <c r="AL43" s="30"/>
      <c r="AM43" s="30"/>
      <c r="AN43" s="47"/>
      <c r="AO43" s="41"/>
      <c r="AP43" s="14">
        <f>IF(AP42&gt;4.65,IF((AP42+VLOOKUP(CEILING(AP42,1),Tables!$L$2:$M$22,2,FALSE)&lt;4.65),4.65,AP42+VLOOKUP(CEILING(AP42,1),Tables!$L$2:$M$22,2,FALSE)),IF(AP42&lt;4.65,IF((AP42+VLOOKUP(FLOOR(AP42,1),Tables!$L$2:$M$22,2,FALSE)&gt;4.65),4.65,AP42+VLOOKUP(FLOOR(AP42,1),Tables!$L$2:$M$22,2,FALSE)),4.65))</f>
        <v>4.6500000000000004</v>
      </c>
      <c r="AQ43" s="30"/>
      <c r="AR43" s="30"/>
      <c r="AS43" s="47"/>
    </row>
    <row r="44" spans="1:45" s="16" customFormat="1">
      <c r="A44" s="13">
        <f t="shared" si="8"/>
        <v>48</v>
      </c>
      <c r="B44" s="13">
        <f t="shared" si="9"/>
        <v>6</v>
      </c>
      <c r="C44" s="13">
        <f t="shared" si="10"/>
        <v>4</v>
      </c>
      <c r="D44" s="16" t="str">
        <f t="shared" si="7"/>
        <v>s48w6d4</v>
      </c>
      <c r="E44" s="23">
        <f t="shared" si="6"/>
        <v>40997</v>
      </c>
      <c r="F44" s="41"/>
      <c r="G44" s="14">
        <f>IF(G43&gt;4.65,IF((G43+VLOOKUP(CEILING(G43,1),Tables!$L$2:$M$22,2,FALSE)&lt;4.65),4.65,G43+VLOOKUP(CEILING(G43,1),Tables!$L$2:$M$22,2,FALSE)),IF(G43&lt;4.65,IF((G43+VLOOKUP(FLOOR(G43,1),Tables!$L$2:$M$22,2,FALSE)&gt;4.65),4.65,G43+VLOOKUP(FLOOR(G43,1),Tables!$L$2:$M$22,2,FALSE)),4.65))</f>
        <v>5.150000000000003</v>
      </c>
      <c r="H44" s="30"/>
      <c r="I44" s="30"/>
      <c r="J44" s="47"/>
      <c r="K44" s="41"/>
      <c r="L44" s="14">
        <f>IF(L43&gt;4.65,IF((L43+VLOOKUP(CEILING(L43,1),Tables!$L$2:$M$22,2,FALSE)&lt;4.65),4.65,L43+VLOOKUP(CEILING(L43,1),Tables!$L$2:$M$22,2,FALSE)),IF(L43&lt;4.65,IF((L43+VLOOKUP(FLOOR(L43,1),Tables!$L$2:$M$22,2,FALSE)&gt;4.65),4.65,L43+VLOOKUP(FLOOR(L43,1),Tables!$L$2:$M$22,2,FALSE)),4.65))</f>
        <v>5.150000000000003</v>
      </c>
      <c r="M44" s="30"/>
      <c r="N44" s="30"/>
      <c r="O44" s="47"/>
      <c r="P44" s="41"/>
      <c r="Q44" s="14">
        <f>IF(Q43&gt;4.65,IF((Q43+VLOOKUP(CEILING(Q43,1),Tables!$L$2:$M$22,2,FALSE)&lt;4.65),4.65,Q43+VLOOKUP(CEILING(Q43,1),Tables!$L$2:$M$22,2,FALSE)),IF(Q43&lt;4.65,IF((Q43+VLOOKUP(FLOOR(Q43,1),Tables!$L$2:$M$22,2,FALSE)&gt;4.65),4.65,Q43+VLOOKUP(FLOOR(Q43,1),Tables!$L$2:$M$22,2,FALSE)),4.65))</f>
        <v>5.150000000000003</v>
      </c>
      <c r="R44" s="30"/>
      <c r="S44" s="30"/>
      <c r="T44" s="47"/>
      <c r="U44" s="41"/>
      <c r="V44" s="14">
        <f>IF(V43&gt;4.65,IF((V43+VLOOKUP(CEILING(V43,1),Tables!$L$2:$M$22,2,FALSE)&lt;4.65),4.65,V43+VLOOKUP(CEILING(V43,1),Tables!$L$2:$M$22,2,FALSE)),IF(V43&lt;4.65,IF((V43+VLOOKUP(FLOOR(V43,1),Tables!$L$2:$M$22,2,FALSE)&gt;4.65),4.65,V43+VLOOKUP(FLOOR(V43,1),Tables!$L$2:$M$22,2,FALSE)),4.65))</f>
        <v>5.150000000000003</v>
      </c>
      <c r="W44" s="30"/>
      <c r="X44" s="30"/>
      <c r="Y44" s="47"/>
      <c r="Z44" s="41"/>
      <c r="AA44" s="14">
        <f>IF(AA43&gt;4.65,IF((AA43+VLOOKUP(CEILING(AA43,1),Tables!$L$2:$M$22,2,FALSE)&lt;4.65),4.65,AA43+VLOOKUP(CEILING(AA43,1),Tables!$L$2:$M$22,2,FALSE)),IF(AA43&lt;4.65,IF((AA43+VLOOKUP(FLOOR(AA43,1),Tables!$L$2:$M$22,2,FALSE)&gt;4.65),4.65,AA43+VLOOKUP(FLOOR(AA43,1),Tables!$L$2:$M$22,2,FALSE)),4.65))</f>
        <v>5.150000000000003</v>
      </c>
      <c r="AB44" s="30"/>
      <c r="AC44" s="30"/>
      <c r="AD44" s="47"/>
      <c r="AE44" s="41"/>
      <c r="AF44" s="14">
        <f>IF(AF43&gt;4.65,IF((AF43+VLOOKUP(CEILING(AF43,1),Tables!$L$2:$M$22,2,FALSE)&lt;4.65),4.65,AF43+VLOOKUP(CEILING(AF43,1),Tables!$L$2:$M$22,2,FALSE)),IF(AF43&lt;4.65,IF((AF43+VLOOKUP(FLOOR(AF43,1),Tables!$L$2:$M$22,2,FALSE)&gt;4.65),4.65,AF43+VLOOKUP(FLOOR(AF43,1),Tables!$L$2:$M$22,2,FALSE)),4.65))</f>
        <v>4.6500000000000004</v>
      </c>
      <c r="AG44" s="30"/>
      <c r="AH44" s="30"/>
      <c r="AI44" s="47"/>
      <c r="AJ44" s="41"/>
      <c r="AK44" s="14">
        <f>IF(AK43&gt;4.65,IF((AK43+VLOOKUP(CEILING(AK43,1),Tables!$L$2:$M$22,2,FALSE)&lt;4.65),4.65,AK43+VLOOKUP(CEILING(AK43,1),Tables!$L$2:$M$22,2,FALSE)),IF(AK43&lt;4.65,IF((AK43+VLOOKUP(FLOOR(AK43,1),Tables!$L$2:$M$22,2,FALSE)&gt;4.65),4.65,AK43+VLOOKUP(FLOOR(AK43,1),Tables!$L$2:$M$22,2,FALSE)),4.65))</f>
        <v>5.150000000000003</v>
      </c>
      <c r="AL44" s="30"/>
      <c r="AM44" s="30"/>
      <c r="AN44" s="47"/>
      <c r="AO44" s="41"/>
      <c r="AP44" s="14">
        <f>IF(AP43&gt;4.65,IF((AP43+VLOOKUP(CEILING(AP43,1),Tables!$L$2:$M$22,2,FALSE)&lt;4.65),4.65,AP43+VLOOKUP(CEILING(AP43,1),Tables!$L$2:$M$22,2,FALSE)),IF(AP43&lt;4.65,IF((AP43+VLOOKUP(FLOOR(AP43,1),Tables!$L$2:$M$22,2,FALSE)&gt;4.65),4.65,AP43+VLOOKUP(FLOOR(AP43,1),Tables!$L$2:$M$22,2,FALSE)),4.65))</f>
        <v>4.6500000000000004</v>
      </c>
      <c r="AQ44" s="30"/>
      <c r="AR44" s="30"/>
      <c r="AS44" s="47"/>
    </row>
    <row r="45" spans="1:45" s="16" customFormat="1">
      <c r="A45" s="13">
        <f t="shared" si="8"/>
        <v>48</v>
      </c>
      <c r="B45" s="13">
        <f t="shared" si="9"/>
        <v>6</v>
      </c>
      <c r="C45" s="13">
        <f t="shared" si="10"/>
        <v>5</v>
      </c>
      <c r="D45" s="16" t="str">
        <f t="shared" si="7"/>
        <v>s48w6d5</v>
      </c>
      <c r="E45" s="23">
        <f t="shared" si="6"/>
        <v>40998</v>
      </c>
      <c r="F45" s="41"/>
      <c r="G45" s="14">
        <f>IF(G44&gt;4.65,IF((G44+VLOOKUP(CEILING(G44,1),Tables!$L$2:$M$22,2,FALSE)&lt;4.65),4.65,G44+VLOOKUP(CEILING(G44,1),Tables!$L$2:$M$22,2,FALSE)),IF(G44&lt;4.65,IF((G44+VLOOKUP(FLOOR(G44,1),Tables!$L$2:$M$22,2,FALSE)&gt;4.65),4.65,G44+VLOOKUP(FLOOR(G44,1),Tables!$L$2:$M$22,2,FALSE)),4.65))</f>
        <v>5.1000000000000032</v>
      </c>
      <c r="H45" s="30"/>
      <c r="I45" s="30"/>
      <c r="J45" s="47"/>
      <c r="K45" s="41"/>
      <c r="L45" s="14">
        <f>IF(L44&gt;4.65,IF((L44+VLOOKUP(CEILING(L44,1),Tables!$L$2:$M$22,2,FALSE)&lt;4.65),4.65,L44+VLOOKUP(CEILING(L44,1),Tables!$L$2:$M$22,2,FALSE)),IF(L44&lt;4.65,IF((L44+VLOOKUP(FLOOR(L44,1),Tables!$L$2:$M$22,2,FALSE)&gt;4.65),4.65,L44+VLOOKUP(FLOOR(L44,1),Tables!$L$2:$M$22,2,FALSE)),4.65))</f>
        <v>5.1000000000000032</v>
      </c>
      <c r="M45" s="30"/>
      <c r="N45" s="30"/>
      <c r="O45" s="47"/>
      <c r="P45" s="41"/>
      <c r="Q45" s="14">
        <f>IF(Q44&gt;4.65,IF((Q44+VLOOKUP(CEILING(Q44,1),Tables!$L$2:$M$22,2,FALSE)&lt;4.65),4.65,Q44+VLOOKUP(CEILING(Q44,1),Tables!$L$2:$M$22,2,FALSE)),IF(Q44&lt;4.65,IF((Q44+VLOOKUP(FLOOR(Q44,1),Tables!$L$2:$M$22,2,FALSE)&gt;4.65),4.65,Q44+VLOOKUP(FLOOR(Q44,1),Tables!$L$2:$M$22,2,FALSE)),4.65))</f>
        <v>5.1000000000000032</v>
      </c>
      <c r="R45" s="30"/>
      <c r="S45" s="30"/>
      <c r="T45" s="47"/>
      <c r="U45" s="41"/>
      <c r="V45" s="14">
        <f>IF(V44&gt;4.65,IF((V44+VLOOKUP(CEILING(V44,1),Tables!$L$2:$M$22,2,FALSE)&lt;4.65),4.65,V44+VLOOKUP(CEILING(V44,1),Tables!$L$2:$M$22,2,FALSE)),IF(V44&lt;4.65,IF((V44+VLOOKUP(FLOOR(V44,1),Tables!$L$2:$M$22,2,FALSE)&gt;4.65),4.65,V44+VLOOKUP(FLOOR(V44,1),Tables!$L$2:$M$22,2,FALSE)),4.65))</f>
        <v>5.1000000000000032</v>
      </c>
      <c r="W45" s="30"/>
      <c r="X45" s="30"/>
      <c r="Y45" s="47"/>
      <c r="Z45" s="41"/>
      <c r="AA45" s="14">
        <f>IF(AA44&gt;4.65,IF((AA44+VLOOKUP(CEILING(AA44,1),Tables!$L$2:$M$22,2,FALSE)&lt;4.65),4.65,AA44+VLOOKUP(CEILING(AA44,1),Tables!$L$2:$M$22,2,FALSE)),IF(AA44&lt;4.65,IF((AA44+VLOOKUP(FLOOR(AA44,1),Tables!$L$2:$M$22,2,FALSE)&gt;4.65),4.65,AA44+VLOOKUP(FLOOR(AA44,1),Tables!$L$2:$M$22,2,FALSE)),4.65))</f>
        <v>5.1000000000000032</v>
      </c>
      <c r="AB45" s="30"/>
      <c r="AC45" s="30"/>
      <c r="AD45" s="47"/>
      <c r="AE45" s="41"/>
      <c r="AF45" s="14">
        <f>IF(AF44&gt;4.65,IF((AF44+VLOOKUP(CEILING(AF44,1),Tables!$L$2:$M$22,2,FALSE)&lt;4.65),4.65,AF44+VLOOKUP(CEILING(AF44,1),Tables!$L$2:$M$22,2,FALSE)),IF(AF44&lt;4.65,IF((AF44+VLOOKUP(FLOOR(AF44,1),Tables!$L$2:$M$22,2,FALSE)&gt;4.65),4.65,AF44+VLOOKUP(FLOOR(AF44,1),Tables!$L$2:$M$22,2,FALSE)),4.65))</f>
        <v>4.6500000000000004</v>
      </c>
      <c r="AG45" s="30"/>
      <c r="AH45" s="30"/>
      <c r="AI45" s="47"/>
      <c r="AJ45" s="41"/>
      <c r="AK45" s="14">
        <f>IF(AK44&gt;4.65,IF((AK44+VLOOKUP(CEILING(AK44,1),Tables!$L$2:$M$22,2,FALSE)&lt;4.65),4.65,AK44+VLOOKUP(CEILING(AK44,1),Tables!$L$2:$M$22,2,FALSE)),IF(AK44&lt;4.65,IF((AK44+VLOOKUP(FLOOR(AK44,1),Tables!$L$2:$M$22,2,FALSE)&gt;4.65),4.65,AK44+VLOOKUP(FLOOR(AK44,1),Tables!$L$2:$M$22,2,FALSE)),4.65))</f>
        <v>5.1000000000000032</v>
      </c>
      <c r="AL45" s="30"/>
      <c r="AM45" s="30"/>
      <c r="AN45" s="47"/>
      <c r="AO45" s="41"/>
      <c r="AP45" s="14">
        <f>IF(AP44&gt;4.65,IF((AP44+VLOOKUP(CEILING(AP44,1),Tables!$L$2:$M$22,2,FALSE)&lt;4.65),4.65,AP44+VLOOKUP(CEILING(AP44,1),Tables!$L$2:$M$22,2,FALSE)),IF(AP44&lt;4.65,IF((AP44+VLOOKUP(FLOOR(AP44,1),Tables!$L$2:$M$22,2,FALSE)&gt;4.65),4.65,AP44+VLOOKUP(FLOOR(AP44,1),Tables!$L$2:$M$22,2,FALSE)),4.65))</f>
        <v>4.6500000000000004</v>
      </c>
      <c r="AQ45" s="30"/>
      <c r="AR45" s="30"/>
      <c r="AS45" s="47"/>
    </row>
    <row r="46" spans="1:45" s="16" customFormat="1">
      <c r="A46" s="13"/>
      <c r="B46" s="13"/>
      <c r="C46" s="13"/>
      <c r="E46" s="35" t="s">
        <v>73</v>
      </c>
      <c r="F46" s="42"/>
      <c r="G46" s="22">
        <f t="shared" si="11"/>
        <v>5.1000000000000032</v>
      </c>
      <c r="H46" s="30"/>
      <c r="I46" s="30"/>
      <c r="J46" s="47"/>
      <c r="K46" s="42"/>
      <c r="L46" s="22">
        <f t="shared" ref="L46" si="30">IF(K46="pic",L45/0.75,IF(K46="mots",L45*0.5,L45))</f>
        <v>5.1000000000000032</v>
      </c>
      <c r="M46" s="30"/>
      <c r="N46" s="30"/>
      <c r="O46" s="47"/>
      <c r="P46" s="42"/>
      <c r="Q46" s="22">
        <f t="shared" ref="Q46" si="31">IF(P46="pic",Q45/0.75,IF(P46="mots",Q45*0.5,Q45))</f>
        <v>5.1000000000000032</v>
      </c>
      <c r="R46" s="30"/>
      <c r="S46" s="30"/>
      <c r="T46" s="47"/>
      <c r="U46" s="42"/>
      <c r="V46" s="22">
        <f t="shared" ref="V46" si="32">IF(U46="pic",V45/0.75,IF(U46="mots",V45*0.5,V45))</f>
        <v>5.1000000000000032</v>
      </c>
      <c r="W46" s="30"/>
      <c r="X46" s="30"/>
      <c r="Y46" s="47"/>
      <c r="Z46" s="42"/>
      <c r="AA46" s="22">
        <f t="shared" ref="AA46" si="33">IF(Z46="pic",AA45/0.75,IF(Z46="mots",AA45*0.5,AA45))</f>
        <v>5.1000000000000032</v>
      </c>
      <c r="AB46" s="30"/>
      <c r="AC46" s="30"/>
      <c r="AD46" s="47"/>
      <c r="AE46" s="42"/>
      <c r="AF46" s="22">
        <f t="shared" ref="AF46" si="34">IF(AE46="pic",AF45/0.75,IF(AE46="mots",AF45*0.5,AF45))</f>
        <v>4.6500000000000004</v>
      </c>
      <c r="AG46" s="30"/>
      <c r="AH46" s="30"/>
      <c r="AI46" s="47"/>
      <c r="AJ46" s="42"/>
      <c r="AK46" s="22">
        <f t="shared" ref="AK46" si="35">IF(AJ46="pic",AK45/0.75,IF(AJ46="mots",AK45*0.5,AK45))</f>
        <v>5.1000000000000032</v>
      </c>
      <c r="AL46" s="30"/>
      <c r="AM46" s="30"/>
      <c r="AN46" s="47"/>
      <c r="AO46" s="42"/>
      <c r="AP46" s="22">
        <f t="shared" ref="AP46" si="36">IF(AO46="pic",AP45/0.75,IF(AO46="mots",AP45*0.5,AP45))</f>
        <v>4.6500000000000004</v>
      </c>
      <c r="AQ46" s="30"/>
      <c r="AR46" s="30"/>
      <c r="AS46" s="47"/>
    </row>
    <row r="47" spans="1:45" s="16" customFormat="1">
      <c r="A47" s="13">
        <f>IF(AND(B45=16,C45=7),A45+1,A45)</f>
        <v>48</v>
      </c>
      <c r="B47" s="13">
        <f>IF(A47&gt;A45,1,IF(C45=7,B45+1,B45))</f>
        <v>6</v>
      </c>
      <c r="C47" s="13">
        <f>IF(C45=7,1,C45+1)</f>
        <v>6</v>
      </c>
      <c r="D47" s="16" t="str">
        <f t="shared" si="7"/>
        <v>s48w6d6</v>
      </c>
      <c r="E47" s="23">
        <f t="shared" ref="E47" si="37">E45+1</f>
        <v>40999</v>
      </c>
      <c r="F47" s="41"/>
      <c r="G47" s="14">
        <f>IF(G46&gt;4.65,IF((G46+VLOOKUP(CEILING(G46,1),Tables!$L$2:$M$22,2,FALSE)&lt;4.65),4.65,G46+VLOOKUP(CEILING(G46,1),Tables!$L$2:$M$22,2,FALSE)),IF(G46&lt;4.65,IF((G46+VLOOKUP(FLOOR(G46,1),Tables!$L$2:$M$22,2,FALSE)&gt;4.65),4.65,G46+VLOOKUP(FLOOR(G46,1),Tables!$L$2:$M$22,2,FALSE)),4.65))</f>
        <v>5.0500000000000034</v>
      </c>
      <c r="H47" s="30"/>
      <c r="I47" s="30"/>
      <c r="J47" s="47"/>
      <c r="K47" s="41"/>
      <c r="L47" s="14">
        <f>IF(L46&gt;4.65,IF((L46+VLOOKUP(CEILING(L46,1),Tables!$L$2:$M$22,2,FALSE)&lt;4.65),4.65,L46+VLOOKUP(CEILING(L46,1),Tables!$L$2:$M$22,2,FALSE)),IF(L46&lt;4.65,IF((L46+VLOOKUP(FLOOR(L46,1),Tables!$L$2:$M$22,2,FALSE)&gt;4.65),4.65,L46+VLOOKUP(FLOOR(L46,1),Tables!$L$2:$M$22,2,FALSE)),4.65))</f>
        <v>5.0500000000000034</v>
      </c>
      <c r="M47" s="30"/>
      <c r="N47" s="30"/>
      <c r="O47" s="47"/>
      <c r="P47" s="41"/>
      <c r="Q47" s="14">
        <f>IF(Q46&gt;4.65,IF((Q46+VLOOKUP(CEILING(Q46,1),Tables!$L$2:$M$22,2,FALSE)&lt;4.65),4.65,Q46+VLOOKUP(CEILING(Q46,1),Tables!$L$2:$M$22,2,FALSE)),IF(Q46&lt;4.65,IF((Q46+VLOOKUP(FLOOR(Q46,1),Tables!$L$2:$M$22,2,FALSE)&gt;4.65),4.65,Q46+VLOOKUP(FLOOR(Q46,1),Tables!$L$2:$M$22,2,FALSE)),4.65))</f>
        <v>5.0500000000000034</v>
      </c>
      <c r="R47" s="30"/>
      <c r="S47" s="30"/>
      <c r="T47" s="47"/>
      <c r="U47" s="41"/>
      <c r="V47" s="14">
        <f>IF(V46&gt;4.65,IF((V46+VLOOKUP(CEILING(V46,1),Tables!$L$2:$M$22,2,FALSE)&lt;4.65),4.65,V46+VLOOKUP(CEILING(V46,1),Tables!$L$2:$M$22,2,FALSE)),IF(V46&lt;4.65,IF((V46+VLOOKUP(FLOOR(V46,1),Tables!$L$2:$M$22,2,FALSE)&gt;4.65),4.65,V46+VLOOKUP(FLOOR(V46,1),Tables!$L$2:$M$22,2,FALSE)),4.65))</f>
        <v>5.0500000000000034</v>
      </c>
      <c r="W47" s="30"/>
      <c r="X47" s="30"/>
      <c r="Y47" s="47"/>
      <c r="Z47" s="41"/>
      <c r="AA47" s="14">
        <f>IF(AA46&gt;4.65,IF((AA46+VLOOKUP(CEILING(AA46,1),Tables!$L$2:$M$22,2,FALSE)&lt;4.65),4.65,AA46+VLOOKUP(CEILING(AA46,1),Tables!$L$2:$M$22,2,FALSE)),IF(AA46&lt;4.65,IF((AA46+VLOOKUP(FLOOR(AA46,1),Tables!$L$2:$M$22,2,FALSE)&gt;4.65),4.65,AA46+VLOOKUP(FLOOR(AA46,1),Tables!$L$2:$M$22,2,FALSE)),4.65))</f>
        <v>5.0500000000000034</v>
      </c>
      <c r="AB47" s="30"/>
      <c r="AC47" s="30"/>
      <c r="AD47" s="47"/>
      <c r="AE47" s="41"/>
      <c r="AF47" s="14">
        <f>IF(AF46&gt;4.65,IF((AF46+VLOOKUP(CEILING(AF46,1),Tables!$L$2:$M$22,2,FALSE)&lt;4.65),4.65,AF46+VLOOKUP(CEILING(AF46,1),Tables!$L$2:$M$22,2,FALSE)),IF(AF46&lt;4.65,IF((AF46+VLOOKUP(FLOOR(AF46,1),Tables!$L$2:$M$22,2,FALSE)&gt;4.65),4.65,AF46+VLOOKUP(FLOOR(AF46,1),Tables!$L$2:$M$22,2,FALSE)),4.65))</f>
        <v>4.6500000000000004</v>
      </c>
      <c r="AG47" s="30"/>
      <c r="AH47" s="30"/>
      <c r="AI47" s="47"/>
      <c r="AJ47" s="41"/>
      <c r="AK47" s="14">
        <f>IF(AK46&gt;4.65,IF((AK46+VLOOKUP(CEILING(AK46,1),Tables!$L$2:$M$22,2,FALSE)&lt;4.65),4.65,AK46+VLOOKUP(CEILING(AK46,1),Tables!$L$2:$M$22,2,FALSE)),IF(AK46&lt;4.65,IF((AK46+VLOOKUP(FLOOR(AK46,1),Tables!$L$2:$M$22,2,FALSE)&gt;4.65),4.65,AK46+VLOOKUP(FLOOR(AK46,1),Tables!$L$2:$M$22,2,FALSE)),4.65))</f>
        <v>5.0500000000000034</v>
      </c>
      <c r="AL47" s="30"/>
      <c r="AM47" s="30"/>
      <c r="AN47" s="47"/>
      <c r="AO47" s="41"/>
      <c r="AP47" s="14">
        <f>IF(AP46&gt;4.65,IF((AP46+VLOOKUP(CEILING(AP46,1),Tables!$L$2:$M$22,2,FALSE)&lt;4.65),4.65,AP46+VLOOKUP(CEILING(AP46,1),Tables!$L$2:$M$22,2,FALSE)),IF(AP46&lt;4.65,IF((AP46+VLOOKUP(FLOOR(AP46,1),Tables!$L$2:$M$22,2,FALSE)&gt;4.65),4.65,AP46+VLOOKUP(FLOOR(AP46,1),Tables!$L$2:$M$22,2,FALSE)),4.65))</f>
        <v>4.6500000000000004</v>
      </c>
      <c r="AQ47" s="30"/>
      <c r="AR47" s="30"/>
      <c r="AS47" s="47"/>
    </row>
    <row r="48" spans="1:45" s="16" customFormat="1">
      <c r="A48" s="13">
        <f t="shared" si="8"/>
        <v>48</v>
      </c>
      <c r="B48" s="13">
        <f t="shared" si="9"/>
        <v>6</v>
      </c>
      <c r="C48" s="13">
        <f t="shared" si="10"/>
        <v>7</v>
      </c>
      <c r="D48" s="16" t="str">
        <f t="shared" si="7"/>
        <v>s48w6d7</v>
      </c>
      <c r="E48" s="23">
        <f t="shared" ref="E48:E79" si="38">E47+1</f>
        <v>41000</v>
      </c>
      <c r="F48" s="41"/>
      <c r="G48" s="14">
        <f>IF(G47&gt;4.65,IF((G47+VLOOKUP(CEILING(G47,1),Tables!$L$2:$M$22,2,FALSE)&lt;4.65),4.65,G47+VLOOKUP(CEILING(G47,1),Tables!$L$2:$M$22,2,FALSE)),IF(G47&lt;4.65,IF((G47+VLOOKUP(FLOOR(G47,1),Tables!$L$2:$M$22,2,FALSE)&gt;4.65),4.65,G47+VLOOKUP(FLOOR(G47,1),Tables!$L$2:$M$22,2,FALSE)),4.65))</f>
        <v>5.0000000000000036</v>
      </c>
      <c r="H48" s="30"/>
      <c r="I48" s="30"/>
      <c r="J48" s="47"/>
      <c r="K48" s="41"/>
      <c r="L48" s="14">
        <f>IF(L47&gt;4.65,IF((L47+VLOOKUP(CEILING(L47,1),Tables!$L$2:$M$22,2,FALSE)&lt;4.65),4.65,L47+VLOOKUP(CEILING(L47,1),Tables!$L$2:$M$22,2,FALSE)),IF(L47&lt;4.65,IF((L47+VLOOKUP(FLOOR(L47,1),Tables!$L$2:$M$22,2,FALSE)&gt;4.65),4.65,L47+VLOOKUP(FLOOR(L47,1),Tables!$L$2:$M$22,2,FALSE)),4.65))</f>
        <v>5.0000000000000036</v>
      </c>
      <c r="M48" s="30"/>
      <c r="N48" s="30"/>
      <c r="O48" s="47"/>
      <c r="P48" s="41"/>
      <c r="Q48" s="14">
        <f>IF(Q47&gt;4.65,IF((Q47+VLOOKUP(CEILING(Q47,1),Tables!$L$2:$M$22,2,FALSE)&lt;4.65),4.65,Q47+VLOOKUP(CEILING(Q47,1),Tables!$L$2:$M$22,2,FALSE)),IF(Q47&lt;4.65,IF((Q47+VLOOKUP(FLOOR(Q47,1),Tables!$L$2:$M$22,2,FALSE)&gt;4.65),4.65,Q47+VLOOKUP(FLOOR(Q47,1),Tables!$L$2:$M$22,2,FALSE)),4.65))</f>
        <v>5.0000000000000036</v>
      </c>
      <c r="R48" s="30"/>
      <c r="S48" s="30"/>
      <c r="T48" s="47"/>
      <c r="U48" s="41"/>
      <c r="V48" s="14">
        <f>IF(V47&gt;4.65,IF((V47+VLOOKUP(CEILING(V47,1),Tables!$L$2:$M$22,2,FALSE)&lt;4.65),4.65,V47+VLOOKUP(CEILING(V47,1),Tables!$L$2:$M$22,2,FALSE)),IF(V47&lt;4.65,IF((V47+VLOOKUP(FLOOR(V47,1),Tables!$L$2:$M$22,2,FALSE)&gt;4.65),4.65,V47+VLOOKUP(FLOOR(V47,1),Tables!$L$2:$M$22,2,FALSE)),4.65))</f>
        <v>5.0000000000000036</v>
      </c>
      <c r="W48" s="30"/>
      <c r="X48" s="30"/>
      <c r="Y48" s="47"/>
      <c r="Z48" s="41"/>
      <c r="AA48" s="14">
        <f>IF(AA47&gt;4.65,IF((AA47+VLOOKUP(CEILING(AA47,1),Tables!$L$2:$M$22,2,FALSE)&lt;4.65),4.65,AA47+VLOOKUP(CEILING(AA47,1),Tables!$L$2:$M$22,2,FALSE)),IF(AA47&lt;4.65,IF((AA47+VLOOKUP(FLOOR(AA47,1),Tables!$L$2:$M$22,2,FALSE)&gt;4.65),4.65,AA47+VLOOKUP(FLOOR(AA47,1),Tables!$L$2:$M$22,2,FALSE)),4.65))</f>
        <v>5.0000000000000036</v>
      </c>
      <c r="AB48" s="30"/>
      <c r="AC48" s="30"/>
      <c r="AD48" s="47"/>
      <c r="AE48" s="41"/>
      <c r="AF48" s="14">
        <f>IF(AF47&gt;4.65,IF((AF47+VLOOKUP(CEILING(AF47,1),Tables!$L$2:$M$22,2,FALSE)&lt;4.65),4.65,AF47+VLOOKUP(CEILING(AF47,1),Tables!$L$2:$M$22,2,FALSE)),IF(AF47&lt;4.65,IF((AF47+VLOOKUP(FLOOR(AF47,1),Tables!$L$2:$M$22,2,FALSE)&gt;4.65),4.65,AF47+VLOOKUP(FLOOR(AF47,1),Tables!$L$2:$M$22,2,FALSE)),4.65))</f>
        <v>4.6500000000000004</v>
      </c>
      <c r="AG48" s="30"/>
      <c r="AH48" s="30"/>
      <c r="AI48" s="47"/>
      <c r="AJ48" s="41"/>
      <c r="AK48" s="14">
        <f>IF(AK47&gt;4.65,IF((AK47+VLOOKUP(CEILING(AK47,1),Tables!$L$2:$M$22,2,FALSE)&lt;4.65),4.65,AK47+VLOOKUP(CEILING(AK47,1),Tables!$L$2:$M$22,2,FALSE)),IF(AK47&lt;4.65,IF((AK47+VLOOKUP(FLOOR(AK47,1),Tables!$L$2:$M$22,2,FALSE)&gt;4.65),4.65,AK47+VLOOKUP(FLOOR(AK47,1),Tables!$L$2:$M$22,2,FALSE)),4.65))</f>
        <v>5.0000000000000036</v>
      </c>
      <c r="AL48" s="30"/>
      <c r="AM48" s="30"/>
      <c r="AN48" s="47"/>
      <c r="AO48" s="41"/>
      <c r="AP48" s="14">
        <f>IF(AP47&gt;4.65,IF((AP47+VLOOKUP(CEILING(AP47,1),Tables!$L$2:$M$22,2,FALSE)&lt;4.65),4.65,AP47+VLOOKUP(CEILING(AP47,1),Tables!$L$2:$M$22,2,FALSE)),IF(AP47&lt;4.65,IF((AP47+VLOOKUP(FLOOR(AP47,1),Tables!$L$2:$M$22,2,FALSE)&gt;4.65),4.65,AP47+VLOOKUP(FLOOR(AP47,1),Tables!$L$2:$M$22,2,FALSE)),4.65))</f>
        <v>4.6500000000000004</v>
      </c>
      <c r="AQ48" s="30"/>
      <c r="AR48" s="30"/>
      <c r="AS48" s="47"/>
    </row>
    <row r="49" spans="1:45" s="16" customFormat="1">
      <c r="A49" s="13">
        <f t="shared" si="8"/>
        <v>48</v>
      </c>
      <c r="B49" s="13">
        <f t="shared" si="9"/>
        <v>7</v>
      </c>
      <c r="C49" s="13">
        <f t="shared" si="10"/>
        <v>1</v>
      </c>
      <c r="D49" s="16" t="str">
        <f t="shared" si="7"/>
        <v>s48w7d1</v>
      </c>
      <c r="E49" s="23">
        <f t="shared" si="6"/>
        <v>41001</v>
      </c>
      <c r="F49" s="41"/>
      <c r="G49" s="14">
        <f>IF(G48&gt;4.65,IF((G48+VLOOKUP(CEILING(G48,1),Tables!$L$2:$M$22,2,FALSE)&lt;4.65),4.65,G48+VLOOKUP(CEILING(G48,1),Tables!$L$2:$M$22,2,FALSE)),IF(G48&lt;4.65,IF((G48+VLOOKUP(FLOOR(G48,1),Tables!$L$2:$M$22,2,FALSE)&gt;4.65),4.65,G48+VLOOKUP(FLOOR(G48,1),Tables!$L$2:$M$22,2,FALSE)),4.65))</f>
        <v>4.9750000000000032</v>
      </c>
      <c r="H49" s="30"/>
      <c r="I49" s="30"/>
      <c r="J49" s="47"/>
      <c r="K49" s="41"/>
      <c r="L49" s="14">
        <f>IF(L48&gt;4.65,IF((L48+VLOOKUP(CEILING(L48,1),Tables!$L$2:$M$22,2,FALSE)&lt;4.65),4.65,L48+VLOOKUP(CEILING(L48,1),Tables!$L$2:$M$22,2,FALSE)),IF(L48&lt;4.65,IF((L48+VLOOKUP(FLOOR(L48,1),Tables!$L$2:$M$22,2,FALSE)&gt;4.65),4.65,L48+VLOOKUP(FLOOR(L48,1),Tables!$L$2:$M$22,2,FALSE)),4.65))</f>
        <v>4.9750000000000032</v>
      </c>
      <c r="M49" s="30"/>
      <c r="N49" s="30"/>
      <c r="O49" s="47"/>
      <c r="P49" s="41"/>
      <c r="Q49" s="14">
        <f>IF(Q48&gt;4.65,IF((Q48+VLOOKUP(CEILING(Q48,1),Tables!$L$2:$M$22,2,FALSE)&lt;4.65),4.65,Q48+VLOOKUP(CEILING(Q48,1),Tables!$L$2:$M$22,2,FALSE)),IF(Q48&lt;4.65,IF((Q48+VLOOKUP(FLOOR(Q48,1),Tables!$L$2:$M$22,2,FALSE)&gt;4.65),4.65,Q48+VLOOKUP(FLOOR(Q48,1),Tables!$L$2:$M$22,2,FALSE)),4.65))</f>
        <v>4.9750000000000032</v>
      </c>
      <c r="R49" s="30"/>
      <c r="S49" s="30"/>
      <c r="T49" s="47"/>
      <c r="U49" s="41"/>
      <c r="V49" s="14">
        <f>IF(V48&gt;4.65,IF((V48+VLOOKUP(CEILING(V48,1),Tables!$L$2:$M$22,2,FALSE)&lt;4.65),4.65,V48+VLOOKUP(CEILING(V48,1),Tables!$L$2:$M$22,2,FALSE)),IF(V48&lt;4.65,IF((V48+VLOOKUP(FLOOR(V48,1),Tables!$L$2:$M$22,2,FALSE)&gt;4.65),4.65,V48+VLOOKUP(FLOOR(V48,1),Tables!$L$2:$M$22,2,FALSE)),4.65))</f>
        <v>4.9750000000000032</v>
      </c>
      <c r="W49" s="30"/>
      <c r="X49" s="30"/>
      <c r="Y49" s="47"/>
      <c r="Z49" s="41"/>
      <c r="AA49" s="14">
        <f>IF(AA48&gt;4.65,IF((AA48+VLOOKUP(CEILING(AA48,1),Tables!$L$2:$M$22,2,FALSE)&lt;4.65),4.65,AA48+VLOOKUP(CEILING(AA48,1),Tables!$L$2:$M$22,2,FALSE)),IF(AA48&lt;4.65,IF((AA48+VLOOKUP(FLOOR(AA48,1),Tables!$L$2:$M$22,2,FALSE)&gt;4.65),4.65,AA48+VLOOKUP(FLOOR(AA48,1),Tables!$L$2:$M$22,2,FALSE)),4.65))</f>
        <v>4.9750000000000032</v>
      </c>
      <c r="AB49" s="30"/>
      <c r="AC49" s="30"/>
      <c r="AD49" s="47"/>
      <c r="AE49" s="41"/>
      <c r="AF49" s="14">
        <f>IF(AF48&gt;4.65,IF((AF48+VLOOKUP(CEILING(AF48,1),Tables!$L$2:$M$22,2,FALSE)&lt;4.65),4.65,AF48+VLOOKUP(CEILING(AF48,1),Tables!$L$2:$M$22,2,FALSE)),IF(AF48&lt;4.65,IF((AF48+VLOOKUP(FLOOR(AF48,1),Tables!$L$2:$M$22,2,FALSE)&gt;4.65),4.65,AF48+VLOOKUP(FLOOR(AF48,1),Tables!$L$2:$M$22,2,FALSE)),4.65))</f>
        <v>4.6500000000000004</v>
      </c>
      <c r="AG49" s="30"/>
      <c r="AH49" s="30"/>
      <c r="AI49" s="47"/>
      <c r="AJ49" s="41"/>
      <c r="AK49" s="14">
        <f>IF(AK48&gt;4.65,IF((AK48+VLOOKUP(CEILING(AK48,1),Tables!$L$2:$M$22,2,FALSE)&lt;4.65),4.65,AK48+VLOOKUP(CEILING(AK48,1),Tables!$L$2:$M$22,2,FALSE)),IF(AK48&lt;4.65,IF((AK48+VLOOKUP(FLOOR(AK48,1),Tables!$L$2:$M$22,2,FALSE)&gt;4.65),4.65,AK48+VLOOKUP(FLOOR(AK48,1),Tables!$L$2:$M$22,2,FALSE)),4.65))</f>
        <v>4.9750000000000032</v>
      </c>
      <c r="AL49" s="30"/>
      <c r="AM49" s="30"/>
      <c r="AN49" s="47"/>
      <c r="AO49" s="41"/>
      <c r="AP49" s="14">
        <f>IF(AP48&gt;4.65,IF((AP48+VLOOKUP(CEILING(AP48,1),Tables!$L$2:$M$22,2,FALSE)&lt;4.65),4.65,AP48+VLOOKUP(CEILING(AP48,1),Tables!$L$2:$M$22,2,FALSE)),IF(AP48&lt;4.65,IF((AP48+VLOOKUP(FLOOR(AP48,1),Tables!$L$2:$M$22,2,FALSE)&gt;4.65),4.65,AP48+VLOOKUP(FLOOR(AP48,1),Tables!$L$2:$M$22,2,FALSE)),4.65))</f>
        <v>4.6500000000000004</v>
      </c>
      <c r="AQ49" s="30"/>
      <c r="AR49" s="30"/>
      <c r="AS49" s="47"/>
    </row>
    <row r="50" spans="1:45" s="16" customFormat="1">
      <c r="A50" s="13">
        <f t="shared" si="8"/>
        <v>48</v>
      </c>
      <c r="B50" s="13">
        <f t="shared" si="9"/>
        <v>7</v>
      </c>
      <c r="C50" s="13">
        <f t="shared" si="10"/>
        <v>2</v>
      </c>
      <c r="D50" s="16" t="str">
        <f t="shared" si="7"/>
        <v>s48w7d2</v>
      </c>
      <c r="E50" s="23">
        <f t="shared" si="6"/>
        <v>41002</v>
      </c>
      <c r="F50" s="41"/>
      <c r="G50" s="14">
        <f>IF(G49&gt;4.65,IF((G49+VLOOKUP(CEILING(G49,1),Tables!$L$2:$M$22,2,FALSE)&lt;4.65),4.65,G49+VLOOKUP(CEILING(G49,1),Tables!$L$2:$M$22,2,FALSE)),IF(G49&lt;4.65,IF((G49+VLOOKUP(FLOOR(G49,1),Tables!$L$2:$M$22,2,FALSE)&gt;4.65),4.65,G49+VLOOKUP(FLOOR(G49,1),Tables!$L$2:$M$22,2,FALSE)),4.65))</f>
        <v>4.9500000000000028</v>
      </c>
      <c r="H50" s="30"/>
      <c r="I50" s="30"/>
      <c r="J50" s="47"/>
      <c r="K50" s="41"/>
      <c r="L50" s="14">
        <f>IF(L49&gt;4.65,IF((L49+VLOOKUP(CEILING(L49,1),Tables!$L$2:$M$22,2,FALSE)&lt;4.65),4.65,L49+VLOOKUP(CEILING(L49,1),Tables!$L$2:$M$22,2,FALSE)),IF(L49&lt;4.65,IF((L49+VLOOKUP(FLOOR(L49,1),Tables!$L$2:$M$22,2,FALSE)&gt;4.65),4.65,L49+VLOOKUP(FLOOR(L49,1),Tables!$L$2:$M$22,2,FALSE)),4.65))</f>
        <v>4.9500000000000028</v>
      </c>
      <c r="M50" s="30"/>
      <c r="N50" s="30"/>
      <c r="O50" s="47"/>
      <c r="P50" s="41"/>
      <c r="Q50" s="14">
        <f>IF(Q49&gt;4.65,IF((Q49+VLOOKUP(CEILING(Q49,1),Tables!$L$2:$M$22,2,FALSE)&lt;4.65),4.65,Q49+VLOOKUP(CEILING(Q49,1),Tables!$L$2:$M$22,2,FALSE)),IF(Q49&lt;4.65,IF((Q49+VLOOKUP(FLOOR(Q49,1),Tables!$L$2:$M$22,2,FALSE)&gt;4.65),4.65,Q49+VLOOKUP(FLOOR(Q49,1),Tables!$L$2:$M$22,2,FALSE)),4.65))</f>
        <v>4.9500000000000028</v>
      </c>
      <c r="R50" s="30"/>
      <c r="S50" s="30"/>
      <c r="T50" s="47"/>
      <c r="U50" s="41"/>
      <c r="V50" s="14">
        <f>IF(V49&gt;4.65,IF((V49+VLOOKUP(CEILING(V49,1),Tables!$L$2:$M$22,2,FALSE)&lt;4.65),4.65,V49+VLOOKUP(CEILING(V49,1),Tables!$L$2:$M$22,2,FALSE)),IF(V49&lt;4.65,IF((V49+VLOOKUP(FLOOR(V49,1),Tables!$L$2:$M$22,2,FALSE)&gt;4.65),4.65,V49+VLOOKUP(FLOOR(V49,1),Tables!$L$2:$M$22,2,FALSE)),4.65))</f>
        <v>4.9500000000000028</v>
      </c>
      <c r="W50" s="30"/>
      <c r="X50" s="30"/>
      <c r="Y50" s="47"/>
      <c r="Z50" s="41"/>
      <c r="AA50" s="14">
        <f>IF(AA49&gt;4.65,IF((AA49+VLOOKUP(CEILING(AA49,1),Tables!$L$2:$M$22,2,FALSE)&lt;4.65),4.65,AA49+VLOOKUP(CEILING(AA49,1),Tables!$L$2:$M$22,2,FALSE)),IF(AA49&lt;4.65,IF((AA49+VLOOKUP(FLOOR(AA49,1),Tables!$L$2:$M$22,2,FALSE)&gt;4.65),4.65,AA49+VLOOKUP(FLOOR(AA49,1),Tables!$L$2:$M$22,2,FALSE)),4.65))</f>
        <v>4.9500000000000028</v>
      </c>
      <c r="AB50" s="30"/>
      <c r="AC50" s="30"/>
      <c r="AD50" s="47"/>
      <c r="AE50" s="41"/>
      <c r="AF50" s="14">
        <f>IF(AF49&gt;4.65,IF((AF49+VLOOKUP(CEILING(AF49,1),Tables!$L$2:$M$22,2,FALSE)&lt;4.65),4.65,AF49+VLOOKUP(CEILING(AF49,1),Tables!$L$2:$M$22,2,FALSE)),IF(AF49&lt;4.65,IF((AF49+VLOOKUP(FLOOR(AF49,1),Tables!$L$2:$M$22,2,FALSE)&gt;4.65),4.65,AF49+VLOOKUP(FLOOR(AF49,1),Tables!$L$2:$M$22,2,FALSE)),4.65))</f>
        <v>4.6500000000000004</v>
      </c>
      <c r="AG50" s="30"/>
      <c r="AH50" s="30"/>
      <c r="AI50" s="47"/>
      <c r="AJ50" s="41"/>
      <c r="AK50" s="14">
        <f>IF(AK49&gt;4.65,IF((AK49+VLOOKUP(CEILING(AK49,1),Tables!$L$2:$M$22,2,FALSE)&lt;4.65),4.65,AK49+VLOOKUP(CEILING(AK49,1),Tables!$L$2:$M$22,2,FALSE)),IF(AK49&lt;4.65,IF((AK49+VLOOKUP(FLOOR(AK49,1),Tables!$L$2:$M$22,2,FALSE)&gt;4.65),4.65,AK49+VLOOKUP(FLOOR(AK49,1),Tables!$L$2:$M$22,2,FALSE)),4.65))</f>
        <v>4.9500000000000028</v>
      </c>
      <c r="AL50" s="30"/>
      <c r="AM50" s="30"/>
      <c r="AN50" s="47"/>
      <c r="AO50" s="41"/>
      <c r="AP50" s="14">
        <f>IF(AP49&gt;4.65,IF((AP49+VLOOKUP(CEILING(AP49,1),Tables!$L$2:$M$22,2,FALSE)&lt;4.65),4.65,AP49+VLOOKUP(CEILING(AP49,1),Tables!$L$2:$M$22,2,FALSE)),IF(AP49&lt;4.65,IF((AP49+VLOOKUP(FLOOR(AP49,1),Tables!$L$2:$M$22,2,FALSE)&gt;4.65),4.65,AP49+VLOOKUP(FLOOR(AP49,1),Tables!$L$2:$M$22,2,FALSE)),4.65))</f>
        <v>4.6500000000000004</v>
      </c>
      <c r="AQ50" s="30"/>
      <c r="AR50" s="30"/>
      <c r="AS50" s="47"/>
    </row>
    <row r="51" spans="1:45" s="16" customFormat="1">
      <c r="A51" s="13">
        <f t="shared" si="8"/>
        <v>48</v>
      </c>
      <c r="B51" s="13">
        <f t="shared" si="9"/>
        <v>7</v>
      </c>
      <c r="C51" s="13">
        <f t="shared" si="10"/>
        <v>3</v>
      </c>
      <c r="D51" s="16" t="str">
        <f t="shared" si="7"/>
        <v>s48w7d3</v>
      </c>
      <c r="E51" s="23">
        <f t="shared" si="6"/>
        <v>41003</v>
      </c>
      <c r="F51" s="41"/>
      <c r="G51" s="14">
        <f>IF(G50&gt;4.65,IF((G50+VLOOKUP(CEILING(G50,1),Tables!$L$2:$M$22,2,FALSE)&lt;4.65),4.65,G50+VLOOKUP(CEILING(G50,1),Tables!$L$2:$M$22,2,FALSE)),IF(G50&lt;4.65,IF((G50+VLOOKUP(FLOOR(G50,1),Tables!$L$2:$M$22,2,FALSE)&gt;4.65),4.65,G50+VLOOKUP(FLOOR(G50,1),Tables!$L$2:$M$22,2,FALSE)),4.65))</f>
        <v>4.9250000000000025</v>
      </c>
      <c r="H51" s="30"/>
      <c r="I51" s="30"/>
      <c r="J51" s="47"/>
      <c r="K51" s="41"/>
      <c r="L51" s="14">
        <f>IF(L50&gt;4.65,IF((L50+VLOOKUP(CEILING(L50,1),Tables!$L$2:$M$22,2,FALSE)&lt;4.65),4.65,L50+VLOOKUP(CEILING(L50,1),Tables!$L$2:$M$22,2,FALSE)),IF(L50&lt;4.65,IF((L50+VLOOKUP(FLOOR(L50,1),Tables!$L$2:$M$22,2,FALSE)&gt;4.65),4.65,L50+VLOOKUP(FLOOR(L50,1),Tables!$L$2:$M$22,2,FALSE)),4.65))</f>
        <v>4.9250000000000025</v>
      </c>
      <c r="M51" s="30"/>
      <c r="N51" s="30"/>
      <c r="O51" s="47"/>
      <c r="P51" s="41"/>
      <c r="Q51" s="14">
        <f>IF(Q50&gt;4.65,IF((Q50+VLOOKUP(CEILING(Q50,1),Tables!$L$2:$M$22,2,FALSE)&lt;4.65),4.65,Q50+VLOOKUP(CEILING(Q50,1),Tables!$L$2:$M$22,2,FALSE)),IF(Q50&lt;4.65,IF((Q50+VLOOKUP(FLOOR(Q50,1),Tables!$L$2:$M$22,2,FALSE)&gt;4.65),4.65,Q50+VLOOKUP(FLOOR(Q50,1),Tables!$L$2:$M$22,2,FALSE)),4.65))</f>
        <v>4.9250000000000025</v>
      </c>
      <c r="R51" s="30"/>
      <c r="S51" s="30"/>
      <c r="T51" s="47"/>
      <c r="U51" s="41"/>
      <c r="V51" s="14">
        <f>IF(V50&gt;4.65,IF((V50+VLOOKUP(CEILING(V50,1),Tables!$L$2:$M$22,2,FALSE)&lt;4.65),4.65,V50+VLOOKUP(CEILING(V50,1),Tables!$L$2:$M$22,2,FALSE)),IF(V50&lt;4.65,IF((V50+VLOOKUP(FLOOR(V50,1),Tables!$L$2:$M$22,2,FALSE)&gt;4.65),4.65,V50+VLOOKUP(FLOOR(V50,1),Tables!$L$2:$M$22,2,FALSE)),4.65))</f>
        <v>4.9250000000000025</v>
      </c>
      <c r="W51" s="30"/>
      <c r="X51" s="30"/>
      <c r="Y51" s="47"/>
      <c r="Z51" s="41"/>
      <c r="AA51" s="14">
        <f>IF(AA50&gt;4.65,IF((AA50+VLOOKUP(CEILING(AA50,1),Tables!$L$2:$M$22,2,FALSE)&lt;4.65),4.65,AA50+VLOOKUP(CEILING(AA50,1),Tables!$L$2:$M$22,2,FALSE)),IF(AA50&lt;4.65,IF((AA50+VLOOKUP(FLOOR(AA50,1),Tables!$L$2:$M$22,2,FALSE)&gt;4.65),4.65,AA50+VLOOKUP(FLOOR(AA50,1),Tables!$L$2:$M$22,2,FALSE)),4.65))</f>
        <v>4.9250000000000025</v>
      </c>
      <c r="AB51" s="30"/>
      <c r="AC51" s="30"/>
      <c r="AD51" s="47"/>
      <c r="AE51" s="41"/>
      <c r="AF51" s="14">
        <f>IF(AF50&gt;4.65,IF((AF50+VLOOKUP(CEILING(AF50,1),Tables!$L$2:$M$22,2,FALSE)&lt;4.65),4.65,AF50+VLOOKUP(CEILING(AF50,1),Tables!$L$2:$M$22,2,FALSE)),IF(AF50&lt;4.65,IF((AF50+VLOOKUP(FLOOR(AF50,1),Tables!$L$2:$M$22,2,FALSE)&gt;4.65),4.65,AF50+VLOOKUP(FLOOR(AF50,1),Tables!$L$2:$M$22,2,FALSE)),4.65))</f>
        <v>4.6500000000000004</v>
      </c>
      <c r="AG51" s="30"/>
      <c r="AH51" s="30"/>
      <c r="AI51" s="47"/>
      <c r="AJ51" s="41"/>
      <c r="AK51" s="14">
        <f>IF(AK50&gt;4.65,IF((AK50+VLOOKUP(CEILING(AK50,1),Tables!$L$2:$M$22,2,FALSE)&lt;4.65),4.65,AK50+VLOOKUP(CEILING(AK50,1),Tables!$L$2:$M$22,2,FALSE)),IF(AK50&lt;4.65,IF((AK50+VLOOKUP(FLOOR(AK50,1),Tables!$L$2:$M$22,2,FALSE)&gt;4.65),4.65,AK50+VLOOKUP(FLOOR(AK50,1),Tables!$L$2:$M$22,2,FALSE)),4.65))</f>
        <v>4.9250000000000025</v>
      </c>
      <c r="AL51" s="30"/>
      <c r="AM51" s="30"/>
      <c r="AN51" s="47"/>
      <c r="AO51" s="41"/>
      <c r="AP51" s="14">
        <f>IF(AP50&gt;4.65,IF((AP50+VLOOKUP(CEILING(AP50,1),Tables!$L$2:$M$22,2,FALSE)&lt;4.65),4.65,AP50+VLOOKUP(CEILING(AP50,1),Tables!$L$2:$M$22,2,FALSE)),IF(AP50&lt;4.65,IF((AP50+VLOOKUP(FLOOR(AP50,1),Tables!$L$2:$M$22,2,FALSE)&gt;4.65),4.65,AP50+VLOOKUP(FLOOR(AP50,1),Tables!$L$2:$M$22,2,FALSE)),4.65))</f>
        <v>4.6500000000000004</v>
      </c>
      <c r="AQ51" s="30"/>
      <c r="AR51" s="30"/>
      <c r="AS51" s="47"/>
    </row>
    <row r="52" spans="1:45" s="16" customFormat="1">
      <c r="A52" s="13">
        <f t="shared" si="8"/>
        <v>48</v>
      </c>
      <c r="B52" s="13">
        <f t="shared" si="9"/>
        <v>7</v>
      </c>
      <c r="C52" s="13">
        <f t="shared" si="10"/>
        <v>4</v>
      </c>
      <c r="D52" s="16" t="str">
        <f t="shared" si="7"/>
        <v>s48w7d4</v>
      </c>
      <c r="E52" s="23">
        <f t="shared" si="6"/>
        <v>41004</v>
      </c>
      <c r="F52" s="41"/>
      <c r="G52" s="14">
        <f>IF(G51&gt;4.65,IF((G51+VLOOKUP(CEILING(G51,1),Tables!$L$2:$M$22,2,FALSE)&lt;4.65),4.65,G51+VLOOKUP(CEILING(G51,1),Tables!$L$2:$M$22,2,FALSE)),IF(G51&lt;4.65,IF((G51+VLOOKUP(FLOOR(G51,1),Tables!$L$2:$M$22,2,FALSE)&gt;4.65),4.65,G51+VLOOKUP(FLOOR(G51,1),Tables!$L$2:$M$22,2,FALSE)),4.65))</f>
        <v>4.9000000000000021</v>
      </c>
      <c r="H52" s="30"/>
      <c r="I52" s="30"/>
      <c r="J52" s="47"/>
      <c r="K52" s="41"/>
      <c r="L52" s="14">
        <f>IF(L51&gt;4.65,IF((L51+VLOOKUP(CEILING(L51,1),Tables!$L$2:$M$22,2,FALSE)&lt;4.65),4.65,L51+VLOOKUP(CEILING(L51,1),Tables!$L$2:$M$22,2,FALSE)),IF(L51&lt;4.65,IF((L51+VLOOKUP(FLOOR(L51,1),Tables!$L$2:$M$22,2,FALSE)&gt;4.65),4.65,L51+VLOOKUP(FLOOR(L51,1),Tables!$L$2:$M$22,2,FALSE)),4.65))</f>
        <v>4.9000000000000021</v>
      </c>
      <c r="M52" s="30"/>
      <c r="N52" s="30"/>
      <c r="O52" s="47"/>
      <c r="P52" s="41"/>
      <c r="Q52" s="14">
        <f>IF(Q51&gt;4.65,IF((Q51+VLOOKUP(CEILING(Q51,1),Tables!$L$2:$M$22,2,FALSE)&lt;4.65),4.65,Q51+VLOOKUP(CEILING(Q51,1),Tables!$L$2:$M$22,2,FALSE)),IF(Q51&lt;4.65,IF((Q51+VLOOKUP(FLOOR(Q51,1),Tables!$L$2:$M$22,2,FALSE)&gt;4.65),4.65,Q51+VLOOKUP(FLOOR(Q51,1),Tables!$L$2:$M$22,2,FALSE)),4.65))</f>
        <v>4.9000000000000021</v>
      </c>
      <c r="R52" s="30"/>
      <c r="S52" s="30"/>
      <c r="T52" s="47"/>
      <c r="U52" s="41"/>
      <c r="V52" s="14">
        <f>IF(V51&gt;4.65,IF((V51+VLOOKUP(CEILING(V51,1),Tables!$L$2:$M$22,2,FALSE)&lt;4.65),4.65,V51+VLOOKUP(CEILING(V51,1),Tables!$L$2:$M$22,2,FALSE)),IF(V51&lt;4.65,IF((V51+VLOOKUP(FLOOR(V51,1),Tables!$L$2:$M$22,2,FALSE)&gt;4.65),4.65,V51+VLOOKUP(FLOOR(V51,1),Tables!$L$2:$M$22,2,FALSE)),4.65))</f>
        <v>4.9000000000000021</v>
      </c>
      <c r="W52" s="30"/>
      <c r="X52" s="30"/>
      <c r="Y52" s="47"/>
      <c r="Z52" s="41"/>
      <c r="AA52" s="14">
        <f>IF(AA51&gt;4.65,IF((AA51+VLOOKUP(CEILING(AA51,1),Tables!$L$2:$M$22,2,FALSE)&lt;4.65),4.65,AA51+VLOOKUP(CEILING(AA51,1),Tables!$L$2:$M$22,2,FALSE)),IF(AA51&lt;4.65,IF((AA51+VLOOKUP(FLOOR(AA51,1),Tables!$L$2:$M$22,2,FALSE)&gt;4.65),4.65,AA51+VLOOKUP(FLOOR(AA51,1),Tables!$L$2:$M$22,2,FALSE)),4.65))</f>
        <v>4.9000000000000021</v>
      </c>
      <c r="AB52" s="30"/>
      <c r="AC52" s="30"/>
      <c r="AD52" s="47"/>
      <c r="AE52" s="41"/>
      <c r="AF52" s="14">
        <f>IF(AF51&gt;4.65,IF((AF51+VLOOKUP(CEILING(AF51,1),Tables!$L$2:$M$22,2,FALSE)&lt;4.65),4.65,AF51+VLOOKUP(CEILING(AF51,1),Tables!$L$2:$M$22,2,FALSE)),IF(AF51&lt;4.65,IF((AF51+VLOOKUP(FLOOR(AF51,1),Tables!$L$2:$M$22,2,FALSE)&gt;4.65),4.65,AF51+VLOOKUP(FLOOR(AF51,1),Tables!$L$2:$M$22,2,FALSE)),4.65))</f>
        <v>4.6500000000000004</v>
      </c>
      <c r="AG52" s="30"/>
      <c r="AH52" s="30"/>
      <c r="AI52" s="47"/>
      <c r="AJ52" s="41"/>
      <c r="AK52" s="14">
        <f>IF(AK51&gt;4.65,IF((AK51+VLOOKUP(CEILING(AK51,1),Tables!$L$2:$M$22,2,FALSE)&lt;4.65),4.65,AK51+VLOOKUP(CEILING(AK51,1),Tables!$L$2:$M$22,2,FALSE)),IF(AK51&lt;4.65,IF((AK51+VLOOKUP(FLOOR(AK51,1),Tables!$L$2:$M$22,2,FALSE)&gt;4.65),4.65,AK51+VLOOKUP(FLOOR(AK51,1),Tables!$L$2:$M$22,2,FALSE)),4.65))</f>
        <v>4.9000000000000021</v>
      </c>
      <c r="AL52" s="30"/>
      <c r="AM52" s="30"/>
      <c r="AN52" s="47"/>
      <c r="AO52" s="41"/>
      <c r="AP52" s="14">
        <f>IF(AP51&gt;4.65,IF((AP51+VLOOKUP(CEILING(AP51,1),Tables!$L$2:$M$22,2,FALSE)&lt;4.65),4.65,AP51+VLOOKUP(CEILING(AP51,1),Tables!$L$2:$M$22,2,FALSE)),IF(AP51&lt;4.65,IF((AP51+VLOOKUP(FLOOR(AP51,1),Tables!$L$2:$M$22,2,FALSE)&gt;4.65),4.65,AP51+VLOOKUP(FLOOR(AP51,1),Tables!$L$2:$M$22,2,FALSE)),4.65))</f>
        <v>4.6500000000000004</v>
      </c>
      <c r="AQ52" s="30"/>
      <c r="AR52" s="30"/>
      <c r="AS52" s="47"/>
    </row>
    <row r="53" spans="1:45" s="16" customFormat="1">
      <c r="A53" s="13">
        <f t="shared" si="8"/>
        <v>48</v>
      </c>
      <c r="B53" s="13">
        <f t="shared" si="9"/>
        <v>7</v>
      </c>
      <c r="C53" s="13">
        <f t="shared" si="10"/>
        <v>5</v>
      </c>
      <c r="D53" s="16" t="str">
        <f t="shared" si="7"/>
        <v>s48w7d5</v>
      </c>
      <c r="E53" s="23">
        <f t="shared" si="6"/>
        <v>41005</v>
      </c>
      <c r="F53" s="41"/>
      <c r="G53" s="14">
        <f>IF(G52&gt;4.65,IF((G52+VLOOKUP(CEILING(G52,1),Tables!$L$2:$M$22,2,FALSE)&lt;4.65),4.65,G52+VLOOKUP(CEILING(G52,1),Tables!$L$2:$M$22,2,FALSE)),IF(G52&lt;4.65,IF((G52+VLOOKUP(FLOOR(G52,1),Tables!$L$2:$M$22,2,FALSE)&gt;4.65),4.65,G52+VLOOKUP(FLOOR(G52,1),Tables!$L$2:$M$22,2,FALSE)),4.65))</f>
        <v>4.8750000000000018</v>
      </c>
      <c r="H53" s="30"/>
      <c r="I53" s="30"/>
      <c r="J53" s="47"/>
      <c r="K53" s="41"/>
      <c r="L53" s="14">
        <f>IF(L52&gt;4.65,IF((L52+VLOOKUP(CEILING(L52,1),Tables!$L$2:$M$22,2,FALSE)&lt;4.65),4.65,L52+VLOOKUP(CEILING(L52,1),Tables!$L$2:$M$22,2,FALSE)),IF(L52&lt;4.65,IF((L52+VLOOKUP(FLOOR(L52,1),Tables!$L$2:$M$22,2,FALSE)&gt;4.65),4.65,L52+VLOOKUP(FLOOR(L52,1),Tables!$L$2:$M$22,2,FALSE)),4.65))</f>
        <v>4.8750000000000018</v>
      </c>
      <c r="M53" s="30"/>
      <c r="N53" s="30"/>
      <c r="O53" s="47"/>
      <c r="P53" s="41"/>
      <c r="Q53" s="14">
        <f>IF(Q52&gt;4.65,IF((Q52+VLOOKUP(CEILING(Q52,1),Tables!$L$2:$M$22,2,FALSE)&lt;4.65),4.65,Q52+VLOOKUP(CEILING(Q52,1),Tables!$L$2:$M$22,2,FALSE)),IF(Q52&lt;4.65,IF((Q52+VLOOKUP(FLOOR(Q52,1),Tables!$L$2:$M$22,2,FALSE)&gt;4.65),4.65,Q52+VLOOKUP(FLOOR(Q52,1),Tables!$L$2:$M$22,2,FALSE)),4.65))</f>
        <v>4.8750000000000018</v>
      </c>
      <c r="R53" s="30"/>
      <c r="S53" s="30"/>
      <c r="T53" s="47"/>
      <c r="U53" s="41"/>
      <c r="V53" s="14">
        <f>IF(V52&gt;4.65,IF((V52+VLOOKUP(CEILING(V52,1),Tables!$L$2:$M$22,2,FALSE)&lt;4.65),4.65,V52+VLOOKUP(CEILING(V52,1),Tables!$L$2:$M$22,2,FALSE)),IF(V52&lt;4.65,IF((V52+VLOOKUP(FLOOR(V52,1),Tables!$L$2:$M$22,2,FALSE)&gt;4.65),4.65,V52+VLOOKUP(FLOOR(V52,1),Tables!$L$2:$M$22,2,FALSE)),4.65))</f>
        <v>4.8750000000000018</v>
      </c>
      <c r="W53" s="30"/>
      <c r="X53" s="30"/>
      <c r="Y53" s="47"/>
      <c r="Z53" s="41"/>
      <c r="AA53" s="14">
        <f>IF(AA52&gt;4.65,IF((AA52+VLOOKUP(CEILING(AA52,1),Tables!$L$2:$M$22,2,FALSE)&lt;4.65),4.65,AA52+VLOOKUP(CEILING(AA52,1),Tables!$L$2:$M$22,2,FALSE)),IF(AA52&lt;4.65,IF((AA52+VLOOKUP(FLOOR(AA52,1),Tables!$L$2:$M$22,2,FALSE)&gt;4.65),4.65,AA52+VLOOKUP(FLOOR(AA52,1),Tables!$L$2:$M$22,2,FALSE)),4.65))</f>
        <v>4.8750000000000018</v>
      </c>
      <c r="AB53" s="30"/>
      <c r="AC53" s="30"/>
      <c r="AD53" s="47"/>
      <c r="AE53" s="41"/>
      <c r="AF53" s="14">
        <f>IF(AF52&gt;4.65,IF((AF52+VLOOKUP(CEILING(AF52,1),Tables!$L$2:$M$22,2,FALSE)&lt;4.65),4.65,AF52+VLOOKUP(CEILING(AF52,1),Tables!$L$2:$M$22,2,FALSE)),IF(AF52&lt;4.65,IF((AF52+VLOOKUP(FLOOR(AF52,1),Tables!$L$2:$M$22,2,FALSE)&gt;4.65),4.65,AF52+VLOOKUP(FLOOR(AF52,1),Tables!$L$2:$M$22,2,FALSE)),4.65))</f>
        <v>4.6500000000000004</v>
      </c>
      <c r="AG53" s="30"/>
      <c r="AH53" s="30"/>
      <c r="AI53" s="47"/>
      <c r="AJ53" s="41"/>
      <c r="AK53" s="14">
        <f>IF(AK52&gt;4.65,IF((AK52+VLOOKUP(CEILING(AK52,1),Tables!$L$2:$M$22,2,FALSE)&lt;4.65),4.65,AK52+VLOOKUP(CEILING(AK52,1),Tables!$L$2:$M$22,2,FALSE)),IF(AK52&lt;4.65,IF((AK52+VLOOKUP(FLOOR(AK52,1),Tables!$L$2:$M$22,2,FALSE)&gt;4.65),4.65,AK52+VLOOKUP(FLOOR(AK52,1),Tables!$L$2:$M$22,2,FALSE)),4.65))</f>
        <v>4.8750000000000018</v>
      </c>
      <c r="AL53" s="30"/>
      <c r="AM53" s="30"/>
      <c r="AN53" s="47"/>
      <c r="AO53" s="41"/>
      <c r="AP53" s="14">
        <f>IF(AP52&gt;4.65,IF((AP52+VLOOKUP(CEILING(AP52,1),Tables!$L$2:$M$22,2,FALSE)&lt;4.65),4.65,AP52+VLOOKUP(CEILING(AP52,1),Tables!$L$2:$M$22,2,FALSE)),IF(AP52&lt;4.65,IF((AP52+VLOOKUP(FLOOR(AP52,1),Tables!$L$2:$M$22,2,FALSE)&gt;4.65),4.65,AP52+VLOOKUP(FLOOR(AP52,1),Tables!$L$2:$M$22,2,FALSE)),4.65))</f>
        <v>4.6500000000000004</v>
      </c>
      <c r="AQ53" s="30"/>
      <c r="AR53" s="30"/>
      <c r="AS53" s="47"/>
    </row>
    <row r="54" spans="1:45" s="16" customFormat="1">
      <c r="A54" s="13"/>
      <c r="B54" s="13"/>
      <c r="C54" s="13"/>
      <c r="E54" s="35" t="s">
        <v>74</v>
      </c>
      <c r="F54" s="42"/>
      <c r="G54" s="22">
        <f t="shared" si="11"/>
        <v>4.8750000000000018</v>
      </c>
      <c r="H54" s="30"/>
      <c r="I54" s="30"/>
      <c r="J54" s="47"/>
      <c r="K54" s="42"/>
      <c r="L54" s="22">
        <f t="shared" ref="L54" si="39">IF(K54="pic",L53/0.75,IF(K54="mots",L53*0.5,L53))</f>
        <v>4.8750000000000018</v>
      </c>
      <c r="M54" s="30"/>
      <c r="N54" s="30"/>
      <c r="O54" s="47"/>
      <c r="P54" s="42"/>
      <c r="Q54" s="22">
        <f t="shared" ref="Q54" si="40">IF(P54="pic",Q53/0.75,IF(P54="mots",Q53*0.5,Q53))</f>
        <v>4.8750000000000018</v>
      </c>
      <c r="R54" s="30"/>
      <c r="S54" s="30"/>
      <c r="T54" s="47"/>
      <c r="U54" s="42"/>
      <c r="V54" s="22">
        <f t="shared" ref="V54" si="41">IF(U54="pic",V53/0.75,IF(U54="mots",V53*0.5,V53))</f>
        <v>4.8750000000000018</v>
      </c>
      <c r="W54" s="30"/>
      <c r="X54" s="30"/>
      <c r="Y54" s="47"/>
      <c r="Z54" s="42"/>
      <c r="AA54" s="22">
        <f t="shared" ref="AA54" si="42">IF(Z54="pic",AA53/0.75,IF(Z54="mots",AA53*0.5,AA53))</f>
        <v>4.8750000000000018</v>
      </c>
      <c r="AB54" s="30"/>
      <c r="AC54" s="30"/>
      <c r="AD54" s="47"/>
      <c r="AE54" s="42"/>
      <c r="AF54" s="22">
        <f t="shared" ref="AF54" si="43">IF(AE54="pic",AF53/0.75,IF(AE54="mots",AF53*0.5,AF53))</f>
        <v>4.6500000000000004</v>
      </c>
      <c r="AG54" s="30"/>
      <c r="AH54" s="30"/>
      <c r="AI54" s="47"/>
      <c r="AJ54" s="42"/>
      <c r="AK54" s="22">
        <f t="shared" ref="AK54" si="44">IF(AJ54="pic",AK53/0.75,IF(AJ54="mots",AK53*0.5,AK53))</f>
        <v>4.8750000000000018</v>
      </c>
      <c r="AL54" s="30"/>
      <c r="AM54" s="30"/>
      <c r="AN54" s="47"/>
      <c r="AO54" s="42"/>
      <c r="AP54" s="22">
        <f t="shared" ref="AP54" si="45">IF(AO54="pic",AP53/0.75,IF(AO54="mots",AP53*0.5,AP53))</f>
        <v>4.6500000000000004</v>
      </c>
      <c r="AQ54" s="30"/>
      <c r="AR54" s="30"/>
      <c r="AS54" s="47"/>
    </row>
    <row r="55" spans="1:45" s="16" customFormat="1">
      <c r="A55" s="13">
        <f>IF(AND(B53=16,C53=7),A53+1,A53)</f>
        <v>48</v>
      </c>
      <c r="B55" s="13">
        <f>IF(A55&gt;A53,1,IF(C53=7,B53+1,B53))</f>
        <v>7</v>
      </c>
      <c r="C55" s="13">
        <f>IF(C53=7,1,C53+1)</f>
        <v>6</v>
      </c>
      <c r="D55" s="16" t="str">
        <f t="shared" si="7"/>
        <v>s48w7d6</v>
      </c>
      <c r="E55" s="23">
        <f t="shared" ref="E55" si="46">E53+1</f>
        <v>41006</v>
      </c>
      <c r="F55" s="41"/>
      <c r="G55" s="14">
        <f>IF(G54&gt;4.65,IF((G54+VLOOKUP(CEILING(G54,1),Tables!$L$2:$M$22,2,FALSE)&lt;4.65),4.65,G54+VLOOKUP(CEILING(G54,1),Tables!$L$2:$M$22,2,FALSE)),IF(G54&lt;4.65,IF((G54+VLOOKUP(FLOOR(G54,1),Tables!$L$2:$M$22,2,FALSE)&gt;4.65),4.65,G54+VLOOKUP(FLOOR(G54,1),Tables!$L$2:$M$22,2,FALSE)),4.65))</f>
        <v>4.8500000000000014</v>
      </c>
      <c r="H55" s="30"/>
      <c r="I55" s="30"/>
      <c r="J55" s="47"/>
      <c r="K55" s="41"/>
      <c r="L55" s="14">
        <f>IF(L54&gt;4.65,IF((L54+VLOOKUP(CEILING(L54,1),Tables!$L$2:$M$22,2,FALSE)&lt;4.65),4.65,L54+VLOOKUP(CEILING(L54,1),Tables!$L$2:$M$22,2,FALSE)),IF(L54&lt;4.65,IF((L54+VLOOKUP(FLOOR(L54,1),Tables!$L$2:$M$22,2,FALSE)&gt;4.65),4.65,L54+VLOOKUP(FLOOR(L54,1),Tables!$L$2:$M$22,2,FALSE)),4.65))</f>
        <v>4.8500000000000014</v>
      </c>
      <c r="M55" s="30"/>
      <c r="N55" s="30"/>
      <c r="O55" s="47"/>
      <c r="P55" s="41"/>
      <c r="Q55" s="14">
        <f>IF(Q54&gt;4.65,IF((Q54+VLOOKUP(CEILING(Q54,1),Tables!$L$2:$M$22,2,FALSE)&lt;4.65),4.65,Q54+VLOOKUP(CEILING(Q54,1),Tables!$L$2:$M$22,2,FALSE)),IF(Q54&lt;4.65,IF((Q54+VLOOKUP(FLOOR(Q54,1),Tables!$L$2:$M$22,2,FALSE)&gt;4.65),4.65,Q54+VLOOKUP(FLOOR(Q54,1),Tables!$L$2:$M$22,2,FALSE)),4.65))</f>
        <v>4.8500000000000014</v>
      </c>
      <c r="R55" s="30"/>
      <c r="S55" s="30"/>
      <c r="T55" s="47"/>
      <c r="U55" s="41"/>
      <c r="V55" s="14">
        <f>IF(V54&gt;4.65,IF((V54+VLOOKUP(CEILING(V54,1),Tables!$L$2:$M$22,2,FALSE)&lt;4.65),4.65,V54+VLOOKUP(CEILING(V54,1),Tables!$L$2:$M$22,2,FALSE)),IF(V54&lt;4.65,IF((V54+VLOOKUP(FLOOR(V54,1),Tables!$L$2:$M$22,2,FALSE)&gt;4.65),4.65,V54+VLOOKUP(FLOOR(V54,1),Tables!$L$2:$M$22,2,FALSE)),4.65))</f>
        <v>4.8500000000000014</v>
      </c>
      <c r="W55" s="30"/>
      <c r="X55" s="30"/>
      <c r="Y55" s="47"/>
      <c r="Z55" s="41"/>
      <c r="AA55" s="14">
        <f>IF(AA54&gt;4.65,IF((AA54+VLOOKUP(CEILING(AA54,1),Tables!$L$2:$M$22,2,FALSE)&lt;4.65),4.65,AA54+VLOOKUP(CEILING(AA54,1),Tables!$L$2:$M$22,2,FALSE)),IF(AA54&lt;4.65,IF((AA54+VLOOKUP(FLOOR(AA54,1),Tables!$L$2:$M$22,2,FALSE)&gt;4.65),4.65,AA54+VLOOKUP(FLOOR(AA54,1),Tables!$L$2:$M$22,2,FALSE)),4.65))</f>
        <v>4.8500000000000014</v>
      </c>
      <c r="AB55" s="30"/>
      <c r="AC55" s="30"/>
      <c r="AD55" s="47"/>
      <c r="AE55" s="41"/>
      <c r="AF55" s="14">
        <f>IF(AF54&gt;4.65,IF((AF54+VLOOKUP(CEILING(AF54,1),Tables!$L$2:$M$22,2,FALSE)&lt;4.65),4.65,AF54+VLOOKUP(CEILING(AF54,1),Tables!$L$2:$M$22,2,FALSE)),IF(AF54&lt;4.65,IF((AF54+VLOOKUP(FLOOR(AF54,1),Tables!$L$2:$M$22,2,FALSE)&gt;4.65),4.65,AF54+VLOOKUP(FLOOR(AF54,1),Tables!$L$2:$M$22,2,FALSE)),4.65))</f>
        <v>4.6500000000000004</v>
      </c>
      <c r="AG55" s="30"/>
      <c r="AH55" s="30"/>
      <c r="AI55" s="47"/>
      <c r="AJ55" s="41"/>
      <c r="AK55" s="14">
        <f>IF(AK54&gt;4.65,IF((AK54+VLOOKUP(CEILING(AK54,1),Tables!$L$2:$M$22,2,FALSE)&lt;4.65),4.65,AK54+VLOOKUP(CEILING(AK54,1),Tables!$L$2:$M$22,2,FALSE)),IF(AK54&lt;4.65,IF((AK54+VLOOKUP(FLOOR(AK54,1),Tables!$L$2:$M$22,2,FALSE)&gt;4.65),4.65,AK54+VLOOKUP(FLOOR(AK54,1),Tables!$L$2:$M$22,2,FALSE)),4.65))</f>
        <v>4.8500000000000014</v>
      </c>
      <c r="AL55" s="30"/>
      <c r="AM55" s="30"/>
      <c r="AN55" s="47"/>
      <c r="AO55" s="41"/>
      <c r="AP55" s="14">
        <f>IF(AP54&gt;4.65,IF((AP54+VLOOKUP(CEILING(AP54,1),Tables!$L$2:$M$22,2,FALSE)&lt;4.65),4.65,AP54+VLOOKUP(CEILING(AP54,1),Tables!$L$2:$M$22,2,FALSE)),IF(AP54&lt;4.65,IF((AP54+VLOOKUP(FLOOR(AP54,1),Tables!$L$2:$M$22,2,FALSE)&gt;4.65),4.65,AP54+VLOOKUP(FLOOR(AP54,1),Tables!$L$2:$M$22,2,FALSE)),4.65))</f>
        <v>4.6500000000000004</v>
      </c>
      <c r="AQ55" s="30"/>
      <c r="AR55" s="30"/>
      <c r="AS55" s="47"/>
    </row>
    <row r="56" spans="1:45" s="16" customFormat="1">
      <c r="A56" s="13">
        <f t="shared" si="8"/>
        <v>48</v>
      </c>
      <c r="B56" s="13">
        <f t="shared" si="9"/>
        <v>7</v>
      </c>
      <c r="C56" s="13">
        <f t="shared" si="10"/>
        <v>7</v>
      </c>
      <c r="D56" s="16" t="str">
        <f t="shared" si="7"/>
        <v>s48w7d7</v>
      </c>
      <c r="E56" s="23">
        <f t="shared" ref="E56:E87" si="47">E55+1</f>
        <v>41007</v>
      </c>
      <c r="F56" s="41"/>
      <c r="G56" s="14">
        <f>IF(G55&gt;4.65,IF((G55+VLOOKUP(CEILING(G55,1),Tables!$L$2:$M$22,2,FALSE)&lt;4.65),4.65,G55+VLOOKUP(CEILING(G55,1),Tables!$L$2:$M$22,2,FALSE)),IF(G55&lt;4.65,IF((G55+VLOOKUP(FLOOR(G55,1),Tables!$L$2:$M$22,2,FALSE)&gt;4.65),4.65,G55+VLOOKUP(FLOOR(G55,1),Tables!$L$2:$M$22,2,FALSE)),4.65))</f>
        <v>4.8250000000000011</v>
      </c>
      <c r="H56" s="30"/>
      <c r="I56" s="30"/>
      <c r="J56" s="47"/>
      <c r="K56" s="41"/>
      <c r="L56" s="14">
        <f>IF(L55&gt;4.65,IF((L55+VLOOKUP(CEILING(L55,1),Tables!$L$2:$M$22,2,FALSE)&lt;4.65),4.65,L55+VLOOKUP(CEILING(L55,1),Tables!$L$2:$M$22,2,FALSE)),IF(L55&lt;4.65,IF((L55+VLOOKUP(FLOOR(L55,1),Tables!$L$2:$M$22,2,FALSE)&gt;4.65),4.65,L55+VLOOKUP(FLOOR(L55,1),Tables!$L$2:$M$22,2,FALSE)),4.65))</f>
        <v>4.8250000000000011</v>
      </c>
      <c r="M56" s="30"/>
      <c r="N56" s="30"/>
      <c r="O56" s="47"/>
      <c r="P56" s="41"/>
      <c r="Q56" s="14">
        <f>IF(Q55&gt;4.65,IF((Q55+VLOOKUP(CEILING(Q55,1),Tables!$L$2:$M$22,2,FALSE)&lt;4.65),4.65,Q55+VLOOKUP(CEILING(Q55,1),Tables!$L$2:$M$22,2,FALSE)),IF(Q55&lt;4.65,IF((Q55+VLOOKUP(FLOOR(Q55,1),Tables!$L$2:$M$22,2,FALSE)&gt;4.65),4.65,Q55+VLOOKUP(FLOOR(Q55,1),Tables!$L$2:$M$22,2,FALSE)),4.65))</f>
        <v>4.8250000000000011</v>
      </c>
      <c r="R56" s="30"/>
      <c r="S56" s="30"/>
      <c r="T56" s="47"/>
      <c r="U56" s="41"/>
      <c r="V56" s="14">
        <f>IF(V55&gt;4.65,IF((V55+VLOOKUP(CEILING(V55,1),Tables!$L$2:$M$22,2,FALSE)&lt;4.65),4.65,V55+VLOOKUP(CEILING(V55,1),Tables!$L$2:$M$22,2,FALSE)),IF(V55&lt;4.65,IF((V55+VLOOKUP(FLOOR(V55,1),Tables!$L$2:$M$22,2,FALSE)&gt;4.65),4.65,V55+VLOOKUP(FLOOR(V55,1),Tables!$L$2:$M$22,2,FALSE)),4.65))</f>
        <v>4.8250000000000011</v>
      </c>
      <c r="W56" s="30"/>
      <c r="X56" s="30"/>
      <c r="Y56" s="47"/>
      <c r="Z56" s="41"/>
      <c r="AA56" s="14">
        <f>IF(AA55&gt;4.65,IF((AA55+VLOOKUP(CEILING(AA55,1),Tables!$L$2:$M$22,2,FALSE)&lt;4.65),4.65,AA55+VLOOKUP(CEILING(AA55,1),Tables!$L$2:$M$22,2,FALSE)),IF(AA55&lt;4.65,IF((AA55+VLOOKUP(FLOOR(AA55,1),Tables!$L$2:$M$22,2,FALSE)&gt;4.65),4.65,AA55+VLOOKUP(FLOOR(AA55,1),Tables!$L$2:$M$22,2,FALSE)),4.65))</f>
        <v>4.8250000000000011</v>
      </c>
      <c r="AB56" s="30"/>
      <c r="AC56" s="30"/>
      <c r="AD56" s="47"/>
      <c r="AE56" s="41"/>
      <c r="AF56" s="14">
        <f>IF(AF55&gt;4.65,IF((AF55+VLOOKUP(CEILING(AF55,1),Tables!$L$2:$M$22,2,FALSE)&lt;4.65),4.65,AF55+VLOOKUP(CEILING(AF55,1),Tables!$L$2:$M$22,2,FALSE)),IF(AF55&lt;4.65,IF((AF55+VLOOKUP(FLOOR(AF55,1),Tables!$L$2:$M$22,2,FALSE)&gt;4.65),4.65,AF55+VLOOKUP(FLOOR(AF55,1),Tables!$L$2:$M$22,2,FALSE)),4.65))</f>
        <v>4.6500000000000004</v>
      </c>
      <c r="AG56" s="30"/>
      <c r="AH56" s="30"/>
      <c r="AI56" s="47"/>
      <c r="AJ56" s="41"/>
      <c r="AK56" s="14">
        <f>IF(AK55&gt;4.65,IF((AK55+VLOOKUP(CEILING(AK55,1),Tables!$L$2:$M$22,2,FALSE)&lt;4.65),4.65,AK55+VLOOKUP(CEILING(AK55,1),Tables!$L$2:$M$22,2,FALSE)),IF(AK55&lt;4.65,IF((AK55+VLOOKUP(FLOOR(AK55,1),Tables!$L$2:$M$22,2,FALSE)&gt;4.65),4.65,AK55+VLOOKUP(FLOOR(AK55,1),Tables!$L$2:$M$22,2,FALSE)),4.65))</f>
        <v>4.8250000000000011</v>
      </c>
      <c r="AL56" s="30"/>
      <c r="AM56" s="30"/>
      <c r="AN56" s="47"/>
      <c r="AO56" s="41"/>
      <c r="AP56" s="14">
        <f>IF(AP55&gt;4.65,IF((AP55+VLOOKUP(CEILING(AP55,1),Tables!$L$2:$M$22,2,FALSE)&lt;4.65),4.65,AP55+VLOOKUP(CEILING(AP55,1),Tables!$L$2:$M$22,2,FALSE)),IF(AP55&lt;4.65,IF((AP55+VLOOKUP(FLOOR(AP55,1),Tables!$L$2:$M$22,2,FALSE)&gt;4.65),4.65,AP55+VLOOKUP(FLOOR(AP55,1),Tables!$L$2:$M$22,2,FALSE)),4.65))</f>
        <v>4.6500000000000004</v>
      </c>
      <c r="AQ56" s="30"/>
      <c r="AR56" s="30"/>
      <c r="AS56" s="47"/>
    </row>
    <row r="57" spans="1:45" s="16" customFormat="1">
      <c r="A57" s="13">
        <f t="shared" si="8"/>
        <v>48</v>
      </c>
      <c r="B57" s="13">
        <f t="shared" si="9"/>
        <v>8</v>
      </c>
      <c r="C57" s="13">
        <f t="shared" si="10"/>
        <v>1</v>
      </c>
      <c r="D57" s="16" t="str">
        <f t="shared" si="7"/>
        <v>s48w8d1</v>
      </c>
      <c r="E57" s="23">
        <f t="shared" si="6"/>
        <v>41008</v>
      </c>
      <c r="F57" s="41"/>
      <c r="G57" s="14">
        <f>IF(G56&gt;4.65,IF((G56+VLOOKUP(CEILING(G56,1),Tables!$L$2:$M$22,2,FALSE)&lt;4.65),4.65,G56+VLOOKUP(CEILING(G56,1),Tables!$L$2:$M$22,2,FALSE)),IF(G56&lt;4.65,IF((G56+VLOOKUP(FLOOR(G56,1),Tables!$L$2:$M$22,2,FALSE)&gt;4.65),4.65,G56+VLOOKUP(FLOOR(G56,1),Tables!$L$2:$M$22,2,FALSE)),4.65))</f>
        <v>4.8000000000000007</v>
      </c>
      <c r="H57" s="30"/>
      <c r="I57" s="30"/>
      <c r="J57" s="47"/>
      <c r="K57" s="41"/>
      <c r="L57" s="14">
        <f>IF(L56&gt;4.65,IF((L56+VLOOKUP(CEILING(L56,1),Tables!$L$2:$M$22,2,FALSE)&lt;4.65),4.65,L56+VLOOKUP(CEILING(L56,1),Tables!$L$2:$M$22,2,FALSE)),IF(L56&lt;4.65,IF((L56+VLOOKUP(FLOOR(L56,1),Tables!$L$2:$M$22,2,FALSE)&gt;4.65),4.65,L56+VLOOKUP(FLOOR(L56,1),Tables!$L$2:$M$22,2,FALSE)),4.65))</f>
        <v>4.8000000000000007</v>
      </c>
      <c r="M57" s="30"/>
      <c r="N57" s="30"/>
      <c r="O57" s="47"/>
      <c r="P57" s="41"/>
      <c r="Q57" s="14">
        <f>IF(Q56&gt;4.65,IF((Q56+VLOOKUP(CEILING(Q56,1),Tables!$L$2:$M$22,2,FALSE)&lt;4.65),4.65,Q56+VLOOKUP(CEILING(Q56,1),Tables!$L$2:$M$22,2,FALSE)),IF(Q56&lt;4.65,IF((Q56+VLOOKUP(FLOOR(Q56,1),Tables!$L$2:$M$22,2,FALSE)&gt;4.65),4.65,Q56+VLOOKUP(FLOOR(Q56,1),Tables!$L$2:$M$22,2,FALSE)),4.65))</f>
        <v>4.8000000000000007</v>
      </c>
      <c r="R57" s="30"/>
      <c r="S57" s="30"/>
      <c r="T57" s="47"/>
      <c r="U57" s="41"/>
      <c r="V57" s="14">
        <f>IF(V56&gt;4.65,IF((V56+VLOOKUP(CEILING(V56,1),Tables!$L$2:$M$22,2,FALSE)&lt;4.65),4.65,V56+VLOOKUP(CEILING(V56,1),Tables!$L$2:$M$22,2,FALSE)),IF(V56&lt;4.65,IF((V56+VLOOKUP(FLOOR(V56,1),Tables!$L$2:$M$22,2,FALSE)&gt;4.65),4.65,V56+VLOOKUP(FLOOR(V56,1),Tables!$L$2:$M$22,2,FALSE)),4.65))</f>
        <v>4.8000000000000007</v>
      </c>
      <c r="W57" s="30"/>
      <c r="X57" s="30"/>
      <c r="Y57" s="47"/>
      <c r="Z57" s="41"/>
      <c r="AA57" s="14">
        <f>IF(AA56&gt;4.65,IF((AA56+VLOOKUP(CEILING(AA56,1),Tables!$L$2:$M$22,2,FALSE)&lt;4.65),4.65,AA56+VLOOKUP(CEILING(AA56,1),Tables!$L$2:$M$22,2,FALSE)),IF(AA56&lt;4.65,IF((AA56+VLOOKUP(FLOOR(AA56,1),Tables!$L$2:$M$22,2,FALSE)&gt;4.65),4.65,AA56+VLOOKUP(FLOOR(AA56,1),Tables!$L$2:$M$22,2,FALSE)),4.65))</f>
        <v>4.8000000000000007</v>
      </c>
      <c r="AB57" s="30"/>
      <c r="AC57" s="30"/>
      <c r="AD57" s="47"/>
      <c r="AE57" s="41"/>
      <c r="AF57" s="14">
        <f>IF(AF56&gt;4.65,IF((AF56+VLOOKUP(CEILING(AF56,1),Tables!$L$2:$M$22,2,FALSE)&lt;4.65),4.65,AF56+VLOOKUP(CEILING(AF56,1),Tables!$L$2:$M$22,2,FALSE)),IF(AF56&lt;4.65,IF((AF56+VLOOKUP(FLOOR(AF56,1),Tables!$L$2:$M$22,2,FALSE)&gt;4.65),4.65,AF56+VLOOKUP(FLOOR(AF56,1),Tables!$L$2:$M$22,2,FALSE)),4.65))</f>
        <v>4.6500000000000004</v>
      </c>
      <c r="AG57" s="30"/>
      <c r="AH57" s="30"/>
      <c r="AI57" s="47"/>
      <c r="AJ57" s="41"/>
      <c r="AK57" s="14">
        <f>IF(AK56&gt;4.65,IF((AK56+VLOOKUP(CEILING(AK56,1),Tables!$L$2:$M$22,2,FALSE)&lt;4.65),4.65,AK56+VLOOKUP(CEILING(AK56,1),Tables!$L$2:$M$22,2,FALSE)),IF(AK56&lt;4.65,IF((AK56+VLOOKUP(FLOOR(AK56,1),Tables!$L$2:$M$22,2,FALSE)&gt;4.65),4.65,AK56+VLOOKUP(FLOOR(AK56,1),Tables!$L$2:$M$22,2,FALSE)),4.65))</f>
        <v>4.8000000000000007</v>
      </c>
      <c r="AL57" s="30"/>
      <c r="AM57" s="30"/>
      <c r="AN57" s="47"/>
      <c r="AO57" s="41"/>
      <c r="AP57" s="14">
        <f>IF(AP56&gt;4.65,IF((AP56+VLOOKUP(CEILING(AP56,1),Tables!$L$2:$M$22,2,FALSE)&lt;4.65),4.65,AP56+VLOOKUP(CEILING(AP56,1),Tables!$L$2:$M$22,2,FALSE)),IF(AP56&lt;4.65,IF((AP56+VLOOKUP(FLOOR(AP56,1),Tables!$L$2:$M$22,2,FALSE)&gt;4.65),4.65,AP56+VLOOKUP(FLOOR(AP56,1),Tables!$L$2:$M$22,2,FALSE)),4.65))</f>
        <v>4.6500000000000004</v>
      </c>
      <c r="AQ57" s="30"/>
      <c r="AR57" s="30"/>
      <c r="AS57" s="47"/>
    </row>
    <row r="58" spans="1:45" s="16" customFormat="1">
      <c r="A58" s="13">
        <f t="shared" si="8"/>
        <v>48</v>
      </c>
      <c r="B58" s="13">
        <f t="shared" si="9"/>
        <v>8</v>
      </c>
      <c r="C58" s="13">
        <f t="shared" si="10"/>
        <v>2</v>
      </c>
      <c r="D58" s="16" t="str">
        <f t="shared" si="7"/>
        <v>s48w8d2</v>
      </c>
      <c r="E58" s="23">
        <f t="shared" si="6"/>
        <v>41009</v>
      </c>
      <c r="F58" s="41"/>
      <c r="G58" s="14">
        <f>IF(G57&gt;4.65,IF((G57+VLOOKUP(CEILING(G57,1),Tables!$L$2:$M$22,2,FALSE)&lt;4.65),4.65,G57+VLOOKUP(CEILING(G57,1),Tables!$L$2:$M$22,2,FALSE)),IF(G57&lt;4.65,IF((G57+VLOOKUP(FLOOR(G57,1),Tables!$L$2:$M$22,2,FALSE)&gt;4.65),4.65,G57+VLOOKUP(FLOOR(G57,1),Tables!$L$2:$M$22,2,FALSE)),4.65))</f>
        <v>4.7750000000000004</v>
      </c>
      <c r="H58" s="30"/>
      <c r="I58" s="30"/>
      <c r="J58" s="47"/>
      <c r="K58" s="41"/>
      <c r="L58" s="14">
        <f>IF(L57&gt;4.65,IF((L57+VLOOKUP(CEILING(L57,1),Tables!$L$2:$M$22,2,FALSE)&lt;4.65),4.65,L57+VLOOKUP(CEILING(L57,1),Tables!$L$2:$M$22,2,FALSE)),IF(L57&lt;4.65,IF((L57+VLOOKUP(FLOOR(L57,1),Tables!$L$2:$M$22,2,FALSE)&gt;4.65),4.65,L57+VLOOKUP(FLOOR(L57,1),Tables!$L$2:$M$22,2,FALSE)),4.65))</f>
        <v>4.7750000000000004</v>
      </c>
      <c r="M58" s="30"/>
      <c r="N58" s="30"/>
      <c r="O58" s="47"/>
      <c r="P58" s="41"/>
      <c r="Q58" s="14">
        <f>IF(Q57&gt;4.65,IF((Q57+VLOOKUP(CEILING(Q57,1),Tables!$L$2:$M$22,2,FALSE)&lt;4.65),4.65,Q57+VLOOKUP(CEILING(Q57,1),Tables!$L$2:$M$22,2,FALSE)),IF(Q57&lt;4.65,IF((Q57+VLOOKUP(FLOOR(Q57,1),Tables!$L$2:$M$22,2,FALSE)&gt;4.65),4.65,Q57+VLOOKUP(FLOOR(Q57,1),Tables!$L$2:$M$22,2,FALSE)),4.65))</f>
        <v>4.7750000000000004</v>
      </c>
      <c r="R58" s="30"/>
      <c r="S58" s="30"/>
      <c r="T58" s="47"/>
      <c r="U58" s="41"/>
      <c r="V58" s="14">
        <f>IF(V57&gt;4.65,IF((V57+VLOOKUP(CEILING(V57,1),Tables!$L$2:$M$22,2,FALSE)&lt;4.65),4.65,V57+VLOOKUP(CEILING(V57,1),Tables!$L$2:$M$22,2,FALSE)),IF(V57&lt;4.65,IF((V57+VLOOKUP(FLOOR(V57,1),Tables!$L$2:$M$22,2,FALSE)&gt;4.65),4.65,V57+VLOOKUP(FLOOR(V57,1),Tables!$L$2:$M$22,2,FALSE)),4.65))</f>
        <v>4.7750000000000004</v>
      </c>
      <c r="W58" s="30"/>
      <c r="X58" s="30"/>
      <c r="Y58" s="47"/>
      <c r="Z58" s="41"/>
      <c r="AA58" s="14">
        <f>IF(AA57&gt;4.65,IF((AA57+VLOOKUP(CEILING(AA57,1),Tables!$L$2:$M$22,2,FALSE)&lt;4.65),4.65,AA57+VLOOKUP(CEILING(AA57,1),Tables!$L$2:$M$22,2,FALSE)),IF(AA57&lt;4.65,IF((AA57+VLOOKUP(FLOOR(AA57,1),Tables!$L$2:$M$22,2,FALSE)&gt;4.65),4.65,AA57+VLOOKUP(FLOOR(AA57,1),Tables!$L$2:$M$22,2,FALSE)),4.65))</f>
        <v>4.7750000000000004</v>
      </c>
      <c r="AB58" s="30"/>
      <c r="AC58" s="30"/>
      <c r="AD58" s="47"/>
      <c r="AE58" s="41"/>
      <c r="AF58" s="14">
        <f>IF(AF57&gt;4.65,IF((AF57+VLOOKUP(CEILING(AF57,1),Tables!$L$2:$M$22,2,FALSE)&lt;4.65),4.65,AF57+VLOOKUP(CEILING(AF57,1),Tables!$L$2:$M$22,2,FALSE)),IF(AF57&lt;4.65,IF((AF57+VLOOKUP(FLOOR(AF57,1),Tables!$L$2:$M$22,2,FALSE)&gt;4.65),4.65,AF57+VLOOKUP(FLOOR(AF57,1),Tables!$L$2:$M$22,2,FALSE)),4.65))</f>
        <v>4.6500000000000004</v>
      </c>
      <c r="AG58" s="30"/>
      <c r="AH58" s="30"/>
      <c r="AI58" s="47"/>
      <c r="AJ58" s="41"/>
      <c r="AK58" s="14">
        <f>IF(AK57&gt;4.65,IF((AK57+VLOOKUP(CEILING(AK57,1),Tables!$L$2:$M$22,2,FALSE)&lt;4.65),4.65,AK57+VLOOKUP(CEILING(AK57,1),Tables!$L$2:$M$22,2,FALSE)),IF(AK57&lt;4.65,IF((AK57+VLOOKUP(FLOOR(AK57,1),Tables!$L$2:$M$22,2,FALSE)&gt;4.65),4.65,AK57+VLOOKUP(FLOOR(AK57,1),Tables!$L$2:$M$22,2,FALSE)),4.65))</f>
        <v>4.7750000000000004</v>
      </c>
      <c r="AL58" s="30"/>
      <c r="AM58" s="30"/>
      <c r="AN58" s="47"/>
      <c r="AO58" s="41"/>
      <c r="AP58" s="14">
        <f>IF(AP57&gt;4.65,IF((AP57+VLOOKUP(CEILING(AP57,1),Tables!$L$2:$M$22,2,FALSE)&lt;4.65),4.65,AP57+VLOOKUP(CEILING(AP57,1),Tables!$L$2:$M$22,2,FALSE)),IF(AP57&lt;4.65,IF((AP57+VLOOKUP(FLOOR(AP57,1),Tables!$L$2:$M$22,2,FALSE)&gt;4.65),4.65,AP57+VLOOKUP(FLOOR(AP57,1),Tables!$L$2:$M$22,2,FALSE)),4.65))</f>
        <v>4.6500000000000004</v>
      </c>
      <c r="AQ58" s="30"/>
      <c r="AR58" s="30"/>
      <c r="AS58" s="47"/>
    </row>
    <row r="59" spans="1:45" s="16" customFormat="1">
      <c r="A59" s="13">
        <f t="shared" si="8"/>
        <v>48</v>
      </c>
      <c r="B59" s="13">
        <f t="shared" si="9"/>
        <v>8</v>
      </c>
      <c r="C59" s="13">
        <f t="shared" si="10"/>
        <v>3</v>
      </c>
      <c r="D59" s="16" t="str">
        <f t="shared" si="7"/>
        <v>s48w8d3</v>
      </c>
      <c r="E59" s="23">
        <f t="shared" si="6"/>
        <v>41010</v>
      </c>
      <c r="F59" s="41"/>
      <c r="G59" s="14">
        <f>IF(G58&gt;4.65,IF((G58+VLOOKUP(CEILING(G58,1),Tables!$L$2:$M$22,2,FALSE)&lt;4.65),4.65,G58+VLOOKUP(CEILING(G58,1),Tables!$L$2:$M$22,2,FALSE)),IF(G58&lt;4.65,IF((G58+VLOOKUP(FLOOR(G58,1),Tables!$L$2:$M$22,2,FALSE)&gt;4.65),4.65,G58+VLOOKUP(FLOOR(G58,1),Tables!$L$2:$M$22,2,FALSE)),4.65))</f>
        <v>4.75</v>
      </c>
      <c r="H59" s="30"/>
      <c r="I59" s="30"/>
      <c r="J59" s="47"/>
      <c r="K59" s="41"/>
      <c r="L59" s="14">
        <f>IF(L58&gt;4.65,IF((L58+VLOOKUP(CEILING(L58,1),Tables!$L$2:$M$22,2,FALSE)&lt;4.65),4.65,L58+VLOOKUP(CEILING(L58,1),Tables!$L$2:$M$22,2,FALSE)),IF(L58&lt;4.65,IF((L58+VLOOKUP(FLOOR(L58,1),Tables!$L$2:$M$22,2,FALSE)&gt;4.65),4.65,L58+VLOOKUP(FLOOR(L58,1),Tables!$L$2:$M$22,2,FALSE)),4.65))</f>
        <v>4.75</v>
      </c>
      <c r="M59" s="30"/>
      <c r="N59" s="30"/>
      <c r="O59" s="47"/>
      <c r="P59" s="41"/>
      <c r="Q59" s="14">
        <f>IF(Q58&gt;4.65,IF((Q58+VLOOKUP(CEILING(Q58,1),Tables!$L$2:$M$22,2,FALSE)&lt;4.65),4.65,Q58+VLOOKUP(CEILING(Q58,1),Tables!$L$2:$M$22,2,FALSE)),IF(Q58&lt;4.65,IF((Q58+VLOOKUP(FLOOR(Q58,1),Tables!$L$2:$M$22,2,FALSE)&gt;4.65),4.65,Q58+VLOOKUP(FLOOR(Q58,1),Tables!$L$2:$M$22,2,FALSE)),4.65))</f>
        <v>4.75</v>
      </c>
      <c r="R59" s="30"/>
      <c r="S59" s="30"/>
      <c r="T59" s="47"/>
      <c r="U59" s="41"/>
      <c r="V59" s="14">
        <f>IF(V58&gt;4.65,IF((V58+VLOOKUP(CEILING(V58,1),Tables!$L$2:$M$22,2,FALSE)&lt;4.65),4.65,V58+VLOOKUP(CEILING(V58,1),Tables!$L$2:$M$22,2,FALSE)),IF(V58&lt;4.65,IF((V58+VLOOKUP(FLOOR(V58,1),Tables!$L$2:$M$22,2,FALSE)&gt;4.65),4.65,V58+VLOOKUP(FLOOR(V58,1),Tables!$L$2:$M$22,2,FALSE)),4.65))</f>
        <v>4.75</v>
      </c>
      <c r="W59" s="30"/>
      <c r="X59" s="30"/>
      <c r="Y59" s="47"/>
      <c r="Z59" s="41"/>
      <c r="AA59" s="14">
        <f>IF(AA58&gt;4.65,IF((AA58+VLOOKUP(CEILING(AA58,1),Tables!$L$2:$M$22,2,FALSE)&lt;4.65),4.65,AA58+VLOOKUP(CEILING(AA58,1),Tables!$L$2:$M$22,2,FALSE)),IF(AA58&lt;4.65,IF((AA58+VLOOKUP(FLOOR(AA58,1),Tables!$L$2:$M$22,2,FALSE)&gt;4.65),4.65,AA58+VLOOKUP(FLOOR(AA58,1),Tables!$L$2:$M$22,2,FALSE)),4.65))</f>
        <v>4.75</v>
      </c>
      <c r="AB59" s="30"/>
      <c r="AC59" s="30"/>
      <c r="AD59" s="47"/>
      <c r="AE59" s="41"/>
      <c r="AF59" s="14">
        <f>IF(AF58&gt;4.65,IF((AF58+VLOOKUP(CEILING(AF58,1),Tables!$L$2:$M$22,2,FALSE)&lt;4.65),4.65,AF58+VLOOKUP(CEILING(AF58,1),Tables!$L$2:$M$22,2,FALSE)),IF(AF58&lt;4.65,IF((AF58+VLOOKUP(FLOOR(AF58,1),Tables!$L$2:$M$22,2,FALSE)&gt;4.65),4.65,AF58+VLOOKUP(FLOOR(AF58,1),Tables!$L$2:$M$22,2,FALSE)),4.65))</f>
        <v>4.6500000000000004</v>
      </c>
      <c r="AG59" s="30"/>
      <c r="AH59" s="30"/>
      <c r="AI59" s="47"/>
      <c r="AJ59" s="41"/>
      <c r="AK59" s="14">
        <f>IF(AK58&gt;4.65,IF((AK58+VLOOKUP(CEILING(AK58,1),Tables!$L$2:$M$22,2,FALSE)&lt;4.65),4.65,AK58+VLOOKUP(CEILING(AK58,1),Tables!$L$2:$M$22,2,FALSE)),IF(AK58&lt;4.65,IF((AK58+VLOOKUP(FLOOR(AK58,1),Tables!$L$2:$M$22,2,FALSE)&gt;4.65),4.65,AK58+VLOOKUP(FLOOR(AK58,1),Tables!$L$2:$M$22,2,FALSE)),4.65))</f>
        <v>4.75</v>
      </c>
      <c r="AL59" s="30"/>
      <c r="AM59" s="30"/>
      <c r="AN59" s="47"/>
      <c r="AO59" s="41"/>
      <c r="AP59" s="14">
        <f>IF(AP58&gt;4.65,IF((AP58+VLOOKUP(CEILING(AP58,1),Tables!$L$2:$M$22,2,FALSE)&lt;4.65),4.65,AP58+VLOOKUP(CEILING(AP58,1),Tables!$L$2:$M$22,2,FALSE)),IF(AP58&lt;4.65,IF((AP58+VLOOKUP(FLOOR(AP58,1),Tables!$L$2:$M$22,2,FALSE)&gt;4.65),4.65,AP58+VLOOKUP(FLOOR(AP58,1),Tables!$L$2:$M$22,2,FALSE)),4.65))</f>
        <v>4.6500000000000004</v>
      </c>
      <c r="AQ59" s="30"/>
      <c r="AR59" s="30"/>
      <c r="AS59" s="47"/>
    </row>
    <row r="60" spans="1:45" s="16" customFormat="1">
      <c r="A60" s="13">
        <f t="shared" si="8"/>
        <v>48</v>
      </c>
      <c r="B60" s="13">
        <f t="shared" si="9"/>
        <v>8</v>
      </c>
      <c r="C60" s="13">
        <f t="shared" si="10"/>
        <v>4</v>
      </c>
      <c r="D60" s="16" t="str">
        <f t="shared" si="7"/>
        <v>s48w8d4</v>
      </c>
      <c r="E60" s="23">
        <f t="shared" si="6"/>
        <v>41011</v>
      </c>
      <c r="F60" s="41"/>
      <c r="G60" s="14">
        <f>IF(G59&gt;4.65,IF((G59+VLOOKUP(CEILING(G59,1),Tables!$L$2:$M$22,2,FALSE)&lt;4.65),4.65,G59+VLOOKUP(CEILING(G59,1),Tables!$L$2:$M$22,2,FALSE)),IF(G59&lt;4.65,IF((G59+VLOOKUP(FLOOR(G59,1),Tables!$L$2:$M$22,2,FALSE)&gt;4.65),4.65,G59+VLOOKUP(FLOOR(G59,1),Tables!$L$2:$M$22,2,FALSE)),4.65))</f>
        <v>4.7249999999999996</v>
      </c>
      <c r="H60" s="30"/>
      <c r="I60" s="30"/>
      <c r="J60" s="47"/>
      <c r="K60" s="41"/>
      <c r="L60" s="14">
        <f>IF(L59&gt;4.65,IF((L59+VLOOKUP(CEILING(L59,1),Tables!$L$2:$M$22,2,FALSE)&lt;4.65),4.65,L59+VLOOKUP(CEILING(L59,1),Tables!$L$2:$M$22,2,FALSE)),IF(L59&lt;4.65,IF((L59+VLOOKUP(FLOOR(L59,1),Tables!$L$2:$M$22,2,FALSE)&gt;4.65),4.65,L59+VLOOKUP(FLOOR(L59,1),Tables!$L$2:$M$22,2,FALSE)),4.65))</f>
        <v>4.7249999999999996</v>
      </c>
      <c r="M60" s="30"/>
      <c r="N60" s="30"/>
      <c r="O60" s="47"/>
      <c r="P60" s="41"/>
      <c r="Q60" s="14">
        <f>IF(Q59&gt;4.65,IF((Q59+VLOOKUP(CEILING(Q59,1),Tables!$L$2:$M$22,2,FALSE)&lt;4.65),4.65,Q59+VLOOKUP(CEILING(Q59,1),Tables!$L$2:$M$22,2,FALSE)),IF(Q59&lt;4.65,IF((Q59+VLOOKUP(FLOOR(Q59,1),Tables!$L$2:$M$22,2,FALSE)&gt;4.65),4.65,Q59+VLOOKUP(FLOOR(Q59,1),Tables!$L$2:$M$22,2,FALSE)),4.65))</f>
        <v>4.7249999999999996</v>
      </c>
      <c r="R60" s="30"/>
      <c r="S60" s="30"/>
      <c r="T60" s="47"/>
      <c r="U60" s="41"/>
      <c r="V60" s="14">
        <f>IF(V59&gt;4.65,IF((V59+VLOOKUP(CEILING(V59,1),Tables!$L$2:$M$22,2,FALSE)&lt;4.65),4.65,V59+VLOOKUP(CEILING(V59,1),Tables!$L$2:$M$22,2,FALSE)),IF(V59&lt;4.65,IF((V59+VLOOKUP(FLOOR(V59,1),Tables!$L$2:$M$22,2,FALSE)&gt;4.65),4.65,V59+VLOOKUP(FLOOR(V59,1),Tables!$L$2:$M$22,2,FALSE)),4.65))</f>
        <v>4.7249999999999996</v>
      </c>
      <c r="W60" s="30"/>
      <c r="X60" s="30"/>
      <c r="Y60" s="47"/>
      <c r="Z60" s="41"/>
      <c r="AA60" s="14">
        <f>IF(AA59&gt;4.65,IF((AA59+VLOOKUP(CEILING(AA59,1),Tables!$L$2:$M$22,2,FALSE)&lt;4.65),4.65,AA59+VLOOKUP(CEILING(AA59,1),Tables!$L$2:$M$22,2,FALSE)),IF(AA59&lt;4.65,IF((AA59+VLOOKUP(FLOOR(AA59,1),Tables!$L$2:$M$22,2,FALSE)&gt;4.65),4.65,AA59+VLOOKUP(FLOOR(AA59,1),Tables!$L$2:$M$22,2,FALSE)),4.65))</f>
        <v>4.7249999999999996</v>
      </c>
      <c r="AB60" s="30"/>
      <c r="AC60" s="30"/>
      <c r="AD60" s="47"/>
      <c r="AE60" s="41"/>
      <c r="AF60" s="14">
        <f>IF(AF59&gt;4.65,IF((AF59+VLOOKUP(CEILING(AF59,1),Tables!$L$2:$M$22,2,FALSE)&lt;4.65),4.65,AF59+VLOOKUP(CEILING(AF59,1),Tables!$L$2:$M$22,2,FALSE)),IF(AF59&lt;4.65,IF((AF59+VLOOKUP(FLOOR(AF59,1),Tables!$L$2:$M$22,2,FALSE)&gt;4.65),4.65,AF59+VLOOKUP(FLOOR(AF59,1),Tables!$L$2:$M$22,2,FALSE)),4.65))</f>
        <v>4.6500000000000004</v>
      </c>
      <c r="AG60" s="30"/>
      <c r="AH60" s="30"/>
      <c r="AI60" s="47"/>
      <c r="AJ60" s="41"/>
      <c r="AK60" s="14">
        <f>IF(AK59&gt;4.65,IF((AK59+VLOOKUP(CEILING(AK59,1),Tables!$L$2:$M$22,2,FALSE)&lt;4.65),4.65,AK59+VLOOKUP(CEILING(AK59,1),Tables!$L$2:$M$22,2,FALSE)),IF(AK59&lt;4.65,IF((AK59+VLOOKUP(FLOOR(AK59,1),Tables!$L$2:$M$22,2,FALSE)&gt;4.65),4.65,AK59+VLOOKUP(FLOOR(AK59,1),Tables!$L$2:$M$22,2,FALSE)),4.65))</f>
        <v>4.7249999999999996</v>
      </c>
      <c r="AL60" s="30"/>
      <c r="AM60" s="30"/>
      <c r="AN60" s="47"/>
      <c r="AO60" s="41"/>
      <c r="AP60" s="14">
        <f>IF(AP59&gt;4.65,IF((AP59+VLOOKUP(CEILING(AP59,1),Tables!$L$2:$M$22,2,FALSE)&lt;4.65),4.65,AP59+VLOOKUP(CEILING(AP59,1),Tables!$L$2:$M$22,2,FALSE)),IF(AP59&lt;4.65,IF((AP59+VLOOKUP(FLOOR(AP59,1),Tables!$L$2:$M$22,2,FALSE)&gt;4.65),4.65,AP59+VLOOKUP(FLOOR(AP59,1),Tables!$L$2:$M$22,2,FALSE)),4.65))</f>
        <v>4.6500000000000004</v>
      </c>
      <c r="AQ60" s="30"/>
      <c r="AR60" s="30"/>
      <c r="AS60" s="47"/>
    </row>
    <row r="61" spans="1:45" s="16" customFormat="1">
      <c r="A61" s="13">
        <f t="shared" si="8"/>
        <v>48</v>
      </c>
      <c r="B61" s="13">
        <f t="shared" si="9"/>
        <v>8</v>
      </c>
      <c r="C61" s="13">
        <f t="shared" si="10"/>
        <v>5</v>
      </c>
      <c r="D61" s="16" t="str">
        <f t="shared" si="7"/>
        <v>s48w8d5</v>
      </c>
      <c r="E61" s="23">
        <f t="shared" si="6"/>
        <v>41012</v>
      </c>
      <c r="F61" s="41"/>
      <c r="G61" s="14">
        <f>IF(G60&gt;4.65,IF((G60+VLOOKUP(CEILING(G60,1),Tables!$L$2:$M$22,2,FALSE)&lt;4.65),4.65,G60+VLOOKUP(CEILING(G60,1),Tables!$L$2:$M$22,2,FALSE)),IF(G60&lt;4.65,IF((G60+VLOOKUP(FLOOR(G60,1),Tables!$L$2:$M$22,2,FALSE)&gt;4.65),4.65,G60+VLOOKUP(FLOOR(G60,1),Tables!$L$2:$M$22,2,FALSE)),4.65))</f>
        <v>4.6999999999999993</v>
      </c>
      <c r="H61" s="30"/>
      <c r="I61" s="30"/>
      <c r="J61" s="47"/>
      <c r="K61" s="41"/>
      <c r="L61" s="14">
        <f>IF(L60&gt;4.65,IF((L60+VLOOKUP(CEILING(L60,1),Tables!$L$2:$M$22,2,FALSE)&lt;4.65),4.65,L60+VLOOKUP(CEILING(L60,1),Tables!$L$2:$M$22,2,FALSE)),IF(L60&lt;4.65,IF((L60+VLOOKUP(FLOOR(L60,1),Tables!$L$2:$M$22,2,FALSE)&gt;4.65),4.65,L60+VLOOKUP(FLOOR(L60,1),Tables!$L$2:$M$22,2,FALSE)),4.65))</f>
        <v>4.6999999999999993</v>
      </c>
      <c r="M61" s="30"/>
      <c r="N61" s="30"/>
      <c r="O61" s="47"/>
      <c r="P61" s="41"/>
      <c r="Q61" s="14">
        <f>IF(Q60&gt;4.65,IF((Q60+VLOOKUP(CEILING(Q60,1),Tables!$L$2:$M$22,2,FALSE)&lt;4.65),4.65,Q60+VLOOKUP(CEILING(Q60,1),Tables!$L$2:$M$22,2,FALSE)),IF(Q60&lt;4.65,IF((Q60+VLOOKUP(FLOOR(Q60,1),Tables!$L$2:$M$22,2,FALSE)&gt;4.65),4.65,Q60+VLOOKUP(FLOOR(Q60,1),Tables!$L$2:$M$22,2,FALSE)),4.65))</f>
        <v>4.6999999999999993</v>
      </c>
      <c r="R61" s="30"/>
      <c r="S61" s="30"/>
      <c r="T61" s="47"/>
      <c r="U61" s="41"/>
      <c r="V61" s="14">
        <f>IF(V60&gt;4.65,IF((V60+VLOOKUP(CEILING(V60,1),Tables!$L$2:$M$22,2,FALSE)&lt;4.65),4.65,V60+VLOOKUP(CEILING(V60,1),Tables!$L$2:$M$22,2,FALSE)),IF(V60&lt;4.65,IF((V60+VLOOKUP(FLOOR(V60,1),Tables!$L$2:$M$22,2,FALSE)&gt;4.65),4.65,V60+VLOOKUP(FLOOR(V60,1),Tables!$L$2:$M$22,2,FALSE)),4.65))</f>
        <v>4.6999999999999993</v>
      </c>
      <c r="W61" s="30"/>
      <c r="X61" s="30"/>
      <c r="Y61" s="47"/>
      <c r="Z61" s="41"/>
      <c r="AA61" s="14">
        <f>IF(AA60&gt;4.65,IF((AA60+VLOOKUP(CEILING(AA60,1),Tables!$L$2:$M$22,2,FALSE)&lt;4.65),4.65,AA60+VLOOKUP(CEILING(AA60,1),Tables!$L$2:$M$22,2,FALSE)),IF(AA60&lt;4.65,IF((AA60+VLOOKUP(FLOOR(AA60,1),Tables!$L$2:$M$22,2,FALSE)&gt;4.65),4.65,AA60+VLOOKUP(FLOOR(AA60,1),Tables!$L$2:$M$22,2,FALSE)),4.65))</f>
        <v>4.6999999999999993</v>
      </c>
      <c r="AB61" s="30"/>
      <c r="AC61" s="30"/>
      <c r="AD61" s="47"/>
      <c r="AE61" s="41"/>
      <c r="AF61" s="14">
        <f>IF(AF60&gt;4.65,IF((AF60+VLOOKUP(CEILING(AF60,1),Tables!$L$2:$M$22,2,FALSE)&lt;4.65),4.65,AF60+VLOOKUP(CEILING(AF60,1),Tables!$L$2:$M$22,2,FALSE)),IF(AF60&lt;4.65,IF((AF60+VLOOKUP(FLOOR(AF60,1),Tables!$L$2:$M$22,2,FALSE)&gt;4.65),4.65,AF60+VLOOKUP(FLOOR(AF60,1),Tables!$L$2:$M$22,2,FALSE)),4.65))</f>
        <v>4.6500000000000004</v>
      </c>
      <c r="AG61" s="30"/>
      <c r="AH61" s="30"/>
      <c r="AI61" s="47"/>
      <c r="AJ61" s="41"/>
      <c r="AK61" s="14">
        <f>IF(AK60&gt;4.65,IF((AK60+VLOOKUP(CEILING(AK60,1),Tables!$L$2:$M$22,2,FALSE)&lt;4.65),4.65,AK60+VLOOKUP(CEILING(AK60,1),Tables!$L$2:$M$22,2,FALSE)),IF(AK60&lt;4.65,IF((AK60+VLOOKUP(FLOOR(AK60,1),Tables!$L$2:$M$22,2,FALSE)&gt;4.65),4.65,AK60+VLOOKUP(FLOOR(AK60,1),Tables!$L$2:$M$22,2,FALSE)),4.65))</f>
        <v>4.6999999999999993</v>
      </c>
      <c r="AL61" s="30"/>
      <c r="AM61" s="30"/>
      <c r="AN61" s="47"/>
      <c r="AO61" s="41"/>
      <c r="AP61" s="14">
        <f>IF(AP60&gt;4.65,IF((AP60+VLOOKUP(CEILING(AP60,1),Tables!$L$2:$M$22,2,FALSE)&lt;4.65),4.65,AP60+VLOOKUP(CEILING(AP60,1),Tables!$L$2:$M$22,2,FALSE)),IF(AP60&lt;4.65,IF((AP60+VLOOKUP(FLOOR(AP60,1),Tables!$L$2:$M$22,2,FALSE)&gt;4.65),4.65,AP60+VLOOKUP(FLOOR(AP60,1),Tables!$L$2:$M$22,2,FALSE)),4.65))</f>
        <v>4.6500000000000004</v>
      </c>
      <c r="AQ61" s="30"/>
      <c r="AR61" s="30"/>
      <c r="AS61" s="47"/>
    </row>
    <row r="62" spans="1:45" s="16" customFormat="1">
      <c r="A62" s="13"/>
      <c r="B62" s="13"/>
      <c r="C62" s="13"/>
      <c r="E62" s="35" t="s">
        <v>75</v>
      </c>
      <c r="F62" s="42"/>
      <c r="G62" s="22">
        <f t="shared" si="11"/>
        <v>4.6999999999999993</v>
      </c>
      <c r="H62" s="30"/>
      <c r="I62" s="30"/>
      <c r="J62" s="47"/>
      <c r="K62" s="42"/>
      <c r="L62" s="22">
        <f t="shared" ref="L62" si="48">IF(K62="pic",L61/0.75,IF(K62="mots",L61*0.5,L61))</f>
        <v>4.6999999999999993</v>
      </c>
      <c r="M62" s="30"/>
      <c r="N62" s="30"/>
      <c r="O62" s="47"/>
      <c r="P62" s="42"/>
      <c r="Q62" s="22">
        <f t="shared" ref="Q62" si="49">IF(P62="pic",Q61/0.75,IF(P62="mots",Q61*0.5,Q61))</f>
        <v>4.6999999999999993</v>
      </c>
      <c r="R62" s="30"/>
      <c r="S62" s="30"/>
      <c r="T62" s="47"/>
      <c r="U62" s="42"/>
      <c r="V62" s="22">
        <f t="shared" ref="V62" si="50">IF(U62="pic",V61/0.75,IF(U62="mots",V61*0.5,V61))</f>
        <v>4.6999999999999993</v>
      </c>
      <c r="W62" s="30"/>
      <c r="X62" s="30"/>
      <c r="Y62" s="47"/>
      <c r="Z62" s="42"/>
      <c r="AA62" s="22">
        <f t="shared" ref="AA62" si="51">IF(Z62="pic",AA61/0.75,IF(Z62="mots",AA61*0.5,AA61))</f>
        <v>4.6999999999999993</v>
      </c>
      <c r="AB62" s="30"/>
      <c r="AC62" s="30"/>
      <c r="AD62" s="47"/>
      <c r="AE62" s="42"/>
      <c r="AF62" s="22">
        <f t="shared" ref="AF62" si="52">IF(AE62="pic",AF61/0.75,IF(AE62="mots",AF61*0.5,AF61))</f>
        <v>4.6500000000000004</v>
      </c>
      <c r="AG62" s="30"/>
      <c r="AH62" s="30"/>
      <c r="AI62" s="47"/>
      <c r="AJ62" s="42"/>
      <c r="AK62" s="22">
        <f t="shared" ref="AK62" si="53">IF(AJ62="pic",AK61/0.75,IF(AJ62="mots",AK61*0.5,AK61))</f>
        <v>4.6999999999999993</v>
      </c>
      <c r="AL62" s="30"/>
      <c r="AM62" s="30"/>
      <c r="AN62" s="47"/>
      <c r="AO62" s="42"/>
      <c r="AP62" s="22">
        <f t="shared" ref="AP62" si="54">IF(AO62="pic",AP61/0.75,IF(AO62="mots",AP61*0.5,AP61))</f>
        <v>4.6500000000000004</v>
      </c>
      <c r="AQ62" s="30"/>
      <c r="AR62" s="30"/>
      <c r="AS62" s="47"/>
    </row>
    <row r="63" spans="1:45" s="16" customFormat="1">
      <c r="A63" s="13">
        <f>IF(AND(B61=16,C61=7),A61+1,A61)</f>
        <v>48</v>
      </c>
      <c r="B63" s="13">
        <f>IF(A63&gt;A61,1,IF(C61=7,B61+1,B61))</f>
        <v>8</v>
      </c>
      <c r="C63" s="13">
        <f>IF(C61=7,1,C61+1)</f>
        <v>6</v>
      </c>
      <c r="D63" s="16" t="str">
        <f t="shared" si="7"/>
        <v>s48w8d6</v>
      </c>
      <c r="E63" s="23">
        <f t="shared" ref="E63" si="55">E61+1</f>
        <v>41013</v>
      </c>
      <c r="F63" s="41"/>
      <c r="G63" s="14">
        <f>IF(G62&gt;4.65,IF((G62+VLOOKUP(CEILING(G62,1),Tables!$L$2:$M$22,2,FALSE)&lt;4.65),4.65,G62+VLOOKUP(CEILING(G62,1),Tables!$L$2:$M$22,2,FALSE)),IF(G62&lt;4.65,IF((G62+VLOOKUP(FLOOR(G62,1),Tables!$L$2:$M$22,2,FALSE)&gt;4.65),4.65,G62+VLOOKUP(FLOOR(G62,1),Tables!$L$2:$M$22,2,FALSE)),4.65))</f>
        <v>4.6749999999999989</v>
      </c>
      <c r="H63" s="30"/>
      <c r="I63" s="30"/>
      <c r="J63" s="47"/>
      <c r="K63" s="41"/>
      <c r="L63" s="14">
        <f>IF(L62&gt;4.65,IF((L62+VLOOKUP(CEILING(L62,1),Tables!$L$2:$M$22,2,FALSE)&lt;4.65),4.65,L62+VLOOKUP(CEILING(L62,1),Tables!$L$2:$M$22,2,FALSE)),IF(L62&lt;4.65,IF((L62+VLOOKUP(FLOOR(L62,1),Tables!$L$2:$M$22,2,FALSE)&gt;4.65),4.65,L62+VLOOKUP(FLOOR(L62,1),Tables!$L$2:$M$22,2,FALSE)),4.65))</f>
        <v>4.6749999999999989</v>
      </c>
      <c r="M63" s="30"/>
      <c r="N63" s="30"/>
      <c r="O63" s="47"/>
      <c r="P63" s="41"/>
      <c r="Q63" s="14">
        <f>IF(Q62&gt;4.65,IF((Q62+VLOOKUP(CEILING(Q62,1),Tables!$L$2:$M$22,2,FALSE)&lt;4.65),4.65,Q62+VLOOKUP(CEILING(Q62,1),Tables!$L$2:$M$22,2,FALSE)),IF(Q62&lt;4.65,IF((Q62+VLOOKUP(FLOOR(Q62,1),Tables!$L$2:$M$22,2,FALSE)&gt;4.65),4.65,Q62+VLOOKUP(FLOOR(Q62,1),Tables!$L$2:$M$22,2,FALSE)),4.65))</f>
        <v>4.6749999999999989</v>
      </c>
      <c r="R63" s="30"/>
      <c r="S63" s="30"/>
      <c r="T63" s="47"/>
      <c r="U63" s="41"/>
      <c r="V63" s="14">
        <f>IF(V62&gt;4.65,IF((V62+VLOOKUP(CEILING(V62,1),Tables!$L$2:$M$22,2,FALSE)&lt;4.65),4.65,V62+VLOOKUP(CEILING(V62,1),Tables!$L$2:$M$22,2,FALSE)),IF(V62&lt;4.65,IF((V62+VLOOKUP(FLOOR(V62,1),Tables!$L$2:$M$22,2,FALSE)&gt;4.65),4.65,V62+VLOOKUP(FLOOR(V62,1),Tables!$L$2:$M$22,2,FALSE)),4.65))</f>
        <v>4.6749999999999989</v>
      </c>
      <c r="W63" s="30"/>
      <c r="X63" s="30"/>
      <c r="Y63" s="47"/>
      <c r="Z63" s="41"/>
      <c r="AA63" s="14">
        <f>IF(AA62&gt;4.65,IF((AA62+VLOOKUP(CEILING(AA62,1),Tables!$L$2:$M$22,2,FALSE)&lt;4.65),4.65,AA62+VLOOKUP(CEILING(AA62,1),Tables!$L$2:$M$22,2,FALSE)),IF(AA62&lt;4.65,IF((AA62+VLOOKUP(FLOOR(AA62,1),Tables!$L$2:$M$22,2,FALSE)&gt;4.65),4.65,AA62+VLOOKUP(FLOOR(AA62,1),Tables!$L$2:$M$22,2,FALSE)),4.65))</f>
        <v>4.6749999999999989</v>
      </c>
      <c r="AB63" s="30"/>
      <c r="AC63" s="30"/>
      <c r="AD63" s="47"/>
      <c r="AE63" s="41"/>
      <c r="AF63" s="14">
        <f>IF(AF62&gt;4.65,IF((AF62+VLOOKUP(CEILING(AF62,1),Tables!$L$2:$M$22,2,FALSE)&lt;4.65),4.65,AF62+VLOOKUP(CEILING(AF62,1),Tables!$L$2:$M$22,2,FALSE)),IF(AF62&lt;4.65,IF((AF62+VLOOKUP(FLOOR(AF62,1),Tables!$L$2:$M$22,2,FALSE)&gt;4.65),4.65,AF62+VLOOKUP(FLOOR(AF62,1),Tables!$L$2:$M$22,2,FALSE)),4.65))</f>
        <v>4.6500000000000004</v>
      </c>
      <c r="AG63" s="30"/>
      <c r="AH63" s="30"/>
      <c r="AI63" s="47"/>
      <c r="AJ63" s="41"/>
      <c r="AK63" s="14">
        <f>IF(AK62&gt;4.65,IF((AK62+VLOOKUP(CEILING(AK62,1),Tables!$L$2:$M$22,2,FALSE)&lt;4.65),4.65,AK62+VLOOKUP(CEILING(AK62,1),Tables!$L$2:$M$22,2,FALSE)),IF(AK62&lt;4.65,IF((AK62+VLOOKUP(FLOOR(AK62,1),Tables!$L$2:$M$22,2,FALSE)&gt;4.65),4.65,AK62+VLOOKUP(FLOOR(AK62,1),Tables!$L$2:$M$22,2,FALSE)),4.65))</f>
        <v>4.6749999999999989</v>
      </c>
      <c r="AL63" s="30"/>
      <c r="AM63" s="30"/>
      <c r="AN63" s="47"/>
      <c r="AO63" s="41"/>
      <c r="AP63" s="14">
        <f>IF(AP62&gt;4.65,IF((AP62+VLOOKUP(CEILING(AP62,1),Tables!$L$2:$M$22,2,FALSE)&lt;4.65),4.65,AP62+VLOOKUP(CEILING(AP62,1),Tables!$L$2:$M$22,2,FALSE)),IF(AP62&lt;4.65,IF((AP62+VLOOKUP(FLOOR(AP62,1),Tables!$L$2:$M$22,2,FALSE)&gt;4.65),4.65,AP62+VLOOKUP(FLOOR(AP62,1),Tables!$L$2:$M$22,2,FALSE)),4.65))</f>
        <v>4.6500000000000004</v>
      </c>
      <c r="AQ63" s="30"/>
      <c r="AR63" s="30"/>
      <c r="AS63" s="47"/>
    </row>
    <row r="64" spans="1:45" s="16" customFormat="1">
      <c r="A64" s="13">
        <f>IF(AND(B63=16,C63=7),A63+1,A63)</f>
        <v>48</v>
      </c>
      <c r="B64" s="13">
        <f>IF(A64&gt;A63,1,IF(C63=7,B63+1,B63))</f>
        <v>8</v>
      </c>
      <c r="C64" s="13">
        <f>IF(C63=7,1,C63+1)</f>
        <v>7</v>
      </c>
      <c r="D64" s="16" t="str">
        <f t="shared" si="7"/>
        <v>s48w8d7</v>
      </c>
      <c r="E64" s="23">
        <f t="shared" ref="E64:E95" si="56">E63+1</f>
        <v>41014</v>
      </c>
      <c r="F64" s="41"/>
      <c r="G64" s="14">
        <f>IF(G63&gt;4.65,IF((G63+VLOOKUP(CEILING(G63,1),Tables!$L$2:$M$22,2,FALSE)&lt;4.65),4.65,G63+VLOOKUP(CEILING(G63,1),Tables!$L$2:$M$22,2,FALSE)),IF(G63&lt;4.65,IF((G63+VLOOKUP(FLOOR(G63,1),Tables!$L$2:$M$22,2,FALSE)&gt;4.65),4.65,G63+VLOOKUP(FLOOR(G63,1),Tables!$L$2:$M$22,2,FALSE)),4.65))</f>
        <v>4.6499999999999986</v>
      </c>
      <c r="H64" s="30"/>
      <c r="I64" s="30"/>
      <c r="J64" s="47"/>
      <c r="K64" s="41"/>
      <c r="L64" s="14">
        <f>IF(L63&gt;4.65,IF((L63+VLOOKUP(CEILING(L63,1),Tables!$L$2:$M$22,2,FALSE)&lt;4.65),4.65,L63+VLOOKUP(CEILING(L63,1),Tables!$L$2:$M$22,2,FALSE)),IF(L63&lt;4.65,IF((L63+VLOOKUP(FLOOR(L63,1),Tables!$L$2:$M$22,2,FALSE)&gt;4.65),4.65,L63+VLOOKUP(FLOOR(L63,1),Tables!$L$2:$M$22,2,FALSE)),4.65))</f>
        <v>4.6499999999999986</v>
      </c>
      <c r="M64" s="30"/>
      <c r="N64" s="30"/>
      <c r="O64" s="47"/>
      <c r="P64" s="41"/>
      <c r="Q64" s="14">
        <f>IF(Q63&gt;4.65,IF((Q63+VLOOKUP(CEILING(Q63,1),Tables!$L$2:$M$22,2,FALSE)&lt;4.65),4.65,Q63+VLOOKUP(CEILING(Q63,1),Tables!$L$2:$M$22,2,FALSE)),IF(Q63&lt;4.65,IF((Q63+VLOOKUP(FLOOR(Q63,1),Tables!$L$2:$M$22,2,FALSE)&gt;4.65),4.65,Q63+VLOOKUP(FLOOR(Q63,1),Tables!$L$2:$M$22,2,FALSE)),4.65))</f>
        <v>4.6499999999999986</v>
      </c>
      <c r="R64" s="30"/>
      <c r="S64" s="30"/>
      <c r="T64" s="47"/>
      <c r="U64" s="41"/>
      <c r="V64" s="14">
        <f>IF(V63&gt;4.65,IF((V63+VLOOKUP(CEILING(V63,1),Tables!$L$2:$M$22,2,FALSE)&lt;4.65),4.65,V63+VLOOKUP(CEILING(V63,1),Tables!$L$2:$M$22,2,FALSE)),IF(V63&lt;4.65,IF((V63+VLOOKUP(FLOOR(V63,1),Tables!$L$2:$M$22,2,FALSE)&gt;4.65),4.65,V63+VLOOKUP(FLOOR(V63,1),Tables!$L$2:$M$22,2,FALSE)),4.65))</f>
        <v>4.6499999999999986</v>
      </c>
      <c r="W64" s="30"/>
      <c r="X64" s="30"/>
      <c r="Y64" s="47"/>
      <c r="Z64" s="41"/>
      <c r="AA64" s="14">
        <f>IF(AA63&gt;4.65,IF((AA63+VLOOKUP(CEILING(AA63,1),Tables!$L$2:$M$22,2,FALSE)&lt;4.65),4.65,AA63+VLOOKUP(CEILING(AA63,1),Tables!$L$2:$M$22,2,FALSE)),IF(AA63&lt;4.65,IF((AA63+VLOOKUP(FLOOR(AA63,1),Tables!$L$2:$M$22,2,FALSE)&gt;4.65),4.65,AA63+VLOOKUP(FLOOR(AA63,1),Tables!$L$2:$M$22,2,FALSE)),4.65))</f>
        <v>4.6499999999999986</v>
      </c>
      <c r="AB64" s="30"/>
      <c r="AC64" s="30"/>
      <c r="AD64" s="47"/>
      <c r="AE64" s="41"/>
      <c r="AF64" s="14">
        <f>IF(AF63&gt;4.65,IF((AF63+VLOOKUP(CEILING(AF63,1),Tables!$L$2:$M$22,2,FALSE)&lt;4.65),4.65,AF63+VLOOKUP(CEILING(AF63,1),Tables!$L$2:$M$22,2,FALSE)),IF(AF63&lt;4.65,IF((AF63+VLOOKUP(FLOOR(AF63,1),Tables!$L$2:$M$22,2,FALSE)&gt;4.65),4.65,AF63+VLOOKUP(FLOOR(AF63,1),Tables!$L$2:$M$22,2,FALSE)),4.65))</f>
        <v>4.6500000000000004</v>
      </c>
      <c r="AG64" s="30"/>
      <c r="AH64" s="30"/>
      <c r="AI64" s="47"/>
      <c r="AJ64" s="41"/>
      <c r="AK64" s="14">
        <f>IF(AK63&gt;4.65,IF((AK63+VLOOKUP(CEILING(AK63,1),Tables!$L$2:$M$22,2,FALSE)&lt;4.65),4.65,AK63+VLOOKUP(CEILING(AK63,1),Tables!$L$2:$M$22,2,FALSE)),IF(AK63&lt;4.65,IF((AK63+VLOOKUP(FLOOR(AK63,1),Tables!$L$2:$M$22,2,FALSE)&gt;4.65),4.65,AK63+VLOOKUP(FLOOR(AK63,1),Tables!$L$2:$M$22,2,FALSE)),4.65))</f>
        <v>4.6499999999999986</v>
      </c>
      <c r="AL64" s="30"/>
      <c r="AM64" s="30"/>
      <c r="AN64" s="47"/>
      <c r="AO64" s="41"/>
      <c r="AP64" s="14">
        <f>IF(AP63&gt;4.65,IF((AP63+VLOOKUP(CEILING(AP63,1),Tables!$L$2:$M$22,2,FALSE)&lt;4.65),4.65,AP63+VLOOKUP(CEILING(AP63,1),Tables!$L$2:$M$22,2,FALSE)),IF(AP63&lt;4.65,IF((AP63+VLOOKUP(FLOOR(AP63,1),Tables!$L$2:$M$22,2,FALSE)&gt;4.65),4.65,AP63+VLOOKUP(FLOOR(AP63,1),Tables!$L$2:$M$22,2,FALSE)),4.65))</f>
        <v>4.6500000000000004</v>
      </c>
      <c r="AQ64" s="30"/>
      <c r="AR64" s="30"/>
      <c r="AS64" s="47"/>
    </row>
    <row r="65" spans="1:45" s="16" customFormat="1">
      <c r="A65" s="13">
        <f t="shared" si="8"/>
        <v>48</v>
      </c>
      <c r="B65" s="13">
        <f t="shared" si="9"/>
        <v>9</v>
      </c>
      <c r="C65" s="13">
        <f t="shared" si="10"/>
        <v>1</v>
      </c>
      <c r="D65" s="16" t="str">
        <f t="shared" si="7"/>
        <v>s48w9d1</v>
      </c>
      <c r="E65" s="23">
        <f t="shared" si="6"/>
        <v>41015</v>
      </c>
      <c r="F65" s="41"/>
      <c r="G65" s="14">
        <f>IF(G64&gt;4.65,IF((G64+VLOOKUP(CEILING(G64,1),Tables!$L$2:$M$22,2,FALSE)&lt;4.65),4.65,G64+VLOOKUP(CEILING(G64,1),Tables!$L$2:$M$22,2,FALSE)),IF(G64&lt;4.65,IF((G64+VLOOKUP(FLOOR(G64,1),Tables!$L$2:$M$22,2,FALSE)&gt;4.65),4.65,G64+VLOOKUP(FLOOR(G64,1),Tables!$L$2:$M$22,2,FALSE)),4.65))</f>
        <v>4.6500000000000004</v>
      </c>
      <c r="H65" s="30"/>
      <c r="I65" s="30"/>
      <c r="J65" s="47"/>
      <c r="K65" s="41"/>
      <c r="L65" s="14">
        <f>IF(L64&gt;4.65,IF((L64+VLOOKUP(CEILING(L64,1),Tables!$L$2:$M$22,2,FALSE)&lt;4.65),4.65,L64+VLOOKUP(CEILING(L64,1),Tables!$L$2:$M$22,2,FALSE)),IF(L64&lt;4.65,IF((L64+VLOOKUP(FLOOR(L64,1),Tables!$L$2:$M$22,2,FALSE)&gt;4.65),4.65,L64+VLOOKUP(FLOOR(L64,1),Tables!$L$2:$M$22,2,FALSE)),4.65))</f>
        <v>4.6500000000000004</v>
      </c>
      <c r="M65" s="30"/>
      <c r="N65" s="30"/>
      <c r="O65" s="47"/>
      <c r="P65" s="41"/>
      <c r="Q65" s="14">
        <f>IF(Q64&gt;4.65,IF((Q64+VLOOKUP(CEILING(Q64,1),Tables!$L$2:$M$22,2,FALSE)&lt;4.65),4.65,Q64+VLOOKUP(CEILING(Q64,1),Tables!$L$2:$M$22,2,FALSE)),IF(Q64&lt;4.65,IF((Q64+VLOOKUP(FLOOR(Q64,1),Tables!$L$2:$M$22,2,FALSE)&gt;4.65),4.65,Q64+VLOOKUP(FLOOR(Q64,1),Tables!$L$2:$M$22,2,FALSE)),4.65))</f>
        <v>4.6500000000000004</v>
      </c>
      <c r="R65" s="30"/>
      <c r="S65" s="30"/>
      <c r="T65" s="47"/>
      <c r="U65" s="41"/>
      <c r="V65" s="14">
        <f>IF(V64&gt;4.65,IF((V64+VLOOKUP(CEILING(V64,1),Tables!$L$2:$M$22,2,FALSE)&lt;4.65),4.65,V64+VLOOKUP(CEILING(V64,1),Tables!$L$2:$M$22,2,FALSE)),IF(V64&lt;4.65,IF((V64+VLOOKUP(FLOOR(V64,1),Tables!$L$2:$M$22,2,FALSE)&gt;4.65),4.65,V64+VLOOKUP(FLOOR(V64,1),Tables!$L$2:$M$22,2,FALSE)),4.65))</f>
        <v>4.6500000000000004</v>
      </c>
      <c r="W65" s="30"/>
      <c r="X65" s="30"/>
      <c r="Y65" s="47"/>
      <c r="Z65" s="41"/>
      <c r="AA65" s="14">
        <f>IF(AA64&gt;4.65,IF((AA64+VLOOKUP(CEILING(AA64,1),Tables!$L$2:$M$22,2,FALSE)&lt;4.65),4.65,AA64+VLOOKUP(CEILING(AA64,1),Tables!$L$2:$M$22,2,FALSE)),IF(AA64&lt;4.65,IF((AA64+VLOOKUP(FLOOR(AA64,1),Tables!$L$2:$M$22,2,FALSE)&gt;4.65),4.65,AA64+VLOOKUP(FLOOR(AA64,1),Tables!$L$2:$M$22,2,FALSE)),4.65))</f>
        <v>4.6500000000000004</v>
      </c>
      <c r="AB65" s="30"/>
      <c r="AC65" s="30"/>
      <c r="AD65" s="47"/>
      <c r="AE65" s="41"/>
      <c r="AF65" s="14">
        <f>IF(AF64&gt;4.65,IF((AF64+VLOOKUP(CEILING(AF64,1),Tables!$L$2:$M$22,2,FALSE)&lt;4.65),4.65,AF64+VLOOKUP(CEILING(AF64,1),Tables!$L$2:$M$22,2,FALSE)),IF(AF64&lt;4.65,IF((AF64+VLOOKUP(FLOOR(AF64,1),Tables!$L$2:$M$22,2,FALSE)&gt;4.65),4.65,AF64+VLOOKUP(FLOOR(AF64,1),Tables!$L$2:$M$22,2,FALSE)),4.65))</f>
        <v>4.6500000000000004</v>
      </c>
      <c r="AG65" s="30"/>
      <c r="AH65" s="30"/>
      <c r="AI65" s="47"/>
      <c r="AJ65" s="41"/>
      <c r="AK65" s="14">
        <f>IF(AK64&gt;4.65,IF((AK64+VLOOKUP(CEILING(AK64,1),Tables!$L$2:$M$22,2,FALSE)&lt;4.65),4.65,AK64+VLOOKUP(CEILING(AK64,1),Tables!$L$2:$M$22,2,FALSE)),IF(AK64&lt;4.65,IF((AK64+VLOOKUP(FLOOR(AK64,1),Tables!$L$2:$M$22,2,FALSE)&gt;4.65),4.65,AK64+VLOOKUP(FLOOR(AK64,1),Tables!$L$2:$M$22,2,FALSE)),4.65))</f>
        <v>4.6500000000000004</v>
      </c>
      <c r="AL65" s="30"/>
      <c r="AM65" s="30"/>
      <c r="AN65" s="47"/>
      <c r="AO65" s="41"/>
      <c r="AP65" s="14">
        <f>IF(AP64&gt;4.65,IF((AP64+VLOOKUP(CEILING(AP64,1),Tables!$L$2:$M$22,2,FALSE)&lt;4.65),4.65,AP64+VLOOKUP(CEILING(AP64,1),Tables!$L$2:$M$22,2,FALSE)),IF(AP64&lt;4.65,IF((AP64+VLOOKUP(FLOOR(AP64,1),Tables!$L$2:$M$22,2,FALSE)&gt;4.65),4.65,AP64+VLOOKUP(FLOOR(AP64,1),Tables!$L$2:$M$22,2,FALSE)),4.65))</f>
        <v>4.6500000000000004</v>
      </c>
      <c r="AQ65" s="30"/>
      <c r="AR65" s="30"/>
      <c r="AS65" s="47"/>
    </row>
    <row r="66" spans="1:45" s="16" customFormat="1">
      <c r="A66" s="13">
        <f t="shared" si="8"/>
        <v>48</v>
      </c>
      <c r="B66" s="13">
        <f t="shared" si="9"/>
        <v>9</v>
      </c>
      <c r="C66" s="13">
        <f>IF(C65=7,1,C65+1)</f>
        <v>2</v>
      </c>
      <c r="D66" s="16" t="str">
        <f>CONCATENATE("s",A66,"w",B66,"d",C66)</f>
        <v>s48w9d2</v>
      </c>
      <c r="E66" s="23">
        <f t="shared" si="6"/>
        <v>41016</v>
      </c>
      <c r="F66" s="41"/>
      <c r="G66" s="14">
        <f>IF(G65&gt;4.65,IF((G65+VLOOKUP(CEILING(G65,1),Tables!$L$2:$M$22,2,FALSE)&lt;4.65),4.65,G65+VLOOKUP(CEILING(G65,1),Tables!$L$2:$M$22,2,FALSE)),IF(G65&lt;4.65,IF((G65+VLOOKUP(FLOOR(G65,1),Tables!$L$2:$M$22,2,FALSE)&gt;4.65),4.65,G65+VLOOKUP(FLOOR(G65,1),Tables!$L$2:$M$22,2,FALSE)),4.65))</f>
        <v>4.6500000000000004</v>
      </c>
      <c r="H66" s="30"/>
      <c r="I66" s="30"/>
      <c r="J66" s="47"/>
      <c r="K66" s="41"/>
      <c r="L66" s="14">
        <f>IF(L65&gt;4.65,IF((L65+VLOOKUP(CEILING(L65,1),Tables!$L$2:$M$22,2,FALSE)&lt;4.65),4.65,L65+VLOOKUP(CEILING(L65,1),Tables!$L$2:$M$22,2,FALSE)),IF(L65&lt;4.65,IF((L65+VLOOKUP(FLOOR(L65,1),Tables!$L$2:$M$22,2,FALSE)&gt;4.65),4.65,L65+VLOOKUP(FLOOR(L65,1),Tables!$L$2:$M$22,2,FALSE)),4.65))</f>
        <v>4.6500000000000004</v>
      </c>
      <c r="M66" s="30"/>
      <c r="N66" s="30"/>
      <c r="O66" s="47"/>
      <c r="P66" s="41"/>
      <c r="Q66" s="14">
        <f>IF(Q65&gt;4.65,IF((Q65+VLOOKUP(CEILING(Q65,1),Tables!$L$2:$M$22,2,FALSE)&lt;4.65),4.65,Q65+VLOOKUP(CEILING(Q65,1),Tables!$L$2:$M$22,2,FALSE)),IF(Q65&lt;4.65,IF((Q65+VLOOKUP(FLOOR(Q65,1),Tables!$L$2:$M$22,2,FALSE)&gt;4.65),4.65,Q65+VLOOKUP(FLOOR(Q65,1),Tables!$L$2:$M$22,2,FALSE)),4.65))</f>
        <v>4.6500000000000004</v>
      </c>
      <c r="R66" s="30"/>
      <c r="S66" s="30"/>
      <c r="T66" s="47"/>
      <c r="U66" s="41"/>
      <c r="V66" s="14">
        <f>IF(V65&gt;4.65,IF((V65+VLOOKUP(CEILING(V65,1),Tables!$L$2:$M$22,2,FALSE)&lt;4.65),4.65,V65+VLOOKUP(CEILING(V65,1),Tables!$L$2:$M$22,2,FALSE)),IF(V65&lt;4.65,IF((V65+VLOOKUP(FLOOR(V65,1),Tables!$L$2:$M$22,2,FALSE)&gt;4.65),4.65,V65+VLOOKUP(FLOOR(V65,1),Tables!$L$2:$M$22,2,FALSE)),4.65))</f>
        <v>4.6500000000000004</v>
      </c>
      <c r="W66" s="30"/>
      <c r="X66" s="30"/>
      <c r="Y66" s="47"/>
      <c r="Z66" s="41"/>
      <c r="AA66" s="14">
        <f>IF(AA65&gt;4.65,IF((AA65+VLOOKUP(CEILING(AA65,1),Tables!$L$2:$M$22,2,FALSE)&lt;4.65),4.65,AA65+VLOOKUP(CEILING(AA65,1),Tables!$L$2:$M$22,2,FALSE)),IF(AA65&lt;4.65,IF((AA65+VLOOKUP(FLOOR(AA65,1),Tables!$L$2:$M$22,2,FALSE)&gt;4.65),4.65,AA65+VLOOKUP(FLOOR(AA65,1),Tables!$L$2:$M$22,2,FALSE)),4.65))</f>
        <v>4.6500000000000004</v>
      </c>
      <c r="AB66" s="30"/>
      <c r="AC66" s="30"/>
      <c r="AD66" s="47"/>
      <c r="AE66" s="41"/>
      <c r="AF66" s="14">
        <f>IF(AF65&gt;4.65,IF((AF65+VLOOKUP(CEILING(AF65,1),Tables!$L$2:$M$22,2,FALSE)&lt;4.65),4.65,AF65+VLOOKUP(CEILING(AF65,1),Tables!$L$2:$M$22,2,FALSE)),IF(AF65&lt;4.65,IF((AF65+VLOOKUP(FLOOR(AF65,1),Tables!$L$2:$M$22,2,FALSE)&gt;4.65),4.65,AF65+VLOOKUP(FLOOR(AF65,1),Tables!$L$2:$M$22,2,FALSE)),4.65))</f>
        <v>4.6500000000000004</v>
      </c>
      <c r="AG66" s="30"/>
      <c r="AH66" s="30"/>
      <c r="AI66" s="47"/>
      <c r="AJ66" s="41"/>
      <c r="AK66" s="14">
        <f>IF(AK65&gt;4.65,IF((AK65+VLOOKUP(CEILING(AK65,1),Tables!$L$2:$M$22,2,FALSE)&lt;4.65),4.65,AK65+VLOOKUP(CEILING(AK65,1),Tables!$L$2:$M$22,2,FALSE)),IF(AK65&lt;4.65,IF((AK65+VLOOKUP(FLOOR(AK65,1),Tables!$L$2:$M$22,2,FALSE)&gt;4.65),4.65,AK65+VLOOKUP(FLOOR(AK65,1),Tables!$L$2:$M$22,2,FALSE)),4.65))</f>
        <v>4.6500000000000004</v>
      </c>
      <c r="AL66" s="30"/>
      <c r="AM66" s="30"/>
      <c r="AN66" s="47"/>
      <c r="AO66" s="41"/>
      <c r="AP66" s="14">
        <f>IF(AP65&gt;4.65,IF((AP65+VLOOKUP(CEILING(AP65,1),Tables!$L$2:$M$22,2,FALSE)&lt;4.65),4.65,AP65+VLOOKUP(CEILING(AP65,1),Tables!$L$2:$M$22,2,FALSE)),IF(AP65&lt;4.65,IF((AP65+VLOOKUP(FLOOR(AP65,1),Tables!$L$2:$M$22,2,FALSE)&gt;4.65),4.65,AP65+VLOOKUP(FLOOR(AP65,1),Tables!$L$2:$M$22,2,FALSE)),4.65))</f>
        <v>4.6500000000000004</v>
      </c>
      <c r="AQ66" s="30"/>
      <c r="AR66" s="30"/>
      <c r="AS66" s="47"/>
    </row>
    <row r="67" spans="1:45" s="16" customFormat="1">
      <c r="A67" s="13">
        <f t="shared" si="8"/>
        <v>48</v>
      </c>
      <c r="B67" s="13">
        <f t="shared" si="9"/>
        <v>9</v>
      </c>
      <c r="C67" s="13">
        <f>IF(C66=7,1,C66+1)</f>
        <v>3</v>
      </c>
      <c r="D67" s="16" t="str">
        <f>CONCATENATE("s",A67,"w",B67,"d",C67)</f>
        <v>s48w9d3</v>
      </c>
      <c r="E67" s="23">
        <f t="shared" si="6"/>
        <v>41017</v>
      </c>
      <c r="F67" s="41"/>
      <c r="G67" s="14">
        <f>IF(G66&gt;4.65,IF((G66+VLOOKUP(CEILING(G66,1),Tables!$L$2:$M$22,2,FALSE)&lt;4.65),4.65,G66+VLOOKUP(CEILING(G66,1),Tables!$L$2:$M$22,2,FALSE)),IF(G66&lt;4.65,IF((G66+VLOOKUP(FLOOR(G66,1),Tables!$L$2:$M$22,2,FALSE)&gt;4.65),4.65,G66+VLOOKUP(FLOOR(G66,1),Tables!$L$2:$M$22,2,FALSE)),4.65))</f>
        <v>4.6500000000000004</v>
      </c>
      <c r="H67" s="30"/>
      <c r="I67" s="30"/>
      <c r="J67" s="47"/>
      <c r="K67" s="41"/>
      <c r="L67" s="14">
        <f>IF(L66&gt;4.65,IF((L66+VLOOKUP(CEILING(L66,1),Tables!$L$2:$M$22,2,FALSE)&lt;4.65),4.65,L66+VLOOKUP(CEILING(L66,1),Tables!$L$2:$M$22,2,FALSE)),IF(L66&lt;4.65,IF((L66+VLOOKUP(FLOOR(L66,1),Tables!$L$2:$M$22,2,FALSE)&gt;4.65),4.65,L66+VLOOKUP(FLOOR(L66,1),Tables!$L$2:$M$22,2,FALSE)),4.65))</f>
        <v>4.6500000000000004</v>
      </c>
      <c r="M67" s="30"/>
      <c r="N67" s="30"/>
      <c r="O67" s="47"/>
      <c r="P67" s="41"/>
      <c r="Q67" s="14">
        <f>IF(Q66&gt;4.65,IF((Q66+VLOOKUP(CEILING(Q66,1),Tables!$L$2:$M$22,2,FALSE)&lt;4.65),4.65,Q66+VLOOKUP(CEILING(Q66,1),Tables!$L$2:$M$22,2,FALSE)),IF(Q66&lt;4.65,IF((Q66+VLOOKUP(FLOOR(Q66,1),Tables!$L$2:$M$22,2,FALSE)&gt;4.65),4.65,Q66+VLOOKUP(FLOOR(Q66,1),Tables!$L$2:$M$22,2,FALSE)),4.65))</f>
        <v>4.6500000000000004</v>
      </c>
      <c r="R67" s="30"/>
      <c r="S67" s="30"/>
      <c r="T67" s="47"/>
      <c r="U67" s="41"/>
      <c r="V67" s="14">
        <f>IF(V66&gt;4.65,IF((V66+VLOOKUP(CEILING(V66,1),Tables!$L$2:$M$22,2,FALSE)&lt;4.65),4.65,V66+VLOOKUP(CEILING(V66,1),Tables!$L$2:$M$22,2,FALSE)),IF(V66&lt;4.65,IF((V66+VLOOKUP(FLOOR(V66,1),Tables!$L$2:$M$22,2,FALSE)&gt;4.65),4.65,V66+VLOOKUP(FLOOR(V66,1),Tables!$L$2:$M$22,2,FALSE)),4.65))</f>
        <v>4.6500000000000004</v>
      </c>
      <c r="W67" s="30"/>
      <c r="X67" s="30"/>
      <c r="Y67" s="47"/>
      <c r="Z67" s="41"/>
      <c r="AA67" s="14">
        <f>IF(AA66&gt;4.65,IF((AA66+VLOOKUP(CEILING(AA66,1),Tables!$L$2:$M$22,2,FALSE)&lt;4.65),4.65,AA66+VLOOKUP(CEILING(AA66,1),Tables!$L$2:$M$22,2,FALSE)),IF(AA66&lt;4.65,IF((AA66+VLOOKUP(FLOOR(AA66,1),Tables!$L$2:$M$22,2,FALSE)&gt;4.65),4.65,AA66+VLOOKUP(FLOOR(AA66,1),Tables!$L$2:$M$22,2,FALSE)),4.65))</f>
        <v>4.6500000000000004</v>
      </c>
      <c r="AB67" s="30"/>
      <c r="AC67" s="30"/>
      <c r="AD67" s="47"/>
      <c r="AE67" s="41"/>
      <c r="AF67" s="14">
        <f>IF(AF66&gt;4.65,IF((AF66+VLOOKUP(CEILING(AF66,1),Tables!$L$2:$M$22,2,FALSE)&lt;4.65),4.65,AF66+VLOOKUP(CEILING(AF66,1),Tables!$L$2:$M$22,2,FALSE)),IF(AF66&lt;4.65,IF((AF66+VLOOKUP(FLOOR(AF66,1),Tables!$L$2:$M$22,2,FALSE)&gt;4.65),4.65,AF66+VLOOKUP(FLOOR(AF66,1),Tables!$L$2:$M$22,2,FALSE)),4.65))</f>
        <v>4.6500000000000004</v>
      </c>
      <c r="AG67" s="30"/>
      <c r="AH67" s="30"/>
      <c r="AI67" s="47"/>
      <c r="AJ67" s="41"/>
      <c r="AK67" s="14">
        <f>IF(AK66&gt;4.65,IF((AK66+VLOOKUP(CEILING(AK66,1),Tables!$L$2:$M$22,2,FALSE)&lt;4.65),4.65,AK66+VLOOKUP(CEILING(AK66,1),Tables!$L$2:$M$22,2,FALSE)),IF(AK66&lt;4.65,IF((AK66+VLOOKUP(FLOOR(AK66,1),Tables!$L$2:$M$22,2,FALSE)&gt;4.65),4.65,AK66+VLOOKUP(FLOOR(AK66,1),Tables!$L$2:$M$22,2,FALSE)),4.65))</f>
        <v>4.6500000000000004</v>
      </c>
      <c r="AL67" s="30"/>
      <c r="AM67" s="30"/>
      <c r="AN67" s="47"/>
      <c r="AO67" s="41"/>
      <c r="AP67" s="14">
        <f>IF(AP66&gt;4.65,IF((AP66+VLOOKUP(CEILING(AP66,1),Tables!$L$2:$M$22,2,FALSE)&lt;4.65),4.65,AP66+VLOOKUP(CEILING(AP66,1),Tables!$L$2:$M$22,2,FALSE)),IF(AP66&lt;4.65,IF((AP66+VLOOKUP(FLOOR(AP66,1),Tables!$L$2:$M$22,2,FALSE)&gt;4.65),4.65,AP66+VLOOKUP(FLOOR(AP66,1),Tables!$L$2:$M$22,2,FALSE)),4.65))</f>
        <v>4.6500000000000004</v>
      </c>
      <c r="AQ67" s="30"/>
      <c r="AR67" s="30"/>
      <c r="AS67" s="47"/>
    </row>
    <row r="68" spans="1:45" s="16" customFormat="1">
      <c r="A68" s="13">
        <f t="shared" si="8"/>
        <v>48</v>
      </c>
      <c r="B68" s="13">
        <f t="shared" si="9"/>
        <v>9</v>
      </c>
      <c r="C68" s="13">
        <f>IF(C67=7,1,C67+1)</f>
        <v>4</v>
      </c>
      <c r="D68" s="16" t="str">
        <f>CONCATENATE("s",A68,"w",B68,"d",C68)</f>
        <v>s48w9d4</v>
      </c>
      <c r="E68" s="23">
        <f t="shared" si="6"/>
        <v>41018</v>
      </c>
      <c r="F68" s="41"/>
      <c r="G68" s="14">
        <f>IF(G67&gt;4.65,IF((G67+VLOOKUP(CEILING(G67,1),Tables!$L$2:$M$22,2,FALSE)&lt;4.65),4.65,G67+VLOOKUP(CEILING(G67,1),Tables!$L$2:$M$22,2,FALSE)),IF(G67&lt;4.65,IF((G67+VLOOKUP(FLOOR(G67,1),Tables!$L$2:$M$22,2,FALSE)&gt;4.65),4.65,G67+VLOOKUP(FLOOR(G67,1),Tables!$L$2:$M$22,2,FALSE)),4.65))</f>
        <v>4.6500000000000004</v>
      </c>
      <c r="H68" s="30"/>
      <c r="I68" s="30"/>
      <c r="J68" s="47"/>
      <c r="K68" s="41"/>
      <c r="L68" s="14">
        <f>IF(L67&gt;4.65,IF((L67+VLOOKUP(CEILING(L67,1),Tables!$L$2:$M$22,2,FALSE)&lt;4.65),4.65,L67+VLOOKUP(CEILING(L67,1),Tables!$L$2:$M$22,2,FALSE)),IF(L67&lt;4.65,IF((L67+VLOOKUP(FLOOR(L67,1),Tables!$L$2:$M$22,2,FALSE)&gt;4.65),4.65,L67+VLOOKUP(FLOOR(L67,1),Tables!$L$2:$M$22,2,FALSE)),4.65))</f>
        <v>4.6500000000000004</v>
      </c>
      <c r="M68" s="30"/>
      <c r="N68" s="30"/>
      <c r="O68" s="47"/>
      <c r="P68" s="41"/>
      <c r="Q68" s="14">
        <f>IF(Q67&gt;4.65,IF((Q67+VLOOKUP(CEILING(Q67,1),Tables!$L$2:$M$22,2,FALSE)&lt;4.65),4.65,Q67+VLOOKUP(CEILING(Q67,1),Tables!$L$2:$M$22,2,FALSE)),IF(Q67&lt;4.65,IF((Q67+VLOOKUP(FLOOR(Q67,1),Tables!$L$2:$M$22,2,FALSE)&gt;4.65),4.65,Q67+VLOOKUP(FLOOR(Q67,1),Tables!$L$2:$M$22,2,FALSE)),4.65))</f>
        <v>4.6500000000000004</v>
      </c>
      <c r="R68" s="30"/>
      <c r="S68" s="30"/>
      <c r="T68" s="47"/>
      <c r="U68" s="41"/>
      <c r="V68" s="14">
        <f>IF(V67&gt;4.65,IF((V67+VLOOKUP(CEILING(V67,1),Tables!$L$2:$M$22,2,FALSE)&lt;4.65),4.65,V67+VLOOKUP(CEILING(V67,1),Tables!$L$2:$M$22,2,FALSE)),IF(V67&lt;4.65,IF((V67+VLOOKUP(FLOOR(V67,1),Tables!$L$2:$M$22,2,FALSE)&gt;4.65),4.65,V67+VLOOKUP(FLOOR(V67,1),Tables!$L$2:$M$22,2,FALSE)),4.65))</f>
        <v>4.6500000000000004</v>
      </c>
      <c r="W68" s="30"/>
      <c r="X68" s="30"/>
      <c r="Y68" s="47"/>
      <c r="Z68" s="41"/>
      <c r="AA68" s="14">
        <f>IF(AA67&gt;4.65,IF((AA67+VLOOKUP(CEILING(AA67,1),Tables!$L$2:$M$22,2,FALSE)&lt;4.65),4.65,AA67+VLOOKUP(CEILING(AA67,1),Tables!$L$2:$M$22,2,FALSE)),IF(AA67&lt;4.65,IF((AA67+VLOOKUP(FLOOR(AA67,1),Tables!$L$2:$M$22,2,FALSE)&gt;4.65),4.65,AA67+VLOOKUP(FLOOR(AA67,1),Tables!$L$2:$M$22,2,FALSE)),4.65))</f>
        <v>4.6500000000000004</v>
      </c>
      <c r="AB68" s="30"/>
      <c r="AC68" s="30"/>
      <c r="AD68" s="47"/>
      <c r="AE68" s="41"/>
      <c r="AF68" s="14">
        <f>IF(AF67&gt;4.65,IF((AF67+VLOOKUP(CEILING(AF67,1),Tables!$L$2:$M$22,2,FALSE)&lt;4.65),4.65,AF67+VLOOKUP(CEILING(AF67,1),Tables!$L$2:$M$22,2,FALSE)),IF(AF67&lt;4.65,IF((AF67+VLOOKUP(FLOOR(AF67,1),Tables!$L$2:$M$22,2,FALSE)&gt;4.65),4.65,AF67+VLOOKUP(FLOOR(AF67,1),Tables!$L$2:$M$22,2,FALSE)),4.65))</f>
        <v>4.6500000000000004</v>
      </c>
      <c r="AG68" s="30"/>
      <c r="AH68" s="30"/>
      <c r="AI68" s="47"/>
      <c r="AJ68" s="41"/>
      <c r="AK68" s="14">
        <f>IF(AK67&gt;4.65,IF((AK67+VLOOKUP(CEILING(AK67,1),Tables!$L$2:$M$22,2,FALSE)&lt;4.65),4.65,AK67+VLOOKUP(CEILING(AK67,1),Tables!$L$2:$M$22,2,FALSE)),IF(AK67&lt;4.65,IF((AK67+VLOOKUP(FLOOR(AK67,1),Tables!$L$2:$M$22,2,FALSE)&gt;4.65),4.65,AK67+VLOOKUP(FLOOR(AK67,1),Tables!$L$2:$M$22,2,FALSE)),4.65))</f>
        <v>4.6500000000000004</v>
      </c>
      <c r="AL68" s="30"/>
      <c r="AM68" s="30"/>
      <c r="AN68" s="47"/>
      <c r="AO68" s="41"/>
      <c r="AP68" s="14">
        <f>IF(AP67&gt;4.65,IF((AP67+VLOOKUP(CEILING(AP67,1),Tables!$L$2:$M$22,2,FALSE)&lt;4.65),4.65,AP67+VLOOKUP(CEILING(AP67,1),Tables!$L$2:$M$22,2,FALSE)),IF(AP67&lt;4.65,IF((AP67+VLOOKUP(FLOOR(AP67,1),Tables!$L$2:$M$22,2,FALSE)&gt;4.65),4.65,AP67+VLOOKUP(FLOOR(AP67,1),Tables!$L$2:$M$22,2,FALSE)),4.65))</f>
        <v>4.6500000000000004</v>
      </c>
      <c r="AQ68" s="30"/>
      <c r="AR68" s="30"/>
      <c r="AS68" s="47"/>
    </row>
    <row r="69" spans="1:45" s="16" customFormat="1">
      <c r="A69" s="13">
        <f t="shared" si="8"/>
        <v>48</v>
      </c>
      <c r="B69" s="13">
        <f t="shared" si="9"/>
        <v>9</v>
      </c>
      <c r="C69" s="13">
        <f t="shared" ref="C69:C132" si="57">IF(C68=7,1,C68+1)</f>
        <v>5</v>
      </c>
      <c r="D69" s="16" t="str">
        <f t="shared" ref="D69:D132" si="58">CONCATENATE("s",A69,"w",B69,"d",C69)</f>
        <v>s48w9d5</v>
      </c>
      <c r="E69" s="23">
        <f t="shared" si="6"/>
        <v>41019</v>
      </c>
      <c r="F69" s="41"/>
      <c r="G69" s="14">
        <f>IF(G68&gt;4.65,IF((G68+VLOOKUP(CEILING(G68,1),Tables!$L$2:$M$22,2,FALSE)&lt;4.65),4.65,G68+VLOOKUP(CEILING(G68,1),Tables!$L$2:$M$22,2,FALSE)),IF(G68&lt;4.65,IF((G68+VLOOKUP(FLOOR(G68,1),Tables!$L$2:$M$22,2,FALSE)&gt;4.65),4.65,G68+VLOOKUP(FLOOR(G68,1),Tables!$L$2:$M$22,2,FALSE)),4.65))</f>
        <v>4.6500000000000004</v>
      </c>
      <c r="H69" s="30"/>
      <c r="I69" s="30"/>
      <c r="J69" s="47"/>
      <c r="K69" s="41"/>
      <c r="L69" s="14">
        <f>IF(L68&gt;4.65,IF((L68+VLOOKUP(CEILING(L68,1),Tables!$L$2:$M$22,2,FALSE)&lt;4.65),4.65,L68+VLOOKUP(CEILING(L68,1),Tables!$L$2:$M$22,2,FALSE)),IF(L68&lt;4.65,IF((L68+VLOOKUP(FLOOR(L68,1),Tables!$L$2:$M$22,2,FALSE)&gt;4.65),4.65,L68+VLOOKUP(FLOOR(L68,1),Tables!$L$2:$M$22,2,FALSE)),4.65))</f>
        <v>4.6500000000000004</v>
      </c>
      <c r="M69" s="30"/>
      <c r="N69" s="30"/>
      <c r="O69" s="47"/>
      <c r="P69" s="41"/>
      <c r="Q69" s="14">
        <f>IF(Q68&gt;4.65,IF((Q68+VLOOKUP(CEILING(Q68,1),Tables!$L$2:$M$22,2,FALSE)&lt;4.65),4.65,Q68+VLOOKUP(CEILING(Q68,1),Tables!$L$2:$M$22,2,FALSE)),IF(Q68&lt;4.65,IF((Q68+VLOOKUP(FLOOR(Q68,1),Tables!$L$2:$M$22,2,FALSE)&gt;4.65),4.65,Q68+VLOOKUP(FLOOR(Q68,1),Tables!$L$2:$M$22,2,FALSE)),4.65))</f>
        <v>4.6500000000000004</v>
      </c>
      <c r="R69" s="30"/>
      <c r="S69" s="30"/>
      <c r="T69" s="47"/>
      <c r="U69" s="41"/>
      <c r="V69" s="14">
        <f>IF(V68&gt;4.65,IF((V68+VLOOKUP(CEILING(V68,1),Tables!$L$2:$M$22,2,FALSE)&lt;4.65),4.65,V68+VLOOKUP(CEILING(V68,1),Tables!$L$2:$M$22,2,FALSE)),IF(V68&lt;4.65,IF((V68+VLOOKUP(FLOOR(V68,1),Tables!$L$2:$M$22,2,FALSE)&gt;4.65),4.65,V68+VLOOKUP(FLOOR(V68,1),Tables!$L$2:$M$22,2,FALSE)),4.65))</f>
        <v>4.6500000000000004</v>
      </c>
      <c r="W69" s="30"/>
      <c r="X69" s="30"/>
      <c r="Y69" s="47"/>
      <c r="Z69" s="41"/>
      <c r="AA69" s="14">
        <f>IF(AA68&gt;4.65,IF((AA68+VLOOKUP(CEILING(AA68,1),Tables!$L$2:$M$22,2,FALSE)&lt;4.65),4.65,AA68+VLOOKUP(CEILING(AA68,1),Tables!$L$2:$M$22,2,FALSE)),IF(AA68&lt;4.65,IF((AA68+VLOOKUP(FLOOR(AA68,1),Tables!$L$2:$M$22,2,FALSE)&gt;4.65),4.65,AA68+VLOOKUP(FLOOR(AA68,1),Tables!$L$2:$M$22,2,FALSE)),4.65))</f>
        <v>4.6500000000000004</v>
      </c>
      <c r="AB69" s="30"/>
      <c r="AC69" s="30"/>
      <c r="AD69" s="47"/>
      <c r="AE69" s="41"/>
      <c r="AF69" s="14">
        <f>IF(AF68&gt;4.65,IF((AF68+VLOOKUP(CEILING(AF68,1),Tables!$L$2:$M$22,2,FALSE)&lt;4.65),4.65,AF68+VLOOKUP(CEILING(AF68,1),Tables!$L$2:$M$22,2,FALSE)),IF(AF68&lt;4.65,IF((AF68+VLOOKUP(FLOOR(AF68,1),Tables!$L$2:$M$22,2,FALSE)&gt;4.65),4.65,AF68+VLOOKUP(FLOOR(AF68,1),Tables!$L$2:$M$22,2,FALSE)),4.65))</f>
        <v>4.6500000000000004</v>
      </c>
      <c r="AG69" s="30"/>
      <c r="AH69" s="30"/>
      <c r="AI69" s="47"/>
      <c r="AJ69" s="41"/>
      <c r="AK69" s="14">
        <f>IF(AK68&gt;4.65,IF((AK68+VLOOKUP(CEILING(AK68,1),Tables!$L$2:$M$22,2,FALSE)&lt;4.65),4.65,AK68+VLOOKUP(CEILING(AK68,1),Tables!$L$2:$M$22,2,FALSE)),IF(AK68&lt;4.65,IF((AK68+VLOOKUP(FLOOR(AK68,1),Tables!$L$2:$M$22,2,FALSE)&gt;4.65),4.65,AK68+VLOOKUP(FLOOR(AK68,1),Tables!$L$2:$M$22,2,FALSE)),4.65))</f>
        <v>4.6500000000000004</v>
      </c>
      <c r="AL69" s="30"/>
      <c r="AM69" s="30"/>
      <c r="AN69" s="47"/>
      <c r="AO69" s="41"/>
      <c r="AP69" s="14">
        <f>IF(AP68&gt;4.65,IF((AP68+VLOOKUP(CEILING(AP68,1),Tables!$L$2:$M$22,2,FALSE)&lt;4.65),4.65,AP68+VLOOKUP(CEILING(AP68,1),Tables!$L$2:$M$22,2,FALSE)),IF(AP68&lt;4.65,IF((AP68+VLOOKUP(FLOOR(AP68,1),Tables!$L$2:$M$22,2,FALSE)&gt;4.65),4.65,AP68+VLOOKUP(FLOOR(AP68,1),Tables!$L$2:$M$22,2,FALSE)),4.65))</f>
        <v>4.6500000000000004</v>
      </c>
      <c r="AQ69" s="30"/>
      <c r="AR69" s="30"/>
      <c r="AS69" s="47"/>
    </row>
    <row r="70" spans="1:45" s="16" customFormat="1">
      <c r="A70" s="13"/>
      <c r="B70" s="13"/>
      <c r="C70" s="13"/>
      <c r="E70" s="35" t="s">
        <v>76</v>
      </c>
      <c r="F70" s="42"/>
      <c r="G70" s="22">
        <f t="shared" si="11"/>
        <v>4.6500000000000004</v>
      </c>
      <c r="H70" s="30"/>
      <c r="I70" s="30"/>
      <c r="J70" s="47"/>
      <c r="K70" s="42"/>
      <c r="L70" s="22">
        <f t="shared" ref="L70" si="59">IF(K70="pic",L69/0.75,IF(K70="mots",L69*0.5,L69))</f>
        <v>4.6500000000000004</v>
      </c>
      <c r="M70" s="30"/>
      <c r="N70" s="30"/>
      <c r="O70" s="47"/>
      <c r="P70" s="42"/>
      <c r="Q70" s="22">
        <f t="shared" ref="Q70" si="60">IF(P70="pic",Q69/0.75,IF(P70="mots",Q69*0.5,Q69))</f>
        <v>4.6500000000000004</v>
      </c>
      <c r="R70" s="30"/>
      <c r="S70" s="30"/>
      <c r="T70" s="47"/>
      <c r="U70" s="42"/>
      <c r="V70" s="22">
        <f t="shared" ref="V70" si="61">IF(U70="pic",V69/0.75,IF(U70="mots",V69*0.5,V69))</f>
        <v>4.6500000000000004</v>
      </c>
      <c r="W70" s="30"/>
      <c r="X70" s="30"/>
      <c r="Y70" s="47"/>
      <c r="Z70" s="42"/>
      <c r="AA70" s="22">
        <f t="shared" ref="AA70" si="62">IF(Z70="pic",AA69/0.75,IF(Z70="mots",AA69*0.5,AA69))</f>
        <v>4.6500000000000004</v>
      </c>
      <c r="AB70" s="30"/>
      <c r="AC70" s="30"/>
      <c r="AD70" s="47"/>
      <c r="AE70" s="42"/>
      <c r="AF70" s="22">
        <f t="shared" ref="AF70" si="63">IF(AE70="pic",AF69/0.75,IF(AE70="mots",AF69*0.5,AF69))</f>
        <v>4.6500000000000004</v>
      </c>
      <c r="AG70" s="30"/>
      <c r="AH70" s="30"/>
      <c r="AI70" s="47"/>
      <c r="AJ70" s="42"/>
      <c r="AK70" s="22">
        <f t="shared" ref="AK70" si="64">IF(AJ70="pic",AK69/0.75,IF(AJ70="mots",AK69*0.5,AK69))</f>
        <v>4.6500000000000004</v>
      </c>
      <c r="AL70" s="30"/>
      <c r="AM70" s="30"/>
      <c r="AN70" s="47"/>
      <c r="AO70" s="42"/>
      <c r="AP70" s="22">
        <f t="shared" ref="AP70" si="65">IF(AO70="pic",AP69/0.75,IF(AO70="mots",AP69*0.5,AP69))</f>
        <v>4.6500000000000004</v>
      </c>
      <c r="AQ70" s="30"/>
      <c r="AR70" s="30"/>
      <c r="AS70" s="47"/>
    </row>
    <row r="71" spans="1:45" s="16" customFormat="1">
      <c r="A71" s="13">
        <f>IF(AND(B69=16,C69=7),A69+1,A69)</f>
        <v>48</v>
      </c>
      <c r="B71" s="13">
        <f>IF(A71&gt;A69,1,IF(C69=7,B69+1,B69))</f>
        <v>9</v>
      </c>
      <c r="C71" s="13">
        <f>IF(C69=7,1,C69+1)</f>
        <v>6</v>
      </c>
      <c r="D71" s="16" t="str">
        <f t="shared" si="58"/>
        <v>s48w9d6</v>
      </c>
      <c r="E71" s="23">
        <f t="shared" ref="E71" si="66">E69+1</f>
        <v>41020</v>
      </c>
      <c r="F71" s="41"/>
      <c r="G71" s="14">
        <f>IF(G70&gt;4.65,IF((G70+VLOOKUP(CEILING(G70,1),Tables!$L$2:$M$22,2,FALSE)&lt;4.65),4.65,G70+VLOOKUP(CEILING(G70,1),Tables!$L$2:$M$22,2,FALSE)),IF(G70&lt;4.65,IF((G70+VLOOKUP(FLOOR(G70,1),Tables!$L$2:$M$22,2,FALSE)&gt;4.65),4.65,G70+VLOOKUP(FLOOR(G70,1),Tables!$L$2:$M$22,2,FALSE)),4.65))</f>
        <v>4.6500000000000004</v>
      </c>
      <c r="H71" s="30"/>
      <c r="I71" s="30"/>
      <c r="J71" s="47"/>
      <c r="K71" s="41"/>
      <c r="L71" s="14">
        <f>IF(L70&gt;4.65,IF((L70+VLOOKUP(CEILING(L70,1),Tables!$L$2:$M$22,2,FALSE)&lt;4.65),4.65,L70+VLOOKUP(CEILING(L70,1),Tables!$L$2:$M$22,2,FALSE)),IF(L70&lt;4.65,IF((L70+VLOOKUP(FLOOR(L70,1),Tables!$L$2:$M$22,2,FALSE)&gt;4.65),4.65,L70+VLOOKUP(FLOOR(L70,1),Tables!$L$2:$M$22,2,FALSE)),4.65))</f>
        <v>4.6500000000000004</v>
      </c>
      <c r="M71" s="30"/>
      <c r="N71" s="30"/>
      <c r="O71" s="47"/>
      <c r="P71" s="41"/>
      <c r="Q71" s="14">
        <f>IF(Q70&gt;4.65,IF((Q70+VLOOKUP(CEILING(Q70,1),Tables!$L$2:$M$22,2,FALSE)&lt;4.65),4.65,Q70+VLOOKUP(CEILING(Q70,1),Tables!$L$2:$M$22,2,FALSE)),IF(Q70&lt;4.65,IF((Q70+VLOOKUP(FLOOR(Q70,1),Tables!$L$2:$M$22,2,FALSE)&gt;4.65),4.65,Q70+VLOOKUP(FLOOR(Q70,1),Tables!$L$2:$M$22,2,FALSE)),4.65))</f>
        <v>4.6500000000000004</v>
      </c>
      <c r="R71" s="30"/>
      <c r="S71" s="30"/>
      <c r="T71" s="47"/>
      <c r="U71" s="41"/>
      <c r="V71" s="14">
        <f>IF(V70&gt;4.65,IF((V70+VLOOKUP(CEILING(V70,1),Tables!$L$2:$M$22,2,FALSE)&lt;4.65),4.65,V70+VLOOKUP(CEILING(V70,1),Tables!$L$2:$M$22,2,FALSE)),IF(V70&lt;4.65,IF((V70+VLOOKUP(FLOOR(V70,1),Tables!$L$2:$M$22,2,FALSE)&gt;4.65),4.65,V70+VLOOKUP(FLOOR(V70,1),Tables!$L$2:$M$22,2,FALSE)),4.65))</f>
        <v>4.6500000000000004</v>
      </c>
      <c r="W71" s="30"/>
      <c r="X71" s="30"/>
      <c r="Y71" s="47"/>
      <c r="Z71" s="41"/>
      <c r="AA71" s="14">
        <f>IF(AA70&gt;4.65,IF((AA70+VLOOKUP(CEILING(AA70,1),Tables!$L$2:$M$22,2,FALSE)&lt;4.65),4.65,AA70+VLOOKUP(CEILING(AA70,1),Tables!$L$2:$M$22,2,FALSE)),IF(AA70&lt;4.65,IF((AA70+VLOOKUP(FLOOR(AA70,1),Tables!$L$2:$M$22,2,FALSE)&gt;4.65),4.65,AA70+VLOOKUP(FLOOR(AA70,1),Tables!$L$2:$M$22,2,FALSE)),4.65))</f>
        <v>4.6500000000000004</v>
      </c>
      <c r="AB71" s="30"/>
      <c r="AC71" s="30"/>
      <c r="AD71" s="47"/>
      <c r="AE71" s="41"/>
      <c r="AF71" s="14">
        <f>IF(AF70&gt;4.65,IF((AF70+VLOOKUP(CEILING(AF70,1),Tables!$L$2:$M$22,2,FALSE)&lt;4.65),4.65,AF70+VLOOKUP(CEILING(AF70,1),Tables!$L$2:$M$22,2,FALSE)),IF(AF70&lt;4.65,IF((AF70+VLOOKUP(FLOOR(AF70,1),Tables!$L$2:$M$22,2,FALSE)&gt;4.65),4.65,AF70+VLOOKUP(FLOOR(AF70,1),Tables!$L$2:$M$22,2,FALSE)),4.65))</f>
        <v>4.6500000000000004</v>
      </c>
      <c r="AG71" s="30"/>
      <c r="AH71" s="30"/>
      <c r="AI71" s="47"/>
      <c r="AJ71" s="41"/>
      <c r="AK71" s="14">
        <f>IF(AK70&gt;4.65,IF((AK70+VLOOKUP(CEILING(AK70,1),Tables!$L$2:$M$22,2,FALSE)&lt;4.65),4.65,AK70+VLOOKUP(CEILING(AK70,1),Tables!$L$2:$M$22,2,FALSE)),IF(AK70&lt;4.65,IF((AK70+VLOOKUP(FLOOR(AK70,1),Tables!$L$2:$M$22,2,FALSE)&gt;4.65),4.65,AK70+VLOOKUP(FLOOR(AK70,1),Tables!$L$2:$M$22,2,FALSE)),4.65))</f>
        <v>4.6500000000000004</v>
      </c>
      <c r="AL71" s="30"/>
      <c r="AM71" s="30"/>
      <c r="AN71" s="47"/>
      <c r="AO71" s="41"/>
      <c r="AP71" s="14">
        <f>IF(AP70&gt;4.65,IF((AP70+VLOOKUP(CEILING(AP70,1),Tables!$L$2:$M$22,2,FALSE)&lt;4.65),4.65,AP70+VLOOKUP(CEILING(AP70,1),Tables!$L$2:$M$22,2,FALSE)),IF(AP70&lt;4.65,IF((AP70+VLOOKUP(FLOOR(AP70,1),Tables!$L$2:$M$22,2,FALSE)&gt;4.65),4.65,AP70+VLOOKUP(FLOOR(AP70,1),Tables!$L$2:$M$22,2,FALSE)),4.65))</f>
        <v>4.6500000000000004</v>
      </c>
      <c r="AQ71" s="30"/>
      <c r="AR71" s="30"/>
      <c r="AS71" s="47"/>
    </row>
    <row r="72" spans="1:45" s="16" customFormat="1">
      <c r="A72" s="13">
        <f t="shared" si="8"/>
        <v>48</v>
      </c>
      <c r="B72" s="13">
        <f t="shared" si="9"/>
        <v>9</v>
      </c>
      <c r="C72" s="13">
        <f t="shared" si="57"/>
        <v>7</v>
      </c>
      <c r="D72" s="16" t="str">
        <f t="shared" si="58"/>
        <v>s48w9d7</v>
      </c>
      <c r="E72" s="23">
        <f t="shared" ref="E72:E103" si="67">E71+1</f>
        <v>41021</v>
      </c>
      <c r="F72" s="41"/>
      <c r="G72" s="14">
        <f>IF(G71&gt;4.65,IF((G71+VLOOKUP(CEILING(G71,1),Tables!$L$2:$M$22,2,FALSE)&lt;4.65),4.65,G71+VLOOKUP(CEILING(G71,1),Tables!$L$2:$M$22,2,FALSE)),IF(G71&lt;4.65,IF((G71+VLOOKUP(FLOOR(G71,1),Tables!$L$2:$M$22,2,FALSE)&gt;4.65),4.65,G71+VLOOKUP(FLOOR(G71,1),Tables!$L$2:$M$22,2,FALSE)),4.65))</f>
        <v>4.6500000000000004</v>
      </c>
      <c r="H72" s="30"/>
      <c r="I72" s="30"/>
      <c r="J72" s="47"/>
      <c r="K72" s="41"/>
      <c r="L72" s="14">
        <f>IF(L71&gt;4.65,IF((L71+VLOOKUP(CEILING(L71,1),Tables!$L$2:$M$22,2,FALSE)&lt;4.65),4.65,L71+VLOOKUP(CEILING(L71,1),Tables!$L$2:$M$22,2,FALSE)),IF(L71&lt;4.65,IF((L71+VLOOKUP(FLOOR(L71,1),Tables!$L$2:$M$22,2,FALSE)&gt;4.65),4.65,L71+VLOOKUP(FLOOR(L71,1),Tables!$L$2:$M$22,2,FALSE)),4.65))</f>
        <v>4.6500000000000004</v>
      </c>
      <c r="M72" s="30"/>
      <c r="N72" s="30"/>
      <c r="O72" s="47"/>
      <c r="P72" s="41"/>
      <c r="Q72" s="14">
        <f>IF(Q71&gt;4.65,IF((Q71+VLOOKUP(CEILING(Q71,1),Tables!$L$2:$M$22,2,FALSE)&lt;4.65),4.65,Q71+VLOOKUP(CEILING(Q71,1),Tables!$L$2:$M$22,2,FALSE)),IF(Q71&lt;4.65,IF((Q71+VLOOKUP(FLOOR(Q71,1),Tables!$L$2:$M$22,2,FALSE)&gt;4.65),4.65,Q71+VLOOKUP(FLOOR(Q71,1),Tables!$L$2:$M$22,2,FALSE)),4.65))</f>
        <v>4.6500000000000004</v>
      </c>
      <c r="R72" s="30"/>
      <c r="S72" s="30"/>
      <c r="T72" s="47"/>
      <c r="U72" s="41"/>
      <c r="V72" s="14">
        <f>IF(V71&gt;4.65,IF((V71+VLOOKUP(CEILING(V71,1),Tables!$L$2:$M$22,2,FALSE)&lt;4.65),4.65,V71+VLOOKUP(CEILING(V71,1),Tables!$L$2:$M$22,2,FALSE)),IF(V71&lt;4.65,IF((V71+VLOOKUP(FLOOR(V71,1),Tables!$L$2:$M$22,2,FALSE)&gt;4.65),4.65,V71+VLOOKUP(FLOOR(V71,1),Tables!$L$2:$M$22,2,FALSE)),4.65))</f>
        <v>4.6500000000000004</v>
      </c>
      <c r="W72" s="30"/>
      <c r="X72" s="30"/>
      <c r="Y72" s="47"/>
      <c r="Z72" s="41"/>
      <c r="AA72" s="14">
        <f>IF(AA71&gt;4.65,IF((AA71+VLOOKUP(CEILING(AA71,1),Tables!$L$2:$M$22,2,FALSE)&lt;4.65),4.65,AA71+VLOOKUP(CEILING(AA71,1),Tables!$L$2:$M$22,2,FALSE)),IF(AA71&lt;4.65,IF((AA71+VLOOKUP(FLOOR(AA71,1),Tables!$L$2:$M$22,2,FALSE)&gt;4.65),4.65,AA71+VLOOKUP(FLOOR(AA71,1),Tables!$L$2:$M$22,2,FALSE)),4.65))</f>
        <v>4.6500000000000004</v>
      </c>
      <c r="AB72" s="30"/>
      <c r="AC72" s="30"/>
      <c r="AD72" s="47"/>
      <c r="AE72" s="41"/>
      <c r="AF72" s="14">
        <f>IF(AF71&gt;4.65,IF((AF71+VLOOKUP(CEILING(AF71,1),Tables!$L$2:$M$22,2,FALSE)&lt;4.65),4.65,AF71+VLOOKUP(CEILING(AF71,1),Tables!$L$2:$M$22,2,FALSE)),IF(AF71&lt;4.65,IF((AF71+VLOOKUP(FLOOR(AF71,1),Tables!$L$2:$M$22,2,FALSE)&gt;4.65),4.65,AF71+VLOOKUP(FLOOR(AF71,1),Tables!$L$2:$M$22,2,FALSE)),4.65))</f>
        <v>4.6500000000000004</v>
      </c>
      <c r="AG72" s="30"/>
      <c r="AH72" s="30"/>
      <c r="AI72" s="47"/>
      <c r="AJ72" s="41"/>
      <c r="AK72" s="14">
        <f>IF(AK71&gt;4.65,IF((AK71+VLOOKUP(CEILING(AK71,1),Tables!$L$2:$M$22,2,FALSE)&lt;4.65),4.65,AK71+VLOOKUP(CEILING(AK71,1),Tables!$L$2:$M$22,2,FALSE)),IF(AK71&lt;4.65,IF((AK71+VLOOKUP(FLOOR(AK71,1),Tables!$L$2:$M$22,2,FALSE)&gt;4.65),4.65,AK71+VLOOKUP(FLOOR(AK71,1),Tables!$L$2:$M$22,2,FALSE)),4.65))</f>
        <v>4.6500000000000004</v>
      </c>
      <c r="AL72" s="30"/>
      <c r="AM72" s="30"/>
      <c r="AN72" s="47"/>
      <c r="AO72" s="41"/>
      <c r="AP72" s="14">
        <f>IF(AP71&gt;4.65,IF((AP71+VLOOKUP(CEILING(AP71,1),Tables!$L$2:$M$22,2,FALSE)&lt;4.65),4.65,AP71+VLOOKUP(CEILING(AP71,1),Tables!$L$2:$M$22,2,FALSE)),IF(AP71&lt;4.65,IF((AP71+VLOOKUP(FLOOR(AP71,1),Tables!$L$2:$M$22,2,FALSE)&gt;4.65),4.65,AP71+VLOOKUP(FLOOR(AP71,1),Tables!$L$2:$M$22,2,FALSE)),4.65))</f>
        <v>4.6500000000000004</v>
      </c>
      <c r="AQ72" s="30"/>
      <c r="AR72" s="30"/>
      <c r="AS72" s="47"/>
    </row>
    <row r="73" spans="1:45" s="16" customFormat="1">
      <c r="A73" s="13">
        <f t="shared" si="8"/>
        <v>48</v>
      </c>
      <c r="B73" s="13">
        <f t="shared" si="9"/>
        <v>10</v>
      </c>
      <c r="C73" s="13">
        <f t="shared" si="57"/>
        <v>1</v>
      </c>
      <c r="D73" s="16" t="str">
        <f t="shared" si="58"/>
        <v>s48w10d1</v>
      </c>
      <c r="E73" s="23">
        <f t="shared" si="6"/>
        <v>41022</v>
      </c>
      <c r="F73" s="41"/>
      <c r="G73" s="14">
        <f>IF(G72&gt;4.65,IF((G72+VLOOKUP(CEILING(G72,1),Tables!$L$2:$M$22,2,FALSE)&lt;4.65),4.65,G72+VLOOKUP(CEILING(G72,1),Tables!$L$2:$M$22,2,FALSE)),IF(G72&lt;4.65,IF((G72+VLOOKUP(FLOOR(G72,1),Tables!$L$2:$M$22,2,FALSE)&gt;4.65),4.65,G72+VLOOKUP(FLOOR(G72,1),Tables!$L$2:$M$22,2,FALSE)),4.65))</f>
        <v>4.6500000000000004</v>
      </c>
      <c r="H73" s="30"/>
      <c r="I73" s="30"/>
      <c r="J73" s="47"/>
      <c r="K73" s="41"/>
      <c r="L73" s="14">
        <f>IF(L72&gt;4.65,IF((L72+VLOOKUP(CEILING(L72,1),Tables!$L$2:$M$22,2,FALSE)&lt;4.65),4.65,L72+VLOOKUP(CEILING(L72,1),Tables!$L$2:$M$22,2,FALSE)),IF(L72&lt;4.65,IF((L72+VLOOKUP(FLOOR(L72,1),Tables!$L$2:$M$22,2,FALSE)&gt;4.65),4.65,L72+VLOOKUP(FLOOR(L72,1),Tables!$L$2:$M$22,2,FALSE)),4.65))</f>
        <v>4.6500000000000004</v>
      </c>
      <c r="M73" s="30"/>
      <c r="N73" s="30"/>
      <c r="O73" s="47"/>
      <c r="P73" s="41"/>
      <c r="Q73" s="14">
        <f>IF(Q72&gt;4.65,IF((Q72+VLOOKUP(CEILING(Q72,1),Tables!$L$2:$M$22,2,FALSE)&lt;4.65),4.65,Q72+VLOOKUP(CEILING(Q72,1),Tables!$L$2:$M$22,2,FALSE)),IF(Q72&lt;4.65,IF((Q72+VLOOKUP(FLOOR(Q72,1),Tables!$L$2:$M$22,2,FALSE)&gt;4.65),4.65,Q72+VLOOKUP(FLOOR(Q72,1),Tables!$L$2:$M$22,2,FALSE)),4.65))</f>
        <v>4.6500000000000004</v>
      </c>
      <c r="R73" s="30"/>
      <c r="S73" s="30"/>
      <c r="T73" s="47"/>
      <c r="U73" s="41"/>
      <c r="V73" s="14">
        <f>IF(V72&gt;4.65,IF((V72+VLOOKUP(CEILING(V72,1),Tables!$L$2:$M$22,2,FALSE)&lt;4.65),4.65,V72+VLOOKUP(CEILING(V72,1),Tables!$L$2:$M$22,2,FALSE)),IF(V72&lt;4.65,IF((V72+VLOOKUP(FLOOR(V72,1),Tables!$L$2:$M$22,2,FALSE)&gt;4.65),4.65,V72+VLOOKUP(FLOOR(V72,1),Tables!$L$2:$M$22,2,FALSE)),4.65))</f>
        <v>4.6500000000000004</v>
      </c>
      <c r="W73" s="30"/>
      <c r="X73" s="30"/>
      <c r="Y73" s="47"/>
      <c r="Z73" s="41"/>
      <c r="AA73" s="14">
        <f>IF(AA72&gt;4.65,IF((AA72+VLOOKUP(CEILING(AA72,1),Tables!$L$2:$M$22,2,FALSE)&lt;4.65),4.65,AA72+VLOOKUP(CEILING(AA72,1),Tables!$L$2:$M$22,2,FALSE)),IF(AA72&lt;4.65,IF((AA72+VLOOKUP(FLOOR(AA72,1),Tables!$L$2:$M$22,2,FALSE)&gt;4.65),4.65,AA72+VLOOKUP(FLOOR(AA72,1),Tables!$L$2:$M$22,2,FALSE)),4.65))</f>
        <v>4.6500000000000004</v>
      </c>
      <c r="AB73" s="30"/>
      <c r="AC73" s="30"/>
      <c r="AD73" s="47"/>
      <c r="AE73" s="41"/>
      <c r="AF73" s="14">
        <f>IF(AF72&gt;4.65,IF((AF72+VLOOKUP(CEILING(AF72,1),Tables!$L$2:$M$22,2,FALSE)&lt;4.65),4.65,AF72+VLOOKUP(CEILING(AF72,1),Tables!$L$2:$M$22,2,FALSE)),IF(AF72&lt;4.65,IF((AF72+VLOOKUP(FLOOR(AF72,1),Tables!$L$2:$M$22,2,FALSE)&gt;4.65),4.65,AF72+VLOOKUP(FLOOR(AF72,1),Tables!$L$2:$M$22,2,FALSE)),4.65))</f>
        <v>4.6500000000000004</v>
      </c>
      <c r="AG73" s="30"/>
      <c r="AH73" s="30"/>
      <c r="AI73" s="47"/>
      <c r="AJ73" s="41"/>
      <c r="AK73" s="14">
        <f>IF(AK72&gt;4.65,IF((AK72+VLOOKUP(CEILING(AK72,1),Tables!$L$2:$M$22,2,FALSE)&lt;4.65),4.65,AK72+VLOOKUP(CEILING(AK72,1),Tables!$L$2:$M$22,2,FALSE)),IF(AK72&lt;4.65,IF((AK72+VLOOKUP(FLOOR(AK72,1),Tables!$L$2:$M$22,2,FALSE)&gt;4.65),4.65,AK72+VLOOKUP(FLOOR(AK72,1),Tables!$L$2:$M$22,2,FALSE)),4.65))</f>
        <v>4.6500000000000004</v>
      </c>
      <c r="AL73" s="30"/>
      <c r="AM73" s="30"/>
      <c r="AN73" s="47"/>
      <c r="AO73" s="41"/>
      <c r="AP73" s="14">
        <f>IF(AP72&gt;4.65,IF((AP72+VLOOKUP(CEILING(AP72,1),Tables!$L$2:$M$22,2,FALSE)&lt;4.65),4.65,AP72+VLOOKUP(CEILING(AP72,1),Tables!$L$2:$M$22,2,FALSE)),IF(AP72&lt;4.65,IF((AP72+VLOOKUP(FLOOR(AP72,1),Tables!$L$2:$M$22,2,FALSE)&gt;4.65),4.65,AP72+VLOOKUP(FLOOR(AP72,1),Tables!$L$2:$M$22,2,FALSE)),4.65))</f>
        <v>4.6500000000000004</v>
      </c>
      <c r="AQ73" s="30"/>
      <c r="AR73" s="30"/>
      <c r="AS73" s="47"/>
    </row>
    <row r="74" spans="1:45" s="16" customFormat="1">
      <c r="A74" s="13">
        <f t="shared" si="8"/>
        <v>48</v>
      </c>
      <c r="B74" s="13">
        <f t="shared" si="9"/>
        <v>10</v>
      </c>
      <c r="C74" s="13">
        <f t="shared" si="57"/>
        <v>2</v>
      </c>
      <c r="D74" s="16" t="str">
        <f t="shared" si="58"/>
        <v>s48w10d2</v>
      </c>
      <c r="E74" s="23">
        <f t="shared" si="6"/>
        <v>41023</v>
      </c>
      <c r="F74" s="41"/>
      <c r="G74" s="14">
        <f>IF(G73&gt;4.65,IF((G73+VLOOKUP(CEILING(G73,1),Tables!$L$2:$M$22,2,FALSE)&lt;4.65),4.65,G73+VLOOKUP(CEILING(G73,1),Tables!$L$2:$M$22,2,FALSE)),IF(G73&lt;4.65,IF((G73+VLOOKUP(FLOOR(G73,1),Tables!$L$2:$M$22,2,FALSE)&gt;4.65),4.65,G73+VLOOKUP(FLOOR(G73,1),Tables!$L$2:$M$22,2,FALSE)),4.65))</f>
        <v>4.6500000000000004</v>
      </c>
      <c r="H74" s="30"/>
      <c r="I74" s="30"/>
      <c r="J74" s="47"/>
      <c r="K74" s="41"/>
      <c r="L74" s="14">
        <f>IF(L73&gt;4.65,IF((L73+VLOOKUP(CEILING(L73,1),Tables!$L$2:$M$22,2,FALSE)&lt;4.65),4.65,L73+VLOOKUP(CEILING(L73,1),Tables!$L$2:$M$22,2,FALSE)),IF(L73&lt;4.65,IF((L73+VLOOKUP(FLOOR(L73,1),Tables!$L$2:$M$22,2,FALSE)&gt;4.65),4.65,L73+VLOOKUP(FLOOR(L73,1),Tables!$L$2:$M$22,2,FALSE)),4.65))</f>
        <v>4.6500000000000004</v>
      </c>
      <c r="M74" s="30"/>
      <c r="N74" s="30"/>
      <c r="O74" s="47"/>
      <c r="P74" s="41"/>
      <c r="Q74" s="14">
        <f>IF(Q73&gt;4.65,IF((Q73+VLOOKUP(CEILING(Q73,1),Tables!$L$2:$M$22,2,FALSE)&lt;4.65),4.65,Q73+VLOOKUP(CEILING(Q73,1),Tables!$L$2:$M$22,2,FALSE)),IF(Q73&lt;4.65,IF((Q73+VLOOKUP(FLOOR(Q73,1),Tables!$L$2:$M$22,2,FALSE)&gt;4.65),4.65,Q73+VLOOKUP(FLOOR(Q73,1),Tables!$L$2:$M$22,2,FALSE)),4.65))</f>
        <v>4.6500000000000004</v>
      </c>
      <c r="R74" s="30"/>
      <c r="S74" s="30"/>
      <c r="T74" s="47"/>
      <c r="U74" s="41"/>
      <c r="V74" s="14">
        <f>IF(V73&gt;4.65,IF((V73+VLOOKUP(CEILING(V73,1),Tables!$L$2:$M$22,2,FALSE)&lt;4.65),4.65,V73+VLOOKUP(CEILING(V73,1),Tables!$L$2:$M$22,2,FALSE)),IF(V73&lt;4.65,IF((V73+VLOOKUP(FLOOR(V73,1),Tables!$L$2:$M$22,2,FALSE)&gt;4.65),4.65,V73+VLOOKUP(FLOOR(V73,1),Tables!$L$2:$M$22,2,FALSE)),4.65))</f>
        <v>4.6500000000000004</v>
      </c>
      <c r="W74" s="30"/>
      <c r="X74" s="30"/>
      <c r="Y74" s="47"/>
      <c r="Z74" s="41"/>
      <c r="AA74" s="14">
        <f>IF(AA73&gt;4.65,IF((AA73+VLOOKUP(CEILING(AA73,1),Tables!$L$2:$M$22,2,FALSE)&lt;4.65),4.65,AA73+VLOOKUP(CEILING(AA73,1),Tables!$L$2:$M$22,2,FALSE)),IF(AA73&lt;4.65,IF((AA73+VLOOKUP(FLOOR(AA73,1),Tables!$L$2:$M$22,2,FALSE)&gt;4.65),4.65,AA73+VLOOKUP(FLOOR(AA73,1),Tables!$L$2:$M$22,2,FALSE)),4.65))</f>
        <v>4.6500000000000004</v>
      </c>
      <c r="AB74" s="30"/>
      <c r="AC74" s="30"/>
      <c r="AD74" s="47"/>
      <c r="AE74" s="41"/>
      <c r="AF74" s="14">
        <f>IF(AF73&gt;4.65,IF((AF73+VLOOKUP(CEILING(AF73,1),Tables!$L$2:$M$22,2,FALSE)&lt;4.65),4.65,AF73+VLOOKUP(CEILING(AF73,1),Tables!$L$2:$M$22,2,FALSE)),IF(AF73&lt;4.65,IF((AF73+VLOOKUP(FLOOR(AF73,1),Tables!$L$2:$M$22,2,FALSE)&gt;4.65),4.65,AF73+VLOOKUP(FLOOR(AF73,1),Tables!$L$2:$M$22,2,FALSE)),4.65))</f>
        <v>4.6500000000000004</v>
      </c>
      <c r="AG74" s="30"/>
      <c r="AH74" s="30"/>
      <c r="AI74" s="47"/>
      <c r="AJ74" s="41"/>
      <c r="AK74" s="14">
        <f>IF(AK73&gt;4.65,IF((AK73+VLOOKUP(CEILING(AK73,1),Tables!$L$2:$M$22,2,FALSE)&lt;4.65),4.65,AK73+VLOOKUP(CEILING(AK73,1),Tables!$L$2:$M$22,2,FALSE)),IF(AK73&lt;4.65,IF((AK73+VLOOKUP(FLOOR(AK73,1),Tables!$L$2:$M$22,2,FALSE)&gt;4.65),4.65,AK73+VLOOKUP(FLOOR(AK73,1),Tables!$L$2:$M$22,2,FALSE)),4.65))</f>
        <v>4.6500000000000004</v>
      </c>
      <c r="AL74" s="30"/>
      <c r="AM74" s="30"/>
      <c r="AN74" s="47"/>
      <c r="AO74" s="41"/>
      <c r="AP74" s="14">
        <f>IF(AP73&gt;4.65,IF((AP73+VLOOKUP(CEILING(AP73,1),Tables!$L$2:$M$22,2,FALSE)&lt;4.65),4.65,AP73+VLOOKUP(CEILING(AP73,1),Tables!$L$2:$M$22,2,FALSE)),IF(AP73&lt;4.65,IF((AP73+VLOOKUP(FLOOR(AP73,1),Tables!$L$2:$M$22,2,FALSE)&gt;4.65),4.65,AP73+VLOOKUP(FLOOR(AP73,1),Tables!$L$2:$M$22,2,FALSE)),4.65))</f>
        <v>4.6500000000000004</v>
      </c>
      <c r="AQ74" s="30"/>
      <c r="AR74" s="30"/>
      <c r="AS74" s="47"/>
    </row>
    <row r="75" spans="1:45" s="16" customFormat="1">
      <c r="A75" s="13">
        <f t="shared" si="8"/>
        <v>48</v>
      </c>
      <c r="B75" s="13">
        <f t="shared" si="9"/>
        <v>10</v>
      </c>
      <c r="C75" s="13">
        <f t="shared" si="57"/>
        <v>3</v>
      </c>
      <c r="D75" s="16" t="str">
        <f t="shared" si="58"/>
        <v>s48w10d3</v>
      </c>
      <c r="E75" s="23">
        <f t="shared" si="6"/>
        <v>41024</v>
      </c>
      <c r="F75" s="41"/>
      <c r="G75" s="14">
        <f>IF(G74&gt;4.65,IF((G74+VLOOKUP(CEILING(G74,1),Tables!$L$2:$M$22,2,FALSE)&lt;4.65),4.65,G74+VLOOKUP(CEILING(G74,1),Tables!$L$2:$M$22,2,FALSE)),IF(G74&lt;4.65,IF((G74+VLOOKUP(FLOOR(G74,1),Tables!$L$2:$M$22,2,FALSE)&gt;4.65),4.65,G74+VLOOKUP(FLOOR(G74,1),Tables!$L$2:$M$22,2,FALSE)),4.65))</f>
        <v>4.6500000000000004</v>
      </c>
      <c r="H75" s="30"/>
      <c r="I75" s="30"/>
      <c r="J75" s="47"/>
      <c r="K75" s="41"/>
      <c r="L75" s="14">
        <f>IF(L74&gt;4.65,IF((L74+VLOOKUP(CEILING(L74,1),Tables!$L$2:$M$22,2,FALSE)&lt;4.65),4.65,L74+VLOOKUP(CEILING(L74,1),Tables!$L$2:$M$22,2,FALSE)),IF(L74&lt;4.65,IF((L74+VLOOKUP(FLOOR(L74,1),Tables!$L$2:$M$22,2,FALSE)&gt;4.65),4.65,L74+VLOOKUP(FLOOR(L74,1),Tables!$L$2:$M$22,2,FALSE)),4.65))</f>
        <v>4.6500000000000004</v>
      </c>
      <c r="M75" s="30"/>
      <c r="N75" s="30"/>
      <c r="O75" s="47"/>
      <c r="P75" s="41"/>
      <c r="Q75" s="14">
        <f>IF(Q74&gt;4.65,IF((Q74+VLOOKUP(CEILING(Q74,1),Tables!$L$2:$M$22,2,FALSE)&lt;4.65),4.65,Q74+VLOOKUP(CEILING(Q74,1),Tables!$L$2:$M$22,2,FALSE)),IF(Q74&lt;4.65,IF((Q74+VLOOKUP(FLOOR(Q74,1),Tables!$L$2:$M$22,2,FALSE)&gt;4.65),4.65,Q74+VLOOKUP(FLOOR(Q74,1),Tables!$L$2:$M$22,2,FALSE)),4.65))</f>
        <v>4.6500000000000004</v>
      </c>
      <c r="R75" s="30"/>
      <c r="S75" s="30"/>
      <c r="T75" s="47"/>
      <c r="U75" s="41"/>
      <c r="V75" s="14">
        <f>IF(V74&gt;4.65,IF((V74+VLOOKUP(CEILING(V74,1),Tables!$L$2:$M$22,2,FALSE)&lt;4.65),4.65,V74+VLOOKUP(CEILING(V74,1),Tables!$L$2:$M$22,2,FALSE)),IF(V74&lt;4.65,IF((V74+VLOOKUP(FLOOR(V74,1),Tables!$L$2:$M$22,2,FALSE)&gt;4.65),4.65,V74+VLOOKUP(FLOOR(V74,1),Tables!$L$2:$M$22,2,FALSE)),4.65))</f>
        <v>4.6500000000000004</v>
      </c>
      <c r="W75" s="30"/>
      <c r="X75" s="30"/>
      <c r="Y75" s="47"/>
      <c r="Z75" s="41"/>
      <c r="AA75" s="14">
        <f>IF(AA74&gt;4.65,IF((AA74+VLOOKUP(CEILING(AA74,1),Tables!$L$2:$M$22,2,FALSE)&lt;4.65),4.65,AA74+VLOOKUP(CEILING(AA74,1),Tables!$L$2:$M$22,2,FALSE)),IF(AA74&lt;4.65,IF((AA74+VLOOKUP(FLOOR(AA74,1),Tables!$L$2:$M$22,2,FALSE)&gt;4.65),4.65,AA74+VLOOKUP(FLOOR(AA74,1),Tables!$L$2:$M$22,2,FALSE)),4.65))</f>
        <v>4.6500000000000004</v>
      </c>
      <c r="AB75" s="30"/>
      <c r="AC75" s="30"/>
      <c r="AD75" s="47"/>
      <c r="AE75" s="41"/>
      <c r="AF75" s="14">
        <f>IF(AF74&gt;4.65,IF((AF74+VLOOKUP(CEILING(AF74,1),Tables!$L$2:$M$22,2,FALSE)&lt;4.65),4.65,AF74+VLOOKUP(CEILING(AF74,1),Tables!$L$2:$M$22,2,FALSE)),IF(AF74&lt;4.65,IF((AF74+VLOOKUP(FLOOR(AF74,1),Tables!$L$2:$M$22,2,FALSE)&gt;4.65),4.65,AF74+VLOOKUP(FLOOR(AF74,1),Tables!$L$2:$M$22,2,FALSE)),4.65))</f>
        <v>4.6500000000000004</v>
      </c>
      <c r="AG75" s="30"/>
      <c r="AH75" s="30"/>
      <c r="AI75" s="47"/>
      <c r="AJ75" s="41"/>
      <c r="AK75" s="14">
        <f>IF(AK74&gt;4.65,IF((AK74+VLOOKUP(CEILING(AK74,1),Tables!$L$2:$M$22,2,FALSE)&lt;4.65),4.65,AK74+VLOOKUP(CEILING(AK74,1),Tables!$L$2:$M$22,2,FALSE)),IF(AK74&lt;4.65,IF((AK74+VLOOKUP(FLOOR(AK74,1),Tables!$L$2:$M$22,2,FALSE)&gt;4.65),4.65,AK74+VLOOKUP(FLOOR(AK74,1),Tables!$L$2:$M$22,2,FALSE)),4.65))</f>
        <v>4.6500000000000004</v>
      </c>
      <c r="AL75" s="30"/>
      <c r="AM75" s="30"/>
      <c r="AN75" s="47"/>
      <c r="AO75" s="41"/>
      <c r="AP75" s="14">
        <f>IF(AP74&gt;4.65,IF((AP74+VLOOKUP(CEILING(AP74,1),Tables!$L$2:$M$22,2,FALSE)&lt;4.65),4.65,AP74+VLOOKUP(CEILING(AP74,1),Tables!$L$2:$M$22,2,FALSE)),IF(AP74&lt;4.65,IF((AP74+VLOOKUP(FLOOR(AP74,1),Tables!$L$2:$M$22,2,FALSE)&gt;4.65),4.65,AP74+VLOOKUP(FLOOR(AP74,1),Tables!$L$2:$M$22,2,FALSE)),4.65))</f>
        <v>4.6500000000000004</v>
      </c>
      <c r="AQ75" s="30"/>
      <c r="AR75" s="30"/>
      <c r="AS75" s="47"/>
    </row>
    <row r="76" spans="1:45" s="16" customFormat="1">
      <c r="A76" s="13">
        <f t="shared" si="8"/>
        <v>48</v>
      </c>
      <c r="B76" s="13">
        <f t="shared" si="9"/>
        <v>10</v>
      </c>
      <c r="C76" s="13">
        <f t="shared" si="57"/>
        <v>4</v>
      </c>
      <c r="D76" s="16" t="str">
        <f t="shared" si="58"/>
        <v>s48w10d4</v>
      </c>
      <c r="E76" s="23">
        <f t="shared" si="6"/>
        <v>41025</v>
      </c>
      <c r="F76" s="41"/>
      <c r="G76" s="14">
        <f>IF(G75&gt;4.65,IF((G75+VLOOKUP(CEILING(G75,1),Tables!$L$2:$M$22,2,FALSE)&lt;4.65),4.65,G75+VLOOKUP(CEILING(G75,1),Tables!$L$2:$M$22,2,FALSE)),IF(G75&lt;4.65,IF((G75+VLOOKUP(FLOOR(G75,1),Tables!$L$2:$M$22,2,FALSE)&gt;4.65),4.65,G75+VLOOKUP(FLOOR(G75,1),Tables!$L$2:$M$22,2,FALSE)),4.65))</f>
        <v>4.6500000000000004</v>
      </c>
      <c r="H76" s="30"/>
      <c r="I76" s="30"/>
      <c r="J76" s="47"/>
      <c r="K76" s="41"/>
      <c r="L76" s="14">
        <f>IF(L75&gt;4.65,IF((L75+VLOOKUP(CEILING(L75,1),Tables!$L$2:$M$22,2,FALSE)&lt;4.65),4.65,L75+VLOOKUP(CEILING(L75,1),Tables!$L$2:$M$22,2,FALSE)),IF(L75&lt;4.65,IF((L75+VLOOKUP(FLOOR(L75,1),Tables!$L$2:$M$22,2,FALSE)&gt;4.65),4.65,L75+VLOOKUP(FLOOR(L75,1),Tables!$L$2:$M$22,2,FALSE)),4.65))</f>
        <v>4.6500000000000004</v>
      </c>
      <c r="M76" s="30"/>
      <c r="N76" s="30"/>
      <c r="O76" s="47"/>
      <c r="P76" s="41"/>
      <c r="Q76" s="14">
        <f>IF(Q75&gt;4.65,IF((Q75+VLOOKUP(CEILING(Q75,1),Tables!$L$2:$M$22,2,FALSE)&lt;4.65),4.65,Q75+VLOOKUP(CEILING(Q75,1),Tables!$L$2:$M$22,2,FALSE)),IF(Q75&lt;4.65,IF((Q75+VLOOKUP(FLOOR(Q75,1),Tables!$L$2:$M$22,2,FALSE)&gt;4.65),4.65,Q75+VLOOKUP(FLOOR(Q75,1),Tables!$L$2:$M$22,2,FALSE)),4.65))</f>
        <v>4.6500000000000004</v>
      </c>
      <c r="R76" s="30"/>
      <c r="S76" s="30"/>
      <c r="T76" s="47"/>
      <c r="U76" s="41"/>
      <c r="V76" s="14">
        <f>IF(V75&gt;4.65,IF((V75+VLOOKUP(CEILING(V75,1),Tables!$L$2:$M$22,2,FALSE)&lt;4.65),4.65,V75+VLOOKUP(CEILING(V75,1),Tables!$L$2:$M$22,2,FALSE)),IF(V75&lt;4.65,IF((V75+VLOOKUP(FLOOR(V75,1),Tables!$L$2:$M$22,2,FALSE)&gt;4.65),4.65,V75+VLOOKUP(FLOOR(V75,1),Tables!$L$2:$M$22,2,FALSE)),4.65))</f>
        <v>4.6500000000000004</v>
      </c>
      <c r="W76" s="30"/>
      <c r="X76" s="30"/>
      <c r="Y76" s="47"/>
      <c r="Z76" s="41"/>
      <c r="AA76" s="14">
        <f>IF(AA75&gt;4.65,IF((AA75+VLOOKUP(CEILING(AA75,1),Tables!$L$2:$M$22,2,FALSE)&lt;4.65),4.65,AA75+VLOOKUP(CEILING(AA75,1),Tables!$L$2:$M$22,2,FALSE)),IF(AA75&lt;4.65,IF((AA75+VLOOKUP(FLOOR(AA75,1),Tables!$L$2:$M$22,2,FALSE)&gt;4.65),4.65,AA75+VLOOKUP(FLOOR(AA75,1),Tables!$L$2:$M$22,2,FALSE)),4.65))</f>
        <v>4.6500000000000004</v>
      </c>
      <c r="AB76" s="30"/>
      <c r="AC76" s="30"/>
      <c r="AD76" s="47"/>
      <c r="AE76" s="41"/>
      <c r="AF76" s="14">
        <f>IF(AF75&gt;4.65,IF((AF75+VLOOKUP(CEILING(AF75,1),Tables!$L$2:$M$22,2,FALSE)&lt;4.65),4.65,AF75+VLOOKUP(CEILING(AF75,1),Tables!$L$2:$M$22,2,FALSE)),IF(AF75&lt;4.65,IF((AF75+VLOOKUP(FLOOR(AF75,1),Tables!$L$2:$M$22,2,FALSE)&gt;4.65),4.65,AF75+VLOOKUP(FLOOR(AF75,1),Tables!$L$2:$M$22,2,FALSE)),4.65))</f>
        <v>4.6500000000000004</v>
      </c>
      <c r="AG76" s="30"/>
      <c r="AH76" s="30"/>
      <c r="AI76" s="47"/>
      <c r="AJ76" s="41"/>
      <c r="AK76" s="14">
        <f>IF(AK75&gt;4.65,IF((AK75+VLOOKUP(CEILING(AK75,1),Tables!$L$2:$M$22,2,FALSE)&lt;4.65),4.65,AK75+VLOOKUP(CEILING(AK75,1),Tables!$L$2:$M$22,2,FALSE)),IF(AK75&lt;4.65,IF((AK75+VLOOKUP(FLOOR(AK75,1),Tables!$L$2:$M$22,2,FALSE)&gt;4.65),4.65,AK75+VLOOKUP(FLOOR(AK75,1),Tables!$L$2:$M$22,2,FALSE)),4.65))</f>
        <v>4.6500000000000004</v>
      </c>
      <c r="AL76" s="30"/>
      <c r="AM76" s="30"/>
      <c r="AN76" s="47"/>
      <c r="AO76" s="41"/>
      <c r="AP76" s="14">
        <f>IF(AP75&gt;4.65,IF((AP75+VLOOKUP(CEILING(AP75,1),Tables!$L$2:$M$22,2,FALSE)&lt;4.65),4.65,AP75+VLOOKUP(CEILING(AP75,1),Tables!$L$2:$M$22,2,FALSE)),IF(AP75&lt;4.65,IF((AP75+VLOOKUP(FLOOR(AP75,1),Tables!$L$2:$M$22,2,FALSE)&gt;4.65),4.65,AP75+VLOOKUP(FLOOR(AP75,1),Tables!$L$2:$M$22,2,FALSE)),4.65))</f>
        <v>4.6500000000000004</v>
      </c>
      <c r="AQ76" s="30"/>
      <c r="AR76" s="30"/>
      <c r="AS76" s="47"/>
    </row>
    <row r="77" spans="1:45" s="16" customFormat="1">
      <c r="A77" s="13">
        <f t="shared" si="8"/>
        <v>48</v>
      </c>
      <c r="B77" s="13">
        <f t="shared" si="9"/>
        <v>10</v>
      </c>
      <c r="C77" s="13">
        <f t="shared" si="57"/>
        <v>5</v>
      </c>
      <c r="D77" s="16" t="str">
        <f t="shared" si="58"/>
        <v>s48w10d5</v>
      </c>
      <c r="E77" s="23">
        <f t="shared" si="6"/>
        <v>41026</v>
      </c>
      <c r="F77" s="41"/>
      <c r="G77" s="14">
        <f>IF(G76&gt;4.65,IF((G76+VLOOKUP(CEILING(G76,1),Tables!$L$2:$M$22,2,FALSE)&lt;4.65),4.65,G76+VLOOKUP(CEILING(G76,1),Tables!$L$2:$M$22,2,FALSE)),IF(G76&lt;4.65,IF((G76+VLOOKUP(FLOOR(G76,1),Tables!$L$2:$M$22,2,FALSE)&gt;4.65),4.65,G76+VLOOKUP(FLOOR(G76,1),Tables!$L$2:$M$22,2,FALSE)),4.65))</f>
        <v>4.6500000000000004</v>
      </c>
      <c r="H77" s="30"/>
      <c r="I77" s="30"/>
      <c r="J77" s="47"/>
      <c r="K77" s="41"/>
      <c r="L77" s="14">
        <f>IF(L76&gt;4.65,IF((L76+VLOOKUP(CEILING(L76,1),Tables!$L$2:$M$22,2,FALSE)&lt;4.65),4.65,L76+VLOOKUP(CEILING(L76,1),Tables!$L$2:$M$22,2,FALSE)),IF(L76&lt;4.65,IF((L76+VLOOKUP(FLOOR(L76,1),Tables!$L$2:$M$22,2,FALSE)&gt;4.65),4.65,L76+VLOOKUP(FLOOR(L76,1),Tables!$L$2:$M$22,2,FALSE)),4.65))</f>
        <v>4.6500000000000004</v>
      </c>
      <c r="M77" s="30"/>
      <c r="N77" s="30"/>
      <c r="O77" s="47"/>
      <c r="P77" s="41"/>
      <c r="Q77" s="14">
        <f>IF(Q76&gt;4.65,IF((Q76+VLOOKUP(CEILING(Q76,1),Tables!$L$2:$M$22,2,FALSE)&lt;4.65),4.65,Q76+VLOOKUP(CEILING(Q76,1),Tables!$L$2:$M$22,2,FALSE)),IF(Q76&lt;4.65,IF((Q76+VLOOKUP(FLOOR(Q76,1),Tables!$L$2:$M$22,2,FALSE)&gt;4.65),4.65,Q76+VLOOKUP(FLOOR(Q76,1),Tables!$L$2:$M$22,2,FALSE)),4.65))</f>
        <v>4.6500000000000004</v>
      </c>
      <c r="R77" s="30"/>
      <c r="S77" s="30"/>
      <c r="T77" s="47"/>
      <c r="U77" s="41"/>
      <c r="V77" s="14">
        <f>IF(V76&gt;4.65,IF((V76+VLOOKUP(CEILING(V76,1),Tables!$L$2:$M$22,2,FALSE)&lt;4.65),4.65,V76+VLOOKUP(CEILING(V76,1),Tables!$L$2:$M$22,2,FALSE)),IF(V76&lt;4.65,IF((V76+VLOOKUP(FLOOR(V76,1),Tables!$L$2:$M$22,2,FALSE)&gt;4.65),4.65,V76+VLOOKUP(FLOOR(V76,1),Tables!$L$2:$M$22,2,FALSE)),4.65))</f>
        <v>4.6500000000000004</v>
      </c>
      <c r="W77" s="30"/>
      <c r="X77" s="30"/>
      <c r="Y77" s="47"/>
      <c r="Z77" s="41"/>
      <c r="AA77" s="14">
        <f>IF(AA76&gt;4.65,IF((AA76+VLOOKUP(CEILING(AA76,1),Tables!$L$2:$M$22,2,FALSE)&lt;4.65),4.65,AA76+VLOOKUP(CEILING(AA76,1),Tables!$L$2:$M$22,2,FALSE)),IF(AA76&lt;4.65,IF((AA76+VLOOKUP(FLOOR(AA76,1),Tables!$L$2:$M$22,2,FALSE)&gt;4.65),4.65,AA76+VLOOKUP(FLOOR(AA76,1),Tables!$L$2:$M$22,2,FALSE)),4.65))</f>
        <v>4.6500000000000004</v>
      </c>
      <c r="AB77" s="30"/>
      <c r="AC77" s="30"/>
      <c r="AD77" s="47"/>
      <c r="AE77" s="41"/>
      <c r="AF77" s="14">
        <f>IF(AF76&gt;4.65,IF((AF76+VLOOKUP(CEILING(AF76,1),Tables!$L$2:$M$22,2,FALSE)&lt;4.65),4.65,AF76+VLOOKUP(CEILING(AF76,1),Tables!$L$2:$M$22,2,FALSE)),IF(AF76&lt;4.65,IF((AF76+VLOOKUP(FLOOR(AF76,1),Tables!$L$2:$M$22,2,FALSE)&gt;4.65),4.65,AF76+VLOOKUP(FLOOR(AF76,1),Tables!$L$2:$M$22,2,FALSE)),4.65))</f>
        <v>4.6500000000000004</v>
      </c>
      <c r="AG77" s="30"/>
      <c r="AH77" s="30"/>
      <c r="AI77" s="47"/>
      <c r="AJ77" s="41"/>
      <c r="AK77" s="14">
        <f>IF(AK76&gt;4.65,IF((AK76+VLOOKUP(CEILING(AK76,1),Tables!$L$2:$M$22,2,FALSE)&lt;4.65),4.65,AK76+VLOOKUP(CEILING(AK76,1),Tables!$L$2:$M$22,2,FALSE)),IF(AK76&lt;4.65,IF((AK76+VLOOKUP(FLOOR(AK76,1),Tables!$L$2:$M$22,2,FALSE)&gt;4.65),4.65,AK76+VLOOKUP(FLOOR(AK76,1),Tables!$L$2:$M$22,2,FALSE)),4.65))</f>
        <v>4.6500000000000004</v>
      </c>
      <c r="AL77" s="30"/>
      <c r="AM77" s="30"/>
      <c r="AN77" s="47"/>
      <c r="AO77" s="41"/>
      <c r="AP77" s="14">
        <f>IF(AP76&gt;4.65,IF((AP76+VLOOKUP(CEILING(AP76,1),Tables!$L$2:$M$22,2,FALSE)&lt;4.65),4.65,AP76+VLOOKUP(CEILING(AP76,1),Tables!$L$2:$M$22,2,FALSE)),IF(AP76&lt;4.65,IF((AP76+VLOOKUP(FLOOR(AP76,1),Tables!$L$2:$M$22,2,FALSE)&gt;4.65),4.65,AP76+VLOOKUP(FLOOR(AP76,1),Tables!$L$2:$M$22,2,FALSE)),4.65))</f>
        <v>4.6500000000000004</v>
      </c>
      <c r="AQ77" s="30"/>
      <c r="AR77" s="30"/>
      <c r="AS77" s="47"/>
    </row>
    <row r="78" spans="1:45" s="16" customFormat="1">
      <c r="A78" s="13"/>
      <c r="B78" s="13"/>
      <c r="C78" s="13"/>
      <c r="E78" s="35" t="s">
        <v>77</v>
      </c>
      <c r="F78" s="42"/>
      <c r="G78" s="22">
        <f t="shared" si="11"/>
        <v>4.6500000000000004</v>
      </c>
      <c r="H78" s="30"/>
      <c r="I78" s="30"/>
      <c r="J78" s="47"/>
      <c r="K78" s="42"/>
      <c r="L78" s="22">
        <f t="shared" ref="L78" si="68">IF(K78="pic",L77/0.75,IF(K78="mots",L77*0.5,L77))</f>
        <v>4.6500000000000004</v>
      </c>
      <c r="M78" s="30"/>
      <c r="N78" s="30"/>
      <c r="O78" s="47"/>
      <c r="P78" s="42"/>
      <c r="Q78" s="22">
        <f t="shared" ref="Q78" si="69">IF(P78="pic",Q77/0.75,IF(P78="mots",Q77*0.5,Q77))</f>
        <v>4.6500000000000004</v>
      </c>
      <c r="R78" s="30"/>
      <c r="S78" s="30"/>
      <c r="T78" s="47"/>
      <c r="U78" s="42"/>
      <c r="V78" s="22">
        <f t="shared" ref="V78" si="70">IF(U78="pic",V77/0.75,IF(U78="mots",V77*0.5,V77))</f>
        <v>4.6500000000000004</v>
      </c>
      <c r="W78" s="30"/>
      <c r="X78" s="30"/>
      <c r="Y78" s="47"/>
      <c r="Z78" s="42"/>
      <c r="AA78" s="22">
        <f t="shared" ref="AA78" si="71">IF(Z78="pic",AA77/0.75,IF(Z78="mots",AA77*0.5,AA77))</f>
        <v>4.6500000000000004</v>
      </c>
      <c r="AB78" s="30"/>
      <c r="AC78" s="30"/>
      <c r="AD78" s="47"/>
      <c r="AE78" s="42"/>
      <c r="AF78" s="22">
        <f t="shared" ref="AF78" si="72">IF(AE78="pic",AF77/0.75,IF(AE78="mots",AF77*0.5,AF77))</f>
        <v>4.6500000000000004</v>
      </c>
      <c r="AG78" s="30"/>
      <c r="AH78" s="30"/>
      <c r="AI78" s="47"/>
      <c r="AJ78" s="42"/>
      <c r="AK78" s="22">
        <f t="shared" ref="AK78" si="73">IF(AJ78="pic",AK77/0.75,IF(AJ78="mots",AK77*0.5,AK77))</f>
        <v>4.6500000000000004</v>
      </c>
      <c r="AL78" s="30"/>
      <c r="AM78" s="30"/>
      <c r="AN78" s="47"/>
      <c r="AO78" s="42"/>
      <c r="AP78" s="22">
        <f t="shared" ref="AP78" si="74">IF(AO78="pic",AP77/0.75,IF(AO78="mots",AP77*0.5,AP77))</f>
        <v>4.6500000000000004</v>
      </c>
      <c r="AQ78" s="30"/>
      <c r="AR78" s="30"/>
      <c r="AS78" s="47"/>
    </row>
    <row r="79" spans="1:45" s="16" customFormat="1">
      <c r="A79" s="13">
        <f>IF(AND(B77=16,C77=7),A77+1,A77)</f>
        <v>48</v>
      </c>
      <c r="B79" s="13">
        <f>IF(A79&gt;A77,1,IF(C77=7,B77+1,B77))</f>
        <v>10</v>
      </c>
      <c r="C79" s="13">
        <f>IF(C77=7,1,C77+1)</f>
        <v>6</v>
      </c>
      <c r="D79" s="16" t="str">
        <f t="shared" si="58"/>
        <v>s48w10d6</v>
      </c>
      <c r="E79" s="23">
        <f t="shared" ref="E79" si="75">E77+1</f>
        <v>41027</v>
      </c>
      <c r="F79" s="41"/>
      <c r="G79" s="14">
        <f>IF(G78&gt;4.65,IF((G78+VLOOKUP(CEILING(G78,1),Tables!$L$2:$M$22,2,FALSE)&lt;4.65),4.65,G78+VLOOKUP(CEILING(G78,1),Tables!$L$2:$M$22,2,FALSE)),IF(G78&lt;4.65,IF((G78+VLOOKUP(FLOOR(G78,1),Tables!$L$2:$M$22,2,FALSE)&gt;4.65),4.65,G78+VLOOKUP(FLOOR(G78,1),Tables!$L$2:$M$22,2,FALSE)),4.65))</f>
        <v>4.6500000000000004</v>
      </c>
      <c r="H79" s="30"/>
      <c r="I79" s="30"/>
      <c r="J79" s="47"/>
      <c r="K79" s="41"/>
      <c r="L79" s="14">
        <f>IF(L78&gt;4.65,IF((L78+VLOOKUP(CEILING(L78,1),Tables!$L$2:$M$22,2,FALSE)&lt;4.65),4.65,L78+VLOOKUP(CEILING(L78,1),Tables!$L$2:$M$22,2,FALSE)),IF(L78&lt;4.65,IF((L78+VLOOKUP(FLOOR(L78,1),Tables!$L$2:$M$22,2,FALSE)&gt;4.65),4.65,L78+VLOOKUP(FLOOR(L78,1),Tables!$L$2:$M$22,2,FALSE)),4.65))</f>
        <v>4.6500000000000004</v>
      </c>
      <c r="M79" s="30"/>
      <c r="N79" s="30"/>
      <c r="O79" s="47"/>
      <c r="P79" s="41"/>
      <c r="Q79" s="14">
        <f>IF(Q78&gt;4.65,IF((Q78+VLOOKUP(CEILING(Q78,1),Tables!$L$2:$M$22,2,FALSE)&lt;4.65),4.65,Q78+VLOOKUP(CEILING(Q78,1),Tables!$L$2:$M$22,2,FALSE)),IF(Q78&lt;4.65,IF((Q78+VLOOKUP(FLOOR(Q78,1),Tables!$L$2:$M$22,2,FALSE)&gt;4.65),4.65,Q78+VLOOKUP(FLOOR(Q78,1),Tables!$L$2:$M$22,2,FALSE)),4.65))</f>
        <v>4.6500000000000004</v>
      </c>
      <c r="R79" s="30"/>
      <c r="S79" s="30"/>
      <c r="T79" s="47"/>
      <c r="U79" s="41"/>
      <c r="V79" s="14">
        <f>IF(V78&gt;4.65,IF((V78+VLOOKUP(CEILING(V78,1),Tables!$L$2:$M$22,2,FALSE)&lt;4.65),4.65,V78+VLOOKUP(CEILING(V78,1),Tables!$L$2:$M$22,2,FALSE)),IF(V78&lt;4.65,IF((V78+VLOOKUP(FLOOR(V78,1),Tables!$L$2:$M$22,2,FALSE)&gt;4.65),4.65,V78+VLOOKUP(FLOOR(V78,1),Tables!$L$2:$M$22,2,FALSE)),4.65))</f>
        <v>4.6500000000000004</v>
      </c>
      <c r="W79" s="30"/>
      <c r="X79" s="30"/>
      <c r="Y79" s="47"/>
      <c r="Z79" s="41"/>
      <c r="AA79" s="14">
        <f>IF(AA78&gt;4.65,IF((AA78+VLOOKUP(CEILING(AA78,1),Tables!$L$2:$M$22,2,FALSE)&lt;4.65),4.65,AA78+VLOOKUP(CEILING(AA78,1),Tables!$L$2:$M$22,2,FALSE)),IF(AA78&lt;4.65,IF((AA78+VLOOKUP(FLOOR(AA78,1),Tables!$L$2:$M$22,2,FALSE)&gt;4.65),4.65,AA78+VLOOKUP(FLOOR(AA78,1),Tables!$L$2:$M$22,2,FALSE)),4.65))</f>
        <v>4.6500000000000004</v>
      </c>
      <c r="AB79" s="30"/>
      <c r="AC79" s="30"/>
      <c r="AD79" s="47"/>
      <c r="AE79" s="41"/>
      <c r="AF79" s="14">
        <f>IF(AF78&gt;4.65,IF((AF78+VLOOKUP(CEILING(AF78,1),Tables!$L$2:$M$22,2,FALSE)&lt;4.65),4.65,AF78+VLOOKUP(CEILING(AF78,1),Tables!$L$2:$M$22,2,FALSE)),IF(AF78&lt;4.65,IF((AF78+VLOOKUP(FLOOR(AF78,1),Tables!$L$2:$M$22,2,FALSE)&gt;4.65),4.65,AF78+VLOOKUP(FLOOR(AF78,1),Tables!$L$2:$M$22,2,FALSE)),4.65))</f>
        <v>4.6500000000000004</v>
      </c>
      <c r="AG79" s="30"/>
      <c r="AH79" s="30"/>
      <c r="AI79" s="47"/>
      <c r="AJ79" s="41"/>
      <c r="AK79" s="14">
        <f>IF(AK78&gt;4.65,IF((AK78+VLOOKUP(CEILING(AK78,1),Tables!$L$2:$M$22,2,FALSE)&lt;4.65),4.65,AK78+VLOOKUP(CEILING(AK78,1),Tables!$L$2:$M$22,2,FALSE)),IF(AK78&lt;4.65,IF((AK78+VLOOKUP(FLOOR(AK78,1),Tables!$L$2:$M$22,2,FALSE)&gt;4.65),4.65,AK78+VLOOKUP(FLOOR(AK78,1),Tables!$L$2:$M$22,2,FALSE)),4.65))</f>
        <v>4.6500000000000004</v>
      </c>
      <c r="AL79" s="30"/>
      <c r="AM79" s="30"/>
      <c r="AN79" s="47"/>
      <c r="AO79" s="41"/>
      <c r="AP79" s="14">
        <f>IF(AP78&gt;4.65,IF((AP78+VLOOKUP(CEILING(AP78,1),Tables!$L$2:$M$22,2,FALSE)&lt;4.65),4.65,AP78+VLOOKUP(CEILING(AP78,1),Tables!$L$2:$M$22,2,FALSE)),IF(AP78&lt;4.65,IF((AP78+VLOOKUP(FLOOR(AP78,1),Tables!$L$2:$M$22,2,FALSE)&gt;4.65),4.65,AP78+VLOOKUP(FLOOR(AP78,1),Tables!$L$2:$M$22,2,FALSE)),4.65))</f>
        <v>4.6500000000000004</v>
      </c>
      <c r="AQ79" s="30"/>
      <c r="AR79" s="30"/>
      <c r="AS79" s="47"/>
    </row>
    <row r="80" spans="1:45" s="16" customFormat="1">
      <c r="A80" s="13">
        <f t="shared" si="8"/>
        <v>48</v>
      </c>
      <c r="B80" s="13">
        <f t="shared" si="9"/>
        <v>10</v>
      </c>
      <c r="C80" s="13">
        <f t="shared" si="57"/>
        <v>7</v>
      </c>
      <c r="D80" s="16" t="str">
        <f t="shared" si="58"/>
        <v>s48w10d7</v>
      </c>
      <c r="E80" s="23">
        <f t="shared" ref="E80:E126" si="76">E79+1</f>
        <v>41028</v>
      </c>
      <c r="F80" s="41"/>
      <c r="G80" s="14">
        <f>IF(G79&gt;4.65,IF((G79+VLOOKUP(CEILING(G79,1),Tables!$L$2:$M$22,2,FALSE)&lt;4.65),4.65,G79+VLOOKUP(CEILING(G79,1),Tables!$L$2:$M$22,2,FALSE)),IF(G79&lt;4.65,IF((G79+VLOOKUP(FLOOR(G79,1),Tables!$L$2:$M$22,2,FALSE)&gt;4.65),4.65,G79+VLOOKUP(FLOOR(G79,1),Tables!$L$2:$M$22,2,FALSE)),4.65))</f>
        <v>4.6500000000000004</v>
      </c>
      <c r="H80" s="30"/>
      <c r="I80" s="30"/>
      <c r="J80" s="47"/>
      <c r="K80" s="41"/>
      <c r="L80" s="14">
        <f>IF(L79&gt;4.65,IF((L79+VLOOKUP(CEILING(L79,1),Tables!$L$2:$M$22,2,FALSE)&lt;4.65),4.65,L79+VLOOKUP(CEILING(L79,1),Tables!$L$2:$M$22,2,FALSE)),IF(L79&lt;4.65,IF((L79+VLOOKUP(FLOOR(L79,1),Tables!$L$2:$M$22,2,FALSE)&gt;4.65),4.65,L79+VLOOKUP(FLOOR(L79,1),Tables!$L$2:$M$22,2,FALSE)),4.65))</f>
        <v>4.6500000000000004</v>
      </c>
      <c r="M80" s="30"/>
      <c r="N80" s="30"/>
      <c r="O80" s="47"/>
      <c r="P80" s="41"/>
      <c r="Q80" s="14">
        <f>IF(Q79&gt;4.65,IF((Q79+VLOOKUP(CEILING(Q79,1),Tables!$L$2:$M$22,2,FALSE)&lt;4.65),4.65,Q79+VLOOKUP(CEILING(Q79,1),Tables!$L$2:$M$22,2,FALSE)),IF(Q79&lt;4.65,IF((Q79+VLOOKUP(FLOOR(Q79,1),Tables!$L$2:$M$22,2,FALSE)&gt;4.65),4.65,Q79+VLOOKUP(FLOOR(Q79,1),Tables!$L$2:$M$22,2,FALSE)),4.65))</f>
        <v>4.6500000000000004</v>
      </c>
      <c r="R80" s="30"/>
      <c r="S80" s="30"/>
      <c r="T80" s="47"/>
      <c r="U80" s="41"/>
      <c r="V80" s="14">
        <f>IF(V79&gt;4.65,IF((V79+VLOOKUP(CEILING(V79,1),Tables!$L$2:$M$22,2,FALSE)&lt;4.65),4.65,V79+VLOOKUP(CEILING(V79,1),Tables!$L$2:$M$22,2,FALSE)),IF(V79&lt;4.65,IF((V79+VLOOKUP(FLOOR(V79,1),Tables!$L$2:$M$22,2,FALSE)&gt;4.65),4.65,V79+VLOOKUP(FLOOR(V79,1),Tables!$L$2:$M$22,2,FALSE)),4.65))</f>
        <v>4.6500000000000004</v>
      </c>
      <c r="W80" s="30"/>
      <c r="X80" s="30"/>
      <c r="Y80" s="47"/>
      <c r="Z80" s="41"/>
      <c r="AA80" s="14">
        <f>IF(AA79&gt;4.65,IF((AA79+VLOOKUP(CEILING(AA79,1),Tables!$L$2:$M$22,2,FALSE)&lt;4.65),4.65,AA79+VLOOKUP(CEILING(AA79,1),Tables!$L$2:$M$22,2,FALSE)),IF(AA79&lt;4.65,IF((AA79+VLOOKUP(FLOOR(AA79,1),Tables!$L$2:$M$22,2,FALSE)&gt;4.65),4.65,AA79+VLOOKUP(FLOOR(AA79,1),Tables!$L$2:$M$22,2,FALSE)),4.65))</f>
        <v>4.6500000000000004</v>
      </c>
      <c r="AB80" s="30"/>
      <c r="AC80" s="30"/>
      <c r="AD80" s="47"/>
      <c r="AE80" s="41"/>
      <c r="AF80" s="14">
        <f>IF(AF79&gt;4.65,IF((AF79+VLOOKUP(CEILING(AF79,1),Tables!$L$2:$M$22,2,FALSE)&lt;4.65),4.65,AF79+VLOOKUP(CEILING(AF79,1),Tables!$L$2:$M$22,2,FALSE)),IF(AF79&lt;4.65,IF((AF79+VLOOKUP(FLOOR(AF79,1),Tables!$L$2:$M$22,2,FALSE)&gt;4.65),4.65,AF79+VLOOKUP(FLOOR(AF79,1),Tables!$L$2:$M$22,2,FALSE)),4.65))</f>
        <v>4.6500000000000004</v>
      </c>
      <c r="AG80" s="30"/>
      <c r="AH80" s="30"/>
      <c r="AI80" s="47"/>
      <c r="AJ80" s="41"/>
      <c r="AK80" s="14">
        <f>IF(AK79&gt;4.65,IF((AK79+VLOOKUP(CEILING(AK79,1),Tables!$L$2:$M$22,2,FALSE)&lt;4.65),4.65,AK79+VLOOKUP(CEILING(AK79,1),Tables!$L$2:$M$22,2,FALSE)),IF(AK79&lt;4.65,IF((AK79+VLOOKUP(FLOOR(AK79,1),Tables!$L$2:$M$22,2,FALSE)&gt;4.65),4.65,AK79+VLOOKUP(FLOOR(AK79,1),Tables!$L$2:$M$22,2,FALSE)),4.65))</f>
        <v>4.6500000000000004</v>
      </c>
      <c r="AL80" s="30"/>
      <c r="AM80" s="30"/>
      <c r="AN80" s="47"/>
      <c r="AO80" s="41"/>
      <c r="AP80" s="14">
        <f>IF(AP79&gt;4.65,IF((AP79+VLOOKUP(CEILING(AP79,1),Tables!$L$2:$M$22,2,FALSE)&lt;4.65),4.65,AP79+VLOOKUP(CEILING(AP79,1),Tables!$L$2:$M$22,2,FALSE)),IF(AP79&lt;4.65,IF((AP79+VLOOKUP(FLOOR(AP79,1),Tables!$L$2:$M$22,2,FALSE)&gt;4.65),4.65,AP79+VLOOKUP(FLOOR(AP79,1),Tables!$L$2:$M$22,2,FALSE)),4.65))</f>
        <v>4.6500000000000004</v>
      </c>
      <c r="AQ80" s="30"/>
      <c r="AR80" s="30"/>
      <c r="AS80" s="47"/>
    </row>
    <row r="81" spans="1:45" s="16" customFormat="1">
      <c r="A81" s="13">
        <f t="shared" si="8"/>
        <v>48</v>
      </c>
      <c r="B81" s="13">
        <f t="shared" si="9"/>
        <v>11</v>
      </c>
      <c r="C81" s="13">
        <f t="shared" si="57"/>
        <v>1</v>
      </c>
      <c r="D81" s="16" t="str">
        <f t="shared" si="58"/>
        <v>s48w11d1</v>
      </c>
      <c r="E81" s="23">
        <f t="shared" si="76"/>
        <v>41029</v>
      </c>
      <c r="F81" s="41"/>
      <c r="G81" s="14">
        <f>IF(G80&gt;4.65,IF((G80+VLOOKUP(CEILING(G80,1),Tables!$L$2:$M$22,2,FALSE)&lt;4.65),4.65,G80+VLOOKUP(CEILING(G80,1),Tables!$L$2:$M$22,2,FALSE)),IF(G80&lt;4.65,IF((G80+VLOOKUP(FLOOR(G80,1),Tables!$L$2:$M$22,2,FALSE)&gt;4.65),4.65,G80+VLOOKUP(FLOOR(G80,1),Tables!$L$2:$M$22,2,FALSE)),4.65))</f>
        <v>4.6500000000000004</v>
      </c>
      <c r="H81" s="30"/>
      <c r="I81" s="30"/>
      <c r="J81" s="47"/>
      <c r="K81" s="41"/>
      <c r="L81" s="14">
        <f>IF(L80&gt;4.65,IF((L80+VLOOKUP(CEILING(L80,1),Tables!$L$2:$M$22,2,FALSE)&lt;4.65),4.65,L80+VLOOKUP(CEILING(L80,1),Tables!$L$2:$M$22,2,FALSE)),IF(L80&lt;4.65,IF((L80+VLOOKUP(FLOOR(L80,1),Tables!$L$2:$M$22,2,FALSE)&gt;4.65),4.65,L80+VLOOKUP(FLOOR(L80,1),Tables!$L$2:$M$22,2,FALSE)),4.65))</f>
        <v>4.6500000000000004</v>
      </c>
      <c r="M81" s="30"/>
      <c r="N81" s="30"/>
      <c r="O81" s="47"/>
      <c r="P81" s="41"/>
      <c r="Q81" s="14">
        <f>IF(Q80&gt;4.65,IF((Q80+VLOOKUP(CEILING(Q80,1),Tables!$L$2:$M$22,2,FALSE)&lt;4.65),4.65,Q80+VLOOKUP(CEILING(Q80,1),Tables!$L$2:$M$22,2,FALSE)),IF(Q80&lt;4.65,IF((Q80+VLOOKUP(FLOOR(Q80,1),Tables!$L$2:$M$22,2,FALSE)&gt;4.65),4.65,Q80+VLOOKUP(FLOOR(Q80,1),Tables!$L$2:$M$22,2,FALSE)),4.65))</f>
        <v>4.6500000000000004</v>
      </c>
      <c r="R81" s="30"/>
      <c r="S81" s="30"/>
      <c r="T81" s="47"/>
      <c r="U81" s="41"/>
      <c r="V81" s="14">
        <f>IF(V80&gt;4.65,IF((V80+VLOOKUP(CEILING(V80,1),Tables!$L$2:$M$22,2,FALSE)&lt;4.65),4.65,V80+VLOOKUP(CEILING(V80,1),Tables!$L$2:$M$22,2,FALSE)),IF(V80&lt;4.65,IF((V80+VLOOKUP(FLOOR(V80,1),Tables!$L$2:$M$22,2,FALSE)&gt;4.65),4.65,V80+VLOOKUP(FLOOR(V80,1),Tables!$L$2:$M$22,2,FALSE)),4.65))</f>
        <v>4.6500000000000004</v>
      </c>
      <c r="W81" s="30"/>
      <c r="X81" s="30"/>
      <c r="Y81" s="47"/>
      <c r="Z81" s="41"/>
      <c r="AA81" s="14">
        <f>IF(AA80&gt;4.65,IF((AA80+VLOOKUP(CEILING(AA80,1),Tables!$L$2:$M$22,2,FALSE)&lt;4.65),4.65,AA80+VLOOKUP(CEILING(AA80,1),Tables!$L$2:$M$22,2,FALSE)),IF(AA80&lt;4.65,IF((AA80+VLOOKUP(FLOOR(AA80,1),Tables!$L$2:$M$22,2,FALSE)&gt;4.65),4.65,AA80+VLOOKUP(FLOOR(AA80,1),Tables!$L$2:$M$22,2,FALSE)),4.65))</f>
        <v>4.6500000000000004</v>
      </c>
      <c r="AB81" s="30"/>
      <c r="AC81" s="30"/>
      <c r="AD81" s="47"/>
      <c r="AE81" s="41"/>
      <c r="AF81" s="14">
        <f>IF(AF80&gt;4.65,IF((AF80+VLOOKUP(CEILING(AF80,1),Tables!$L$2:$M$22,2,FALSE)&lt;4.65),4.65,AF80+VLOOKUP(CEILING(AF80,1),Tables!$L$2:$M$22,2,FALSE)),IF(AF80&lt;4.65,IF((AF80+VLOOKUP(FLOOR(AF80,1),Tables!$L$2:$M$22,2,FALSE)&gt;4.65),4.65,AF80+VLOOKUP(FLOOR(AF80,1),Tables!$L$2:$M$22,2,FALSE)),4.65))</f>
        <v>4.6500000000000004</v>
      </c>
      <c r="AG81" s="30"/>
      <c r="AH81" s="30"/>
      <c r="AI81" s="47"/>
      <c r="AJ81" s="41"/>
      <c r="AK81" s="14">
        <f>IF(AK80&gt;4.65,IF((AK80+VLOOKUP(CEILING(AK80,1),Tables!$L$2:$M$22,2,FALSE)&lt;4.65),4.65,AK80+VLOOKUP(CEILING(AK80,1),Tables!$L$2:$M$22,2,FALSE)),IF(AK80&lt;4.65,IF((AK80+VLOOKUP(FLOOR(AK80,1),Tables!$L$2:$M$22,2,FALSE)&gt;4.65),4.65,AK80+VLOOKUP(FLOOR(AK80,1),Tables!$L$2:$M$22,2,FALSE)),4.65))</f>
        <v>4.6500000000000004</v>
      </c>
      <c r="AL81" s="30"/>
      <c r="AM81" s="30"/>
      <c r="AN81" s="47"/>
      <c r="AO81" s="41"/>
      <c r="AP81" s="14">
        <f>IF(AP80&gt;4.65,IF((AP80+VLOOKUP(CEILING(AP80,1),Tables!$L$2:$M$22,2,FALSE)&lt;4.65),4.65,AP80+VLOOKUP(CEILING(AP80,1),Tables!$L$2:$M$22,2,FALSE)),IF(AP80&lt;4.65,IF((AP80+VLOOKUP(FLOOR(AP80,1),Tables!$L$2:$M$22,2,FALSE)&gt;4.65),4.65,AP80+VLOOKUP(FLOOR(AP80,1),Tables!$L$2:$M$22,2,FALSE)),4.65))</f>
        <v>4.6500000000000004</v>
      </c>
      <c r="AQ81" s="30"/>
      <c r="AR81" s="30"/>
      <c r="AS81" s="47"/>
    </row>
    <row r="82" spans="1:45" s="16" customFormat="1">
      <c r="A82" s="13">
        <f t="shared" si="8"/>
        <v>48</v>
      </c>
      <c r="B82" s="13">
        <f t="shared" si="9"/>
        <v>11</v>
      </c>
      <c r="C82" s="13">
        <f t="shared" si="57"/>
        <v>2</v>
      </c>
      <c r="D82" s="16" t="str">
        <f t="shared" si="58"/>
        <v>s48w11d2</v>
      </c>
      <c r="E82" s="23">
        <f t="shared" si="76"/>
        <v>41030</v>
      </c>
      <c r="F82" s="41"/>
      <c r="G82" s="14">
        <f>IF(G81&gt;4.65,IF((G81+VLOOKUP(CEILING(G81,1),Tables!$L$2:$M$22,2,FALSE)&lt;4.65),4.65,G81+VLOOKUP(CEILING(G81,1),Tables!$L$2:$M$22,2,FALSE)),IF(G81&lt;4.65,IF((G81+VLOOKUP(FLOOR(G81,1),Tables!$L$2:$M$22,2,FALSE)&gt;4.65),4.65,G81+VLOOKUP(FLOOR(G81,1),Tables!$L$2:$M$22,2,FALSE)),4.65))</f>
        <v>4.6500000000000004</v>
      </c>
      <c r="H82" s="30"/>
      <c r="I82" s="30"/>
      <c r="J82" s="47"/>
      <c r="K82" s="41"/>
      <c r="L82" s="14">
        <f>IF(L81&gt;4.65,IF((L81+VLOOKUP(CEILING(L81,1),Tables!$L$2:$M$22,2,FALSE)&lt;4.65),4.65,L81+VLOOKUP(CEILING(L81,1),Tables!$L$2:$M$22,2,FALSE)),IF(L81&lt;4.65,IF((L81+VLOOKUP(FLOOR(L81,1),Tables!$L$2:$M$22,2,FALSE)&gt;4.65),4.65,L81+VLOOKUP(FLOOR(L81,1),Tables!$L$2:$M$22,2,FALSE)),4.65))</f>
        <v>4.6500000000000004</v>
      </c>
      <c r="M82" s="30"/>
      <c r="N82" s="30"/>
      <c r="O82" s="47"/>
      <c r="P82" s="41"/>
      <c r="Q82" s="14">
        <f>IF(Q81&gt;4.65,IF((Q81+VLOOKUP(CEILING(Q81,1),Tables!$L$2:$M$22,2,FALSE)&lt;4.65),4.65,Q81+VLOOKUP(CEILING(Q81,1),Tables!$L$2:$M$22,2,FALSE)),IF(Q81&lt;4.65,IF((Q81+VLOOKUP(FLOOR(Q81,1),Tables!$L$2:$M$22,2,FALSE)&gt;4.65),4.65,Q81+VLOOKUP(FLOOR(Q81,1),Tables!$L$2:$M$22,2,FALSE)),4.65))</f>
        <v>4.6500000000000004</v>
      </c>
      <c r="R82" s="30"/>
      <c r="S82" s="30"/>
      <c r="T82" s="47"/>
      <c r="U82" s="41"/>
      <c r="V82" s="14">
        <f>IF(V81&gt;4.65,IF((V81+VLOOKUP(CEILING(V81,1),Tables!$L$2:$M$22,2,FALSE)&lt;4.65),4.65,V81+VLOOKUP(CEILING(V81,1),Tables!$L$2:$M$22,2,FALSE)),IF(V81&lt;4.65,IF((V81+VLOOKUP(FLOOR(V81,1),Tables!$L$2:$M$22,2,FALSE)&gt;4.65),4.65,V81+VLOOKUP(FLOOR(V81,1),Tables!$L$2:$M$22,2,FALSE)),4.65))</f>
        <v>4.6500000000000004</v>
      </c>
      <c r="W82" s="30"/>
      <c r="X82" s="30"/>
      <c r="Y82" s="47"/>
      <c r="Z82" s="41"/>
      <c r="AA82" s="14">
        <f>IF(AA81&gt;4.65,IF((AA81+VLOOKUP(CEILING(AA81,1),Tables!$L$2:$M$22,2,FALSE)&lt;4.65),4.65,AA81+VLOOKUP(CEILING(AA81,1),Tables!$L$2:$M$22,2,FALSE)),IF(AA81&lt;4.65,IF((AA81+VLOOKUP(FLOOR(AA81,1),Tables!$L$2:$M$22,2,FALSE)&gt;4.65),4.65,AA81+VLOOKUP(FLOOR(AA81,1),Tables!$L$2:$M$22,2,FALSE)),4.65))</f>
        <v>4.6500000000000004</v>
      </c>
      <c r="AB82" s="30"/>
      <c r="AC82" s="30"/>
      <c r="AD82" s="47"/>
      <c r="AE82" s="41"/>
      <c r="AF82" s="14">
        <f>IF(AF81&gt;4.65,IF((AF81+VLOOKUP(CEILING(AF81,1),Tables!$L$2:$M$22,2,FALSE)&lt;4.65),4.65,AF81+VLOOKUP(CEILING(AF81,1),Tables!$L$2:$M$22,2,FALSE)),IF(AF81&lt;4.65,IF((AF81+VLOOKUP(FLOOR(AF81,1),Tables!$L$2:$M$22,2,FALSE)&gt;4.65),4.65,AF81+VLOOKUP(FLOOR(AF81,1),Tables!$L$2:$M$22,2,FALSE)),4.65))</f>
        <v>4.6500000000000004</v>
      </c>
      <c r="AG82" s="30"/>
      <c r="AH82" s="30"/>
      <c r="AI82" s="47"/>
      <c r="AJ82" s="41"/>
      <c r="AK82" s="14">
        <f>IF(AK81&gt;4.65,IF((AK81+VLOOKUP(CEILING(AK81,1),Tables!$L$2:$M$22,2,FALSE)&lt;4.65),4.65,AK81+VLOOKUP(CEILING(AK81,1),Tables!$L$2:$M$22,2,FALSE)),IF(AK81&lt;4.65,IF((AK81+VLOOKUP(FLOOR(AK81,1),Tables!$L$2:$M$22,2,FALSE)&gt;4.65),4.65,AK81+VLOOKUP(FLOOR(AK81,1),Tables!$L$2:$M$22,2,FALSE)),4.65))</f>
        <v>4.6500000000000004</v>
      </c>
      <c r="AL82" s="30"/>
      <c r="AM82" s="30"/>
      <c r="AN82" s="47"/>
      <c r="AO82" s="41"/>
      <c r="AP82" s="14">
        <f>IF(AP81&gt;4.65,IF((AP81+VLOOKUP(CEILING(AP81,1),Tables!$L$2:$M$22,2,FALSE)&lt;4.65),4.65,AP81+VLOOKUP(CEILING(AP81,1),Tables!$L$2:$M$22,2,FALSE)),IF(AP81&lt;4.65,IF((AP81+VLOOKUP(FLOOR(AP81,1),Tables!$L$2:$M$22,2,FALSE)&gt;4.65),4.65,AP81+VLOOKUP(FLOOR(AP81,1),Tables!$L$2:$M$22,2,FALSE)),4.65))</f>
        <v>4.6500000000000004</v>
      </c>
      <c r="AQ82" s="30"/>
      <c r="AR82" s="30"/>
      <c r="AS82" s="47"/>
    </row>
    <row r="83" spans="1:45" s="16" customFormat="1">
      <c r="A83" s="13">
        <f t="shared" si="8"/>
        <v>48</v>
      </c>
      <c r="B83" s="13">
        <f t="shared" si="9"/>
        <v>11</v>
      </c>
      <c r="C83" s="13">
        <f t="shared" si="57"/>
        <v>3</v>
      </c>
      <c r="D83" s="16" t="str">
        <f t="shared" si="58"/>
        <v>s48w11d3</v>
      </c>
      <c r="E83" s="23">
        <f t="shared" si="76"/>
        <v>41031</v>
      </c>
      <c r="F83" s="41"/>
      <c r="G83" s="14">
        <f>IF(G82&gt;4.65,IF((G82+VLOOKUP(CEILING(G82,1),Tables!$L$2:$M$22,2,FALSE)&lt;4.65),4.65,G82+VLOOKUP(CEILING(G82,1),Tables!$L$2:$M$22,2,FALSE)),IF(G82&lt;4.65,IF((G82+VLOOKUP(FLOOR(G82,1),Tables!$L$2:$M$22,2,FALSE)&gt;4.65),4.65,G82+VLOOKUP(FLOOR(G82,1),Tables!$L$2:$M$22,2,FALSE)),4.65))</f>
        <v>4.6500000000000004</v>
      </c>
      <c r="H83" s="30"/>
      <c r="I83" s="30"/>
      <c r="J83" s="47"/>
      <c r="K83" s="41"/>
      <c r="L83" s="14">
        <f>IF(L82&gt;4.65,IF((L82+VLOOKUP(CEILING(L82,1),Tables!$L$2:$M$22,2,FALSE)&lt;4.65),4.65,L82+VLOOKUP(CEILING(L82,1),Tables!$L$2:$M$22,2,FALSE)),IF(L82&lt;4.65,IF((L82+VLOOKUP(FLOOR(L82,1),Tables!$L$2:$M$22,2,FALSE)&gt;4.65),4.65,L82+VLOOKUP(FLOOR(L82,1),Tables!$L$2:$M$22,2,FALSE)),4.65))</f>
        <v>4.6500000000000004</v>
      </c>
      <c r="M83" s="30"/>
      <c r="N83" s="30"/>
      <c r="O83" s="47"/>
      <c r="P83" s="41"/>
      <c r="Q83" s="14">
        <f>IF(Q82&gt;4.65,IF((Q82+VLOOKUP(CEILING(Q82,1),Tables!$L$2:$M$22,2,FALSE)&lt;4.65),4.65,Q82+VLOOKUP(CEILING(Q82,1),Tables!$L$2:$M$22,2,FALSE)),IF(Q82&lt;4.65,IF((Q82+VLOOKUP(FLOOR(Q82,1),Tables!$L$2:$M$22,2,FALSE)&gt;4.65),4.65,Q82+VLOOKUP(FLOOR(Q82,1),Tables!$L$2:$M$22,2,FALSE)),4.65))</f>
        <v>4.6500000000000004</v>
      </c>
      <c r="R83" s="30"/>
      <c r="S83" s="30"/>
      <c r="T83" s="47"/>
      <c r="U83" s="41"/>
      <c r="V83" s="14">
        <f>IF(V82&gt;4.65,IF((V82+VLOOKUP(CEILING(V82,1),Tables!$L$2:$M$22,2,FALSE)&lt;4.65),4.65,V82+VLOOKUP(CEILING(V82,1),Tables!$L$2:$M$22,2,FALSE)),IF(V82&lt;4.65,IF((V82+VLOOKUP(FLOOR(V82,1),Tables!$L$2:$M$22,2,FALSE)&gt;4.65),4.65,V82+VLOOKUP(FLOOR(V82,1),Tables!$L$2:$M$22,2,FALSE)),4.65))</f>
        <v>4.6500000000000004</v>
      </c>
      <c r="W83" s="30"/>
      <c r="X83" s="30"/>
      <c r="Y83" s="47"/>
      <c r="Z83" s="41"/>
      <c r="AA83" s="14">
        <f>IF(AA82&gt;4.65,IF((AA82+VLOOKUP(CEILING(AA82,1),Tables!$L$2:$M$22,2,FALSE)&lt;4.65),4.65,AA82+VLOOKUP(CEILING(AA82,1),Tables!$L$2:$M$22,2,FALSE)),IF(AA82&lt;4.65,IF((AA82+VLOOKUP(FLOOR(AA82,1),Tables!$L$2:$M$22,2,FALSE)&gt;4.65),4.65,AA82+VLOOKUP(FLOOR(AA82,1),Tables!$L$2:$M$22,2,FALSE)),4.65))</f>
        <v>4.6500000000000004</v>
      </c>
      <c r="AB83" s="30"/>
      <c r="AC83" s="30"/>
      <c r="AD83" s="47"/>
      <c r="AE83" s="41"/>
      <c r="AF83" s="14">
        <f>IF(AF82&gt;4.65,IF((AF82+VLOOKUP(CEILING(AF82,1),Tables!$L$2:$M$22,2,FALSE)&lt;4.65),4.65,AF82+VLOOKUP(CEILING(AF82,1),Tables!$L$2:$M$22,2,FALSE)),IF(AF82&lt;4.65,IF((AF82+VLOOKUP(FLOOR(AF82,1),Tables!$L$2:$M$22,2,FALSE)&gt;4.65),4.65,AF82+VLOOKUP(FLOOR(AF82,1),Tables!$L$2:$M$22,2,FALSE)),4.65))</f>
        <v>4.6500000000000004</v>
      </c>
      <c r="AG83" s="30"/>
      <c r="AH83" s="30"/>
      <c r="AI83" s="47"/>
      <c r="AJ83" s="41"/>
      <c r="AK83" s="14">
        <f>IF(AK82&gt;4.65,IF((AK82+VLOOKUP(CEILING(AK82,1),Tables!$L$2:$M$22,2,FALSE)&lt;4.65),4.65,AK82+VLOOKUP(CEILING(AK82,1),Tables!$L$2:$M$22,2,FALSE)),IF(AK82&lt;4.65,IF((AK82+VLOOKUP(FLOOR(AK82,1),Tables!$L$2:$M$22,2,FALSE)&gt;4.65),4.65,AK82+VLOOKUP(FLOOR(AK82,1),Tables!$L$2:$M$22,2,FALSE)),4.65))</f>
        <v>4.6500000000000004</v>
      </c>
      <c r="AL83" s="30"/>
      <c r="AM83" s="30"/>
      <c r="AN83" s="47"/>
      <c r="AO83" s="41"/>
      <c r="AP83" s="14">
        <f>IF(AP82&gt;4.65,IF((AP82+VLOOKUP(CEILING(AP82,1),Tables!$L$2:$M$22,2,FALSE)&lt;4.65),4.65,AP82+VLOOKUP(CEILING(AP82,1),Tables!$L$2:$M$22,2,FALSE)),IF(AP82&lt;4.65,IF((AP82+VLOOKUP(FLOOR(AP82,1),Tables!$L$2:$M$22,2,FALSE)&gt;4.65),4.65,AP82+VLOOKUP(FLOOR(AP82,1),Tables!$L$2:$M$22,2,FALSE)),4.65))</f>
        <v>4.6500000000000004</v>
      </c>
      <c r="AQ83" s="30"/>
      <c r="AR83" s="30"/>
      <c r="AS83" s="47"/>
    </row>
    <row r="84" spans="1:45" s="16" customFormat="1">
      <c r="A84" s="13">
        <f t="shared" si="8"/>
        <v>48</v>
      </c>
      <c r="B84" s="13">
        <f t="shared" si="9"/>
        <v>11</v>
      </c>
      <c r="C84" s="13">
        <f t="shared" si="57"/>
        <v>4</v>
      </c>
      <c r="D84" s="16" t="str">
        <f t="shared" si="58"/>
        <v>s48w11d4</v>
      </c>
      <c r="E84" s="23">
        <f t="shared" si="76"/>
        <v>41032</v>
      </c>
      <c r="F84" s="41"/>
      <c r="G84" s="14">
        <f>IF(G83&gt;4.65,IF((G83+VLOOKUP(CEILING(G83,1),Tables!$L$2:$M$22,2,FALSE)&lt;4.65),4.65,G83+VLOOKUP(CEILING(G83,1),Tables!$L$2:$M$22,2,FALSE)),IF(G83&lt;4.65,IF((G83+VLOOKUP(FLOOR(G83,1),Tables!$L$2:$M$22,2,FALSE)&gt;4.65),4.65,G83+VLOOKUP(FLOOR(G83,1),Tables!$L$2:$M$22,2,FALSE)),4.65))</f>
        <v>4.6500000000000004</v>
      </c>
      <c r="H84" s="30"/>
      <c r="I84" s="30"/>
      <c r="J84" s="47"/>
      <c r="K84" s="41"/>
      <c r="L84" s="14">
        <f>IF(L83&gt;4.65,IF((L83+VLOOKUP(CEILING(L83,1),Tables!$L$2:$M$22,2,FALSE)&lt;4.65),4.65,L83+VLOOKUP(CEILING(L83,1),Tables!$L$2:$M$22,2,FALSE)),IF(L83&lt;4.65,IF((L83+VLOOKUP(FLOOR(L83,1),Tables!$L$2:$M$22,2,FALSE)&gt;4.65),4.65,L83+VLOOKUP(FLOOR(L83,1),Tables!$L$2:$M$22,2,FALSE)),4.65))</f>
        <v>4.6500000000000004</v>
      </c>
      <c r="M84" s="30"/>
      <c r="N84" s="30"/>
      <c r="O84" s="47"/>
      <c r="P84" s="41"/>
      <c r="Q84" s="14">
        <f>IF(Q83&gt;4.65,IF((Q83+VLOOKUP(CEILING(Q83,1),Tables!$L$2:$M$22,2,FALSE)&lt;4.65),4.65,Q83+VLOOKUP(CEILING(Q83,1),Tables!$L$2:$M$22,2,FALSE)),IF(Q83&lt;4.65,IF((Q83+VLOOKUP(FLOOR(Q83,1),Tables!$L$2:$M$22,2,FALSE)&gt;4.65),4.65,Q83+VLOOKUP(FLOOR(Q83,1),Tables!$L$2:$M$22,2,FALSE)),4.65))</f>
        <v>4.6500000000000004</v>
      </c>
      <c r="R84" s="30"/>
      <c r="S84" s="30"/>
      <c r="T84" s="47"/>
      <c r="U84" s="41"/>
      <c r="V84" s="14">
        <f>IF(V83&gt;4.65,IF((V83+VLOOKUP(CEILING(V83,1),Tables!$L$2:$M$22,2,FALSE)&lt;4.65),4.65,V83+VLOOKUP(CEILING(V83,1),Tables!$L$2:$M$22,2,FALSE)),IF(V83&lt;4.65,IF((V83+VLOOKUP(FLOOR(V83,1),Tables!$L$2:$M$22,2,FALSE)&gt;4.65),4.65,V83+VLOOKUP(FLOOR(V83,1),Tables!$L$2:$M$22,2,FALSE)),4.65))</f>
        <v>4.6500000000000004</v>
      </c>
      <c r="W84" s="30"/>
      <c r="X84" s="30"/>
      <c r="Y84" s="47"/>
      <c r="Z84" s="41"/>
      <c r="AA84" s="14">
        <f>IF(AA83&gt;4.65,IF((AA83+VLOOKUP(CEILING(AA83,1),Tables!$L$2:$M$22,2,FALSE)&lt;4.65),4.65,AA83+VLOOKUP(CEILING(AA83,1),Tables!$L$2:$M$22,2,FALSE)),IF(AA83&lt;4.65,IF((AA83+VLOOKUP(FLOOR(AA83,1),Tables!$L$2:$M$22,2,FALSE)&gt;4.65),4.65,AA83+VLOOKUP(FLOOR(AA83,1),Tables!$L$2:$M$22,2,FALSE)),4.65))</f>
        <v>4.6500000000000004</v>
      </c>
      <c r="AB84" s="30"/>
      <c r="AC84" s="30"/>
      <c r="AD84" s="47"/>
      <c r="AE84" s="41"/>
      <c r="AF84" s="14">
        <f>IF(AF83&gt;4.65,IF((AF83+VLOOKUP(CEILING(AF83,1),Tables!$L$2:$M$22,2,FALSE)&lt;4.65),4.65,AF83+VLOOKUP(CEILING(AF83,1),Tables!$L$2:$M$22,2,FALSE)),IF(AF83&lt;4.65,IF((AF83+VLOOKUP(FLOOR(AF83,1),Tables!$L$2:$M$22,2,FALSE)&gt;4.65),4.65,AF83+VLOOKUP(FLOOR(AF83,1),Tables!$L$2:$M$22,2,FALSE)),4.65))</f>
        <v>4.6500000000000004</v>
      </c>
      <c r="AG84" s="30"/>
      <c r="AH84" s="30"/>
      <c r="AI84" s="47"/>
      <c r="AJ84" s="41"/>
      <c r="AK84" s="14">
        <f>IF(AK83&gt;4.65,IF((AK83+VLOOKUP(CEILING(AK83,1),Tables!$L$2:$M$22,2,FALSE)&lt;4.65),4.65,AK83+VLOOKUP(CEILING(AK83,1),Tables!$L$2:$M$22,2,FALSE)),IF(AK83&lt;4.65,IF((AK83+VLOOKUP(FLOOR(AK83,1),Tables!$L$2:$M$22,2,FALSE)&gt;4.65),4.65,AK83+VLOOKUP(FLOOR(AK83,1),Tables!$L$2:$M$22,2,FALSE)),4.65))</f>
        <v>4.6500000000000004</v>
      </c>
      <c r="AL84" s="30"/>
      <c r="AM84" s="30"/>
      <c r="AN84" s="47"/>
      <c r="AO84" s="41"/>
      <c r="AP84" s="14">
        <f>IF(AP83&gt;4.65,IF((AP83+VLOOKUP(CEILING(AP83,1),Tables!$L$2:$M$22,2,FALSE)&lt;4.65),4.65,AP83+VLOOKUP(CEILING(AP83,1),Tables!$L$2:$M$22,2,FALSE)),IF(AP83&lt;4.65,IF((AP83+VLOOKUP(FLOOR(AP83,1),Tables!$L$2:$M$22,2,FALSE)&gt;4.65),4.65,AP83+VLOOKUP(FLOOR(AP83,1),Tables!$L$2:$M$22,2,FALSE)),4.65))</f>
        <v>4.6500000000000004</v>
      </c>
      <c r="AQ84" s="30"/>
      <c r="AR84" s="30"/>
      <c r="AS84" s="47"/>
    </row>
    <row r="85" spans="1:45" s="16" customFormat="1">
      <c r="A85" s="13">
        <f t="shared" si="8"/>
        <v>48</v>
      </c>
      <c r="B85" s="13">
        <f t="shared" si="9"/>
        <v>11</v>
      </c>
      <c r="C85" s="13">
        <f t="shared" si="57"/>
        <v>5</v>
      </c>
      <c r="D85" s="16" t="str">
        <f t="shared" si="58"/>
        <v>s48w11d5</v>
      </c>
      <c r="E85" s="23">
        <f t="shared" si="76"/>
        <v>41033</v>
      </c>
      <c r="F85" s="41"/>
      <c r="G85" s="14">
        <f>IF(G84&gt;4.65,IF((G84+VLOOKUP(CEILING(G84,1),Tables!$L$2:$M$22,2,FALSE)&lt;4.65),4.65,G84+VLOOKUP(CEILING(G84,1),Tables!$L$2:$M$22,2,FALSE)),IF(G84&lt;4.65,IF((G84+VLOOKUP(FLOOR(G84,1),Tables!$L$2:$M$22,2,FALSE)&gt;4.65),4.65,G84+VLOOKUP(FLOOR(G84,1),Tables!$L$2:$M$22,2,FALSE)),4.65))</f>
        <v>4.6500000000000004</v>
      </c>
      <c r="H85" s="27"/>
      <c r="I85" s="30"/>
      <c r="J85" s="47"/>
      <c r="K85" s="41"/>
      <c r="L85" s="14">
        <f>IF(L84&gt;4.65,IF((L84+VLOOKUP(CEILING(L84,1),Tables!$L$2:$M$22,2,FALSE)&lt;4.65),4.65,L84+VLOOKUP(CEILING(L84,1),Tables!$L$2:$M$22,2,FALSE)),IF(L84&lt;4.65,IF((L84+VLOOKUP(FLOOR(L84,1),Tables!$L$2:$M$22,2,FALSE)&gt;4.65),4.65,L84+VLOOKUP(FLOOR(L84,1),Tables!$L$2:$M$22,2,FALSE)),4.65))</f>
        <v>4.6500000000000004</v>
      </c>
      <c r="M85" s="27"/>
      <c r="N85" s="30"/>
      <c r="O85" s="47"/>
      <c r="P85" s="41"/>
      <c r="Q85" s="14">
        <f>IF(Q84&gt;4.65,IF((Q84+VLOOKUP(CEILING(Q84,1),Tables!$L$2:$M$22,2,FALSE)&lt;4.65),4.65,Q84+VLOOKUP(CEILING(Q84,1),Tables!$L$2:$M$22,2,FALSE)),IF(Q84&lt;4.65,IF((Q84+VLOOKUP(FLOOR(Q84,1),Tables!$L$2:$M$22,2,FALSE)&gt;4.65),4.65,Q84+VLOOKUP(FLOOR(Q84,1),Tables!$L$2:$M$22,2,FALSE)),4.65))</f>
        <v>4.6500000000000004</v>
      </c>
      <c r="R85" s="27"/>
      <c r="S85" s="30"/>
      <c r="T85" s="47"/>
      <c r="U85" s="41"/>
      <c r="V85" s="14">
        <f>IF(V84&gt;4.65,IF((V84+VLOOKUP(CEILING(V84,1),Tables!$L$2:$M$22,2,FALSE)&lt;4.65),4.65,V84+VLOOKUP(CEILING(V84,1),Tables!$L$2:$M$22,2,FALSE)),IF(V84&lt;4.65,IF((V84+VLOOKUP(FLOOR(V84,1),Tables!$L$2:$M$22,2,FALSE)&gt;4.65),4.65,V84+VLOOKUP(FLOOR(V84,1),Tables!$L$2:$M$22,2,FALSE)),4.65))</f>
        <v>4.6500000000000004</v>
      </c>
      <c r="W85" s="27"/>
      <c r="X85" s="30"/>
      <c r="Y85" s="47"/>
      <c r="Z85" s="41"/>
      <c r="AA85" s="14">
        <f>IF(AA84&gt;4.65,IF((AA84+VLOOKUP(CEILING(AA84,1),Tables!$L$2:$M$22,2,FALSE)&lt;4.65),4.65,AA84+VLOOKUP(CEILING(AA84,1),Tables!$L$2:$M$22,2,FALSE)),IF(AA84&lt;4.65,IF((AA84+VLOOKUP(FLOOR(AA84,1),Tables!$L$2:$M$22,2,FALSE)&gt;4.65),4.65,AA84+VLOOKUP(FLOOR(AA84,1),Tables!$L$2:$M$22,2,FALSE)),4.65))</f>
        <v>4.6500000000000004</v>
      </c>
      <c r="AB85" s="27"/>
      <c r="AC85" s="30"/>
      <c r="AD85" s="47"/>
      <c r="AE85" s="41"/>
      <c r="AF85" s="14">
        <f>IF(AF84&gt;4.65,IF((AF84+VLOOKUP(CEILING(AF84,1),Tables!$L$2:$M$22,2,FALSE)&lt;4.65),4.65,AF84+VLOOKUP(CEILING(AF84,1),Tables!$L$2:$M$22,2,FALSE)),IF(AF84&lt;4.65,IF((AF84+VLOOKUP(FLOOR(AF84,1),Tables!$L$2:$M$22,2,FALSE)&gt;4.65),4.65,AF84+VLOOKUP(FLOOR(AF84,1),Tables!$L$2:$M$22,2,FALSE)),4.65))</f>
        <v>4.6500000000000004</v>
      </c>
      <c r="AG85" s="27"/>
      <c r="AH85" s="30"/>
      <c r="AI85" s="47"/>
      <c r="AJ85" s="41"/>
      <c r="AK85" s="14">
        <f>IF(AK84&gt;4.65,IF((AK84+VLOOKUP(CEILING(AK84,1),Tables!$L$2:$M$22,2,FALSE)&lt;4.65),4.65,AK84+VLOOKUP(CEILING(AK84,1),Tables!$L$2:$M$22,2,FALSE)),IF(AK84&lt;4.65,IF((AK84+VLOOKUP(FLOOR(AK84,1),Tables!$L$2:$M$22,2,FALSE)&gt;4.65),4.65,AK84+VLOOKUP(FLOOR(AK84,1),Tables!$L$2:$M$22,2,FALSE)),4.65))</f>
        <v>4.6500000000000004</v>
      </c>
      <c r="AL85" s="27"/>
      <c r="AM85" s="30"/>
      <c r="AN85" s="47"/>
      <c r="AO85" s="41"/>
      <c r="AP85" s="14">
        <f>IF(AP84&gt;4.65,IF((AP84+VLOOKUP(CEILING(AP84,1),Tables!$L$2:$M$22,2,FALSE)&lt;4.65),4.65,AP84+VLOOKUP(CEILING(AP84,1),Tables!$L$2:$M$22,2,FALSE)),IF(AP84&lt;4.65,IF((AP84+VLOOKUP(FLOOR(AP84,1),Tables!$L$2:$M$22,2,FALSE)&gt;4.65),4.65,AP84+VLOOKUP(FLOOR(AP84,1),Tables!$L$2:$M$22,2,FALSE)),4.65))</f>
        <v>4.6500000000000004</v>
      </c>
      <c r="AQ85" s="27"/>
      <c r="AR85" s="30"/>
      <c r="AS85" s="47"/>
    </row>
    <row r="86" spans="1:45" s="16" customFormat="1">
      <c r="A86" s="13"/>
      <c r="B86" s="13"/>
      <c r="C86" s="13"/>
      <c r="E86" s="35" t="s">
        <v>78</v>
      </c>
      <c r="F86" s="42"/>
      <c r="G86" s="22">
        <f t="shared" ref="G86:G102" si="77">IF(F86="pic",G85/0.75,IF(F86="mots",G85*0.5,G85))</f>
        <v>4.6500000000000004</v>
      </c>
      <c r="H86" s="27"/>
      <c r="I86" s="30"/>
      <c r="J86" s="47"/>
      <c r="K86" s="42"/>
      <c r="L86" s="22">
        <f t="shared" ref="L86" si="78">IF(K86="pic",L85/0.75,IF(K86="mots",L85*0.5,L85))</f>
        <v>4.6500000000000004</v>
      </c>
      <c r="M86" s="27"/>
      <c r="N86" s="30"/>
      <c r="O86" s="47"/>
      <c r="P86" s="42"/>
      <c r="Q86" s="22">
        <f t="shared" ref="Q86" si="79">IF(P86="pic",Q85/0.75,IF(P86="mots",Q85*0.5,Q85))</f>
        <v>4.6500000000000004</v>
      </c>
      <c r="R86" s="27"/>
      <c r="S86" s="30"/>
      <c r="T86" s="47"/>
      <c r="U86" s="42"/>
      <c r="V86" s="22">
        <f t="shared" ref="V86" si="80">IF(U86="pic",V85/0.75,IF(U86="mots",V85*0.5,V85))</f>
        <v>4.6500000000000004</v>
      </c>
      <c r="W86" s="27"/>
      <c r="X86" s="30"/>
      <c r="Y86" s="47"/>
      <c r="Z86" s="42"/>
      <c r="AA86" s="22">
        <f t="shared" ref="AA86" si="81">IF(Z86="pic",AA85/0.75,IF(Z86="mots",AA85*0.5,AA85))</f>
        <v>4.6500000000000004</v>
      </c>
      <c r="AB86" s="27"/>
      <c r="AC86" s="30"/>
      <c r="AD86" s="47"/>
      <c r="AE86" s="42"/>
      <c r="AF86" s="22">
        <f t="shared" ref="AF86" si="82">IF(AE86="pic",AF85/0.75,IF(AE86="mots",AF85*0.5,AF85))</f>
        <v>4.6500000000000004</v>
      </c>
      <c r="AG86" s="27"/>
      <c r="AH86" s="30"/>
      <c r="AI86" s="47"/>
      <c r="AJ86" s="42"/>
      <c r="AK86" s="22">
        <f t="shared" ref="AK86" si="83">IF(AJ86="pic",AK85/0.75,IF(AJ86="mots",AK85*0.5,AK85))</f>
        <v>4.6500000000000004</v>
      </c>
      <c r="AL86" s="27"/>
      <c r="AM86" s="30"/>
      <c r="AN86" s="47"/>
      <c r="AO86" s="42"/>
      <c r="AP86" s="22">
        <f t="shared" ref="AP86" si="84">IF(AO86="pic",AP85/0.75,IF(AO86="mots",AP85*0.5,AP85))</f>
        <v>4.6500000000000004</v>
      </c>
      <c r="AQ86" s="27"/>
      <c r="AR86" s="30"/>
      <c r="AS86" s="47"/>
    </row>
    <row r="87" spans="1:45" s="16" customFormat="1">
      <c r="A87" s="13">
        <f>IF(AND(B85=16,C85=7),A85+1,A85)</f>
        <v>48</v>
      </c>
      <c r="B87" s="13">
        <f>IF(A87&gt;A85,1,IF(C85=7,B85+1,B85))</f>
        <v>11</v>
      </c>
      <c r="C87" s="13">
        <f>IF(C85=7,1,C85+1)</f>
        <v>6</v>
      </c>
      <c r="D87" s="16" t="str">
        <f t="shared" si="58"/>
        <v>s48w11d6</v>
      </c>
      <c r="E87" s="23">
        <f t="shared" ref="E87" si="85">E85+1</f>
        <v>41034</v>
      </c>
      <c r="F87" s="41"/>
      <c r="G87" s="14">
        <f>IF(G86&gt;4.65,IF((G86+VLOOKUP(CEILING(G86,1),Tables!$L$2:$M$22,2,FALSE)&lt;4.65),4.65,G86+VLOOKUP(CEILING(G86,1),Tables!$L$2:$M$22,2,FALSE)),IF(G86&lt;4.65,IF((G86+VLOOKUP(FLOOR(G86,1),Tables!$L$2:$M$22,2,FALSE)&gt;4.65),4.65,G86+VLOOKUP(FLOOR(G86,1),Tables!$L$2:$M$22,2,FALSE)),4.65))</f>
        <v>4.6500000000000004</v>
      </c>
      <c r="H87" s="27"/>
      <c r="I87" s="30"/>
      <c r="J87" s="47"/>
      <c r="K87" s="41"/>
      <c r="L87" s="14">
        <f>IF(L86&gt;4.65,IF((L86+VLOOKUP(CEILING(L86,1),Tables!$L$2:$M$22,2,FALSE)&lt;4.65),4.65,L86+VLOOKUP(CEILING(L86,1),Tables!$L$2:$M$22,2,FALSE)),IF(L86&lt;4.65,IF((L86+VLOOKUP(FLOOR(L86,1),Tables!$L$2:$M$22,2,FALSE)&gt;4.65),4.65,L86+VLOOKUP(FLOOR(L86,1),Tables!$L$2:$M$22,2,FALSE)),4.65))</f>
        <v>4.6500000000000004</v>
      </c>
      <c r="M87" s="27"/>
      <c r="N87" s="30"/>
      <c r="O87" s="47"/>
      <c r="P87" s="41"/>
      <c r="Q87" s="14">
        <f>IF(Q86&gt;4.65,IF((Q86+VLOOKUP(CEILING(Q86,1),Tables!$L$2:$M$22,2,FALSE)&lt;4.65),4.65,Q86+VLOOKUP(CEILING(Q86,1),Tables!$L$2:$M$22,2,FALSE)),IF(Q86&lt;4.65,IF((Q86+VLOOKUP(FLOOR(Q86,1),Tables!$L$2:$M$22,2,FALSE)&gt;4.65),4.65,Q86+VLOOKUP(FLOOR(Q86,1),Tables!$L$2:$M$22,2,FALSE)),4.65))</f>
        <v>4.6500000000000004</v>
      </c>
      <c r="R87" s="27"/>
      <c r="S87" s="30"/>
      <c r="T87" s="47"/>
      <c r="U87" s="41"/>
      <c r="V87" s="14">
        <f>IF(V86&gt;4.65,IF((V86+VLOOKUP(CEILING(V86,1),Tables!$L$2:$M$22,2,FALSE)&lt;4.65),4.65,V86+VLOOKUP(CEILING(V86,1),Tables!$L$2:$M$22,2,FALSE)),IF(V86&lt;4.65,IF((V86+VLOOKUP(FLOOR(V86,1),Tables!$L$2:$M$22,2,FALSE)&gt;4.65),4.65,V86+VLOOKUP(FLOOR(V86,1),Tables!$L$2:$M$22,2,FALSE)),4.65))</f>
        <v>4.6500000000000004</v>
      </c>
      <c r="W87" s="27"/>
      <c r="X87" s="30"/>
      <c r="Y87" s="47"/>
      <c r="Z87" s="41"/>
      <c r="AA87" s="14">
        <f>IF(AA86&gt;4.65,IF((AA86+VLOOKUP(CEILING(AA86,1),Tables!$L$2:$M$22,2,FALSE)&lt;4.65),4.65,AA86+VLOOKUP(CEILING(AA86,1),Tables!$L$2:$M$22,2,FALSE)),IF(AA86&lt;4.65,IF((AA86+VLOOKUP(FLOOR(AA86,1),Tables!$L$2:$M$22,2,FALSE)&gt;4.65),4.65,AA86+VLOOKUP(FLOOR(AA86,1),Tables!$L$2:$M$22,2,FALSE)),4.65))</f>
        <v>4.6500000000000004</v>
      </c>
      <c r="AB87" s="27"/>
      <c r="AC87" s="30"/>
      <c r="AD87" s="47"/>
      <c r="AE87" s="41"/>
      <c r="AF87" s="14">
        <f>IF(AF86&gt;4.65,IF((AF86+VLOOKUP(CEILING(AF86,1),Tables!$L$2:$M$22,2,FALSE)&lt;4.65),4.65,AF86+VLOOKUP(CEILING(AF86,1),Tables!$L$2:$M$22,2,FALSE)),IF(AF86&lt;4.65,IF((AF86+VLOOKUP(FLOOR(AF86,1),Tables!$L$2:$M$22,2,FALSE)&gt;4.65),4.65,AF86+VLOOKUP(FLOOR(AF86,1),Tables!$L$2:$M$22,2,FALSE)),4.65))</f>
        <v>4.6500000000000004</v>
      </c>
      <c r="AG87" s="27"/>
      <c r="AH87" s="30"/>
      <c r="AI87" s="47"/>
      <c r="AJ87" s="41"/>
      <c r="AK87" s="14">
        <f>IF(AK86&gt;4.65,IF((AK86+VLOOKUP(CEILING(AK86,1),Tables!$L$2:$M$22,2,FALSE)&lt;4.65),4.65,AK86+VLOOKUP(CEILING(AK86,1),Tables!$L$2:$M$22,2,FALSE)),IF(AK86&lt;4.65,IF((AK86+VLOOKUP(FLOOR(AK86,1),Tables!$L$2:$M$22,2,FALSE)&gt;4.65),4.65,AK86+VLOOKUP(FLOOR(AK86,1),Tables!$L$2:$M$22,2,FALSE)),4.65))</f>
        <v>4.6500000000000004</v>
      </c>
      <c r="AL87" s="27"/>
      <c r="AM87" s="30"/>
      <c r="AN87" s="47"/>
      <c r="AO87" s="41"/>
      <c r="AP87" s="14">
        <f>IF(AP86&gt;4.65,IF((AP86+VLOOKUP(CEILING(AP86,1),Tables!$L$2:$M$22,2,FALSE)&lt;4.65),4.65,AP86+VLOOKUP(CEILING(AP86,1),Tables!$L$2:$M$22,2,FALSE)),IF(AP86&lt;4.65,IF((AP86+VLOOKUP(FLOOR(AP86,1),Tables!$L$2:$M$22,2,FALSE)&gt;4.65),4.65,AP86+VLOOKUP(FLOOR(AP86,1),Tables!$L$2:$M$22,2,FALSE)),4.65))</f>
        <v>4.6500000000000004</v>
      </c>
      <c r="AQ87" s="27"/>
      <c r="AR87" s="30"/>
      <c r="AS87" s="47"/>
    </row>
    <row r="88" spans="1:45" s="16" customFormat="1">
      <c r="A88" s="13">
        <f t="shared" ref="A88:A151" si="86">IF(AND(B87=16,C87=7),A87+1,A87)</f>
        <v>48</v>
      </c>
      <c r="B88" s="13">
        <f t="shared" ref="B88:B151" si="87">IF(A88&gt;A87,1,IF(C87=7,B87+1,B87))</f>
        <v>11</v>
      </c>
      <c r="C88" s="13">
        <f t="shared" si="57"/>
        <v>7</v>
      </c>
      <c r="D88" s="16" t="str">
        <f t="shared" si="58"/>
        <v>s48w11d7</v>
      </c>
      <c r="E88" s="23">
        <f t="shared" ref="E88:E126" si="88">E87+1</f>
        <v>41035</v>
      </c>
      <c r="F88" s="41"/>
      <c r="G88" s="14">
        <f>IF(G87&gt;4.65,IF((G87+VLOOKUP(CEILING(G87,1),Tables!$L$2:$M$22,2,FALSE)&lt;4.65),4.65,G87+VLOOKUP(CEILING(G87,1),Tables!$L$2:$M$22,2,FALSE)),IF(G87&lt;4.65,IF((G87+VLOOKUP(FLOOR(G87,1),Tables!$L$2:$M$22,2,FALSE)&gt;4.65),4.65,G87+VLOOKUP(FLOOR(G87,1),Tables!$L$2:$M$22,2,FALSE)),4.65))</f>
        <v>4.6500000000000004</v>
      </c>
      <c r="H88" s="27"/>
      <c r="I88" s="30"/>
      <c r="J88" s="47"/>
      <c r="K88" s="41"/>
      <c r="L88" s="14">
        <f>IF(L87&gt;4.65,IF((L87+VLOOKUP(CEILING(L87,1),Tables!$L$2:$M$22,2,FALSE)&lt;4.65),4.65,L87+VLOOKUP(CEILING(L87,1),Tables!$L$2:$M$22,2,FALSE)),IF(L87&lt;4.65,IF((L87+VLOOKUP(FLOOR(L87,1),Tables!$L$2:$M$22,2,FALSE)&gt;4.65),4.65,L87+VLOOKUP(FLOOR(L87,1),Tables!$L$2:$M$22,2,FALSE)),4.65))</f>
        <v>4.6500000000000004</v>
      </c>
      <c r="M88" s="27"/>
      <c r="N88" s="30"/>
      <c r="O88" s="47"/>
      <c r="P88" s="41"/>
      <c r="Q88" s="14">
        <f>IF(Q87&gt;4.65,IF((Q87+VLOOKUP(CEILING(Q87,1),Tables!$L$2:$M$22,2,FALSE)&lt;4.65),4.65,Q87+VLOOKUP(CEILING(Q87,1),Tables!$L$2:$M$22,2,FALSE)),IF(Q87&lt;4.65,IF((Q87+VLOOKUP(FLOOR(Q87,1),Tables!$L$2:$M$22,2,FALSE)&gt;4.65),4.65,Q87+VLOOKUP(FLOOR(Q87,1),Tables!$L$2:$M$22,2,FALSE)),4.65))</f>
        <v>4.6500000000000004</v>
      </c>
      <c r="R88" s="27"/>
      <c r="S88" s="30"/>
      <c r="T88" s="47"/>
      <c r="U88" s="41"/>
      <c r="V88" s="14">
        <f>IF(V87&gt;4.65,IF((V87+VLOOKUP(CEILING(V87,1),Tables!$L$2:$M$22,2,FALSE)&lt;4.65),4.65,V87+VLOOKUP(CEILING(V87,1),Tables!$L$2:$M$22,2,FALSE)),IF(V87&lt;4.65,IF((V87+VLOOKUP(FLOOR(V87,1),Tables!$L$2:$M$22,2,FALSE)&gt;4.65),4.65,V87+VLOOKUP(FLOOR(V87,1),Tables!$L$2:$M$22,2,FALSE)),4.65))</f>
        <v>4.6500000000000004</v>
      </c>
      <c r="W88" s="27"/>
      <c r="X88" s="30"/>
      <c r="Y88" s="47"/>
      <c r="Z88" s="41"/>
      <c r="AA88" s="14">
        <f>IF(AA87&gt;4.65,IF((AA87+VLOOKUP(CEILING(AA87,1),Tables!$L$2:$M$22,2,FALSE)&lt;4.65),4.65,AA87+VLOOKUP(CEILING(AA87,1),Tables!$L$2:$M$22,2,FALSE)),IF(AA87&lt;4.65,IF((AA87+VLOOKUP(FLOOR(AA87,1),Tables!$L$2:$M$22,2,FALSE)&gt;4.65),4.65,AA87+VLOOKUP(FLOOR(AA87,1),Tables!$L$2:$M$22,2,FALSE)),4.65))</f>
        <v>4.6500000000000004</v>
      </c>
      <c r="AB88" s="27"/>
      <c r="AC88" s="30"/>
      <c r="AD88" s="47"/>
      <c r="AE88" s="41"/>
      <c r="AF88" s="14">
        <f>IF(AF87&gt;4.65,IF((AF87+VLOOKUP(CEILING(AF87,1),Tables!$L$2:$M$22,2,FALSE)&lt;4.65),4.65,AF87+VLOOKUP(CEILING(AF87,1),Tables!$L$2:$M$22,2,FALSE)),IF(AF87&lt;4.65,IF((AF87+VLOOKUP(FLOOR(AF87,1),Tables!$L$2:$M$22,2,FALSE)&gt;4.65),4.65,AF87+VLOOKUP(FLOOR(AF87,1),Tables!$L$2:$M$22,2,FALSE)),4.65))</f>
        <v>4.6500000000000004</v>
      </c>
      <c r="AG88" s="27"/>
      <c r="AH88" s="30"/>
      <c r="AI88" s="47"/>
      <c r="AJ88" s="41"/>
      <c r="AK88" s="14">
        <f>IF(AK87&gt;4.65,IF((AK87+VLOOKUP(CEILING(AK87,1),Tables!$L$2:$M$22,2,FALSE)&lt;4.65),4.65,AK87+VLOOKUP(CEILING(AK87,1),Tables!$L$2:$M$22,2,FALSE)),IF(AK87&lt;4.65,IF((AK87+VLOOKUP(FLOOR(AK87,1),Tables!$L$2:$M$22,2,FALSE)&gt;4.65),4.65,AK87+VLOOKUP(FLOOR(AK87,1),Tables!$L$2:$M$22,2,FALSE)),4.65))</f>
        <v>4.6500000000000004</v>
      </c>
      <c r="AL88" s="27"/>
      <c r="AM88" s="30"/>
      <c r="AN88" s="47"/>
      <c r="AO88" s="41"/>
      <c r="AP88" s="14">
        <f>IF(AP87&gt;4.65,IF((AP87+VLOOKUP(CEILING(AP87,1),Tables!$L$2:$M$22,2,FALSE)&lt;4.65),4.65,AP87+VLOOKUP(CEILING(AP87,1),Tables!$L$2:$M$22,2,FALSE)),IF(AP87&lt;4.65,IF((AP87+VLOOKUP(FLOOR(AP87,1),Tables!$L$2:$M$22,2,FALSE)&gt;4.65),4.65,AP87+VLOOKUP(FLOOR(AP87,1),Tables!$L$2:$M$22,2,FALSE)),4.65))</f>
        <v>4.6500000000000004</v>
      </c>
      <c r="AQ88" s="27"/>
      <c r="AR88" s="30"/>
      <c r="AS88" s="47"/>
    </row>
    <row r="89" spans="1:45" s="16" customFormat="1">
      <c r="A89" s="13">
        <f t="shared" si="86"/>
        <v>48</v>
      </c>
      <c r="B89" s="13">
        <f t="shared" si="87"/>
        <v>12</v>
      </c>
      <c r="C89" s="13">
        <f t="shared" si="57"/>
        <v>1</v>
      </c>
      <c r="D89" s="16" t="str">
        <f t="shared" si="58"/>
        <v>s48w12d1</v>
      </c>
      <c r="E89" s="23">
        <f t="shared" si="76"/>
        <v>41036</v>
      </c>
      <c r="F89" s="41"/>
      <c r="G89" s="14">
        <f>IF(G88&gt;4.65,IF((G88+VLOOKUP(CEILING(G88,1),Tables!$L$2:$M$22,2,FALSE)&lt;4.65),4.65,G88+VLOOKUP(CEILING(G88,1),Tables!$L$2:$M$22,2,FALSE)),IF(G88&lt;4.65,IF((G88+VLOOKUP(FLOOR(G88,1),Tables!$L$2:$M$22,2,FALSE)&gt;4.65),4.65,G88+VLOOKUP(FLOOR(G88,1),Tables!$L$2:$M$22,2,FALSE)),4.65))</f>
        <v>4.6500000000000004</v>
      </c>
      <c r="H89" s="27"/>
      <c r="I89" s="30"/>
      <c r="J89" s="47"/>
      <c r="K89" s="41"/>
      <c r="L89" s="14">
        <f>IF(L88&gt;4.65,IF((L88+VLOOKUP(CEILING(L88,1),Tables!$L$2:$M$22,2,FALSE)&lt;4.65),4.65,L88+VLOOKUP(CEILING(L88,1),Tables!$L$2:$M$22,2,FALSE)),IF(L88&lt;4.65,IF((L88+VLOOKUP(FLOOR(L88,1),Tables!$L$2:$M$22,2,FALSE)&gt;4.65),4.65,L88+VLOOKUP(FLOOR(L88,1),Tables!$L$2:$M$22,2,FALSE)),4.65))</f>
        <v>4.6500000000000004</v>
      </c>
      <c r="M89" s="27"/>
      <c r="N89" s="30"/>
      <c r="O89" s="47"/>
      <c r="P89" s="41"/>
      <c r="Q89" s="14">
        <f>IF(Q88&gt;4.65,IF((Q88+VLOOKUP(CEILING(Q88,1),Tables!$L$2:$M$22,2,FALSE)&lt;4.65),4.65,Q88+VLOOKUP(CEILING(Q88,1),Tables!$L$2:$M$22,2,FALSE)),IF(Q88&lt;4.65,IF((Q88+VLOOKUP(FLOOR(Q88,1),Tables!$L$2:$M$22,2,FALSE)&gt;4.65),4.65,Q88+VLOOKUP(FLOOR(Q88,1),Tables!$L$2:$M$22,2,FALSE)),4.65))</f>
        <v>4.6500000000000004</v>
      </c>
      <c r="R89" s="27"/>
      <c r="S89" s="30"/>
      <c r="T89" s="47"/>
      <c r="U89" s="41"/>
      <c r="V89" s="14">
        <f>IF(V88&gt;4.65,IF((V88+VLOOKUP(CEILING(V88,1),Tables!$L$2:$M$22,2,FALSE)&lt;4.65),4.65,V88+VLOOKUP(CEILING(V88,1),Tables!$L$2:$M$22,2,FALSE)),IF(V88&lt;4.65,IF((V88+VLOOKUP(FLOOR(V88,1),Tables!$L$2:$M$22,2,FALSE)&gt;4.65),4.65,V88+VLOOKUP(FLOOR(V88,1),Tables!$L$2:$M$22,2,FALSE)),4.65))</f>
        <v>4.6500000000000004</v>
      </c>
      <c r="W89" s="27"/>
      <c r="X89" s="30"/>
      <c r="Y89" s="47"/>
      <c r="Z89" s="41"/>
      <c r="AA89" s="14">
        <f>IF(AA88&gt;4.65,IF((AA88+VLOOKUP(CEILING(AA88,1),Tables!$L$2:$M$22,2,FALSE)&lt;4.65),4.65,AA88+VLOOKUP(CEILING(AA88,1),Tables!$L$2:$M$22,2,FALSE)),IF(AA88&lt;4.65,IF((AA88+VLOOKUP(FLOOR(AA88,1),Tables!$L$2:$M$22,2,FALSE)&gt;4.65),4.65,AA88+VLOOKUP(FLOOR(AA88,1),Tables!$L$2:$M$22,2,FALSE)),4.65))</f>
        <v>4.6500000000000004</v>
      </c>
      <c r="AB89" s="27"/>
      <c r="AC89" s="30"/>
      <c r="AD89" s="47"/>
      <c r="AE89" s="41"/>
      <c r="AF89" s="14">
        <f>IF(AF88&gt;4.65,IF((AF88+VLOOKUP(CEILING(AF88,1),Tables!$L$2:$M$22,2,FALSE)&lt;4.65),4.65,AF88+VLOOKUP(CEILING(AF88,1),Tables!$L$2:$M$22,2,FALSE)),IF(AF88&lt;4.65,IF((AF88+VLOOKUP(FLOOR(AF88,1),Tables!$L$2:$M$22,2,FALSE)&gt;4.65),4.65,AF88+VLOOKUP(FLOOR(AF88,1),Tables!$L$2:$M$22,2,FALSE)),4.65))</f>
        <v>4.6500000000000004</v>
      </c>
      <c r="AG89" s="27"/>
      <c r="AH89" s="30"/>
      <c r="AI89" s="47"/>
      <c r="AJ89" s="41"/>
      <c r="AK89" s="14">
        <f>IF(AK88&gt;4.65,IF((AK88+VLOOKUP(CEILING(AK88,1),Tables!$L$2:$M$22,2,FALSE)&lt;4.65),4.65,AK88+VLOOKUP(CEILING(AK88,1),Tables!$L$2:$M$22,2,FALSE)),IF(AK88&lt;4.65,IF((AK88+VLOOKUP(FLOOR(AK88,1),Tables!$L$2:$M$22,2,FALSE)&gt;4.65),4.65,AK88+VLOOKUP(FLOOR(AK88,1),Tables!$L$2:$M$22,2,FALSE)),4.65))</f>
        <v>4.6500000000000004</v>
      </c>
      <c r="AL89" s="27"/>
      <c r="AM89" s="30"/>
      <c r="AN89" s="47"/>
      <c r="AO89" s="41"/>
      <c r="AP89" s="14">
        <f>IF(AP88&gt;4.65,IF((AP88+VLOOKUP(CEILING(AP88,1),Tables!$L$2:$M$22,2,FALSE)&lt;4.65),4.65,AP88+VLOOKUP(CEILING(AP88,1),Tables!$L$2:$M$22,2,FALSE)),IF(AP88&lt;4.65,IF((AP88+VLOOKUP(FLOOR(AP88,1),Tables!$L$2:$M$22,2,FALSE)&gt;4.65),4.65,AP88+VLOOKUP(FLOOR(AP88,1),Tables!$L$2:$M$22,2,FALSE)),4.65))</f>
        <v>4.6500000000000004</v>
      </c>
      <c r="AQ89" s="27"/>
      <c r="AR89" s="30"/>
      <c r="AS89" s="47"/>
    </row>
    <row r="90" spans="1:45" s="16" customFormat="1">
      <c r="A90" s="13">
        <f t="shared" si="86"/>
        <v>48</v>
      </c>
      <c r="B90" s="13">
        <f t="shared" si="87"/>
        <v>12</v>
      </c>
      <c r="C90" s="13">
        <f t="shared" si="57"/>
        <v>2</v>
      </c>
      <c r="D90" s="16" t="str">
        <f t="shared" si="58"/>
        <v>s48w12d2</v>
      </c>
      <c r="E90" s="23">
        <f t="shared" si="76"/>
        <v>41037</v>
      </c>
      <c r="F90" s="41"/>
      <c r="G90" s="14">
        <f>IF(G89&gt;4.65,IF((G89+VLOOKUP(CEILING(G89,1),Tables!$L$2:$M$22,2,FALSE)&lt;4.65),4.65,G89+VLOOKUP(CEILING(G89,1),Tables!$L$2:$M$22,2,FALSE)),IF(G89&lt;4.65,IF((G89+VLOOKUP(FLOOR(G89,1),Tables!$L$2:$M$22,2,FALSE)&gt;4.65),4.65,G89+VLOOKUP(FLOOR(G89,1),Tables!$L$2:$M$22,2,FALSE)),4.65))</f>
        <v>4.6500000000000004</v>
      </c>
      <c r="H90" s="27"/>
      <c r="I90" s="30"/>
      <c r="J90" s="47"/>
      <c r="K90" s="41"/>
      <c r="L90" s="14">
        <f>IF(L89&gt;4.65,IF((L89+VLOOKUP(CEILING(L89,1),Tables!$L$2:$M$22,2,FALSE)&lt;4.65),4.65,L89+VLOOKUP(CEILING(L89,1),Tables!$L$2:$M$22,2,FALSE)),IF(L89&lt;4.65,IF((L89+VLOOKUP(FLOOR(L89,1),Tables!$L$2:$M$22,2,FALSE)&gt;4.65),4.65,L89+VLOOKUP(FLOOR(L89,1),Tables!$L$2:$M$22,2,FALSE)),4.65))</f>
        <v>4.6500000000000004</v>
      </c>
      <c r="M90" s="27"/>
      <c r="N90" s="30"/>
      <c r="O90" s="47"/>
      <c r="P90" s="41"/>
      <c r="Q90" s="14">
        <f>IF(Q89&gt;4.65,IF((Q89+VLOOKUP(CEILING(Q89,1),Tables!$L$2:$M$22,2,FALSE)&lt;4.65),4.65,Q89+VLOOKUP(CEILING(Q89,1),Tables!$L$2:$M$22,2,FALSE)),IF(Q89&lt;4.65,IF((Q89+VLOOKUP(FLOOR(Q89,1),Tables!$L$2:$M$22,2,FALSE)&gt;4.65),4.65,Q89+VLOOKUP(FLOOR(Q89,1),Tables!$L$2:$M$22,2,FALSE)),4.65))</f>
        <v>4.6500000000000004</v>
      </c>
      <c r="R90" s="27"/>
      <c r="S90" s="30"/>
      <c r="T90" s="47"/>
      <c r="U90" s="41"/>
      <c r="V90" s="14">
        <f>IF(V89&gt;4.65,IF((V89+VLOOKUP(CEILING(V89,1),Tables!$L$2:$M$22,2,FALSE)&lt;4.65),4.65,V89+VLOOKUP(CEILING(V89,1),Tables!$L$2:$M$22,2,FALSE)),IF(V89&lt;4.65,IF((V89+VLOOKUP(FLOOR(V89,1),Tables!$L$2:$M$22,2,FALSE)&gt;4.65),4.65,V89+VLOOKUP(FLOOR(V89,1),Tables!$L$2:$M$22,2,FALSE)),4.65))</f>
        <v>4.6500000000000004</v>
      </c>
      <c r="W90" s="27"/>
      <c r="X90" s="30"/>
      <c r="Y90" s="47"/>
      <c r="Z90" s="41"/>
      <c r="AA90" s="14">
        <f>IF(AA89&gt;4.65,IF((AA89+VLOOKUP(CEILING(AA89,1),Tables!$L$2:$M$22,2,FALSE)&lt;4.65),4.65,AA89+VLOOKUP(CEILING(AA89,1),Tables!$L$2:$M$22,2,FALSE)),IF(AA89&lt;4.65,IF((AA89+VLOOKUP(FLOOR(AA89,1),Tables!$L$2:$M$22,2,FALSE)&gt;4.65),4.65,AA89+VLOOKUP(FLOOR(AA89,1),Tables!$L$2:$M$22,2,FALSE)),4.65))</f>
        <v>4.6500000000000004</v>
      </c>
      <c r="AB90" s="27"/>
      <c r="AC90" s="30"/>
      <c r="AD90" s="47"/>
      <c r="AE90" s="41"/>
      <c r="AF90" s="14">
        <f>IF(AF89&gt;4.65,IF((AF89+VLOOKUP(CEILING(AF89,1),Tables!$L$2:$M$22,2,FALSE)&lt;4.65),4.65,AF89+VLOOKUP(CEILING(AF89,1),Tables!$L$2:$M$22,2,FALSE)),IF(AF89&lt;4.65,IF((AF89+VLOOKUP(FLOOR(AF89,1),Tables!$L$2:$M$22,2,FALSE)&gt;4.65),4.65,AF89+VLOOKUP(FLOOR(AF89,1),Tables!$L$2:$M$22,2,FALSE)),4.65))</f>
        <v>4.6500000000000004</v>
      </c>
      <c r="AG90" s="27"/>
      <c r="AH90" s="30"/>
      <c r="AI90" s="47"/>
      <c r="AJ90" s="41"/>
      <c r="AK90" s="14">
        <f>IF(AK89&gt;4.65,IF((AK89+VLOOKUP(CEILING(AK89,1),Tables!$L$2:$M$22,2,FALSE)&lt;4.65),4.65,AK89+VLOOKUP(CEILING(AK89,1),Tables!$L$2:$M$22,2,FALSE)),IF(AK89&lt;4.65,IF((AK89+VLOOKUP(FLOOR(AK89,1),Tables!$L$2:$M$22,2,FALSE)&gt;4.65),4.65,AK89+VLOOKUP(FLOOR(AK89,1),Tables!$L$2:$M$22,2,FALSE)),4.65))</f>
        <v>4.6500000000000004</v>
      </c>
      <c r="AL90" s="27"/>
      <c r="AM90" s="30"/>
      <c r="AN90" s="47"/>
      <c r="AO90" s="41"/>
      <c r="AP90" s="14">
        <f>IF(AP89&gt;4.65,IF((AP89+VLOOKUP(CEILING(AP89,1),Tables!$L$2:$M$22,2,FALSE)&lt;4.65),4.65,AP89+VLOOKUP(CEILING(AP89,1),Tables!$L$2:$M$22,2,FALSE)),IF(AP89&lt;4.65,IF((AP89+VLOOKUP(FLOOR(AP89,1),Tables!$L$2:$M$22,2,FALSE)&gt;4.65),4.65,AP89+VLOOKUP(FLOOR(AP89,1),Tables!$L$2:$M$22,2,FALSE)),4.65))</f>
        <v>4.6500000000000004</v>
      </c>
      <c r="AQ90" s="27"/>
      <c r="AR90" s="30"/>
      <c r="AS90" s="47"/>
    </row>
    <row r="91" spans="1:45" s="16" customFormat="1">
      <c r="A91" s="13">
        <f t="shared" si="86"/>
        <v>48</v>
      </c>
      <c r="B91" s="13">
        <f t="shared" si="87"/>
        <v>12</v>
      </c>
      <c r="C91" s="13">
        <f t="shared" si="57"/>
        <v>3</v>
      </c>
      <c r="D91" s="16" t="str">
        <f t="shared" si="58"/>
        <v>s48w12d3</v>
      </c>
      <c r="E91" s="23">
        <f t="shared" si="76"/>
        <v>41038</v>
      </c>
      <c r="F91" s="41"/>
      <c r="G91" s="14">
        <f>IF(G90&gt;4.65,IF((G90+VLOOKUP(CEILING(G90,1),Tables!$L$2:$M$22,2,FALSE)&lt;4.65),4.65,G90+VLOOKUP(CEILING(G90,1),Tables!$L$2:$M$22,2,FALSE)),IF(G90&lt;4.65,IF((G90+VLOOKUP(FLOOR(G90,1),Tables!$L$2:$M$22,2,FALSE)&gt;4.65),4.65,G90+VLOOKUP(FLOOR(G90,1),Tables!$L$2:$M$22,2,FALSE)),4.65))</f>
        <v>4.6500000000000004</v>
      </c>
      <c r="H91" s="27"/>
      <c r="I91" s="30"/>
      <c r="J91" s="47"/>
      <c r="K91" s="41"/>
      <c r="L91" s="14">
        <f>IF(L90&gt;4.65,IF((L90+VLOOKUP(CEILING(L90,1),Tables!$L$2:$M$22,2,FALSE)&lt;4.65),4.65,L90+VLOOKUP(CEILING(L90,1),Tables!$L$2:$M$22,2,FALSE)),IF(L90&lt;4.65,IF((L90+VLOOKUP(FLOOR(L90,1),Tables!$L$2:$M$22,2,FALSE)&gt;4.65),4.65,L90+VLOOKUP(FLOOR(L90,1),Tables!$L$2:$M$22,2,FALSE)),4.65))</f>
        <v>4.6500000000000004</v>
      </c>
      <c r="M91" s="27"/>
      <c r="N91" s="30"/>
      <c r="O91" s="47"/>
      <c r="P91" s="41"/>
      <c r="Q91" s="14">
        <f>IF(Q90&gt;4.65,IF((Q90+VLOOKUP(CEILING(Q90,1),Tables!$L$2:$M$22,2,FALSE)&lt;4.65),4.65,Q90+VLOOKUP(CEILING(Q90,1),Tables!$L$2:$M$22,2,FALSE)),IF(Q90&lt;4.65,IF((Q90+VLOOKUP(FLOOR(Q90,1),Tables!$L$2:$M$22,2,FALSE)&gt;4.65),4.65,Q90+VLOOKUP(FLOOR(Q90,1),Tables!$L$2:$M$22,2,FALSE)),4.65))</f>
        <v>4.6500000000000004</v>
      </c>
      <c r="R91" s="27"/>
      <c r="S91" s="30"/>
      <c r="T91" s="47"/>
      <c r="U91" s="41"/>
      <c r="V91" s="14">
        <f>IF(V90&gt;4.65,IF((V90+VLOOKUP(CEILING(V90,1),Tables!$L$2:$M$22,2,FALSE)&lt;4.65),4.65,V90+VLOOKUP(CEILING(V90,1),Tables!$L$2:$M$22,2,FALSE)),IF(V90&lt;4.65,IF((V90+VLOOKUP(FLOOR(V90,1),Tables!$L$2:$M$22,2,FALSE)&gt;4.65),4.65,V90+VLOOKUP(FLOOR(V90,1),Tables!$L$2:$M$22,2,FALSE)),4.65))</f>
        <v>4.6500000000000004</v>
      </c>
      <c r="W91" s="27"/>
      <c r="X91" s="30"/>
      <c r="Y91" s="47"/>
      <c r="Z91" s="41"/>
      <c r="AA91" s="14">
        <f>IF(AA90&gt;4.65,IF((AA90+VLOOKUP(CEILING(AA90,1),Tables!$L$2:$M$22,2,FALSE)&lt;4.65),4.65,AA90+VLOOKUP(CEILING(AA90,1),Tables!$L$2:$M$22,2,FALSE)),IF(AA90&lt;4.65,IF((AA90+VLOOKUP(FLOOR(AA90,1),Tables!$L$2:$M$22,2,FALSE)&gt;4.65),4.65,AA90+VLOOKUP(FLOOR(AA90,1),Tables!$L$2:$M$22,2,FALSE)),4.65))</f>
        <v>4.6500000000000004</v>
      </c>
      <c r="AB91" s="27"/>
      <c r="AC91" s="30"/>
      <c r="AD91" s="47"/>
      <c r="AE91" s="41"/>
      <c r="AF91" s="14">
        <f>IF(AF90&gt;4.65,IF((AF90+VLOOKUP(CEILING(AF90,1),Tables!$L$2:$M$22,2,FALSE)&lt;4.65),4.65,AF90+VLOOKUP(CEILING(AF90,1),Tables!$L$2:$M$22,2,FALSE)),IF(AF90&lt;4.65,IF((AF90+VLOOKUP(FLOOR(AF90,1),Tables!$L$2:$M$22,2,FALSE)&gt;4.65),4.65,AF90+VLOOKUP(FLOOR(AF90,1),Tables!$L$2:$M$22,2,FALSE)),4.65))</f>
        <v>4.6500000000000004</v>
      </c>
      <c r="AG91" s="27"/>
      <c r="AH91" s="30"/>
      <c r="AI91" s="47"/>
      <c r="AJ91" s="41"/>
      <c r="AK91" s="14">
        <f>IF(AK90&gt;4.65,IF((AK90+VLOOKUP(CEILING(AK90,1),Tables!$L$2:$M$22,2,FALSE)&lt;4.65),4.65,AK90+VLOOKUP(CEILING(AK90,1),Tables!$L$2:$M$22,2,FALSE)),IF(AK90&lt;4.65,IF((AK90+VLOOKUP(FLOOR(AK90,1),Tables!$L$2:$M$22,2,FALSE)&gt;4.65),4.65,AK90+VLOOKUP(FLOOR(AK90,1),Tables!$L$2:$M$22,2,FALSE)),4.65))</f>
        <v>4.6500000000000004</v>
      </c>
      <c r="AL91" s="27"/>
      <c r="AM91" s="30"/>
      <c r="AN91" s="47"/>
      <c r="AO91" s="41"/>
      <c r="AP91" s="14">
        <f>IF(AP90&gt;4.65,IF((AP90+VLOOKUP(CEILING(AP90,1),Tables!$L$2:$M$22,2,FALSE)&lt;4.65),4.65,AP90+VLOOKUP(CEILING(AP90,1),Tables!$L$2:$M$22,2,FALSE)),IF(AP90&lt;4.65,IF((AP90+VLOOKUP(FLOOR(AP90,1),Tables!$L$2:$M$22,2,FALSE)&gt;4.65),4.65,AP90+VLOOKUP(FLOOR(AP90,1),Tables!$L$2:$M$22,2,FALSE)),4.65))</f>
        <v>4.6500000000000004</v>
      </c>
      <c r="AQ91" s="27"/>
      <c r="AR91" s="30"/>
      <c r="AS91" s="47"/>
    </row>
    <row r="92" spans="1:45" s="16" customFormat="1">
      <c r="A92" s="13">
        <f t="shared" si="86"/>
        <v>48</v>
      </c>
      <c r="B92" s="13">
        <f t="shared" si="87"/>
        <v>12</v>
      </c>
      <c r="C92" s="13">
        <f t="shared" si="57"/>
        <v>4</v>
      </c>
      <c r="D92" s="16" t="str">
        <f t="shared" si="58"/>
        <v>s48w12d4</v>
      </c>
      <c r="E92" s="23">
        <f t="shared" si="76"/>
        <v>41039</v>
      </c>
      <c r="F92" s="41"/>
      <c r="G92" s="14">
        <f>IF(G91&gt;4.65,IF((G91+VLOOKUP(CEILING(G91,1),Tables!$L$2:$M$22,2,FALSE)&lt;4.65),4.65,G91+VLOOKUP(CEILING(G91,1),Tables!$L$2:$M$22,2,FALSE)),IF(G91&lt;4.65,IF((G91+VLOOKUP(FLOOR(G91,1),Tables!$L$2:$M$22,2,FALSE)&gt;4.65),4.65,G91+VLOOKUP(FLOOR(G91,1),Tables!$L$2:$M$22,2,FALSE)),4.65))</f>
        <v>4.6500000000000004</v>
      </c>
      <c r="H92" s="27"/>
      <c r="I92" s="30"/>
      <c r="J92" s="47"/>
      <c r="K92" s="41"/>
      <c r="L92" s="14">
        <f>IF(L91&gt;4.65,IF((L91+VLOOKUP(CEILING(L91,1),Tables!$L$2:$M$22,2,FALSE)&lt;4.65),4.65,L91+VLOOKUP(CEILING(L91,1),Tables!$L$2:$M$22,2,FALSE)),IF(L91&lt;4.65,IF((L91+VLOOKUP(FLOOR(L91,1),Tables!$L$2:$M$22,2,FALSE)&gt;4.65),4.65,L91+VLOOKUP(FLOOR(L91,1),Tables!$L$2:$M$22,2,FALSE)),4.65))</f>
        <v>4.6500000000000004</v>
      </c>
      <c r="M92" s="27"/>
      <c r="N92" s="30"/>
      <c r="O92" s="47"/>
      <c r="P92" s="41"/>
      <c r="Q92" s="14">
        <f>IF(Q91&gt;4.65,IF((Q91+VLOOKUP(CEILING(Q91,1),Tables!$L$2:$M$22,2,FALSE)&lt;4.65),4.65,Q91+VLOOKUP(CEILING(Q91,1),Tables!$L$2:$M$22,2,FALSE)),IF(Q91&lt;4.65,IF((Q91+VLOOKUP(FLOOR(Q91,1),Tables!$L$2:$M$22,2,FALSE)&gt;4.65),4.65,Q91+VLOOKUP(FLOOR(Q91,1),Tables!$L$2:$M$22,2,FALSE)),4.65))</f>
        <v>4.6500000000000004</v>
      </c>
      <c r="R92" s="27"/>
      <c r="S92" s="30"/>
      <c r="T92" s="47"/>
      <c r="U92" s="41"/>
      <c r="V92" s="14">
        <f>IF(V91&gt;4.65,IF((V91+VLOOKUP(CEILING(V91,1),Tables!$L$2:$M$22,2,FALSE)&lt;4.65),4.65,V91+VLOOKUP(CEILING(V91,1),Tables!$L$2:$M$22,2,FALSE)),IF(V91&lt;4.65,IF((V91+VLOOKUP(FLOOR(V91,1),Tables!$L$2:$M$22,2,FALSE)&gt;4.65),4.65,V91+VLOOKUP(FLOOR(V91,1),Tables!$L$2:$M$22,2,FALSE)),4.65))</f>
        <v>4.6500000000000004</v>
      </c>
      <c r="W92" s="27"/>
      <c r="X92" s="30"/>
      <c r="Y92" s="47"/>
      <c r="Z92" s="41"/>
      <c r="AA92" s="14">
        <f>IF(AA91&gt;4.65,IF((AA91+VLOOKUP(CEILING(AA91,1),Tables!$L$2:$M$22,2,FALSE)&lt;4.65),4.65,AA91+VLOOKUP(CEILING(AA91,1),Tables!$L$2:$M$22,2,FALSE)),IF(AA91&lt;4.65,IF((AA91+VLOOKUP(FLOOR(AA91,1),Tables!$L$2:$M$22,2,FALSE)&gt;4.65),4.65,AA91+VLOOKUP(FLOOR(AA91,1),Tables!$L$2:$M$22,2,FALSE)),4.65))</f>
        <v>4.6500000000000004</v>
      </c>
      <c r="AB92" s="27"/>
      <c r="AC92" s="30"/>
      <c r="AD92" s="47"/>
      <c r="AE92" s="41"/>
      <c r="AF92" s="14">
        <f>IF(AF91&gt;4.65,IF((AF91+VLOOKUP(CEILING(AF91,1),Tables!$L$2:$M$22,2,FALSE)&lt;4.65),4.65,AF91+VLOOKUP(CEILING(AF91,1),Tables!$L$2:$M$22,2,FALSE)),IF(AF91&lt;4.65,IF((AF91+VLOOKUP(FLOOR(AF91,1),Tables!$L$2:$M$22,2,FALSE)&gt;4.65),4.65,AF91+VLOOKUP(FLOOR(AF91,1),Tables!$L$2:$M$22,2,FALSE)),4.65))</f>
        <v>4.6500000000000004</v>
      </c>
      <c r="AG92" s="27"/>
      <c r="AH92" s="30"/>
      <c r="AI92" s="47"/>
      <c r="AJ92" s="41"/>
      <c r="AK92" s="14">
        <f>IF(AK91&gt;4.65,IF((AK91+VLOOKUP(CEILING(AK91,1),Tables!$L$2:$M$22,2,FALSE)&lt;4.65),4.65,AK91+VLOOKUP(CEILING(AK91,1),Tables!$L$2:$M$22,2,FALSE)),IF(AK91&lt;4.65,IF((AK91+VLOOKUP(FLOOR(AK91,1),Tables!$L$2:$M$22,2,FALSE)&gt;4.65),4.65,AK91+VLOOKUP(FLOOR(AK91,1),Tables!$L$2:$M$22,2,FALSE)),4.65))</f>
        <v>4.6500000000000004</v>
      </c>
      <c r="AL92" s="27"/>
      <c r="AM92" s="30"/>
      <c r="AN92" s="47"/>
      <c r="AO92" s="41"/>
      <c r="AP92" s="14">
        <f>IF(AP91&gt;4.65,IF((AP91+VLOOKUP(CEILING(AP91,1),Tables!$L$2:$M$22,2,FALSE)&lt;4.65),4.65,AP91+VLOOKUP(CEILING(AP91,1),Tables!$L$2:$M$22,2,FALSE)),IF(AP91&lt;4.65,IF((AP91+VLOOKUP(FLOOR(AP91,1),Tables!$L$2:$M$22,2,FALSE)&gt;4.65),4.65,AP91+VLOOKUP(FLOOR(AP91,1),Tables!$L$2:$M$22,2,FALSE)),4.65))</f>
        <v>4.6500000000000004</v>
      </c>
      <c r="AQ92" s="27"/>
      <c r="AR92" s="30"/>
      <c r="AS92" s="47"/>
    </row>
    <row r="93" spans="1:45" s="16" customFormat="1">
      <c r="A93" s="13">
        <f t="shared" si="86"/>
        <v>48</v>
      </c>
      <c r="B93" s="13">
        <f t="shared" si="87"/>
        <v>12</v>
      </c>
      <c r="C93" s="13">
        <f t="shared" si="57"/>
        <v>5</v>
      </c>
      <c r="D93" s="16" t="str">
        <f t="shared" si="58"/>
        <v>s48w12d5</v>
      </c>
      <c r="E93" s="23">
        <f t="shared" si="76"/>
        <v>41040</v>
      </c>
      <c r="F93" s="41"/>
      <c r="G93" s="14">
        <f>IF(G92&gt;4.65,IF((G92+VLOOKUP(CEILING(G92,1),Tables!$L$2:$M$22,2,FALSE)&lt;4.65),4.65,G92+VLOOKUP(CEILING(G92,1),Tables!$L$2:$M$22,2,FALSE)),IF(G92&lt;4.65,IF((G92+VLOOKUP(FLOOR(G92,1),Tables!$L$2:$M$22,2,FALSE)&gt;4.65),4.65,G92+VLOOKUP(FLOOR(G92,1),Tables!$L$2:$M$22,2,FALSE)),4.65))</f>
        <v>4.6500000000000004</v>
      </c>
      <c r="H93" s="27"/>
      <c r="I93" s="30"/>
      <c r="J93" s="47"/>
      <c r="K93" s="41"/>
      <c r="L93" s="14">
        <f>IF(L92&gt;4.65,IF((L92+VLOOKUP(CEILING(L92,1),Tables!$L$2:$M$22,2,FALSE)&lt;4.65),4.65,L92+VLOOKUP(CEILING(L92,1),Tables!$L$2:$M$22,2,FALSE)),IF(L92&lt;4.65,IF((L92+VLOOKUP(FLOOR(L92,1),Tables!$L$2:$M$22,2,FALSE)&gt;4.65),4.65,L92+VLOOKUP(FLOOR(L92,1),Tables!$L$2:$M$22,2,FALSE)),4.65))</f>
        <v>4.6500000000000004</v>
      </c>
      <c r="M93" s="27"/>
      <c r="N93" s="30"/>
      <c r="O93" s="47"/>
      <c r="P93" s="41"/>
      <c r="Q93" s="14">
        <f>IF(Q92&gt;4.65,IF((Q92+VLOOKUP(CEILING(Q92,1),Tables!$L$2:$M$22,2,FALSE)&lt;4.65),4.65,Q92+VLOOKUP(CEILING(Q92,1),Tables!$L$2:$M$22,2,FALSE)),IF(Q92&lt;4.65,IF((Q92+VLOOKUP(FLOOR(Q92,1),Tables!$L$2:$M$22,2,FALSE)&gt;4.65),4.65,Q92+VLOOKUP(FLOOR(Q92,1),Tables!$L$2:$M$22,2,FALSE)),4.65))</f>
        <v>4.6500000000000004</v>
      </c>
      <c r="R93" s="27"/>
      <c r="S93" s="30"/>
      <c r="T93" s="47"/>
      <c r="U93" s="41"/>
      <c r="V93" s="14">
        <f>IF(V92&gt;4.65,IF((V92+VLOOKUP(CEILING(V92,1),Tables!$L$2:$M$22,2,FALSE)&lt;4.65),4.65,V92+VLOOKUP(CEILING(V92,1),Tables!$L$2:$M$22,2,FALSE)),IF(V92&lt;4.65,IF((V92+VLOOKUP(FLOOR(V92,1),Tables!$L$2:$M$22,2,FALSE)&gt;4.65),4.65,V92+VLOOKUP(FLOOR(V92,1),Tables!$L$2:$M$22,2,FALSE)),4.65))</f>
        <v>4.6500000000000004</v>
      </c>
      <c r="W93" s="27"/>
      <c r="X93" s="30"/>
      <c r="Y93" s="47"/>
      <c r="Z93" s="41"/>
      <c r="AA93" s="14">
        <f>IF(AA92&gt;4.65,IF((AA92+VLOOKUP(CEILING(AA92,1),Tables!$L$2:$M$22,2,FALSE)&lt;4.65),4.65,AA92+VLOOKUP(CEILING(AA92,1),Tables!$L$2:$M$22,2,FALSE)),IF(AA92&lt;4.65,IF((AA92+VLOOKUP(FLOOR(AA92,1),Tables!$L$2:$M$22,2,FALSE)&gt;4.65),4.65,AA92+VLOOKUP(FLOOR(AA92,1),Tables!$L$2:$M$22,2,FALSE)),4.65))</f>
        <v>4.6500000000000004</v>
      </c>
      <c r="AB93" s="27"/>
      <c r="AC93" s="30"/>
      <c r="AD93" s="47"/>
      <c r="AE93" s="41"/>
      <c r="AF93" s="14">
        <f>IF(AF92&gt;4.65,IF((AF92+VLOOKUP(CEILING(AF92,1),Tables!$L$2:$M$22,2,FALSE)&lt;4.65),4.65,AF92+VLOOKUP(CEILING(AF92,1),Tables!$L$2:$M$22,2,FALSE)),IF(AF92&lt;4.65,IF((AF92+VLOOKUP(FLOOR(AF92,1),Tables!$L$2:$M$22,2,FALSE)&gt;4.65),4.65,AF92+VLOOKUP(FLOOR(AF92,1),Tables!$L$2:$M$22,2,FALSE)),4.65))</f>
        <v>4.6500000000000004</v>
      </c>
      <c r="AG93" s="27"/>
      <c r="AH93" s="30"/>
      <c r="AI93" s="47"/>
      <c r="AJ93" s="41"/>
      <c r="AK93" s="14">
        <f>IF(AK92&gt;4.65,IF((AK92+VLOOKUP(CEILING(AK92,1),Tables!$L$2:$M$22,2,FALSE)&lt;4.65),4.65,AK92+VLOOKUP(CEILING(AK92,1),Tables!$L$2:$M$22,2,FALSE)),IF(AK92&lt;4.65,IF((AK92+VLOOKUP(FLOOR(AK92,1),Tables!$L$2:$M$22,2,FALSE)&gt;4.65),4.65,AK92+VLOOKUP(FLOOR(AK92,1),Tables!$L$2:$M$22,2,FALSE)),4.65))</f>
        <v>4.6500000000000004</v>
      </c>
      <c r="AL93" s="27"/>
      <c r="AM93" s="30"/>
      <c r="AN93" s="47"/>
      <c r="AO93" s="41"/>
      <c r="AP93" s="14">
        <f>IF(AP92&gt;4.65,IF((AP92+VLOOKUP(CEILING(AP92,1),Tables!$L$2:$M$22,2,FALSE)&lt;4.65),4.65,AP92+VLOOKUP(CEILING(AP92,1),Tables!$L$2:$M$22,2,FALSE)),IF(AP92&lt;4.65,IF((AP92+VLOOKUP(FLOOR(AP92,1),Tables!$L$2:$M$22,2,FALSE)&gt;4.65),4.65,AP92+VLOOKUP(FLOOR(AP92,1),Tables!$L$2:$M$22,2,FALSE)),4.65))</f>
        <v>4.6500000000000004</v>
      </c>
      <c r="AQ93" s="27"/>
      <c r="AR93" s="30"/>
      <c r="AS93" s="47"/>
    </row>
    <row r="94" spans="1:45" s="15" customFormat="1">
      <c r="A94" s="13"/>
      <c r="B94" s="13"/>
      <c r="C94" s="13"/>
      <c r="D94" s="16"/>
      <c r="E94" s="35" t="s">
        <v>79</v>
      </c>
      <c r="F94" s="42"/>
      <c r="G94" s="22">
        <f t="shared" si="77"/>
        <v>4.6500000000000004</v>
      </c>
      <c r="H94" s="27"/>
      <c r="I94" s="27"/>
      <c r="J94" s="48"/>
      <c r="K94" s="42"/>
      <c r="L94" s="22">
        <f t="shared" ref="L94" si="89">IF(K94="pic",L93/0.75,IF(K94="mots",L93*0.5,L93))</f>
        <v>4.6500000000000004</v>
      </c>
      <c r="M94" s="27"/>
      <c r="N94" s="27"/>
      <c r="O94" s="48"/>
      <c r="P94" s="42"/>
      <c r="Q94" s="22">
        <f t="shared" ref="Q94" si="90">IF(P94="pic",Q93/0.75,IF(P94="mots",Q93*0.5,Q93))</f>
        <v>4.6500000000000004</v>
      </c>
      <c r="R94" s="27"/>
      <c r="S94" s="27"/>
      <c r="T94" s="48"/>
      <c r="U94" s="42"/>
      <c r="V94" s="22">
        <f t="shared" ref="V94" si="91">IF(U94="pic",V93/0.75,IF(U94="mots",V93*0.5,V93))</f>
        <v>4.6500000000000004</v>
      </c>
      <c r="W94" s="27"/>
      <c r="X94" s="27"/>
      <c r="Y94" s="48"/>
      <c r="Z94" s="42"/>
      <c r="AA94" s="22">
        <f t="shared" ref="AA94" si="92">IF(Z94="pic",AA93/0.75,IF(Z94="mots",AA93*0.5,AA93))</f>
        <v>4.6500000000000004</v>
      </c>
      <c r="AB94" s="27"/>
      <c r="AC94" s="27"/>
      <c r="AD94" s="48"/>
      <c r="AE94" s="42"/>
      <c r="AF94" s="22">
        <f t="shared" ref="AF94" si="93">IF(AE94="pic",AF93/0.75,IF(AE94="mots",AF93*0.5,AF93))</f>
        <v>4.6500000000000004</v>
      </c>
      <c r="AG94" s="27"/>
      <c r="AH94" s="27"/>
      <c r="AI94" s="48"/>
      <c r="AJ94" s="42"/>
      <c r="AK94" s="22">
        <f t="shared" ref="AK94" si="94">IF(AJ94="pic",AK93/0.75,IF(AJ94="mots",AK93*0.5,AK93))</f>
        <v>4.6500000000000004</v>
      </c>
      <c r="AL94" s="27"/>
      <c r="AM94" s="27"/>
      <c r="AN94" s="48"/>
      <c r="AO94" s="42"/>
      <c r="AP94" s="22">
        <f t="shared" ref="AP94" si="95">IF(AO94="pic",AP93/0.75,IF(AO94="mots",AP93*0.5,AP93))</f>
        <v>4.6500000000000004</v>
      </c>
      <c r="AQ94" s="27"/>
      <c r="AR94" s="27"/>
      <c r="AS94" s="48"/>
    </row>
    <row r="95" spans="1:45" s="15" customFormat="1">
      <c r="A95" s="13">
        <f>IF(AND(B93=16,C93=7),A93+1,A93)</f>
        <v>48</v>
      </c>
      <c r="B95" s="13">
        <f>IF(A95&gt;A93,1,IF(C93=7,B93+1,B93))</f>
        <v>12</v>
      </c>
      <c r="C95" s="13">
        <f>IF(C93=7,1,C93+1)</f>
        <v>6</v>
      </c>
      <c r="D95" s="16" t="str">
        <f t="shared" si="58"/>
        <v>s48w12d6</v>
      </c>
      <c r="E95" s="23">
        <f t="shared" ref="E95" si="96">E93+1</f>
        <v>41041</v>
      </c>
      <c r="F95" s="41"/>
      <c r="G95" s="14">
        <f>IF(G94&gt;4.65,IF((G94+VLOOKUP(CEILING(G94,1),Tables!$L$2:$M$22,2,FALSE)&lt;4.65),4.65,G94+VLOOKUP(CEILING(G94,1),Tables!$L$2:$M$22,2,FALSE)),IF(G94&lt;4.65,IF((G94+VLOOKUP(FLOOR(G94,1),Tables!$L$2:$M$22,2,FALSE)&gt;4.65),4.65,G94+VLOOKUP(FLOOR(G94,1),Tables!$L$2:$M$22,2,FALSE)),4.65))</f>
        <v>4.6500000000000004</v>
      </c>
      <c r="H95" s="27"/>
      <c r="I95" s="27"/>
      <c r="J95" s="48"/>
      <c r="K95" s="41"/>
      <c r="L95" s="14">
        <f>IF(L94&gt;4.65,IF((L94+VLOOKUP(CEILING(L94,1),Tables!$L$2:$M$22,2,FALSE)&lt;4.65),4.65,L94+VLOOKUP(CEILING(L94,1),Tables!$L$2:$M$22,2,FALSE)),IF(L94&lt;4.65,IF((L94+VLOOKUP(FLOOR(L94,1),Tables!$L$2:$M$22,2,FALSE)&gt;4.65),4.65,L94+VLOOKUP(FLOOR(L94,1),Tables!$L$2:$M$22,2,FALSE)),4.65))</f>
        <v>4.6500000000000004</v>
      </c>
      <c r="M95" s="27"/>
      <c r="N95" s="27"/>
      <c r="O95" s="48"/>
      <c r="P95" s="41"/>
      <c r="Q95" s="14">
        <f>IF(Q94&gt;4.65,IF((Q94+VLOOKUP(CEILING(Q94,1),Tables!$L$2:$M$22,2,FALSE)&lt;4.65),4.65,Q94+VLOOKUP(CEILING(Q94,1),Tables!$L$2:$M$22,2,FALSE)),IF(Q94&lt;4.65,IF((Q94+VLOOKUP(FLOOR(Q94,1),Tables!$L$2:$M$22,2,FALSE)&gt;4.65),4.65,Q94+VLOOKUP(FLOOR(Q94,1),Tables!$L$2:$M$22,2,FALSE)),4.65))</f>
        <v>4.6500000000000004</v>
      </c>
      <c r="R95" s="27"/>
      <c r="S95" s="27"/>
      <c r="T95" s="48"/>
      <c r="U95" s="41"/>
      <c r="V95" s="14">
        <f>IF(V94&gt;4.65,IF((V94+VLOOKUP(CEILING(V94,1),Tables!$L$2:$M$22,2,FALSE)&lt;4.65),4.65,V94+VLOOKUP(CEILING(V94,1),Tables!$L$2:$M$22,2,FALSE)),IF(V94&lt;4.65,IF((V94+VLOOKUP(FLOOR(V94,1),Tables!$L$2:$M$22,2,FALSE)&gt;4.65),4.65,V94+VLOOKUP(FLOOR(V94,1),Tables!$L$2:$M$22,2,FALSE)),4.65))</f>
        <v>4.6500000000000004</v>
      </c>
      <c r="W95" s="27"/>
      <c r="X95" s="27"/>
      <c r="Y95" s="48"/>
      <c r="Z95" s="41"/>
      <c r="AA95" s="14">
        <f>IF(AA94&gt;4.65,IF((AA94+VLOOKUP(CEILING(AA94,1),Tables!$L$2:$M$22,2,FALSE)&lt;4.65),4.65,AA94+VLOOKUP(CEILING(AA94,1),Tables!$L$2:$M$22,2,FALSE)),IF(AA94&lt;4.65,IF((AA94+VLOOKUP(FLOOR(AA94,1),Tables!$L$2:$M$22,2,FALSE)&gt;4.65),4.65,AA94+VLOOKUP(FLOOR(AA94,1),Tables!$L$2:$M$22,2,FALSE)),4.65))</f>
        <v>4.6500000000000004</v>
      </c>
      <c r="AB95" s="27"/>
      <c r="AC95" s="27"/>
      <c r="AD95" s="48"/>
      <c r="AE95" s="41"/>
      <c r="AF95" s="14">
        <f>IF(AF94&gt;4.65,IF((AF94+VLOOKUP(CEILING(AF94,1),Tables!$L$2:$M$22,2,FALSE)&lt;4.65),4.65,AF94+VLOOKUP(CEILING(AF94,1),Tables!$L$2:$M$22,2,FALSE)),IF(AF94&lt;4.65,IF((AF94+VLOOKUP(FLOOR(AF94,1),Tables!$L$2:$M$22,2,FALSE)&gt;4.65),4.65,AF94+VLOOKUP(FLOOR(AF94,1),Tables!$L$2:$M$22,2,FALSE)),4.65))</f>
        <v>4.6500000000000004</v>
      </c>
      <c r="AG95" s="27"/>
      <c r="AH95" s="27"/>
      <c r="AI95" s="48"/>
      <c r="AJ95" s="41"/>
      <c r="AK95" s="14">
        <f>IF(AK94&gt;4.65,IF((AK94+VLOOKUP(CEILING(AK94,1),Tables!$L$2:$M$22,2,FALSE)&lt;4.65),4.65,AK94+VLOOKUP(CEILING(AK94,1),Tables!$L$2:$M$22,2,FALSE)),IF(AK94&lt;4.65,IF((AK94+VLOOKUP(FLOOR(AK94,1),Tables!$L$2:$M$22,2,FALSE)&gt;4.65),4.65,AK94+VLOOKUP(FLOOR(AK94,1),Tables!$L$2:$M$22,2,FALSE)),4.65))</f>
        <v>4.6500000000000004</v>
      </c>
      <c r="AL95" s="27"/>
      <c r="AM95" s="27"/>
      <c r="AN95" s="48"/>
      <c r="AO95" s="41"/>
      <c r="AP95" s="14">
        <f>IF(AP94&gt;4.65,IF((AP94+VLOOKUP(CEILING(AP94,1),Tables!$L$2:$M$22,2,FALSE)&lt;4.65),4.65,AP94+VLOOKUP(CEILING(AP94,1),Tables!$L$2:$M$22,2,FALSE)),IF(AP94&lt;4.65,IF((AP94+VLOOKUP(FLOOR(AP94,1),Tables!$L$2:$M$22,2,FALSE)&gt;4.65),4.65,AP94+VLOOKUP(FLOOR(AP94,1),Tables!$L$2:$M$22,2,FALSE)),4.65))</f>
        <v>4.6500000000000004</v>
      </c>
      <c r="AQ95" s="27"/>
      <c r="AR95" s="27"/>
      <c r="AS95" s="48"/>
    </row>
    <row r="96" spans="1:45" s="15" customFormat="1">
      <c r="A96" s="13">
        <f t="shared" si="86"/>
        <v>48</v>
      </c>
      <c r="B96" s="13">
        <f t="shared" si="87"/>
        <v>12</v>
      </c>
      <c r="C96" s="13">
        <f t="shared" si="57"/>
        <v>7</v>
      </c>
      <c r="D96" s="16" t="str">
        <f t="shared" si="58"/>
        <v>s48w12d7</v>
      </c>
      <c r="E96" s="23">
        <f t="shared" ref="E96:E126" si="97">E95+1</f>
        <v>41042</v>
      </c>
      <c r="F96" s="41"/>
      <c r="G96" s="14">
        <f>IF(G95&gt;4.65,IF((G95+VLOOKUP(CEILING(G95,1),Tables!$L$2:$M$22,2,FALSE)&lt;4.65),4.65,G95+VLOOKUP(CEILING(G95,1),Tables!$L$2:$M$22,2,FALSE)),IF(G95&lt;4.65,IF((G95+VLOOKUP(FLOOR(G95,1),Tables!$L$2:$M$22,2,FALSE)&gt;4.65),4.65,G95+VLOOKUP(FLOOR(G95,1),Tables!$L$2:$M$22,2,FALSE)),4.65))</f>
        <v>4.6500000000000004</v>
      </c>
      <c r="H96" s="27"/>
      <c r="I96" s="27"/>
      <c r="J96" s="48"/>
      <c r="K96" s="41"/>
      <c r="L96" s="14">
        <f>IF(L95&gt;4.65,IF((L95+VLOOKUP(CEILING(L95,1),Tables!$L$2:$M$22,2,FALSE)&lt;4.65),4.65,L95+VLOOKUP(CEILING(L95,1),Tables!$L$2:$M$22,2,FALSE)),IF(L95&lt;4.65,IF((L95+VLOOKUP(FLOOR(L95,1),Tables!$L$2:$M$22,2,FALSE)&gt;4.65),4.65,L95+VLOOKUP(FLOOR(L95,1),Tables!$L$2:$M$22,2,FALSE)),4.65))</f>
        <v>4.6500000000000004</v>
      </c>
      <c r="M96" s="27"/>
      <c r="N96" s="27"/>
      <c r="O96" s="48"/>
      <c r="P96" s="41"/>
      <c r="Q96" s="14">
        <f>IF(Q95&gt;4.65,IF((Q95+VLOOKUP(CEILING(Q95,1),Tables!$L$2:$M$22,2,FALSE)&lt;4.65),4.65,Q95+VLOOKUP(CEILING(Q95,1),Tables!$L$2:$M$22,2,FALSE)),IF(Q95&lt;4.65,IF((Q95+VLOOKUP(FLOOR(Q95,1),Tables!$L$2:$M$22,2,FALSE)&gt;4.65),4.65,Q95+VLOOKUP(FLOOR(Q95,1),Tables!$L$2:$M$22,2,FALSE)),4.65))</f>
        <v>4.6500000000000004</v>
      </c>
      <c r="R96" s="27"/>
      <c r="S96" s="27"/>
      <c r="T96" s="48"/>
      <c r="U96" s="41"/>
      <c r="V96" s="14">
        <f>IF(V95&gt;4.65,IF((V95+VLOOKUP(CEILING(V95,1),Tables!$L$2:$M$22,2,FALSE)&lt;4.65),4.65,V95+VLOOKUP(CEILING(V95,1),Tables!$L$2:$M$22,2,FALSE)),IF(V95&lt;4.65,IF((V95+VLOOKUP(FLOOR(V95,1),Tables!$L$2:$M$22,2,FALSE)&gt;4.65),4.65,V95+VLOOKUP(FLOOR(V95,1),Tables!$L$2:$M$22,2,FALSE)),4.65))</f>
        <v>4.6500000000000004</v>
      </c>
      <c r="W96" s="27"/>
      <c r="X96" s="27"/>
      <c r="Y96" s="48"/>
      <c r="Z96" s="41"/>
      <c r="AA96" s="14">
        <f>IF(AA95&gt;4.65,IF((AA95+VLOOKUP(CEILING(AA95,1),Tables!$L$2:$M$22,2,FALSE)&lt;4.65),4.65,AA95+VLOOKUP(CEILING(AA95,1),Tables!$L$2:$M$22,2,FALSE)),IF(AA95&lt;4.65,IF((AA95+VLOOKUP(FLOOR(AA95,1),Tables!$L$2:$M$22,2,FALSE)&gt;4.65),4.65,AA95+VLOOKUP(FLOOR(AA95,1),Tables!$L$2:$M$22,2,FALSE)),4.65))</f>
        <v>4.6500000000000004</v>
      </c>
      <c r="AB96" s="27"/>
      <c r="AC96" s="27"/>
      <c r="AD96" s="48"/>
      <c r="AE96" s="41"/>
      <c r="AF96" s="14">
        <f>IF(AF95&gt;4.65,IF((AF95+VLOOKUP(CEILING(AF95,1),Tables!$L$2:$M$22,2,FALSE)&lt;4.65),4.65,AF95+VLOOKUP(CEILING(AF95,1),Tables!$L$2:$M$22,2,FALSE)),IF(AF95&lt;4.65,IF((AF95+VLOOKUP(FLOOR(AF95,1),Tables!$L$2:$M$22,2,FALSE)&gt;4.65),4.65,AF95+VLOOKUP(FLOOR(AF95,1),Tables!$L$2:$M$22,2,FALSE)),4.65))</f>
        <v>4.6500000000000004</v>
      </c>
      <c r="AG96" s="27"/>
      <c r="AH96" s="27"/>
      <c r="AI96" s="48"/>
      <c r="AJ96" s="41"/>
      <c r="AK96" s="14">
        <f>IF(AK95&gt;4.65,IF((AK95+VLOOKUP(CEILING(AK95,1),Tables!$L$2:$M$22,2,FALSE)&lt;4.65),4.65,AK95+VLOOKUP(CEILING(AK95,1),Tables!$L$2:$M$22,2,FALSE)),IF(AK95&lt;4.65,IF((AK95+VLOOKUP(FLOOR(AK95,1),Tables!$L$2:$M$22,2,FALSE)&gt;4.65),4.65,AK95+VLOOKUP(FLOOR(AK95,1),Tables!$L$2:$M$22,2,FALSE)),4.65))</f>
        <v>4.6500000000000004</v>
      </c>
      <c r="AL96" s="27"/>
      <c r="AM96" s="27"/>
      <c r="AN96" s="48"/>
      <c r="AO96" s="41"/>
      <c r="AP96" s="14">
        <f>IF(AP95&gt;4.65,IF((AP95+VLOOKUP(CEILING(AP95,1),Tables!$L$2:$M$22,2,FALSE)&lt;4.65),4.65,AP95+VLOOKUP(CEILING(AP95,1),Tables!$L$2:$M$22,2,FALSE)),IF(AP95&lt;4.65,IF((AP95+VLOOKUP(FLOOR(AP95,1),Tables!$L$2:$M$22,2,FALSE)&gt;4.65),4.65,AP95+VLOOKUP(FLOOR(AP95,1),Tables!$L$2:$M$22,2,FALSE)),4.65))</f>
        <v>4.6500000000000004</v>
      </c>
      <c r="AQ96" s="27"/>
      <c r="AR96" s="27"/>
      <c r="AS96" s="48"/>
    </row>
    <row r="97" spans="1:45" s="15" customFormat="1">
      <c r="A97" s="13">
        <f t="shared" si="86"/>
        <v>48</v>
      </c>
      <c r="B97" s="13">
        <f t="shared" si="87"/>
        <v>13</v>
      </c>
      <c r="C97" s="13">
        <f t="shared" si="57"/>
        <v>1</v>
      </c>
      <c r="D97" s="16" t="str">
        <f t="shared" si="58"/>
        <v>s48w13d1</v>
      </c>
      <c r="E97" s="23">
        <f t="shared" si="76"/>
        <v>41043</v>
      </c>
      <c r="F97" s="41"/>
      <c r="G97" s="14">
        <f>IF(G96&gt;4.65,IF((G96+VLOOKUP(CEILING(G96,1),Tables!$L$2:$M$22,2,FALSE)&lt;4.65),4.65,G96+VLOOKUP(CEILING(G96,1),Tables!$L$2:$M$22,2,FALSE)),IF(G96&lt;4.65,IF((G96+VLOOKUP(FLOOR(G96,1),Tables!$L$2:$M$22,2,FALSE)&gt;4.65),4.65,G96+VLOOKUP(FLOOR(G96,1),Tables!$L$2:$M$22,2,FALSE)),4.65))</f>
        <v>4.6500000000000004</v>
      </c>
      <c r="H97" s="27"/>
      <c r="I97" s="27"/>
      <c r="J97" s="48"/>
      <c r="K97" s="41"/>
      <c r="L97" s="14">
        <f>IF(L96&gt;4.65,IF((L96+VLOOKUP(CEILING(L96,1),Tables!$L$2:$M$22,2,FALSE)&lt;4.65),4.65,L96+VLOOKUP(CEILING(L96,1),Tables!$L$2:$M$22,2,FALSE)),IF(L96&lt;4.65,IF((L96+VLOOKUP(FLOOR(L96,1),Tables!$L$2:$M$22,2,FALSE)&gt;4.65),4.65,L96+VLOOKUP(FLOOR(L96,1),Tables!$L$2:$M$22,2,FALSE)),4.65))</f>
        <v>4.6500000000000004</v>
      </c>
      <c r="M97" s="27"/>
      <c r="N97" s="27"/>
      <c r="O97" s="48"/>
      <c r="P97" s="41"/>
      <c r="Q97" s="14">
        <f>IF(Q96&gt;4.65,IF((Q96+VLOOKUP(CEILING(Q96,1),Tables!$L$2:$M$22,2,FALSE)&lt;4.65),4.65,Q96+VLOOKUP(CEILING(Q96,1),Tables!$L$2:$M$22,2,FALSE)),IF(Q96&lt;4.65,IF((Q96+VLOOKUP(FLOOR(Q96,1),Tables!$L$2:$M$22,2,FALSE)&gt;4.65),4.65,Q96+VLOOKUP(FLOOR(Q96,1),Tables!$L$2:$M$22,2,FALSE)),4.65))</f>
        <v>4.6500000000000004</v>
      </c>
      <c r="R97" s="27"/>
      <c r="S97" s="27"/>
      <c r="T97" s="48"/>
      <c r="U97" s="41"/>
      <c r="V97" s="14">
        <f>IF(V96&gt;4.65,IF((V96+VLOOKUP(CEILING(V96,1),Tables!$L$2:$M$22,2,FALSE)&lt;4.65),4.65,V96+VLOOKUP(CEILING(V96,1),Tables!$L$2:$M$22,2,FALSE)),IF(V96&lt;4.65,IF((V96+VLOOKUP(FLOOR(V96,1),Tables!$L$2:$M$22,2,FALSE)&gt;4.65),4.65,V96+VLOOKUP(FLOOR(V96,1),Tables!$L$2:$M$22,2,FALSE)),4.65))</f>
        <v>4.6500000000000004</v>
      </c>
      <c r="W97" s="27"/>
      <c r="X97" s="27"/>
      <c r="Y97" s="48"/>
      <c r="Z97" s="41"/>
      <c r="AA97" s="14">
        <f>IF(AA96&gt;4.65,IF((AA96+VLOOKUP(CEILING(AA96,1),Tables!$L$2:$M$22,2,FALSE)&lt;4.65),4.65,AA96+VLOOKUP(CEILING(AA96,1),Tables!$L$2:$M$22,2,FALSE)),IF(AA96&lt;4.65,IF((AA96+VLOOKUP(FLOOR(AA96,1),Tables!$L$2:$M$22,2,FALSE)&gt;4.65),4.65,AA96+VLOOKUP(FLOOR(AA96,1),Tables!$L$2:$M$22,2,FALSE)),4.65))</f>
        <v>4.6500000000000004</v>
      </c>
      <c r="AB97" s="27"/>
      <c r="AC97" s="27"/>
      <c r="AD97" s="48"/>
      <c r="AE97" s="41"/>
      <c r="AF97" s="14">
        <f>IF(AF96&gt;4.65,IF((AF96+VLOOKUP(CEILING(AF96,1),Tables!$L$2:$M$22,2,FALSE)&lt;4.65),4.65,AF96+VLOOKUP(CEILING(AF96,1),Tables!$L$2:$M$22,2,FALSE)),IF(AF96&lt;4.65,IF((AF96+VLOOKUP(FLOOR(AF96,1),Tables!$L$2:$M$22,2,FALSE)&gt;4.65),4.65,AF96+VLOOKUP(FLOOR(AF96,1),Tables!$L$2:$M$22,2,FALSE)),4.65))</f>
        <v>4.6500000000000004</v>
      </c>
      <c r="AG97" s="27"/>
      <c r="AH97" s="27"/>
      <c r="AI97" s="48"/>
      <c r="AJ97" s="41"/>
      <c r="AK97" s="14">
        <f>IF(AK96&gt;4.65,IF((AK96+VLOOKUP(CEILING(AK96,1),Tables!$L$2:$M$22,2,FALSE)&lt;4.65),4.65,AK96+VLOOKUP(CEILING(AK96,1),Tables!$L$2:$M$22,2,FALSE)),IF(AK96&lt;4.65,IF((AK96+VLOOKUP(FLOOR(AK96,1),Tables!$L$2:$M$22,2,FALSE)&gt;4.65),4.65,AK96+VLOOKUP(FLOOR(AK96,1),Tables!$L$2:$M$22,2,FALSE)),4.65))</f>
        <v>4.6500000000000004</v>
      </c>
      <c r="AL97" s="27"/>
      <c r="AM97" s="27"/>
      <c r="AN97" s="48"/>
      <c r="AO97" s="41"/>
      <c r="AP97" s="14">
        <f>IF(AP96&gt;4.65,IF((AP96+VLOOKUP(CEILING(AP96,1),Tables!$L$2:$M$22,2,FALSE)&lt;4.65),4.65,AP96+VLOOKUP(CEILING(AP96,1),Tables!$L$2:$M$22,2,FALSE)),IF(AP96&lt;4.65,IF((AP96+VLOOKUP(FLOOR(AP96,1),Tables!$L$2:$M$22,2,FALSE)&gt;4.65),4.65,AP96+VLOOKUP(FLOOR(AP96,1),Tables!$L$2:$M$22,2,FALSE)),4.65))</f>
        <v>4.6500000000000004</v>
      </c>
      <c r="AQ97" s="27"/>
      <c r="AR97" s="27"/>
      <c r="AS97" s="48"/>
    </row>
    <row r="98" spans="1:45" s="15" customFormat="1">
      <c r="A98" s="13">
        <f t="shared" si="86"/>
        <v>48</v>
      </c>
      <c r="B98" s="13">
        <f t="shared" si="87"/>
        <v>13</v>
      </c>
      <c r="C98" s="13">
        <f t="shared" si="57"/>
        <v>2</v>
      </c>
      <c r="D98" s="16" t="str">
        <f t="shared" si="58"/>
        <v>s48w13d2</v>
      </c>
      <c r="E98" s="23">
        <f t="shared" si="76"/>
        <v>41044</v>
      </c>
      <c r="F98" s="41"/>
      <c r="G98" s="14">
        <f>IF(G97&gt;4.65,IF((G97+VLOOKUP(CEILING(G97,1),Tables!$L$2:$M$22,2,FALSE)&lt;4.65),4.65,G97+VLOOKUP(CEILING(G97,1),Tables!$L$2:$M$22,2,FALSE)),IF(G97&lt;4.65,IF((G97+VLOOKUP(FLOOR(G97,1),Tables!$L$2:$M$22,2,FALSE)&gt;4.65),4.65,G97+VLOOKUP(FLOOR(G97,1),Tables!$L$2:$M$22,2,FALSE)),4.65))</f>
        <v>4.6500000000000004</v>
      </c>
      <c r="H98" s="27"/>
      <c r="I98" s="27"/>
      <c r="J98" s="48"/>
      <c r="K98" s="41"/>
      <c r="L98" s="14">
        <f>IF(L97&gt;4.65,IF((L97+VLOOKUP(CEILING(L97,1),Tables!$L$2:$M$22,2,FALSE)&lt;4.65),4.65,L97+VLOOKUP(CEILING(L97,1),Tables!$L$2:$M$22,2,FALSE)),IF(L97&lt;4.65,IF((L97+VLOOKUP(FLOOR(L97,1),Tables!$L$2:$M$22,2,FALSE)&gt;4.65),4.65,L97+VLOOKUP(FLOOR(L97,1),Tables!$L$2:$M$22,2,FALSE)),4.65))</f>
        <v>4.6500000000000004</v>
      </c>
      <c r="M98" s="27"/>
      <c r="N98" s="27"/>
      <c r="O98" s="48"/>
      <c r="P98" s="41"/>
      <c r="Q98" s="14">
        <f>IF(Q97&gt;4.65,IF((Q97+VLOOKUP(CEILING(Q97,1),Tables!$L$2:$M$22,2,FALSE)&lt;4.65),4.65,Q97+VLOOKUP(CEILING(Q97,1),Tables!$L$2:$M$22,2,FALSE)),IF(Q97&lt;4.65,IF((Q97+VLOOKUP(FLOOR(Q97,1),Tables!$L$2:$M$22,2,FALSE)&gt;4.65),4.65,Q97+VLOOKUP(FLOOR(Q97,1),Tables!$L$2:$M$22,2,FALSE)),4.65))</f>
        <v>4.6500000000000004</v>
      </c>
      <c r="R98" s="27"/>
      <c r="S98" s="27"/>
      <c r="T98" s="48"/>
      <c r="U98" s="41"/>
      <c r="V98" s="14">
        <f>IF(V97&gt;4.65,IF((V97+VLOOKUP(CEILING(V97,1),Tables!$L$2:$M$22,2,FALSE)&lt;4.65),4.65,V97+VLOOKUP(CEILING(V97,1),Tables!$L$2:$M$22,2,FALSE)),IF(V97&lt;4.65,IF((V97+VLOOKUP(FLOOR(V97,1),Tables!$L$2:$M$22,2,FALSE)&gt;4.65),4.65,V97+VLOOKUP(FLOOR(V97,1),Tables!$L$2:$M$22,2,FALSE)),4.65))</f>
        <v>4.6500000000000004</v>
      </c>
      <c r="W98" s="27"/>
      <c r="X98" s="27"/>
      <c r="Y98" s="48"/>
      <c r="Z98" s="41"/>
      <c r="AA98" s="14">
        <f>IF(AA97&gt;4.65,IF((AA97+VLOOKUP(CEILING(AA97,1),Tables!$L$2:$M$22,2,FALSE)&lt;4.65),4.65,AA97+VLOOKUP(CEILING(AA97,1),Tables!$L$2:$M$22,2,FALSE)),IF(AA97&lt;4.65,IF((AA97+VLOOKUP(FLOOR(AA97,1),Tables!$L$2:$M$22,2,FALSE)&gt;4.65),4.65,AA97+VLOOKUP(FLOOR(AA97,1),Tables!$L$2:$M$22,2,FALSE)),4.65))</f>
        <v>4.6500000000000004</v>
      </c>
      <c r="AB98" s="27"/>
      <c r="AC98" s="27"/>
      <c r="AD98" s="48"/>
      <c r="AE98" s="41"/>
      <c r="AF98" s="14">
        <f>IF(AF97&gt;4.65,IF((AF97+VLOOKUP(CEILING(AF97,1),Tables!$L$2:$M$22,2,FALSE)&lt;4.65),4.65,AF97+VLOOKUP(CEILING(AF97,1),Tables!$L$2:$M$22,2,FALSE)),IF(AF97&lt;4.65,IF((AF97+VLOOKUP(FLOOR(AF97,1),Tables!$L$2:$M$22,2,FALSE)&gt;4.65),4.65,AF97+VLOOKUP(FLOOR(AF97,1),Tables!$L$2:$M$22,2,FALSE)),4.65))</f>
        <v>4.6500000000000004</v>
      </c>
      <c r="AG98" s="27"/>
      <c r="AH98" s="27"/>
      <c r="AI98" s="48"/>
      <c r="AJ98" s="41"/>
      <c r="AK98" s="14">
        <f>IF(AK97&gt;4.65,IF((AK97+VLOOKUP(CEILING(AK97,1),Tables!$L$2:$M$22,2,FALSE)&lt;4.65),4.65,AK97+VLOOKUP(CEILING(AK97,1),Tables!$L$2:$M$22,2,FALSE)),IF(AK97&lt;4.65,IF((AK97+VLOOKUP(FLOOR(AK97,1),Tables!$L$2:$M$22,2,FALSE)&gt;4.65),4.65,AK97+VLOOKUP(FLOOR(AK97,1),Tables!$L$2:$M$22,2,FALSE)),4.65))</f>
        <v>4.6500000000000004</v>
      </c>
      <c r="AL98" s="27"/>
      <c r="AM98" s="27"/>
      <c r="AN98" s="48"/>
      <c r="AO98" s="41"/>
      <c r="AP98" s="14">
        <f>IF(AP97&gt;4.65,IF((AP97+VLOOKUP(CEILING(AP97,1),Tables!$L$2:$M$22,2,FALSE)&lt;4.65),4.65,AP97+VLOOKUP(CEILING(AP97,1),Tables!$L$2:$M$22,2,FALSE)),IF(AP97&lt;4.65,IF((AP97+VLOOKUP(FLOOR(AP97,1),Tables!$L$2:$M$22,2,FALSE)&gt;4.65),4.65,AP97+VLOOKUP(FLOOR(AP97,1),Tables!$L$2:$M$22,2,FALSE)),4.65))</f>
        <v>4.6500000000000004</v>
      </c>
      <c r="AQ98" s="27"/>
      <c r="AR98" s="27"/>
      <c r="AS98" s="48"/>
    </row>
    <row r="99" spans="1:45" s="15" customFormat="1">
      <c r="A99" s="13">
        <f t="shared" si="86"/>
        <v>48</v>
      </c>
      <c r="B99" s="13">
        <f t="shared" si="87"/>
        <v>13</v>
      </c>
      <c r="C99" s="13">
        <f t="shared" si="57"/>
        <v>3</v>
      </c>
      <c r="D99" s="16" t="str">
        <f t="shared" si="58"/>
        <v>s48w13d3</v>
      </c>
      <c r="E99" s="23">
        <f t="shared" si="76"/>
        <v>41045</v>
      </c>
      <c r="F99" s="41"/>
      <c r="G99" s="14">
        <f>IF(G98&gt;4.65,IF((G98+VLOOKUP(CEILING(G98,1),Tables!$L$2:$M$22,2,FALSE)&lt;4.65),4.65,G98+VLOOKUP(CEILING(G98,1),Tables!$L$2:$M$22,2,FALSE)),IF(G98&lt;4.65,IF((G98+VLOOKUP(FLOOR(G98,1),Tables!$L$2:$M$22,2,FALSE)&gt;4.65),4.65,G98+VLOOKUP(FLOOR(G98,1),Tables!$L$2:$M$22,2,FALSE)),4.65))</f>
        <v>4.6500000000000004</v>
      </c>
      <c r="H99" s="27"/>
      <c r="I99" s="27"/>
      <c r="J99" s="48"/>
      <c r="K99" s="41"/>
      <c r="L99" s="14">
        <f>IF(L98&gt;4.65,IF((L98+VLOOKUP(CEILING(L98,1),Tables!$L$2:$M$22,2,FALSE)&lt;4.65),4.65,L98+VLOOKUP(CEILING(L98,1),Tables!$L$2:$M$22,2,FALSE)),IF(L98&lt;4.65,IF((L98+VLOOKUP(FLOOR(L98,1),Tables!$L$2:$M$22,2,FALSE)&gt;4.65),4.65,L98+VLOOKUP(FLOOR(L98,1),Tables!$L$2:$M$22,2,FALSE)),4.65))</f>
        <v>4.6500000000000004</v>
      </c>
      <c r="M99" s="27"/>
      <c r="N99" s="27"/>
      <c r="O99" s="48"/>
      <c r="P99" s="41"/>
      <c r="Q99" s="14">
        <f>IF(Q98&gt;4.65,IF((Q98+VLOOKUP(CEILING(Q98,1),Tables!$L$2:$M$22,2,FALSE)&lt;4.65),4.65,Q98+VLOOKUP(CEILING(Q98,1),Tables!$L$2:$M$22,2,FALSE)),IF(Q98&lt;4.65,IF((Q98+VLOOKUP(FLOOR(Q98,1),Tables!$L$2:$M$22,2,FALSE)&gt;4.65),4.65,Q98+VLOOKUP(FLOOR(Q98,1),Tables!$L$2:$M$22,2,FALSE)),4.65))</f>
        <v>4.6500000000000004</v>
      </c>
      <c r="R99" s="27"/>
      <c r="S99" s="27"/>
      <c r="T99" s="48"/>
      <c r="U99" s="41"/>
      <c r="V99" s="14">
        <f>IF(V98&gt;4.65,IF((V98+VLOOKUP(CEILING(V98,1),Tables!$L$2:$M$22,2,FALSE)&lt;4.65),4.65,V98+VLOOKUP(CEILING(V98,1),Tables!$L$2:$M$22,2,FALSE)),IF(V98&lt;4.65,IF((V98+VLOOKUP(FLOOR(V98,1),Tables!$L$2:$M$22,2,FALSE)&gt;4.65),4.65,V98+VLOOKUP(FLOOR(V98,1),Tables!$L$2:$M$22,2,FALSE)),4.65))</f>
        <v>4.6500000000000004</v>
      </c>
      <c r="W99" s="27"/>
      <c r="X99" s="27"/>
      <c r="Y99" s="48"/>
      <c r="Z99" s="41"/>
      <c r="AA99" s="14">
        <f>IF(AA98&gt;4.65,IF((AA98+VLOOKUP(CEILING(AA98,1),Tables!$L$2:$M$22,2,FALSE)&lt;4.65),4.65,AA98+VLOOKUP(CEILING(AA98,1),Tables!$L$2:$M$22,2,FALSE)),IF(AA98&lt;4.65,IF((AA98+VLOOKUP(FLOOR(AA98,1),Tables!$L$2:$M$22,2,FALSE)&gt;4.65),4.65,AA98+VLOOKUP(FLOOR(AA98,1),Tables!$L$2:$M$22,2,FALSE)),4.65))</f>
        <v>4.6500000000000004</v>
      </c>
      <c r="AB99" s="27"/>
      <c r="AC99" s="27"/>
      <c r="AD99" s="48"/>
      <c r="AE99" s="41"/>
      <c r="AF99" s="14">
        <f>IF(AF98&gt;4.65,IF((AF98+VLOOKUP(CEILING(AF98,1),Tables!$L$2:$M$22,2,FALSE)&lt;4.65),4.65,AF98+VLOOKUP(CEILING(AF98,1),Tables!$L$2:$M$22,2,FALSE)),IF(AF98&lt;4.65,IF((AF98+VLOOKUP(FLOOR(AF98,1),Tables!$L$2:$M$22,2,FALSE)&gt;4.65),4.65,AF98+VLOOKUP(FLOOR(AF98,1),Tables!$L$2:$M$22,2,FALSE)),4.65))</f>
        <v>4.6500000000000004</v>
      </c>
      <c r="AG99" s="27"/>
      <c r="AH99" s="27"/>
      <c r="AI99" s="48"/>
      <c r="AJ99" s="41"/>
      <c r="AK99" s="14">
        <f>IF(AK98&gt;4.65,IF((AK98+VLOOKUP(CEILING(AK98,1),Tables!$L$2:$M$22,2,FALSE)&lt;4.65),4.65,AK98+VLOOKUP(CEILING(AK98,1),Tables!$L$2:$M$22,2,FALSE)),IF(AK98&lt;4.65,IF((AK98+VLOOKUP(FLOOR(AK98,1),Tables!$L$2:$M$22,2,FALSE)&gt;4.65),4.65,AK98+VLOOKUP(FLOOR(AK98,1),Tables!$L$2:$M$22,2,FALSE)),4.65))</f>
        <v>4.6500000000000004</v>
      </c>
      <c r="AL99" s="27"/>
      <c r="AM99" s="27"/>
      <c r="AN99" s="48"/>
      <c r="AO99" s="41"/>
      <c r="AP99" s="14">
        <f>IF(AP98&gt;4.65,IF((AP98+VLOOKUP(CEILING(AP98,1),Tables!$L$2:$M$22,2,FALSE)&lt;4.65),4.65,AP98+VLOOKUP(CEILING(AP98,1),Tables!$L$2:$M$22,2,FALSE)),IF(AP98&lt;4.65,IF((AP98+VLOOKUP(FLOOR(AP98,1),Tables!$L$2:$M$22,2,FALSE)&gt;4.65),4.65,AP98+VLOOKUP(FLOOR(AP98,1),Tables!$L$2:$M$22,2,FALSE)),4.65))</f>
        <v>4.6500000000000004</v>
      </c>
      <c r="AQ99" s="27"/>
      <c r="AR99" s="27"/>
      <c r="AS99" s="48"/>
    </row>
    <row r="100" spans="1:45" s="15" customFormat="1">
      <c r="A100" s="13">
        <f t="shared" si="86"/>
        <v>48</v>
      </c>
      <c r="B100" s="13">
        <f t="shared" si="87"/>
        <v>13</v>
      </c>
      <c r="C100" s="13">
        <f t="shared" si="57"/>
        <v>4</v>
      </c>
      <c r="D100" s="16" t="str">
        <f t="shared" si="58"/>
        <v>s48w13d4</v>
      </c>
      <c r="E100" s="23">
        <f t="shared" si="76"/>
        <v>41046</v>
      </c>
      <c r="F100" s="41"/>
      <c r="G100" s="14">
        <f>IF(G99&gt;4.65,IF((G99+VLOOKUP(CEILING(G99,1),Tables!$L$2:$M$22,2,FALSE)&lt;4.65),4.65,G99+VLOOKUP(CEILING(G99,1),Tables!$L$2:$M$22,2,FALSE)),IF(G99&lt;4.65,IF((G99+VLOOKUP(FLOOR(G99,1),Tables!$L$2:$M$22,2,FALSE)&gt;4.65),4.65,G99+VLOOKUP(FLOOR(G99,1),Tables!$L$2:$M$22,2,FALSE)),4.65))</f>
        <v>4.6500000000000004</v>
      </c>
      <c r="H100" s="27"/>
      <c r="I100" s="27"/>
      <c r="J100" s="48"/>
      <c r="K100" s="41"/>
      <c r="L100" s="14">
        <f>IF(L99&gt;4.65,IF((L99+VLOOKUP(CEILING(L99,1),Tables!$L$2:$M$22,2,FALSE)&lt;4.65),4.65,L99+VLOOKUP(CEILING(L99,1),Tables!$L$2:$M$22,2,FALSE)),IF(L99&lt;4.65,IF((L99+VLOOKUP(FLOOR(L99,1),Tables!$L$2:$M$22,2,FALSE)&gt;4.65),4.65,L99+VLOOKUP(FLOOR(L99,1),Tables!$L$2:$M$22,2,FALSE)),4.65))</f>
        <v>4.6500000000000004</v>
      </c>
      <c r="M100" s="27"/>
      <c r="N100" s="27"/>
      <c r="O100" s="48"/>
      <c r="P100" s="41"/>
      <c r="Q100" s="14">
        <f>IF(Q99&gt;4.65,IF((Q99+VLOOKUP(CEILING(Q99,1),Tables!$L$2:$M$22,2,FALSE)&lt;4.65),4.65,Q99+VLOOKUP(CEILING(Q99,1),Tables!$L$2:$M$22,2,FALSE)),IF(Q99&lt;4.65,IF((Q99+VLOOKUP(FLOOR(Q99,1),Tables!$L$2:$M$22,2,FALSE)&gt;4.65),4.65,Q99+VLOOKUP(FLOOR(Q99,1),Tables!$L$2:$M$22,2,FALSE)),4.65))</f>
        <v>4.6500000000000004</v>
      </c>
      <c r="R100" s="27"/>
      <c r="S100" s="27"/>
      <c r="T100" s="48"/>
      <c r="U100" s="41"/>
      <c r="V100" s="14">
        <f>IF(V99&gt;4.65,IF((V99+VLOOKUP(CEILING(V99,1),Tables!$L$2:$M$22,2,FALSE)&lt;4.65),4.65,V99+VLOOKUP(CEILING(V99,1),Tables!$L$2:$M$22,2,FALSE)),IF(V99&lt;4.65,IF((V99+VLOOKUP(FLOOR(V99,1),Tables!$L$2:$M$22,2,FALSE)&gt;4.65),4.65,V99+VLOOKUP(FLOOR(V99,1),Tables!$L$2:$M$22,2,FALSE)),4.65))</f>
        <v>4.6500000000000004</v>
      </c>
      <c r="W100" s="27"/>
      <c r="X100" s="27"/>
      <c r="Y100" s="48"/>
      <c r="Z100" s="41"/>
      <c r="AA100" s="14">
        <f>IF(AA99&gt;4.65,IF((AA99+VLOOKUP(CEILING(AA99,1),Tables!$L$2:$M$22,2,FALSE)&lt;4.65),4.65,AA99+VLOOKUP(CEILING(AA99,1),Tables!$L$2:$M$22,2,FALSE)),IF(AA99&lt;4.65,IF((AA99+VLOOKUP(FLOOR(AA99,1),Tables!$L$2:$M$22,2,FALSE)&gt;4.65),4.65,AA99+VLOOKUP(FLOOR(AA99,1),Tables!$L$2:$M$22,2,FALSE)),4.65))</f>
        <v>4.6500000000000004</v>
      </c>
      <c r="AB100" s="27"/>
      <c r="AC100" s="27"/>
      <c r="AD100" s="48"/>
      <c r="AE100" s="41"/>
      <c r="AF100" s="14">
        <f>IF(AF99&gt;4.65,IF((AF99+VLOOKUP(CEILING(AF99,1),Tables!$L$2:$M$22,2,FALSE)&lt;4.65),4.65,AF99+VLOOKUP(CEILING(AF99,1),Tables!$L$2:$M$22,2,FALSE)),IF(AF99&lt;4.65,IF((AF99+VLOOKUP(FLOOR(AF99,1),Tables!$L$2:$M$22,2,FALSE)&gt;4.65),4.65,AF99+VLOOKUP(FLOOR(AF99,1),Tables!$L$2:$M$22,2,FALSE)),4.65))</f>
        <v>4.6500000000000004</v>
      </c>
      <c r="AG100" s="27"/>
      <c r="AH100" s="27"/>
      <c r="AI100" s="48"/>
      <c r="AJ100" s="41"/>
      <c r="AK100" s="14">
        <f>IF(AK99&gt;4.65,IF((AK99+VLOOKUP(CEILING(AK99,1),Tables!$L$2:$M$22,2,FALSE)&lt;4.65),4.65,AK99+VLOOKUP(CEILING(AK99,1),Tables!$L$2:$M$22,2,FALSE)),IF(AK99&lt;4.65,IF((AK99+VLOOKUP(FLOOR(AK99,1),Tables!$L$2:$M$22,2,FALSE)&gt;4.65),4.65,AK99+VLOOKUP(FLOOR(AK99,1),Tables!$L$2:$M$22,2,FALSE)),4.65))</f>
        <v>4.6500000000000004</v>
      </c>
      <c r="AL100" s="27"/>
      <c r="AM100" s="27"/>
      <c r="AN100" s="48"/>
      <c r="AO100" s="41"/>
      <c r="AP100" s="14">
        <f>IF(AP99&gt;4.65,IF((AP99+VLOOKUP(CEILING(AP99,1),Tables!$L$2:$M$22,2,FALSE)&lt;4.65),4.65,AP99+VLOOKUP(CEILING(AP99,1),Tables!$L$2:$M$22,2,FALSE)),IF(AP99&lt;4.65,IF((AP99+VLOOKUP(FLOOR(AP99,1),Tables!$L$2:$M$22,2,FALSE)&gt;4.65),4.65,AP99+VLOOKUP(FLOOR(AP99,1),Tables!$L$2:$M$22,2,FALSE)),4.65))</f>
        <v>4.6500000000000004</v>
      </c>
      <c r="AQ100" s="27"/>
      <c r="AR100" s="27"/>
      <c r="AS100" s="48"/>
    </row>
    <row r="101" spans="1:45" s="15" customFormat="1">
      <c r="A101" s="13">
        <f t="shared" si="86"/>
        <v>48</v>
      </c>
      <c r="B101" s="13">
        <f t="shared" si="87"/>
        <v>13</v>
      </c>
      <c r="C101" s="13">
        <f t="shared" si="57"/>
        <v>5</v>
      </c>
      <c r="D101" s="16" t="str">
        <f t="shared" si="58"/>
        <v>s48w13d5</v>
      </c>
      <c r="E101" s="23">
        <f t="shared" si="76"/>
        <v>41047</v>
      </c>
      <c r="F101" s="41"/>
      <c r="G101" s="14">
        <f>IF(G100&gt;4.65,IF((G100+VLOOKUP(CEILING(G100,1),Tables!$L$2:$M$22,2,FALSE)&lt;4.65),4.65,G100+VLOOKUP(CEILING(G100,1),Tables!$L$2:$M$22,2,FALSE)),IF(G100&lt;4.65,IF((G100+VLOOKUP(FLOOR(G100,1),Tables!$L$2:$M$22,2,FALSE)&gt;4.65),4.65,G100+VLOOKUP(FLOOR(G100,1),Tables!$L$2:$M$22,2,FALSE)),4.65))</f>
        <v>4.6500000000000004</v>
      </c>
      <c r="H101" s="27"/>
      <c r="I101" s="27"/>
      <c r="J101" s="48"/>
      <c r="K101" s="41"/>
      <c r="L101" s="14">
        <f>IF(L100&gt;4.65,IF((L100+VLOOKUP(CEILING(L100,1),Tables!$L$2:$M$22,2,FALSE)&lt;4.65),4.65,L100+VLOOKUP(CEILING(L100,1),Tables!$L$2:$M$22,2,FALSE)),IF(L100&lt;4.65,IF((L100+VLOOKUP(FLOOR(L100,1),Tables!$L$2:$M$22,2,FALSE)&gt;4.65),4.65,L100+VLOOKUP(FLOOR(L100,1),Tables!$L$2:$M$22,2,FALSE)),4.65))</f>
        <v>4.6500000000000004</v>
      </c>
      <c r="M101" s="27"/>
      <c r="N101" s="27"/>
      <c r="O101" s="48"/>
      <c r="P101" s="41"/>
      <c r="Q101" s="14">
        <f>IF(Q100&gt;4.65,IF((Q100+VLOOKUP(CEILING(Q100,1),Tables!$L$2:$M$22,2,FALSE)&lt;4.65),4.65,Q100+VLOOKUP(CEILING(Q100,1),Tables!$L$2:$M$22,2,FALSE)),IF(Q100&lt;4.65,IF((Q100+VLOOKUP(FLOOR(Q100,1),Tables!$L$2:$M$22,2,FALSE)&gt;4.65),4.65,Q100+VLOOKUP(FLOOR(Q100,1),Tables!$L$2:$M$22,2,FALSE)),4.65))</f>
        <v>4.6500000000000004</v>
      </c>
      <c r="R101" s="27"/>
      <c r="S101" s="27"/>
      <c r="T101" s="48"/>
      <c r="U101" s="41"/>
      <c r="V101" s="14">
        <f>IF(V100&gt;4.65,IF((V100+VLOOKUP(CEILING(V100,1),Tables!$L$2:$M$22,2,FALSE)&lt;4.65),4.65,V100+VLOOKUP(CEILING(V100,1),Tables!$L$2:$M$22,2,FALSE)),IF(V100&lt;4.65,IF((V100+VLOOKUP(FLOOR(V100,1),Tables!$L$2:$M$22,2,FALSE)&gt;4.65),4.65,V100+VLOOKUP(FLOOR(V100,1),Tables!$L$2:$M$22,2,FALSE)),4.65))</f>
        <v>4.6500000000000004</v>
      </c>
      <c r="W101" s="27"/>
      <c r="X101" s="27"/>
      <c r="Y101" s="48"/>
      <c r="Z101" s="41"/>
      <c r="AA101" s="14">
        <f>IF(AA100&gt;4.65,IF((AA100+VLOOKUP(CEILING(AA100,1),Tables!$L$2:$M$22,2,FALSE)&lt;4.65),4.65,AA100+VLOOKUP(CEILING(AA100,1),Tables!$L$2:$M$22,2,FALSE)),IF(AA100&lt;4.65,IF((AA100+VLOOKUP(FLOOR(AA100,1),Tables!$L$2:$M$22,2,FALSE)&gt;4.65),4.65,AA100+VLOOKUP(FLOOR(AA100,1),Tables!$L$2:$M$22,2,FALSE)),4.65))</f>
        <v>4.6500000000000004</v>
      </c>
      <c r="AB101" s="27"/>
      <c r="AC101" s="27"/>
      <c r="AD101" s="48"/>
      <c r="AE101" s="41"/>
      <c r="AF101" s="14">
        <f>IF(AF100&gt;4.65,IF((AF100+VLOOKUP(CEILING(AF100,1),Tables!$L$2:$M$22,2,FALSE)&lt;4.65),4.65,AF100+VLOOKUP(CEILING(AF100,1),Tables!$L$2:$M$22,2,FALSE)),IF(AF100&lt;4.65,IF((AF100+VLOOKUP(FLOOR(AF100,1),Tables!$L$2:$M$22,2,FALSE)&gt;4.65),4.65,AF100+VLOOKUP(FLOOR(AF100,1),Tables!$L$2:$M$22,2,FALSE)),4.65))</f>
        <v>4.6500000000000004</v>
      </c>
      <c r="AG101" s="27"/>
      <c r="AH101" s="27"/>
      <c r="AI101" s="48"/>
      <c r="AJ101" s="41"/>
      <c r="AK101" s="14">
        <f>IF(AK100&gt;4.65,IF((AK100+VLOOKUP(CEILING(AK100,1),Tables!$L$2:$M$22,2,FALSE)&lt;4.65),4.65,AK100+VLOOKUP(CEILING(AK100,1),Tables!$L$2:$M$22,2,FALSE)),IF(AK100&lt;4.65,IF((AK100+VLOOKUP(FLOOR(AK100,1),Tables!$L$2:$M$22,2,FALSE)&gt;4.65),4.65,AK100+VLOOKUP(FLOOR(AK100,1),Tables!$L$2:$M$22,2,FALSE)),4.65))</f>
        <v>4.6500000000000004</v>
      </c>
      <c r="AL101" s="27"/>
      <c r="AM101" s="27"/>
      <c r="AN101" s="48"/>
      <c r="AO101" s="41"/>
      <c r="AP101" s="14">
        <f>IF(AP100&gt;4.65,IF((AP100+VLOOKUP(CEILING(AP100,1),Tables!$L$2:$M$22,2,FALSE)&lt;4.65),4.65,AP100+VLOOKUP(CEILING(AP100,1),Tables!$L$2:$M$22,2,FALSE)),IF(AP100&lt;4.65,IF((AP100+VLOOKUP(FLOOR(AP100,1),Tables!$L$2:$M$22,2,FALSE)&gt;4.65),4.65,AP100+VLOOKUP(FLOOR(AP100,1),Tables!$L$2:$M$22,2,FALSE)),4.65))</f>
        <v>4.6500000000000004</v>
      </c>
      <c r="AQ101" s="27"/>
      <c r="AR101" s="27"/>
      <c r="AS101" s="48"/>
    </row>
    <row r="102" spans="1:45" s="15" customFormat="1">
      <c r="A102" s="13"/>
      <c r="B102" s="13"/>
      <c r="C102" s="13"/>
      <c r="D102" s="16"/>
      <c r="E102" s="35" t="s">
        <v>80</v>
      </c>
      <c r="F102" s="42"/>
      <c r="G102" s="22">
        <f t="shared" si="77"/>
        <v>4.6500000000000004</v>
      </c>
      <c r="H102" s="27"/>
      <c r="I102" s="27"/>
      <c r="J102" s="48"/>
      <c r="K102" s="42"/>
      <c r="L102" s="22">
        <f t="shared" ref="L102" si="98">IF(K102="pic",L101/0.75,IF(K102="mots",L101*0.5,L101))</f>
        <v>4.6500000000000004</v>
      </c>
      <c r="M102" s="27"/>
      <c r="N102" s="27"/>
      <c r="O102" s="48"/>
      <c r="P102" s="42"/>
      <c r="Q102" s="22">
        <f t="shared" ref="Q102" si="99">IF(P102="pic",Q101/0.75,IF(P102="mots",Q101*0.5,Q101))</f>
        <v>4.6500000000000004</v>
      </c>
      <c r="R102" s="27"/>
      <c r="S102" s="27"/>
      <c r="T102" s="48"/>
      <c r="U102" s="42"/>
      <c r="V102" s="22">
        <f t="shared" ref="V102" si="100">IF(U102="pic",V101/0.75,IF(U102="mots",V101*0.5,V101))</f>
        <v>4.6500000000000004</v>
      </c>
      <c r="W102" s="27"/>
      <c r="X102" s="27"/>
      <c r="Y102" s="48"/>
      <c r="Z102" s="42"/>
      <c r="AA102" s="22">
        <f t="shared" ref="AA102" si="101">IF(Z102="pic",AA101/0.75,IF(Z102="mots",AA101*0.5,AA101))</f>
        <v>4.6500000000000004</v>
      </c>
      <c r="AB102" s="27"/>
      <c r="AC102" s="27"/>
      <c r="AD102" s="48"/>
      <c r="AE102" s="42"/>
      <c r="AF102" s="22">
        <f t="shared" ref="AF102" si="102">IF(AE102="pic",AF101/0.75,IF(AE102="mots",AF101*0.5,AF101))</f>
        <v>4.6500000000000004</v>
      </c>
      <c r="AG102" s="27"/>
      <c r="AH102" s="27"/>
      <c r="AI102" s="48"/>
      <c r="AJ102" s="42"/>
      <c r="AK102" s="22">
        <f t="shared" ref="AK102" si="103">IF(AJ102="pic",AK101/0.75,IF(AJ102="mots",AK101*0.5,AK101))</f>
        <v>4.6500000000000004</v>
      </c>
      <c r="AL102" s="27"/>
      <c r="AM102" s="27"/>
      <c r="AN102" s="48"/>
      <c r="AO102" s="42"/>
      <c r="AP102" s="22">
        <f t="shared" ref="AP102" si="104">IF(AO102="pic",AP101/0.75,IF(AO102="mots",AP101*0.5,AP101))</f>
        <v>4.6500000000000004</v>
      </c>
      <c r="AQ102" s="27"/>
      <c r="AR102" s="27"/>
      <c r="AS102" s="48"/>
    </row>
    <row r="103" spans="1:45" s="15" customFormat="1">
      <c r="A103" s="13">
        <f>IF(AND(B101=16,C101=7),A101+1,A101)</f>
        <v>48</v>
      </c>
      <c r="B103" s="13">
        <f>IF(A103&gt;A101,1,IF(C101=7,B101+1,B101))</f>
        <v>13</v>
      </c>
      <c r="C103" s="13">
        <f>IF(C101=7,1,C101+1)</f>
        <v>6</v>
      </c>
      <c r="D103" s="16" t="str">
        <f t="shared" si="58"/>
        <v>s48w13d6</v>
      </c>
      <c r="E103" s="23">
        <f t="shared" ref="E103" si="105">E101+1</f>
        <v>41048</v>
      </c>
      <c r="F103" s="41"/>
      <c r="G103" s="14">
        <f>IF(G102&gt;4.65,IF((G102+VLOOKUP(CEILING(G102,1),Tables!$L$2:$M$22,2,FALSE)&lt;4.65),4.65,G102+VLOOKUP(CEILING(G102,1),Tables!$L$2:$M$22,2,FALSE)),IF(G102&lt;4.65,IF((G102+VLOOKUP(FLOOR(G102,1),Tables!$L$2:$M$22,2,FALSE)&gt;4.65),4.65,G102+VLOOKUP(FLOOR(G102,1),Tables!$L$2:$M$22,2,FALSE)),4.65))</f>
        <v>4.6500000000000004</v>
      </c>
      <c r="H103" s="27"/>
      <c r="I103" s="27"/>
      <c r="J103" s="48"/>
      <c r="K103" s="41"/>
      <c r="L103" s="14">
        <f>IF(L102&gt;4.65,IF((L102+VLOOKUP(CEILING(L102,1),Tables!$L$2:$M$22,2,FALSE)&lt;4.65),4.65,L102+VLOOKUP(CEILING(L102,1),Tables!$L$2:$M$22,2,FALSE)),IF(L102&lt;4.65,IF((L102+VLOOKUP(FLOOR(L102,1),Tables!$L$2:$M$22,2,FALSE)&gt;4.65),4.65,L102+VLOOKUP(FLOOR(L102,1),Tables!$L$2:$M$22,2,FALSE)),4.65))</f>
        <v>4.6500000000000004</v>
      </c>
      <c r="M103" s="27"/>
      <c r="N103" s="27"/>
      <c r="O103" s="48"/>
      <c r="P103" s="41"/>
      <c r="Q103" s="14">
        <f>IF(Q102&gt;4.65,IF((Q102+VLOOKUP(CEILING(Q102,1),Tables!$L$2:$M$22,2,FALSE)&lt;4.65),4.65,Q102+VLOOKUP(CEILING(Q102,1),Tables!$L$2:$M$22,2,FALSE)),IF(Q102&lt;4.65,IF((Q102+VLOOKUP(FLOOR(Q102,1),Tables!$L$2:$M$22,2,FALSE)&gt;4.65),4.65,Q102+VLOOKUP(FLOOR(Q102,1),Tables!$L$2:$M$22,2,FALSE)),4.65))</f>
        <v>4.6500000000000004</v>
      </c>
      <c r="R103" s="27"/>
      <c r="S103" s="27"/>
      <c r="T103" s="48"/>
      <c r="U103" s="41"/>
      <c r="V103" s="14">
        <f>IF(V102&gt;4.65,IF((V102+VLOOKUP(CEILING(V102,1),Tables!$L$2:$M$22,2,FALSE)&lt;4.65),4.65,V102+VLOOKUP(CEILING(V102,1),Tables!$L$2:$M$22,2,FALSE)),IF(V102&lt;4.65,IF((V102+VLOOKUP(FLOOR(V102,1),Tables!$L$2:$M$22,2,FALSE)&gt;4.65),4.65,V102+VLOOKUP(FLOOR(V102,1),Tables!$L$2:$M$22,2,FALSE)),4.65))</f>
        <v>4.6500000000000004</v>
      </c>
      <c r="W103" s="27"/>
      <c r="X103" s="27"/>
      <c r="Y103" s="48"/>
      <c r="Z103" s="41"/>
      <c r="AA103" s="14">
        <f>IF(AA102&gt;4.65,IF((AA102+VLOOKUP(CEILING(AA102,1),Tables!$L$2:$M$22,2,FALSE)&lt;4.65),4.65,AA102+VLOOKUP(CEILING(AA102,1),Tables!$L$2:$M$22,2,FALSE)),IF(AA102&lt;4.65,IF((AA102+VLOOKUP(FLOOR(AA102,1),Tables!$L$2:$M$22,2,FALSE)&gt;4.65),4.65,AA102+VLOOKUP(FLOOR(AA102,1),Tables!$L$2:$M$22,2,FALSE)),4.65))</f>
        <v>4.6500000000000004</v>
      </c>
      <c r="AB103" s="27"/>
      <c r="AC103" s="27"/>
      <c r="AD103" s="48"/>
      <c r="AE103" s="41"/>
      <c r="AF103" s="14">
        <f>IF(AF102&gt;4.65,IF((AF102+VLOOKUP(CEILING(AF102,1),Tables!$L$2:$M$22,2,FALSE)&lt;4.65),4.65,AF102+VLOOKUP(CEILING(AF102,1),Tables!$L$2:$M$22,2,FALSE)),IF(AF102&lt;4.65,IF((AF102+VLOOKUP(FLOOR(AF102,1),Tables!$L$2:$M$22,2,FALSE)&gt;4.65),4.65,AF102+VLOOKUP(FLOOR(AF102,1),Tables!$L$2:$M$22,2,FALSE)),4.65))</f>
        <v>4.6500000000000004</v>
      </c>
      <c r="AG103" s="27"/>
      <c r="AH103" s="27"/>
      <c r="AI103" s="48"/>
      <c r="AJ103" s="41"/>
      <c r="AK103" s="14">
        <f>IF(AK102&gt;4.65,IF((AK102+VLOOKUP(CEILING(AK102,1),Tables!$L$2:$M$22,2,FALSE)&lt;4.65),4.65,AK102+VLOOKUP(CEILING(AK102,1),Tables!$L$2:$M$22,2,FALSE)),IF(AK102&lt;4.65,IF((AK102+VLOOKUP(FLOOR(AK102,1),Tables!$L$2:$M$22,2,FALSE)&gt;4.65),4.65,AK102+VLOOKUP(FLOOR(AK102,1),Tables!$L$2:$M$22,2,FALSE)),4.65))</f>
        <v>4.6500000000000004</v>
      </c>
      <c r="AL103" s="27"/>
      <c r="AM103" s="27"/>
      <c r="AN103" s="48"/>
      <c r="AO103" s="41"/>
      <c r="AP103" s="14">
        <f>IF(AP102&gt;4.65,IF((AP102+VLOOKUP(CEILING(AP102,1),Tables!$L$2:$M$22,2,FALSE)&lt;4.65),4.65,AP102+VLOOKUP(CEILING(AP102,1),Tables!$L$2:$M$22,2,FALSE)),IF(AP102&lt;4.65,IF((AP102+VLOOKUP(FLOOR(AP102,1),Tables!$L$2:$M$22,2,FALSE)&gt;4.65),4.65,AP102+VLOOKUP(FLOOR(AP102,1),Tables!$L$2:$M$22,2,FALSE)),4.65))</f>
        <v>4.6500000000000004</v>
      </c>
      <c r="AQ103" s="27"/>
      <c r="AR103" s="27"/>
      <c r="AS103" s="48"/>
    </row>
    <row r="104" spans="1:45" s="15" customFormat="1">
      <c r="A104" s="13">
        <f t="shared" si="86"/>
        <v>48</v>
      </c>
      <c r="B104" s="13">
        <f t="shared" si="87"/>
        <v>13</v>
      </c>
      <c r="C104" s="13">
        <f t="shared" si="57"/>
        <v>7</v>
      </c>
      <c r="D104" s="16" t="str">
        <f t="shared" si="58"/>
        <v>s48w13d7</v>
      </c>
      <c r="E104" s="23">
        <f t="shared" ref="E104:E126" si="106">E103+1</f>
        <v>41049</v>
      </c>
      <c r="F104" s="41"/>
      <c r="G104" s="14">
        <f>IF(G103&gt;4.65,IF((G103+VLOOKUP(CEILING(G103,1),Tables!$L$2:$M$22,2,FALSE)&lt;4.65),4.65,G103+VLOOKUP(CEILING(G103,1),Tables!$L$2:$M$22,2,FALSE)),IF(G103&lt;4.65,IF((G103+VLOOKUP(FLOOR(G103,1),Tables!$L$2:$M$22,2,FALSE)&gt;4.65),4.65,G103+VLOOKUP(FLOOR(G103,1),Tables!$L$2:$M$22,2,FALSE)),4.65))</f>
        <v>4.6500000000000004</v>
      </c>
      <c r="H104" s="27"/>
      <c r="I104" s="27"/>
      <c r="J104" s="48"/>
      <c r="K104" s="41"/>
      <c r="L104" s="14">
        <f>IF(L103&gt;4.65,IF((L103+VLOOKUP(CEILING(L103,1),Tables!$L$2:$M$22,2,FALSE)&lt;4.65),4.65,L103+VLOOKUP(CEILING(L103,1),Tables!$L$2:$M$22,2,FALSE)),IF(L103&lt;4.65,IF((L103+VLOOKUP(FLOOR(L103,1),Tables!$L$2:$M$22,2,FALSE)&gt;4.65),4.65,L103+VLOOKUP(FLOOR(L103,1),Tables!$L$2:$M$22,2,FALSE)),4.65))</f>
        <v>4.6500000000000004</v>
      </c>
      <c r="M104" s="27"/>
      <c r="N104" s="27"/>
      <c r="O104" s="48"/>
      <c r="P104" s="41"/>
      <c r="Q104" s="14">
        <f>IF(Q103&gt;4.65,IF((Q103+VLOOKUP(CEILING(Q103,1),Tables!$L$2:$M$22,2,FALSE)&lt;4.65),4.65,Q103+VLOOKUP(CEILING(Q103,1),Tables!$L$2:$M$22,2,FALSE)),IF(Q103&lt;4.65,IF((Q103+VLOOKUP(FLOOR(Q103,1),Tables!$L$2:$M$22,2,FALSE)&gt;4.65),4.65,Q103+VLOOKUP(FLOOR(Q103,1),Tables!$L$2:$M$22,2,FALSE)),4.65))</f>
        <v>4.6500000000000004</v>
      </c>
      <c r="R104" s="27"/>
      <c r="S104" s="27"/>
      <c r="T104" s="48"/>
      <c r="U104" s="41"/>
      <c r="V104" s="14">
        <f>IF(V103&gt;4.65,IF((V103+VLOOKUP(CEILING(V103,1),Tables!$L$2:$M$22,2,FALSE)&lt;4.65),4.65,V103+VLOOKUP(CEILING(V103,1),Tables!$L$2:$M$22,2,FALSE)),IF(V103&lt;4.65,IF((V103+VLOOKUP(FLOOR(V103,1),Tables!$L$2:$M$22,2,FALSE)&gt;4.65),4.65,V103+VLOOKUP(FLOOR(V103,1),Tables!$L$2:$M$22,2,FALSE)),4.65))</f>
        <v>4.6500000000000004</v>
      </c>
      <c r="W104" s="27"/>
      <c r="X104" s="27"/>
      <c r="Y104" s="48"/>
      <c r="Z104" s="41"/>
      <c r="AA104" s="14">
        <f>IF(AA103&gt;4.65,IF((AA103+VLOOKUP(CEILING(AA103,1),Tables!$L$2:$M$22,2,FALSE)&lt;4.65),4.65,AA103+VLOOKUP(CEILING(AA103,1),Tables!$L$2:$M$22,2,FALSE)),IF(AA103&lt;4.65,IF((AA103+VLOOKUP(FLOOR(AA103,1),Tables!$L$2:$M$22,2,FALSE)&gt;4.65),4.65,AA103+VLOOKUP(FLOOR(AA103,1),Tables!$L$2:$M$22,2,FALSE)),4.65))</f>
        <v>4.6500000000000004</v>
      </c>
      <c r="AB104" s="27"/>
      <c r="AC104" s="27"/>
      <c r="AD104" s="48"/>
      <c r="AE104" s="41"/>
      <c r="AF104" s="14">
        <f>IF(AF103&gt;4.65,IF((AF103+VLOOKUP(CEILING(AF103,1),Tables!$L$2:$M$22,2,FALSE)&lt;4.65),4.65,AF103+VLOOKUP(CEILING(AF103,1),Tables!$L$2:$M$22,2,FALSE)),IF(AF103&lt;4.65,IF((AF103+VLOOKUP(FLOOR(AF103,1),Tables!$L$2:$M$22,2,FALSE)&gt;4.65),4.65,AF103+VLOOKUP(FLOOR(AF103,1),Tables!$L$2:$M$22,2,FALSE)),4.65))</f>
        <v>4.6500000000000004</v>
      </c>
      <c r="AG104" s="27"/>
      <c r="AH104" s="27"/>
      <c r="AI104" s="48"/>
      <c r="AJ104" s="41"/>
      <c r="AK104" s="14">
        <f>IF(AK103&gt;4.65,IF((AK103+VLOOKUP(CEILING(AK103,1),Tables!$L$2:$M$22,2,FALSE)&lt;4.65),4.65,AK103+VLOOKUP(CEILING(AK103,1),Tables!$L$2:$M$22,2,FALSE)),IF(AK103&lt;4.65,IF((AK103+VLOOKUP(FLOOR(AK103,1),Tables!$L$2:$M$22,2,FALSE)&gt;4.65),4.65,AK103+VLOOKUP(FLOOR(AK103,1),Tables!$L$2:$M$22,2,FALSE)),4.65))</f>
        <v>4.6500000000000004</v>
      </c>
      <c r="AL104" s="27"/>
      <c r="AM104" s="27"/>
      <c r="AN104" s="48"/>
      <c r="AO104" s="41"/>
      <c r="AP104" s="14">
        <f>IF(AP103&gt;4.65,IF((AP103+VLOOKUP(CEILING(AP103,1),Tables!$L$2:$M$22,2,FALSE)&lt;4.65),4.65,AP103+VLOOKUP(CEILING(AP103,1),Tables!$L$2:$M$22,2,FALSE)),IF(AP103&lt;4.65,IF((AP103+VLOOKUP(FLOOR(AP103,1),Tables!$L$2:$M$22,2,FALSE)&gt;4.65),4.65,AP103+VLOOKUP(FLOOR(AP103,1),Tables!$L$2:$M$22,2,FALSE)),4.65))</f>
        <v>4.6500000000000004</v>
      </c>
      <c r="AQ104" s="27"/>
      <c r="AR104" s="27"/>
      <c r="AS104" s="48"/>
    </row>
    <row r="105" spans="1:45" s="15" customFormat="1">
      <c r="A105" s="13">
        <f t="shared" si="86"/>
        <v>48</v>
      </c>
      <c r="B105" s="13">
        <f t="shared" si="87"/>
        <v>14</v>
      </c>
      <c r="C105" s="13">
        <f t="shared" si="57"/>
        <v>1</v>
      </c>
      <c r="D105" s="16" t="str">
        <f t="shared" si="58"/>
        <v>s48w14d1</v>
      </c>
      <c r="E105" s="23">
        <f t="shared" si="76"/>
        <v>41050</v>
      </c>
      <c r="F105" s="41"/>
      <c r="G105" s="14">
        <f>IF(G104&gt;4.65,IF((G104+VLOOKUP(CEILING(G104,1),Tables!$L$2:$M$22,2,FALSE)&lt;4.65),4.65,G104+VLOOKUP(CEILING(G104,1),Tables!$L$2:$M$22,2,FALSE)),IF(G104&lt;4.65,IF((G104+VLOOKUP(FLOOR(G104,1),Tables!$L$2:$M$22,2,FALSE)&gt;4.65),4.65,G104+VLOOKUP(FLOOR(G104,1),Tables!$L$2:$M$22,2,FALSE)),4.65))</f>
        <v>4.6500000000000004</v>
      </c>
      <c r="H105" s="27"/>
      <c r="I105" s="27"/>
      <c r="J105" s="48"/>
      <c r="K105" s="41"/>
      <c r="L105" s="14">
        <f>IF(L104&gt;4.65,IF((L104+VLOOKUP(CEILING(L104,1),Tables!$L$2:$M$22,2,FALSE)&lt;4.65),4.65,L104+VLOOKUP(CEILING(L104,1),Tables!$L$2:$M$22,2,FALSE)),IF(L104&lt;4.65,IF((L104+VLOOKUP(FLOOR(L104,1),Tables!$L$2:$M$22,2,FALSE)&gt;4.65),4.65,L104+VLOOKUP(FLOOR(L104,1),Tables!$L$2:$M$22,2,FALSE)),4.65))</f>
        <v>4.6500000000000004</v>
      </c>
      <c r="M105" s="27"/>
      <c r="N105" s="27"/>
      <c r="O105" s="48"/>
      <c r="P105" s="41"/>
      <c r="Q105" s="14">
        <f>IF(Q104&gt;4.65,IF((Q104+VLOOKUP(CEILING(Q104,1),Tables!$L$2:$M$22,2,FALSE)&lt;4.65),4.65,Q104+VLOOKUP(CEILING(Q104,1),Tables!$L$2:$M$22,2,FALSE)),IF(Q104&lt;4.65,IF((Q104+VLOOKUP(FLOOR(Q104,1),Tables!$L$2:$M$22,2,FALSE)&gt;4.65),4.65,Q104+VLOOKUP(FLOOR(Q104,1),Tables!$L$2:$M$22,2,FALSE)),4.65))</f>
        <v>4.6500000000000004</v>
      </c>
      <c r="R105" s="27"/>
      <c r="S105" s="27"/>
      <c r="T105" s="48"/>
      <c r="U105" s="41"/>
      <c r="V105" s="14">
        <f>IF(V104&gt;4.65,IF((V104+VLOOKUP(CEILING(V104,1),Tables!$L$2:$M$22,2,FALSE)&lt;4.65),4.65,V104+VLOOKUP(CEILING(V104,1),Tables!$L$2:$M$22,2,FALSE)),IF(V104&lt;4.65,IF((V104+VLOOKUP(FLOOR(V104,1),Tables!$L$2:$M$22,2,FALSE)&gt;4.65),4.65,V104+VLOOKUP(FLOOR(V104,1),Tables!$L$2:$M$22,2,FALSE)),4.65))</f>
        <v>4.6500000000000004</v>
      </c>
      <c r="W105" s="27"/>
      <c r="X105" s="27"/>
      <c r="Y105" s="48"/>
      <c r="Z105" s="41"/>
      <c r="AA105" s="14">
        <f>IF(AA104&gt;4.65,IF((AA104+VLOOKUP(CEILING(AA104,1),Tables!$L$2:$M$22,2,FALSE)&lt;4.65),4.65,AA104+VLOOKUP(CEILING(AA104,1),Tables!$L$2:$M$22,2,FALSE)),IF(AA104&lt;4.65,IF((AA104+VLOOKUP(FLOOR(AA104,1),Tables!$L$2:$M$22,2,FALSE)&gt;4.65),4.65,AA104+VLOOKUP(FLOOR(AA104,1),Tables!$L$2:$M$22,2,FALSE)),4.65))</f>
        <v>4.6500000000000004</v>
      </c>
      <c r="AB105" s="27"/>
      <c r="AC105" s="27"/>
      <c r="AD105" s="48"/>
      <c r="AE105" s="41"/>
      <c r="AF105" s="14">
        <f>IF(AF104&gt;4.65,IF((AF104+VLOOKUP(CEILING(AF104,1),Tables!$L$2:$M$22,2,FALSE)&lt;4.65),4.65,AF104+VLOOKUP(CEILING(AF104,1),Tables!$L$2:$M$22,2,FALSE)),IF(AF104&lt;4.65,IF((AF104+VLOOKUP(FLOOR(AF104,1),Tables!$L$2:$M$22,2,FALSE)&gt;4.65),4.65,AF104+VLOOKUP(FLOOR(AF104,1),Tables!$L$2:$M$22,2,FALSE)),4.65))</f>
        <v>4.6500000000000004</v>
      </c>
      <c r="AG105" s="27"/>
      <c r="AH105" s="27"/>
      <c r="AI105" s="48"/>
      <c r="AJ105" s="41"/>
      <c r="AK105" s="14">
        <f>IF(AK104&gt;4.65,IF((AK104+VLOOKUP(CEILING(AK104,1),Tables!$L$2:$M$22,2,FALSE)&lt;4.65),4.65,AK104+VLOOKUP(CEILING(AK104,1),Tables!$L$2:$M$22,2,FALSE)),IF(AK104&lt;4.65,IF((AK104+VLOOKUP(FLOOR(AK104,1),Tables!$L$2:$M$22,2,FALSE)&gt;4.65),4.65,AK104+VLOOKUP(FLOOR(AK104,1),Tables!$L$2:$M$22,2,FALSE)),4.65))</f>
        <v>4.6500000000000004</v>
      </c>
      <c r="AL105" s="27"/>
      <c r="AM105" s="27"/>
      <c r="AN105" s="48"/>
      <c r="AO105" s="41"/>
      <c r="AP105" s="14">
        <f>IF(AP104&gt;4.65,IF((AP104+VLOOKUP(CEILING(AP104,1),Tables!$L$2:$M$22,2,FALSE)&lt;4.65),4.65,AP104+VLOOKUP(CEILING(AP104,1),Tables!$L$2:$M$22,2,FALSE)),IF(AP104&lt;4.65,IF((AP104+VLOOKUP(FLOOR(AP104,1),Tables!$L$2:$M$22,2,FALSE)&gt;4.65),4.65,AP104+VLOOKUP(FLOOR(AP104,1),Tables!$L$2:$M$22,2,FALSE)),4.65))</f>
        <v>4.6500000000000004</v>
      </c>
      <c r="AQ105" s="27"/>
      <c r="AR105" s="27"/>
      <c r="AS105" s="48"/>
    </row>
    <row r="106" spans="1:45" s="15" customFormat="1">
      <c r="A106" s="13">
        <f t="shared" si="86"/>
        <v>48</v>
      </c>
      <c r="B106" s="13">
        <f t="shared" si="87"/>
        <v>14</v>
      </c>
      <c r="C106" s="13">
        <f t="shared" si="57"/>
        <v>2</v>
      </c>
      <c r="D106" s="16" t="str">
        <f t="shared" si="58"/>
        <v>s48w14d2</v>
      </c>
      <c r="E106" s="23">
        <f t="shared" si="76"/>
        <v>41051</v>
      </c>
      <c r="F106" s="41"/>
      <c r="G106" s="14">
        <f>IF(G105&gt;4.65,IF((G105+VLOOKUP(CEILING(G105,1),Tables!$L$2:$M$22,2,FALSE)&lt;4.65),4.65,G105+VLOOKUP(CEILING(G105,1),Tables!$L$2:$M$22,2,FALSE)),IF(G105&lt;4.65,IF((G105+VLOOKUP(FLOOR(G105,1),Tables!$L$2:$M$22,2,FALSE)&gt;4.65),4.65,G105+VLOOKUP(FLOOR(G105,1),Tables!$L$2:$M$22,2,FALSE)),4.65))</f>
        <v>4.6500000000000004</v>
      </c>
      <c r="H106" s="27"/>
      <c r="I106" s="27"/>
      <c r="J106" s="48"/>
      <c r="K106" s="41"/>
      <c r="L106" s="14">
        <f>IF(L105&gt;4.65,IF((L105+VLOOKUP(CEILING(L105,1),Tables!$L$2:$M$22,2,FALSE)&lt;4.65),4.65,L105+VLOOKUP(CEILING(L105,1),Tables!$L$2:$M$22,2,FALSE)),IF(L105&lt;4.65,IF((L105+VLOOKUP(FLOOR(L105,1),Tables!$L$2:$M$22,2,FALSE)&gt;4.65),4.65,L105+VLOOKUP(FLOOR(L105,1),Tables!$L$2:$M$22,2,FALSE)),4.65))</f>
        <v>4.6500000000000004</v>
      </c>
      <c r="M106" s="27"/>
      <c r="N106" s="27"/>
      <c r="O106" s="48"/>
      <c r="P106" s="41"/>
      <c r="Q106" s="14">
        <f>IF(Q105&gt;4.65,IF((Q105+VLOOKUP(CEILING(Q105,1),Tables!$L$2:$M$22,2,FALSE)&lt;4.65),4.65,Q105+VLOOKUP(CEILING(Q105,1),Tables!$L$2:$M$22,2,FALSE)),IF(Q105&lt;4.65,IF((Q105+VLOOKUP(FLOOR(Q105,1),Tables!$L$2:$M$22,2,FALSE)&gt;4.65),4.65,Q105+VLOOKUP(FLOOR(Q105,1),Tables!$L$2:$M$22,2,FALSE)),4.65))</f>
        <v>4.6500000000000004</v>
      </c>
      <c r="R106" s="27"/>
      <c r="S106" s="27"/>
      <c r="T106" s="48"/>
      <c r="U106" s="41"/>
      <c r="V106" s="14">
        <f>IF(V105&gt;4.65,IF((V105+VLOOKUP(CEILING(V105,1),Tables!$L$2:$M$22,2,FALSE)&lt;4.65),4.65,V105+VLOOKUP(CEILING(V105,1),Tables!$L$2:$M$22,2,FALSE)),IF(V105&lt;4.65,IF((V105+VLOOKUP(FLOOR(V105,1),Tables!$L$2:$M$22,2,FALSE)&gt;4.65),4.65,V105+VLOOKUP(FLOOR(V105,1),Tables!$L$2:$M$22,2,FALSE)),4.65))</f>
        <v>4.6500000000000004</v>
      </c>
      <c r="W106" s="27"/>
      <c r="X106" s="27"/>
      <c r="Y106" s="48"/>
      <c r="Z106" s="41"/>
      <c r="AA106" s="14">
        <f>IF(AA105&gt;4.65,IF((AA105+VLOOKUP(CEILING(AA105,1),Tables!$L$2:$M$22,2,FALSE)&lt;4.65),4.65,AA105+VLOOKUP(CEILING(AA105,1),Tables!$L$2:$M$22,2,FALSE)),IF(AA105&lt;4.65,IF((AA105+VLOOKUP(FLOOR(AA105,1),Tables!$L$2:$M$22,2,FALSE)&gt;4.65),4.65,AA105+VLOOKUP(FLOOR(AA105,1),Tables!$L$2:$M$22,2,FALSE)),4.65))</f>
        <v>4.6500000000000004</v>
      </c>
      <c r="AB106" s="27"/>
      <c r="AC106" s="27"/>
      <c r="AD106" s="48"/>
      <c r="AE106" s="41"/>
      <c r="AF106" s="14">
        <f>IF(AF105&gt;4.65,IF((AF105+VLOOKUP(CEILING(AF105,1),Tables!$L$2:$M$22,2,FALSE)&lt;4.65),4.65,AF105+VLOOKUP(CEILING(AF105,1),Tables!$L$2:$M$22,2,FALSE)),IF(AF105&lt;4.65,IF((AF105+VLOOKUP(FLOOR(AF105,1),Tables!$L$2:$M$22,2,FALSE)&gt;4.65),4.65,AF105+VLOOKUP(FLOOR(AF105,1),Tables!$L$2:$M$22,2,FALSE)),4.65))</f>
        <v>4.6500000000000004</v>
      </c>
      <c r="AG106" s="27"/>
      <c r="AH106" s="27"/>
      <c r="AI106" s="48"/>
      <c r="AJ106" s="41"/>
      <c r="AK106" s="14">
        <f>IF(AK105&gt;4.65,IF((AK105+VLOOKUP(CEILING(AK105,1),Tables!$L$2:$M$22,2,FALSE)&lt;4.65),4.65,AK105+VLOOKUP(CEILING(AK105,1),Tables!$L$2:$M$22,2,FALSE)),IF(AK105&lt;4.65,IF((AK105+VLOOKUP(FLOOR(AK105,1),Tables!$L$2:$M$22,2,FALSE)&gt;4.65),4.65,AK105+VLOOKUP(FLOOR(AK105,1),Tables!$L$2:$M$22,2,FALSE)),4.65))</f>
        <v>4.6500000000000004</v>
      </c>
      <c r="AL106" s="27"/>
      <c r="AM106" s="27"/>
      <c r="AN106" s="48"/>
      <c r="AO106" s="41"/>
      <c r="AP106" s="14">
        <f>IF(AP105&gt;4.65,IF((AP105+VLOOKUP(CEILING(AP105,1),Tables!$L$2:$M$22,2,FALSE)&lt;4.65),4.65,AP105+VLOOKUP(CEILING(AP105,1),Tables!$L$2:$M$22,2,FALSE)),IF(AP105&lt;4.65,IF((AP105+VLOOKUP(FLOOR(AP105,1),Tables!$L$2:$M$22,2,FALSE)&gt;4.65),4.65,AP105+VLOOKUP(FLOOR(AP105,1),Tables!$L$2:$M$22,2,FALSE)),4.65))</f>
        <v>4.6500000000000004</v>
      </c>
      <c r="AQ106" s="27"/>
      <c r="AR106" s="27"/>
      <c r="AS106" s="48"/>
    </row>
    <row r="107" spans="1:45" s="15" customFormat="1">
      <c r="A107" s="13">
        <f t="shared" si="86"/>
        <v>48</v>
      </c>
      <c r="B107" s="13">
        <f t="shared" si="87"/>
        <v>14</v>
      </c>
      <c r="C107" s="13">
        <f t="shared" si="57"/>
        <v>3</v>
      </c>
      <c r="D107" s="16" t="str">
        <f t="shared" si="58"/>
        <v>s48w14d3</v>
      </c>
      <c r="E107" s="23">
        <f t="shared" si="76"/>
        <v>41052</v>
      </c>
      <c r="F107" s="41"/>
      <c r="G107" s="14">
        <f>IF(G106&gt;4.65,IF((G106+VLOOKUP(CEILING(G106,1),Tables!$L$2:$M$22,2,FALSE)&lt;4.65),4.65,G106+VLOOKUP(CEILING(G106,1),Tables!$L$2:$M$22,2,FALSE)),IF(G106&lt;4.65,IF((G106+VLOOKUP(FLOOR(G106,1),Tables!$L$2:$M$22,2,FALSE)&gt;4.65),4.65,G106+VLOOKUP(FLOOR(G106,1),Tables!$L$2:$M$22,2,FALSE)),4.65))</f>
        <v>4.6500000000000004</v>
      </c>
      <c r="H107" s="27"/>
      <c r="I107" s="27"/>
      <c r="J107" s="48"/>
      <c r="K107" s="41"/>
      <c r="L107" s="14">
        <f>IF(L106&gt;4.65,IF((L106+VLOOKUP(CEILING(L106,1),Tables!$L$2:$M$22,2,FALSE)&lt;4.65),4.65,L106+VLOOKUP(CEILING(L106,1),Tables!$L$2:$M$22,2,FALSE)),IF(L106&lt;4.65,IF((L106+VLOOKUP(FLOOR(L106,1),Tables!$L$2:$M$22,2,FALSE)&gt;4.65),4.65,L106+VLOOKUP(FLOOR(L106,1),Tables!$L$2:$M$22,2,FALSE)),4.65))</f>
        <v>4.6500000000000004</v>
      </c>
      <c r="M107" s="27"/>
      <c r="N107" s="27"/>
      <c r="O107" s="48"/>
      <c r="P107" s="41"/>
      <c r="Q107" s="14">
        <f>IF(Q106&gt;4.65,IF((Q106+VLOOKUP(CEILING(Q106,1),Tables!$L$2:$M$22,2,FALSE)&lt;4.65),4.65,Q106+VLOOKUP(CEILING(Q106,1),Tables!$L$2:$M$22,2,FALSE)),IF(Q106&lt;4.65,IF((Q106+VLOOKUP(FLOOR(Q106,1),Tables!$L$2:$M$22,2,FALSE)&gt;4.65),4.65,Q106+VLOOKUP(FLOOR(Q106,1),Tables!$L$2:$M$22,2,FALSE)),4.65))</f>
        <v>4.6500000000000004</v>
      </c>
      <c r="R107" s="27"/>
      <c r="S107" s="27"/>
      <c r="T107" s="48"/>
      <c r="U107" s="41"/>
      <c r="V107" s="14">
        <f>IF(V106&gt;4.65,IF((V106+VLOOKUP(CEILING(V106,1),Tables!$L$2:$M$22,2,FALSE)&lt;4.65),4.65,V106+VLOOKUP(CEILING(V106,1),Tables!$L$2:$M$22,2,FALSE)),IF(V106&lt;4.65,IF((V106+VLOOKUP(FLOOR(V106,1),Tables!$L$2:$M$22,2,FALSE)&gt;4.65),4.65,V106+VLOOKUP(FLOOR(V106,1),Tables!$L$2:$M$22,2,FALSE)),4.65))</f>
        <v>4.6500000000000004</v>
      </c>
      <c r="W107" s="27"/>
      <c r="X107" s="27"/>
      <c r="Y107" s="48"/>
      <c r="Z107" s="41"/>
      <c r="AA107" s="14">
        <f>IF(AA106&gt;4.65,IF((AA106+VLOOKUP(CEILING(AA106,1),Tables!$L$2:$M$22,2,FALSE)&lt;4.65),4.65,AA106+VLOOKUP(CEILING(AA106,1),Tables!$L$2:$M$22,2,FALSE)),IF(AA106&lt;4.65,IF((AA106+VLOOKUP(FLOOR(AA106,1),Tables!$L$2:$M$22,2,FALSE)&gt;4.65),4.65,AA106+VLOOKUP(FLOOR(AA106,1),Tables!$L$2:$M$22,2,FALSE)),4.65))</f>
        <v>4.6500000000000004</v>
      </c>
      <c r="AB107" s="27"/>
      <c r="AC107" s="27"/>
      <c r="AD107" s="48"/>
      <c r="AE107" s="41"/>
      <c r="AF107" s="14">
        <f>IF(AF106&gt;4.65,IF((AF106+VLOOKUP(CEILING(AF106,1),Tables!$L$2:$M$22,2,FALSE)&lt;4.65),4.65,AF106+VLOOKUP(CEILING(AF106,1),Tables!$L$2:$M$22,2,FALSE)),IF(AF106&lt;4.65,IF((AF106+VLOOKUP(FLOOR(AF106,1),Tables!$L$2:$M$22,2,FALSE)&gt;4.65),4.65,AF106+VLOOKUP(FLOOR(AF106,1),Tables!$L$2:$M$22,2,FALSE)),4.65))</f>
        <v>4.6500000000000004</v>
      </c>
      <c r="AG107" s="27"/>
      <c r="AH107" s="27"/>
      <c r="AI107" s="48"/>
      <c r="AJ107" s="41"/>
      <c r="AK107" s="14">
        <f>IF(AK106&gt;4.65,IF((AK106+VLOOKUP(CEILING(AK106,1),Tables!$L$2:$M$22,2,FALSE)&lt;4.65),4.65,AK106+VLOOKUP(CEILING(AK106,1),Tables!$L$2:$M$22,2,FALSE)),IF(AK106&lt;4.65,IF((AK106+VLOOKUP(FLOOR(AK106,1),Tables!$L$2:$M$22,2,FALSE)&gt;4.65),4.65,AK106+VLOOKUP(FLOOR(AK106,1),Tables!$L$2:$M$22,2,FALSE)),4.65))</f>
        <v>4.6500000000000004</v>
      </c>
      <c r="AL107" s="27"/>
      <c r="AM107" s="27"/>
      <c r="AN107" s="48"/>
      <c r="AO107" s="41"/>
      <c r="AP107" s="14">
        <f>IF(AP106&gt;4.65,IF((AP106+VLOOKUP(CEILING(AP106,1),Tables!$L$2:$M$22,2,FALSE)&lt;4.65),4.65,AP106+VLOOKUP(CEILING(AP106,1),Tables!$L$2:$M$22,2,FALSE)),IF(AP106&lt;4.65,IF((AP106+VLOOKUP(FLOOR(AP106,1),Tables!$L$2:$M$22,2,FALSE)&gt;4.65),4.65,AP106+VLOOKUP(FLOOR(AP106,1),Tables!$L$2:$M$22,2,FALSE)),4.65))</f>
        <v>4.6500000000000004</v>
      </c>
      <c r="AQ107" s="27"/>
      <c r="AR107" s="27"/>
      <c r="AS107" s="48"/>
    </row>
    <row r="108" spans="1:45" s="15" customFormat="1">
      <c r="A108" s="13">
        <f t="shared" si="86"/>
        <v>48</v>
      </c>
      <c r="B108" s="13">
        <f t="shared" si="87"/>
        <v>14</v>
      </c>
      <c r="C108" s="13">
        <f t="shared" si="57"/>
        <v>4</v>
      </c>
      <c r="D108" s="16" t="str">
        <f t="shared" si="58"/>
        <v>s48w14d4</v>
      </c>
      <c r="E108" s="23">
        <f t="shared" si="76"/>
        <v>41053</v>
      </c>
      <c r="F108" s="41"/>
      <c r="G108" s="14">
        <f>IF(G107&gt;4.65,IF((G107+VLOOKUP(CEILING(G107,1),Tables!$L$2:$M$22,2,FALSE)&lt;4.65),4.65,G107+VLOOKUP(CEILING(G107,1),Tables!$L$2:$M$22,2,FALSE)),IF(G107&lt;4.65,IF((G107+VLOOKUP(FLOOR(G107,1),Tables!$L$2:$M$22,2,FALSE)&gt;4.65),4.65,G107+VLOOKUP(FLOOR(G107,1),Tables!$L$2:$M$22,2,FALSE)),4.65))</f>
        <v>4.6500000000000004</v>
      </c>
      <c r="H108" s="27"/>
      <c r="I108" s="27"/>
      <c r="J108" s="48"/>
      <c r="K108" s="41"/>
      <c r="L108" s="14">
        <f>IF(L107&gt;4.65,IF((L107+VLOOKUP(CEILING(L107,1),Tables!$L$2:$M$22,2,FALSE)&lt;4.65),4.65,L107+VLOOKUP(CEILING(L107,1),Tables!$L$2:$M$22,2,FALSE)),IF(L107&lt;4.65,IF((L107+VLOOKUP(FLOOR(L107,1),Tables!$L$2:$M$22,2,FALSE)&gt;4.65),4.65,L107+VLOOKUP(FLOOR(L107,1),Tables!$L$2:$M$22,2,FALSE)),4.65))</f>
        <v>4.6500000000000004</v>
      </c>
      <c r="M108" s="27"/>
      <c r="N108" s="27"/>
      <c r="O108" s="48"/>
      <c r="P108" s="41"/>
      <c r="Q108" s="14">
        <f>IF(Q107&gt;4.65,IF((Q107+VLOOKUP(CEILING(Q107,1),Tables!$L$2:$M$22,2,FALSE)&lt;4.65),4.65,Q107+VLOOKUP(CEILING(Q107,1),Tables!$L$2:$M$22,2,FALSE)),IF(Q107&lt;4.65,IF((Q107+VLOOKUP(FLOOR(Q107,1),Tables!$L$2:$M$22,2,FALSE)&gt;4.65),4.65,Q107+VLOOKUP(FLOOR(Q107,1),Tables!$L$2:$M$22,2,FALSE)),4.65))</f>
        <v>4.6500000000000004</v>
      </c>
      <c r="R108" s="27"/>
      <c r="S108" s="27"/>
      <c r="T108" s="48"/>
      <c r="U108" s="41"/>
      <c r="V108" s="14">
        <f>IF(V107&gt;4.65,IF((V107+VLOOKUP(CEILING(V107,1),Tables!$L$2:$M$22,2,FALSE)&lt;4.65),4.65,V107+VLOOKUP(CEILING(V107,1),Tables!$L$2:$M$22,2,FALSE)),IF(V107&lt;4.65,IF((V107+VLOOKUP(FLOOR(V107,1),Tables!$L$2:$M$22,2,FALSE)&gt;4.65),4.65,V107+VLOOKUP(FLOOR(V107,1),Tables!$L$2:$M$22,2,FALSE)),4.65))</f>
        <v>4.6500000000000004</v>
      </c>
      <c r="W108" s="27"/>
      <c r="X108" s="27"/>
      <c r="Y108" s="48"/>
      <c r="Z108" s="41"/>
      <c r="AA108" s="14">
        <f>IF(AA107&gt;4.65,IF((AA107+VLOOKUP(CEILING(AA107,1),Tables!$L$2:$M$22,2,FALSE)&lt;4.65),4.65,AA107+VLOOKUP(CEILING(AA107,1),Tables!$L$2:$M$22,2,FALSE)),IF(AA107&lt;4.65,IF((AA107+VLOOKUP(FLOOR(AA107,1),Tables!$L$2:$M$22,2,FALSE)&gt;4.65),4.65,AA107+VLOOKUP(FLOOR(AA107,1),Tables!$L$2:$M$22,2,FALSE)),4.65))</f>
        <v>4.6500000000000004</v>
      </c>
      <c r="AB108" s="27"/>
      <c r="AC108" s="27"/>
      <c r="AD108" s="48"/>
      <c r="AE108" s="41"/>
      <c r="AF108" s="14">
        <f>IF(AF107&gt;4.65,IF((AF107+VLOOKUP(CEILING(AF107,1),Tables!$L$2:$M$22,2,FALSE)&lt;4.65),4.65,AF107+VLOOKUP(CEILING(AF107,1),Tables!$L$2:$M$22,2,FALSE)),IF(AF107&lt;4.65,IF((AF107+VLOOKUP(FLOOR(AF107,1),Tables!$L$2:$M$22,2,FALSE)&gt;4.65),4.65,AF107+VLOOKUP(FLOOR(AF107,1),Tables!$L$2:$M$22,2,FALSE)),4.65))</f>
        <v>4.6500000000000004</v>
      </c>
      <c r="AG108" s="27"/>
      <c r="AH108" s="27"/>
      <c r="AI108" s="48"/>
      <c r="AJ108" s="41"/>
      <c r="AK108" s="14">
        <f>IF(AK107&gt;4.65,IF((AK107+VLOOKUP(CEILING(AK107,1),Tables!$L$2:$M$22,2,FALSE)&lt;4.65),4.65,AK107+VLOOKUP(CEILING(AK107,1),Tables!$L$2:$M$22,2,FALSE)),IF(AK107&lt;4.65,IF((AK107+VLOOKUP(FLOOR(AK107,1),Tables!$L$2:$M$22,2,FALSE)&gt;4.65),4.65,AK107+VLOOKUP(FLOOR(AK107,1),Tables!$L$2:$M$22,2,FALSE)),4.65))</f>
        <v>4.6500000000000004</v>
      </c>
      <c r="AL108" s="27"/>
      <c r="AM108" s="27"/>
      <c r="AN108" s="48"/>
      <c r="AO108" s="41"/>
      <c r="AP108" s="14">
        <f>IF(AP107&gt;4.65,IF((AP107+VLOOKUP(CEILING(AP107,1),Tables!$L$2:$M$22,2,FALSE)&lt;4.65),4.65,AP107+VLOOKUP(CEILING(AP107,1),Tables!$L$2:$M$22,2,FALSE)),IF(AP107&lt;4.65,IF((AP107+VLOOKUP(FLOOR(AP107,1),Tables!$L$2:$M$22,2,FALSE)&gt;4.65),4.65,AP107+VLOOKUP(FLOOR(AP107,1),Tables!$L$2:$M$22,2,FALSE)),4.65))</f>
        <v>4.6500000000000004</v>
      </c>
      <c r="AQ108" s="27"/>
      <c r="AR108" s="27"/>
      <c r="AS108" s="48"/>
    </row>
    <row r="109" spans="1:45" s="15" customFormat="1">
      <c r="A109" s="13">
        <f t="shared" si="86"/>
        <v>48</v>
      </c>
      <c r="B109" s="13">
        <f t="shared" si="87"/>
        <v>14</v>
      </c>
      <c r="C109" s="13">
        <f t="shared" si="57"/>
        <v>5</v>
      </c>
      <c r="D109" s="16" t="str">
        <f t="shared" si="58"/>
        <v>s48w14d5</v>
      </c>
      <c r="E109" s="23">
        <f t="shared" si="76"/>
        <v>41054</v>
      </c>
      <c r="F109" s="41"/>
      <c r="G109" s="14">
        <f>IF(G108&gt;4.65,IF((G108+VLOOKUP(CEILING(G108,1),Tables!$L$2:$M$22,2,FALSE)&lt;4.65),4.65,G108+VLOOKUP(CEILING(G108,1),Tables!$L$2:$M$22,2,FALSE)),IF(G108&lt;4.65,IF((G108+VLOOKUP(FLOOR(G108,1),Tables!$L$2:$M$22,2,FALSE)&gt;4.65),4.65,G108+VLOOKUP(FLOOR(G108,1),Tables!$L$2:$M$22,2,FALSE)),4.65))</f>
        <v>4.6500000000000004</v>
      </c>
      <c r="H109" s="27"/>
      <c r="I109" s="27"/>
      <c r="J109" s="48"/>
      <c r="K109" s="41"/>
      <c r="L109" s="14">
        <f>IF(L108&gt;4.65,IF((L108+VLOOKUP(CEILING(L108,1),Tables!$L$2:$M$22,2,FALSE)&lt;4.65),4.65,L108+VLOOKUP(CEILING(L108,1),Tables!$L$2:$M$22,2,FALSE)),IF(L108&lt;4.65,IF((L108+VLOOKUP(FLOOR(L108,1),Tables!$L$2:$M$22,2,FALSE)&gt;4.65),4.65,L108+VLOOKUP(FLOOR(L108,1),Tables!$L$2:$M$22,2,FALSE)),4.65))</f>
        <v>4.6500000000000004</v>
      </c>
      <c r="M109" s="27"/>
      <c r="N109" s="27"/>
      <c r="O109" s="48"/>
      <c r="P109" s="41"/>
      <c r="Q109" s="14">
        <f>IF(Q108&gt;4.65,IF((Q108+VLOOKUP(CEILING(Q108,1),Tables!$L$2:$M$22,2,FALSE)&lt;4.65),4.65,Q108+VLOOKUP(CEILING(Q108,1),Tables!$L$2:$M$22,2,FALSE)),IF(Q108&lt;4.65,IF((Q108+VLOOKUP(FLOOR(Q108,1),Tables!$L$2:$M$22,2,FALSE)&gt;4.65),4.65,Q108+VLOOKUP(FLOOR(Q108,1),Tables!$L$2:$M$22,2,FALSE)),4.65))</f>
        <v>4.6500000000000004</v>
      </c>
      <c r="R109" s="27"/>
      <c r="S109" s="27"/>
      <c r="T109" s="48"/>
      <c r="U109" s="41"/>
      <c r="V109" s="14">
        <f>IF(V108&gt;4.65,IF((V108+VLOOKUP(CEILING(V108,1),Tables!$L$2:$M$22,2,FALSE)&lt;4.65),4.65,V108+VLOOKUP(CEILING(V108,1),Tables!$L$2:$M$22,2,FALSE)),IF(V108&lt;4.65,IF((V108+VLOOKUP(FLOOR(V108,1),Tables!$L$2:$M$22,2,FALSE)&gt;4.65),4.65,V108+VLOOKUP(FLOOR(V108,1),Tables!$L$2:$M$22,2,FALSE)),4.65))</f>
        <v>4.6500000000000004</v>
      </c>
      <c r="W109" s="27"/>
      <c r="X109" s="27"/>
      <c r="Y109" s="48"/>
      <c r="Z109" s="41"/>
      <c r="AA109" s="14">
        <f>IF(AA108&gt;4.65,IF((AA108+VLOOKUP(CEILING(AA108,1),Tables!$L$2:$M$22,2,FALSE)&lt;4.65),4.65,AA108+VLOOKUP(CEILING(AA108,1),Tables!$L$2:$M$22,2,FALSE)),IF(AA108&lt;4.65,IF((AA108+VLOOKUP(FLOOR(AA108,1),Tables!$L$2:$M$22,2,FALSE)&gt;4.65),4.65,AA108+VLOOKUP(FLOOR(AA108,1),Tables!$L$2:$M$22,2,FALSE)),4.65))</f>
        <v>4.6500000000000004</v>
      </c>
      <c r="AB109" s="27"/>
      <c r="AC109" s="27"/>
      <c r="AD109" s="48"/>
      <c r="AE109" s="41"/>
      <c r="AF109" s="14">
        <f>IF(AF108&gt;4.65,IF((AF108+VLOOKUP(CEILING(AF108,1),Tables!$L$2:$M$22,2,FALSE)&lt;4.65),4.65,AF108+VLOOKUP(CEILING(AF108,1),Tables!$L$2:$M$22,2,FALSE)),IF(AF108&lt;4.65,IF((AF108+VLOOKUP(FLOOR(AF108,1),Tables!$L$2:$M$22,2,FALSE)&gt;4.65),4.65,AF108+VLOOKUP(FLOOR(AF108,1),Tables!$L$2:$M$22,2,FALSE)),4.65))</f>
        <v>4.6500000000000004</v>
      </c>
      <c r="AG109" s="27"/>
      <c r="AH109" s="27"/>
      <c r="AI109" s="48"/>
      <c r="AJ109" s="41"/>
      <c r="AK109" s="14">
        <f>IF(AK108&gt;4.65,IF((AK108+VLOOKUP(CEILING(AK108,1),Tables!$L$2:$M$22,2,FALSE)&lt;4.65),4.65,AK108+VLOOKUP(CEILING(AK108,1),Tables!$L$2:$M$22,2,FALSE)),IF(AK108&lt;4.65,IF((AK108+VLOOKUP(FLOOR(AK108,1),Tables!$L$2:$M$22,2,FALSE)&gt;4.65),4.65,AK108+VLOOKUP(FLOOR(AK108,1),Tables!$L$2:$M$22,2,FALSE)),4.65))</f>
        <v>4.6500000000000004</v>
      </c>
      <c r="AL109" s="27"/>
      <c r="AM109" s="27"/>
      <c r="AN109" s="48"/>
      <c r="AO109" s="41"/>
      <c r="AP109" s="14">
        <f>IF(AP108&gt;4.65,IF((AP108+VLOOKUP(CEILING(AP108,1),Tables!$L$2:$M$22,2,FALSE)&lt;4.65),4.65,AP108+VLOOKUP(CEILING(AP108,1),Tables!$L$2:$M$22,2,FALSE)),IF(AP108&lt;4.65,IF((AP108+VLOOKUP(FLOOR(AP108,1),Tables!$L$2:$M$22,2,FALSE)&gt;4.65),4.65,AP108+VLOOKUP(FLOOR(AP108,1),Tables!$L$2:$M$22,2,FALSE)),4.65))</f>
        <v>4.6500000000000004</v>
      </c>
      <c r="AQ109" s="27"/>
      <c r="AR109" s="27"/>
      <c r="AS109" s="48"/>
    </row>
    <row r="110" spans="1:45" s="15" customFormat="1">
      <c r="A110" s="13"/>
      <c r="B110" s="13"/>
      <c r="C110" s="13"/>
      <c r="D110" s="16"/>
      <c r="E110" s="35" t="s">
        <v>81</v>
      </c>
      <c r="F110" s="42"/>
      <c r="G110" s="22">
        <f t="shared" ref="G110" si="107">IF(F110="pic",G109/0.75,IF(F110="mots",G109*0.5,G109))</f>
        <v>4.6500000000000004</v>
      </c>
      <c r="H110" s="27"/>
      <c r="I110" s="27"/>
      <c r="J110" s="48"/>
      <c r="K110" s="42"/>
      <c r="L110" s="22">
        <f t="shared" ref="L110" si="108">IF(K110="pic",L109/0.75,IF(K110="mots",L109*0.5,L109))</f>
        <v>4.6500000000000004</v>
      </c>
      <c r="M110" s="27"/>
      <c r="N110" s="27"/>
      <c r="O110" s="48"/>
      <c r="P110" s="42"/>
      <c r="Q110" s="22">
        <f t="shared" ref="Q110" si="109">IF(P110="pic",Q109/0.75,IF(P110="mots",Q109*0.5,Q109))</f>
        <v>4.6500000000000004</v>
      </c>
      <c r="R110" s="27"/>
      <c r="S110" s="27"/>
      <c r="T110" s="48"/>
      <c r="U110" s="42"/>
      <c r="V110" s="22">
        <f t="shared" ref="V110" si="110">IF(U110="pic",V109/0.75,IF(U110="mots",V109*0.5,V109))</f>
        <v>4.6500000000000004</v>
      </c>
      <c r="W110" s="27"/>
      <c r="X110" s="27"/>
      <c r="Y110" s="48"/>
      <c r="Z110" s="42"/>
      <c r="AA110" s="22">
        <f t="shared" ref="AA110" si="111">IF(Z110="pic",AA109/0.75,IF(Z110="mots",AA109*0.5,AA109))</f>
        <v>4.6500000000000004</v>
      </c>
      <c r="AB110" s="27"/>
      <c r="AC110" s="27"/>
      <c r="AD110" s="48"/>
      <c r="AE110" s="42"/>
      <c r="AF110" s="22">
        <f t="shared" ref="AF110" si="112">IF(AE110="pic",AF109/0.75,IF(AE110="mots",AF109*0.5,AF109))</f>
        <v>4.6500000000000004</v>
      </c>
      <c r="AG110" s="27"/>
      <c r="AH110" s="27"/>
      <c r="AI110" s="48"/>
      <c r="AJ110" s="42"/>
      <c r="AK110" s="22">
        <f t="shared" ref="AK110" si="113">IF(AJ110="pic",AK109/0.75,IF(AJ110="mots",AK109*0.5,AK109))</f>
        <v>4.6500000000000004</v>
      </c>
      <c r="AL110" s="27"/>
      <c r="AM110" s="27"/>
      <c r="AN110" s="48"/>
      <c r="AO110" s="42"/>
      <c r="AP110" s="22">
        <f t="shared" ref="AP110" si="114">IF(AO110="pic",AP109/0.75,IF(AO110="mots",AP109*0.5,AP109))</f>
        <v>4.6500000000000004</v>
      </c>
      <c r="AQ110" s="27"/>
      <c r="AR110" s="27"/>
      <c r="AS110" s="48"/>
    </row>
    <row r="111" spans="1:45" s="15" customFormat="1">
      <c r="A111" s="13">
        <f>IF(AND(B109=16,C109=7),A109+1,A109)</f>
        <v>48</v>
      </c>
      <c r="B111" s="13">
        <f>IF(A111&gt;A109,1,IF(C109=7,B109+1,B109))</f>
        <v>14</v>
      </c>
      <c r="C111" s="13">
        <f>IF(C109=7,1,C109+1)</f>
        <v>6</v>
      </c>
      <c r="D111" s="16" t="str">
        <f t="shared" si="58"/>
        <v>s48w14d6</v>
      </c>
      <c r="E111" s="23">
        <f t="shared" ref="E111" si="115">E109+1</f>
        <v>41055</v>
      </c>
      <c r="F111" s="41"/>
      <c r="G111" s="14">
        <f>IF(G110&gt;4.65,IF((G110+VLOOKUP(CEILING(G110,1),Tables!$L$2:$M$22,2,FALSE)&lt;4.65),4.65,G110+VLOOKUP(CEILING(G110,1),Tables!$L$2:$M$22,2,FALSE)),IF(G110&lt;4.65,IF((G110+VLOOKUP(FLOOR(G110,1),Tables!$L$2:$M$22,2,FALSE)&gt;4.65),4.65,G110+VLOOKUP(FLOOR(G110,1),Tables!$L$2:$M$22,2,FALSE)),4.65))</f>
        <v>4.6500000000000004</v>
      </c>
      <c r="H111" s="27"/>
      <c r="I111" s="27"/>
      <c r="J111" s="48"/>
      <c r="K111" s="41"/>
      <c r="L111" s="14">
        <f>IF(L110&gt;4.65,IF((L110+VLOOKUP(CEILING(L110,1),Tables!$L$2:$M$22,2,FALSE)&lt;4.65),4.65,L110+VLOOKUP(CEILING(L110,1),Tables!$L$2:$M$22,2,FALSE)),IF(L110&lt;4.65,IF((L110+VLOOKUP(FLOOR(L110,1),Tables!$L$2:$M$22,2,FALSE)&gt;4.65),4.65,L110+VLOOKUP(FLOOR(L110,1),Tables!$L$2:$M$22,2,FALSE)),4.65))</f>
        <v>4.6500000000000004</v>
      </c>
      <c r="M111" s="27"/>
      <c r="N111" s="27"/>
      <c r="O111" s="48"/>
      <c r="P111" s="41"/>
      <c r="Q111" s="14">
        <f>IF(Q110&gt;4.65,IF((Q110+VLOOKUP(CEILING(Q110,1),Tables!$L$2:$M$22,2,FALSE)&lt;4.65),4.65,Q110+VLOOKUP(CEILING(Q110,1),Tables!$L$2:$M$22,2,FALSE)),IF(Q110&lt;4.65,IF((Q110+VLOOKUP(FLOOR(Q110,1),Tables!$L$2:$M$22,2,FALSE)&gt;4.65),4.65,Q110+VLOOKUP(FLOOR(Q110,1),Tables!$L$2:$M$22,2,FALSE)),4.65))</f>
        <v>4.6500000000000004</v>
      </c>
      <c r="R111" s="27"/>
      <c r="S111" s="27"/>
      <c r="T111" s="48"/>
      <c r="U111" s="41"/>
      <c r="V111" s="14">
        <f>IF(V110&gt;4.65,IF((V110+VLOOKUP(CEILING(V110,1),Tables!$L$2:$M$22,2,FALSE)&lt;4.65),4.65,V110+VLOOKUP(CEILING(V110,1),Tables!$L$2:$M$22,2,FALSE)),IF(V110&lt;4.65,IF((V110+VLOOKUP(FLOOR(V110,1),Tables!$L$2:$M$22,2,FALSE)&gt;4.65),4.65,V110+VLOOKUP(FLOOR(V110,1),Tables!$L$2:$M$22,2,FALSE)),4.65))</f>
        <v>4.6500000000000004</v>
      </c>
      <c r="W111" s="27"/>
      <c r="X111" s="27"/>
      <c r="Y111" s="48"/>
      <c r="Z111" s="41"/>
      <c r="AA111" s="14">
        <f>IF(AA110&gt;4.65,IF((AA110+VLOOKUP(CEILING(AA110,1),Tables!$L$2:$M$22,2,FALSE)&lt;4.65),4.65,AA110+VLOOKUP(CEILING(AA110,1),Tables!$L$2:$M$22,2,FALSE)),IF(AA110&lt;4.65,IF((AA110+VLOOKUP(FLOOR(AA110,1),Tables!$L$2:$M$22,2,FALSE)&gt;4.65),4.65,AA110+VLOOKUP(FLOOR(AA110,1),Tables!$L$2:$M$22,2,FALSE)),4.65))</f>
        <v>4.6500000000000004</v>
      </c>
      <c r="AB111" s="27"/>
      <c r="AC111" s="27"/>
      <c r="AD111" s="48"/>
      <c r="AE111" s="41"/>
      <c r="AF111" s="14">
        <f>IF(AF110&gt;4.65,IF((AF110+VLOOKUP(CEILING(AF110,1),Tables!$L$2:$M$22,2,FALSE)&lt;4.65),4.65,AF110+VLOOKUP(CEILING(AF110,1),Tables!$L$2:$M$22,2,FALSE)),IF(AF110&lt;4.65,IF((AF110+VLOOKUP(FLOOR(AF110,1),Tables!$L$2:$M$22,2,FALSE)&gt;4.65),4.65,AF110+VLOOKUP(FLOOR(AF110,1),Tables!$L$2:$M$22,2,FALSE)),4.65))</f>
        <v>4.6500000000000004</v>
      </c>
      <c r="AG111" s="27"/>
      <c r="AH111" s="27"/>
      <c r="AI111" s="48"/>
      <c r="AJ111" s="41"/>
      <c r="AK111" s="14">
        <f>IF(AK110&gt;4.65,IF((AK110+VLOOKUP(CEILING(AK110,1),Tables!$L$2:$M$22,2,FALSE)&lt;4.65),4.65,AK110+VLOOKUP(CEILING(AK110,1),Tables!$L$2:$M$22,2,FALSE)),IF(AK110&lt;4.65,IF((AK110+VLOOKUP(FLOOR(AK110,1),Tables!$L$2:$M$22,2,FALSE)&gt;4.65),4.65,AK110+VLOOKUP(FLOOR(AK110,1),Tables!$L$2:$M$22,2,FALSE)),4.65))</f>
        <v>4.6500000000000004</v>
      </c>
      <c r="AL111" s="27"/>
      <c r="AM111" s="27"/>
      <c r="AN111" s="48"/>
      <c r="AO111" s="41"/>
      <c r="AP111" s="14">
        <f>IF(AP110&gt;4.65,IF((AP110+VLOOKUP(CEILING(AP110,1),Tables!$L$2:$M$22,2,FALSE)&lt;4.65),4.65,AP110+VLOOKUP(CEILING(AP110,1),Tables!$L$2:$M$22,2,FALSE)),IF(AP110&lt;4.65,IF((AP110+VLOOKUP(FLOOR(AP110,1),Tables!$L$2:$M$22,2,FALSE)&gt;4.65),4.65,AP110+VLOOKUP(FLOOR(AP110,1),Tables!$L$2:$M$22,2,FALSE)),4.65))</f>
        <v>4.6500000000000004</v>
      </c>
      <c r="AQ111" s="27"/>
      <c r="AR111" s="27"/>
      <c r="AS111" s="48"/>
    </row>
    <row r="112" spans="1:45" s="15" customFormat="1">
      <c r="A112" s="13">
        <f t="shared" si="86"/>
        <v>48</v>
      </c>
      <c r="B112" s="13">
        <f t="shared" si="87"/>
        <v>14</v>
      </c>
      <c r="C112" s="13">
        <f t="shared" si="57"/>
        <v>7</v>
      </c>
      <c r="D112" s="16" t="str">
        <f t="shared" si="58"/>
        <v>s48w14d7</v>
      </c>
      <c r="E112" s="23">
        <f t="shared" ref="E112:E126" si="116">E111+1</f>
        <v>41056</v>
      </c>
      <c r="F112" s="41"/>
      <c r="G112" s="14">
        <f>IF(G111&gt;4.65,IF((G111+VLOOKUP(CEILING(G111,1),Tables!$L$2:$M$22,2,FALSE)&lt;4.65),4.65,G111+VLOOKUP(CEILING(G111,1),Tables!$L$2:$M$22,2,FALSE)),IF(G111&lt;4.65,IF((G111+VLOOKUP(FLOOR(G111,1),Tables!$L$2:$M$22,2,FALSE)&gt;4.65),4.65,G111+VLOOKUP(FLOOR(G111,1),Tables!$L$2:$M$22,2,FALSE)),4.65))</f>
        <v>4.6500000000000004</v>
      </c>
      <c r="H112" s="27"/>
      <c r="I112" s="27"/>
      <c r="J112" s="48"/>
      <c r="K112" s="41"/>
      <c r="L112" s="14">
        <f>IF(L111&gt;4.65,IF((L111+VLOOKUP(CEILING(L111,1),Tables!$L$2:$M$22,2,FALSE)&lt;4.65),4.65,L111+VLOOKUP(CEILING(L111,1),Tables!$L$2:$M$22,2,FALSE)),IF(L111&lt;4.65,IF((L111+VLOOKUP(FLOOR(L111,1),Tables!$L$2:$M$22,2,FALSE)&gt;4.65),4.65,L111+VLOOKUP(FLOOR(L111,1),Tables!$L$2:$M$22,2,FALSE)),4.65))</f>
        <v>4.6500000000000004</v>
      </c>
      <c r="M112" s="27"/>
      <c r="N112" s="27"/>
      <c r="O112" s="48"/>
      <c r="P112" s="41"/>
      <c r="Q112" s="14">
        <f>IF(Q111&gt;4.65,IF((Q111+VLOOKUP(CEILING(Q111,1),Tables!$L$2:$M$22,2,FALSE)&lt;4.65),4.65,Q111+VLOOKUP(CEILING(Q111,1),Tables!$L$2:$M$22,2,FALSE)),IF(Q111&lt;4.65,IF((Q111+VLOOKUP(FLOOR(Q111,1),Tables!$L$2:$M$22,2,FALSE)&gt;4.65),4.65,Q111+VLOOKUP(FLOOR(Q111,1),Tables!$L$2:$M$22,2,FALSE)),4.65))</f>
        <v>4.6500000000000004</v>
      </c>
      <c r="R112" s="27"/>
      <c r="S112" s="27"/>
      <c r="T112" s="48"/>
      <c r="U112" s="41"/>
      <c r="V112" s="14">
        <f>IF(V111&gt;4.65,IF((V111+VLOOKUP(CEILING(V111,1),Tables!$L$2:$M$22,2,FALSE)&lt;4.65),4.65,V111+VLOOKUP(CEILING(V111,1),Tables!$L$2:$M$22,2,FALSE)),IF(V111&lt;4.65,IF((V111+VLOOKUP(FLOOR(V111,1),Tables!$L$2:$M$22,2,FALSE)&gt;4.65),4.65,V111+VLOOKUP(FLOOR(V111,1),Tables!$L$2:$M$22,2,FALSE)),4.65))</f>
        <v>4.6500000000000004</v>
      </c>
      <c r="W112" s="27"/>
      <c r="X112" s="27"/>
      <c r="Y112" s="48"/>
      <c r="Z112" s="41"/>
      <c r="AA112" s="14">
        <f>IF(AA111&gt;4.65,IF((AA111+VLOOKUP(CEILING(AA111,1),Tables!$L$2:$M$22,2,FALSE)&lt;4.65),4.65,AA111+VLOOKUP(CEILING(AA111,1),Tables!$L$2:$M$22,2,FALSE)),IF(AA111&lt;4.65,IF((AA111+VLOOKUP(FLOOR(AA111,1),Tables!$L$2:$M$22,2,FALSE)&gt;4.65),4.65,AA111+VLOOKUP(FLOOR(AA111,1),Tables!$L$2:$M$22,2,FALSE)),4.65))</f>
        <v>4.6500000000000004</v>
      </c>
      <c r="AB112" s="27"/>
      <c r="AC112" s="27"/>
      <c r="AD112" s="48"/>
      <c r="AE112" s="41"/>
      <c r="AF112" s="14">
        <f>IF(AF111&gt;4.65,IF((AF111+VLOOKUP(CEILING(AF111,1),Tables!$L$2:$M$22,2,FALSE)&lt;4.65),4.65,AF111+VLOOKUP(CEILING(AF111,1),Tables!$L$2:$M$22,2,FALSE)),IF(AF111&lt;4.65,IF((AF111+VLOOKUP(FLOOR(AF111,1),Tables!$L$2:$M$22,2,FALSE)&gt;4.65),4.65,AF111+VLOOKUP(FLOOR(AF111,1),Tables!$L$2:$M$22,2,FALSE)),4.65))</f>
        <v>4.6500000000000004</v>
      </c>
      <c r="AG112" s="27"/>
      <c r="AH112" s="27"/>
      <c r="AI112" s="48"/>
      <c r="AJ112" s="41"/>
      <c r="AK112" s="14">
        <f>IF(AK111&gt;4.65,IF((AK111+VLOOKUP(CEILING(AK111,1),Tables!$L$2:$M$22,2,FALSE)&lt;4.65),4.65,AK111+VLOOKUP(CEILING(AK111,1),Tables!$L$2:$M$22,2,FALSE)),IF(AK111&lt;4.65,IF((AK111+VLOOKUP(FLOOR(AK111,1),Tables!$L$2:$M$22,2,FALSE)&gt;4.65),4.65,AK111+VLOOKUP(FLOOR(AK111,1),Tables!$L$2:$M$22,2,FALSE)),4.65))</f>
        <v>4.6500000000000004</v>
      </c>
      <c r="AL112" s="27"/>
      <c r="AM112" s="27"/>
      <c r="AN112" s="48"/>
      <c r="AO112" s="41"/>
      <c r="AP112" s="14">
        <f>IF(AP111&gt;4.65,IF((AP111+VLOOKUP(CEILING(AP111,1),Tables!$L$2:$M$22,2,FALSE)&lt;4.65),4.65,AP111+VLOOKUP(CEILING(AP111,1),Tables!$L$2:$M$22,2,FALSE)),IF(AP111&lt;4.65,IF((AP111+VLOOKUP(FLOOR(AP111,1),Tables!$L$2:$M$22,2,FALSE)&gt;4.65),4.65,AP111+VLOOKUP(FLOOR(AP111,1),Tables!$L$2:$M$22,2,FALSE)),4.65))</f>
        <v>4.6500000000000004</v>
      </c>
      <c r="AQ112" s="27"/>
      <c r="AR112" s="27"/>
      <c r="AS112" s="48"/>
    </row>
    <row r="113" spans="1:45" s="15" customFormat="1">
      <c r="A113" s="13">
        <f t="shared" si="86"/>
        <v>48</v>
      </c>
      <c r="B113" s="13">
        <f t="shared" si="87"/>
        <v>15</v>
      </c>
      <c r="C113" s="13">
        <f t="shared" si="57"/>
        <v>1</v>
      </c>
      <c r="D113" s="16" t="str">
        <f t="shared" si="58"/>
        <v>s48w15d1</v>
      </c>
      <c r="E113" s="23">
        <f t="shared" si="76"/>
        <v>41057</v>
      </c>
      <c r="F113" s="41"/>
      <c r="G113" s="14">
        <f>IF(G112&gt;4.65,IF((G112+VLOOKUP(CEILING(G112,1),Tables!$L$2:$M$22,2,FALSE)&lt;4.65),4.65,G112+VLOOKUP(CEILING(G112,1),Tables!$L$2:$M$22,2,FALSE)),IF(G112&lt;4.65,IF((G112+VLOOKUP(FLOOR(G112,1),Tables!$L$2:$M$22,2,FALSE)&gt;4.65),4.65,G112+VLOOKUP(FLOOR(G112,1),Tables!$L$2:$M$22,2,FALSE)),4.65))</f>
        <v>4.6500000000000004</v>
      </c>
      <c r="H113" s="27"/>
      <c r="I113" s="27"/>
      <c r="J113" s="48"/>
      <c r="K113" s="41"/>
      <c r="L113" s="14">
        <f>IF(L112&gt;4.65,IF((L112+VLOOKUP(CEILING(L112,1),Tables!$L$2:$M$22,2,FALSE)&lt;4.65),4.65,L112+VLOOKUP(CEILING(L112,1),Tables!$L$2:$M$22,2,FALSE)),IF(L112&lt;4.65,IF((L112+VLOOKUP(FLOOR(L112,1),Tables!$L$2:$M$22,2,FALSE)&gt;4.65),4.65,L112+VLOOKUP(FLOOR(L112,1),Tables!$L$2:$M$22,2,FALSE)),4.65))</f>
        <v>4.6500000000000004</v>
      </c>
      <c r="M113" s="27"/>
      <c r="N113" s="27"/>
      <c r="O113" s="48"/>
      <c r="P113" s="41"/>
      <c r="Q113" s="14">
        <f>IF(Q112&gt;4.65,IF((Q112+VLOOKUP(CEILING(Q112,1),Tables!$L$2:$M$22,2,FALSE)&lt;4.65),4.65,Q112+VLOOKUP(CEILING(Q112,1),Tables!$L$2:$M$22,2,FALSE)),IF(Q112&lt;4.65,IF((Q112+VLOOKUP(FLOOR(Q112,1),Tables!$L$2:$M$22,2,FALSE)&gt;4.65),4.65,Q112+VLOOKUP(FLOOR(Q112,1),Tables!$L$2:$M$22,2,FALSE)),4.65))</f>
        <v>4.6500000000000004</v>
      </c>
      <c r="R113" s="27"/>
      <c r="S113" s="27"/>
      <c r="T113" s="48"/>
      <c r="U113" s="41"/>
      <c r="V113" s="14">
        <f>IF(V112&gt;4.65,IF((V112+VLOOKUP(CEILING(V112,1),Tables!$L$2:$M$22,2,FALSE)&lt;4.65),4.65,V112+VLOOKUP(CEILING(V112,1),Tables!$L$2:$M$22,2,FALSE)),IF(V112&lt;4.65,IF((V112+VLOOKUP(FLOOR(V112,1),Tables!$L$2:$M$22,2,FALSE)&gt;4.65),4.65,V112+VLOOKUP(FLOOR(V112,1),Tables!$L$2:$M$22,2,FALSE)),4.65))</f>
        <v>4.6500000000000004</v>
      </c>
      <c r="W113" s="27"/>
      <c r="X113" s="27"/>
      <c r="Y113" s="48"/>
      <c r="Z113" s="41"/>
      <c r="AA113" s="14">
        <f>IF(AA112&gt;4.65,IF((AA112+VLOOKUP(CEILING(AA112,1),Tables!$L$2:$M$22,2,FALSE)&lt;4.65),4.65,AA112+VLOOKUP(CEILING(AA112,1),Tables!$L$2:$M$22,2,FALSE)),IF(AA112&lt;4.65,IF((AA112+VLOOKUP(FLOOR(AA112,1),Tables!$L$2:$M$22,2,FALSE)&gt;4.65),4.65,AA112+VLOOKUP(FLOOR(AA112,1),Tables!$L$2:$M$22,2,FALSE)),4.65))</f>
        <v>4.6500000000000004</v>
      </c>
      <c r="AB113" s="27"/>
      <c r="AC113" s="27"/>
      <c r="AD113" s="48"/>
      <c r="AE113" s="41"/>
      <c r="AF113" s="14">
        <f>IF(AF112&gt;4.65,IF((AF112+VLOOKUP(CEILING(AF112,1),Tables!$L$2:$M$22,2,FALSE)&lt;4.65),4.65,AF112+VLOOKUP(CEILING(AF112,1),Tables!$L$2:$M$22,2,FALSE)),IF(AF112&lt;4.65,IF((AF112+VLOOKUP(FLOOR(AF112,1),Tables!$L$2:$M$22,2,FALSE)&gt;4.65),4.65,AF112+VLOOKUP(FLOOR(AF112,1),Tables!$L$2:$M$22,2,FALSE)),4.65))</f>
        <v>4.6500000000000004</v>
      </c>
      <c r="AG113" s="27"/>
      <c r="AH113" s="27"/>
      <c r="AI113" s="48"/>
      <c r="AJ113" s="41"/>
      <c r="AK113" s="14">
        <f>IF(AK112&gt;4.65,IF((AK112+VLOOKUP(CEILING(AK112,1),Tables!$L$2:$M$22,2,FALSE)&lt;4.65),4.65,AK112+VLOOKUP(CEILING(AK112,1),Tables!$L$2:$M$22,2,FALSE)),IF(AK112&lt;4.65,IF((AK112+VLOOKUP(FLOOR(AK112,1),Tables!$L$2:$M$22,2,FALSE)&gt;4.65),4.65,AK112+VLOOKUP(FLOOR(AK112,1),Tables!$L$2:$M$22,2,FALSE)),4.65))</f>
        <v>4.6500000000000004</v>
      </c>
      <c r="AL113" s="27"/>
      <c r="AM113" s="27"/>
      <c r="AN113" s="48"/>
      <c r="AO113" s="41"/>
      <c r="AP113" s="14">
        <f>IF(AP112&gt;4.65,IF((AP112+VLOOKUP(CEILING(AP112,1),Tables!$L$2:$M$22,2,FALSE)&lt;4.65),4.65,AP112+VLOOKUP(CEILING(AP112,1),Tables!$L$2:$M$22,2,FALSE)),IF(AP112&lt;4.65,IF((AP112+VLOOKUP(FLOOR(AP112,1),Tables!$L$2:$M$22,2,FALSE)&gt;4.65),4.65,AP112+VLOOKUP(FLOOR(AP112,1),Tables!$L$2:$M$22,2,FALSE)),4.65))</f>
        <v>4.6500000000000004</v>
      </c>
      <c r="AQ113" s="27"/>
      <c r="AR113" s="27"/>
      <c r="AS113" s="48"/>
    </row>
    <row r="114" spans="1:45" s="15" customFormat="1">
      <c r="A114" s="13">
        <f t="shared" si="86"/>
        <v>48</v>
      </c>
      <c r="B114" s="13">
        <f t="shared" si="87"/>
        <v>15</v>
      </c>
      <c r="C114" s="13">
        <f t="shared" si="57"/>
        <v>2</v>
      </c>
      <c r="D114" s="16" t="str">
        <f t="shared" si="58"/>
        <v>s48w15d2</v>
      </c>
      <c r="E114" s="23">
        <f t="shared" si="76"/>
        <v>41058</v>
      </c>
      <c r="F114" s="41"/>
      <c r="G114" s="14">
        <f>IF(G113&gt;4.65,IF((G113+VLOOKUP(CEILING(G113,1),Tables!$L$2:$M$22,2,FALSE)&lt;4.65),4.65,G113+VLOOKUP(CEILING(G113,1),Tables!$L$2:$M$22,2,FALSE)),IF(G113&lt;4.65,IF((G113+VLOOKUP(FLOOR(G113,1),Tables!$L$2:$M$22,2,FALSE)&gt;4.65),4.65,G113+VLOOKUP(FLOOR(G113,1),Tables!$L$2:$M$22,2,FALSE)),4.65))</f>
        <v>4.6500000000000004</v>
      </c>
      <c r="H114" s="27"/>
      <c r="I114" s="27"/>
      <c r="J114" s="48"/>
      <c r="K114" s="41"/>
      <c r="L114" s="14">
        <f>IF(L113&gt;4.65,IF((L113+VLOOKUP(CEILING(L113,1),Tables!$L$2:$M$22,2,FALSE)&lt;4.65),4.65,L113+VLOOKUP(CEILING(L113,1),Tables!$L$2:$M$22,2,FALSE)),IF(L113&lt;4.65,IF((L113+VLOOKUP(FLOOR(L113,1),Tables!$L$2:$M$22,2,FALSE)&gt;4.65),4.65,L113+VLOOKUP(FLOOR(L113,1),Tables!$L$2:$M$22,2,FALSE)),4.65))</f>
        <v>4.6500000000000004</v>
      </c>
      <c r="M114" s="27"/>
      <c r="N114" s="27"/>
      <c r="O114" s="48"/>
      <c r="P114" s="41"/>
      <c r="Q114" s="14">
        <f>IF(Q113&gt;4.65,IF((Q113+VLOOKUP(CEILING(Q113,1),Tables!$L$2:$M$22,2,FALSE)&lt;4.65),4.65,Q113+VLOOKUP(CEILING(Q113,1),Tables!$L$2:$M$22,2,FALSE)),IF(Q113&lt;4.65,IF((Q113+VLOOKUP(FLOOR(Q113,1),Tables!$L$2:$M$22,2,FALSE)&gt;4.65),4.65,Q113+VLOOKUP(FLOOR(Q113,1),Tables!$L$2:$M$22,2,FALSE)),4.65))</f>
        <v>4.6500000000000004</v>
      </c>
      <c r="R114" s="27"/>
      <c r="S114" s="27"/>
      <c r="T114" s="48"/>
      <c r="U114" s="41"/>
      <c r="V114" s="14">
        <f>IF(V113&gt;4.65,IF((V113+VLOOKUP(CEILING(V113,1),Tables!$L$2:$M$22,2,FALSE)&lt;4.65),4.65,V113+VLOOKUP(CEILING(V113,1),Tables!$L$2:$M$22,2,FALSE)),IF(V113&lt;4.65,IF((V113+VLOOKUP(FLOOR(V113,1),Tables!$L$2:$M$22,2,FALSE)&gt;4.65),4.65,V113+VLOOKUP(FLOOR(V113,1),Tables!$L$2:$M$22,2,FALSE)),4.65))</f>
        <v>4.6500000000000004</v>
      </c>
      <c r="W114" s="27"/>
      <c r="X114" s="27"/>
      <c r="Y114" s="48"/>
      <c r="Z114" s="41"/>
      <c r="AA114" s="14">
        <f>IF(AA113&gt;4.65,IF((AA113+VLOOKUP(CEILING(AA113,1),Tables!$L$2:$M$22,2,FALSE)&lt;4.65),4.65,AA113+VLOOKUP(CEILING(AA113,1),Tables!$L$2:$M$22,2,FALSE)),IF(AA113&lt;4.65,IF((AA113+VLOOKUP(FLOOR(AA113,1),Tables!$L$2:$M$22,2,FALSE)&gt;4.65),4.65,AA113+VLOOKUP(FLOOR(AA113,1),Tables!$L$2:$M$22,2,FALSE)),4.65))</f>
        <v>4.6500000000000004</v>
      </c>
      <c r="AB114" s="27"/>
      <c r="AC114" s="27"/>
      <c r="AD114" s="48"/>
      <c r="AE114" s="41"/>
      <c r="AF114" s="14">
        <f>IF(AF113&gt;4.65,IF((AF113+VLOOKUP(CEILING(AF113,1),Tables!$L$2:$M$22,2,FALSE)&lt;4.65),4.65,AF113+VLOOKUP(CEILING(AF113,1),Tables!$L$2:$M$22,2,FALSE)),IF(AF113&lt;4.65,IF((AF113+VLOOKUP(FLOOR(AF113,1),Tables!$L$2:$M$22,2,FALSE)&gt;4.65),4.65,AF113+VLOOKUP(FLOOR(AF113,1),Tables!$L$2:$M$22,2,FALSE)),4.65))</f>
        <v>4.6500000000000004</v>
      </c>
      <c r="AG114" s="27"/>
      <c r="AH114" s="27"/>
      <c r="AI114" s="48"/>
      <c r="AJ114" s="41"/>
      <c r="AK114" s="14">
        <f>IF(AK113&gt;4.65,IF((AK113+VLOOKUP(CEILING(AK113,1),Tables!$L$2:$M$22,2,FALSE)&lt;4.65),4.65,AK113+VLOOKUP(CEILING(AK113,1),Tables!$L$2:$M$22,2,FALSE)),IF(AK113&lt;4.65,IF((AK113+VLOOKUP(FLOOR(AK113,1),Tables!$L$2:$M$22,2,FALSE)&gt;4.65),4.65,AK113+VLOOKUP(FLOOR(AK113,1),Tables!$L$2:$M$22,2,FALSE)),4.65))</f>
        <v>4.6500000000000004</v>
      </c>
      <c r="AL114" s="27"/>
      <c r="AM114" s="27"/>
      <c r="AN114" s="48"/>
      <c r="AO114" s="41"/>
      <c r="AP114" s="14">
        <f>IF(AP113&gt;4.65,IF((AP113+VLOOKUP(CEILING(AP113,1),Tables!$L$2:$M$22,2,FALSE)&lt;4.65),4.65,AP113+VLOOKUP(CEILING(AP113,1),Tables!$L$2:$M$22,2,FALSE)),IF(AP113&lt;4.65,IF((AP113+VLOOKUP(FLOOR(AP113,1),Tables!$L$2:$M$22,2,FALSE)&gt;4.65),4.65,AP113+VLOOKUP(FLOOR(AP113,1),Tables!$L$2:$M$22,2,FALSE)),4.65))</f>
        <v>4.6500000000000004</v>
      </c>
      <c r="AQ114" s="27"/>
      <c r="AR114" s="27"/>
      <c r="AS114" s="48"/>
    </row>
    <row r="115" spans="1:45" s="15" customFormat="1">
      <c r="A115" s="13">
        <f t="shared" si="86"/>
        <v>48</v>
      </c>
      <c r="B115" s="13">
        <f t="shared" si="87"/>
        <v>15</v>
      </c>
      <c r="C115" s="13">
        <f t="shared" si="57"/>
        <v>3</v>
      </c>
      <c r="D115" s="16" t="str">
        <f t="shared" si="58"/>
        <v>s48w15d3</v>
      </c>
      <c r="E115" s="23">
        <f t="shared" si="76"/>
        <v>41059</v>
      </c>
      <c r="F115" s="41"/>
      <c r="G115" s="14">
        <f>IF(G114&gt;4.65,IF((G114+VLOOKUP(CEILING(G114,1),Tables!$L$2:$M$22,2,FALSE)&lt;4.65),4.65,G114+VLOOKUP(CEILING(G114,1),Tables!$L$2:$M$22,2,FALSE)),IF(G114&lt;4.65,IF((G114+VLOOKUP(FLOOR(G114,1),Tables!$L$2:$M$22,2,FALSE)&gt;4.65),4.65,G114+VLOOKUP(FLOOR(G114,1),Tables!$L$2:$M$22,2,FALSE)),4.65))</f>
        <v>4.6500000000000004</v>
      </c>
      <c r="H115" s="27"/>
      <c r="I115" s="27"/>
      <c r="J115" s="48"/>
      <c r="K115" s="41"/>
      <c r="L115" s="14">
        <f>IF(L114&gt;4.65,IF((L114+VLOOKUP(CEILING(L114,1),Tables!$L$2:$M$22,2,FALSE)&lt;4.65),4.65,L114+VLOOKUP(CEILING(L114,1),Tables!$L$2:$M$22,2,FALSE)),IF(L114&lt;4.65,IF((L114+VLOOKUP(FLOOR(L114,1),Tables!$L$2:$M$22,2,FALSE)&gt;4.65),4.65,L114+VLOOKUP(FLOOR(L114,1),Tables!$L$2:$M$22,2,FALSE)),4.65))</f>
        <v>4.6500000000000004</v>
      </c>
      <c r="M115" s="27"/>
      <c r="N115" s="27"/>
      <c r="O115" s="48"/>
      <c r="P115" s="41"/>
      <c r="Q115" s="14">
        <f>IF(Q114&gt;4.65,IF((Q114+VLOOKUP(CEILING(Q114,1),Tables!$L$2:$M$22,2,FALSE)&lt;4.65),4.65,Q114+VLOOKUP(CEILING(Q114,1),Tables!$L$2:$M$22,2,FALSE)),IF(Q114&lt;4.65,IF((Q114+VLOOKUP(FLOOR(Q114,1),Tables!$L$2:$M$22,2,FALSE)&gt;4.65),4.65,Q114+VLOOKUP(FLOOR(Q114,1),Tables!$L$2:$M$22,2,FALSE)),4.65))</f>
        <v>4.6500000000000004</v>
      </c>
      <c r="R115" s="27"/>
      <c r="S115" s="27"/>
      <c r="T115" s="48"/>
      <c r="U115" s="41"/>
      <c r="V115" s="14">
        <f>IF(V114&gt;4.65,IF((V114+VLOOKUP(CEILING(V114,1),Tables!$L$2:$M$22,2,FALSE)&lt;4.65),4.65,V114+VLOOKUP(CEILING(V114,1),Tables!$L$2:$M$22,2,FALSE)),IF(V114&lt;4.65,IF((V114+VLOOKUP(FLOOR(V114,1),Tables!$L$2:$M$22,2,FALSE)&gt;4.65),4.65,V114+VLOOKUP(FLOOR(V114,1),Tables!$L$2:$M$22,2,FALSE)),4.65))</f>
        <v>4.6500000000000004</v>
      </c>
      <c r="W115" s="27"/>
      <c r="X115" s="27"/>
      <c r="Y115" s="48"/>
      <c r="Z115" s="41"/>
      <c r="AA115" s="14">
        <f>IF(AA114&gt;4.65,IF((AA114+VLOOKUP(CEILING(AA114,1),Tables!$L$2:$M$22,2,FALSE)&lt;4.65),4.65,AA114+VLOOKUP(CEILING(AA114,1),Tables!$L$2:$M$22,2,FALSE)),IF(AA114&lt;4.65,IF((AA114+VLOOKUP(FLOOR(AA114,1),Tables!$L$2:$M$22,2,FALSE)&gt;4.65),4.65,AA114+VLOOKUP(FLOOR(AA114,1),Tables!$L$2:$M$22,2,FALSE)),4.65))</f>
        <v>4.6500000000000004</v>
      </c>
      <c r="AB115" s="27"/>
      <c r="AC115" s="27"/>
      <c r="AD115" s="48"/>
      <c r="AE115" s="41"/>
      <c r="AF115" s="14">
        <f>IF(AF114&gt;4.65,IF((AF114+VLOOKUP(CEILING(AF114,1),Tables!$L$2:$M$22,2,FALSE)&lt;4.65),4.65,AF114+VLOOKUP(CEILING(AF114,1),Tables!$L$2:$M$22,2,FALSE)),IF(AF114&lt;4.65,IF((AF114+VLOOKUP(FLOOR(AF114,1),Tables!$L$2:$M$22,2,FALSE)&gt;4.65),4.65,AF114+VLOOKUP(FLOOR(AF114,1),Tables!$L$2:$M$22,2,FALSE)),4.65))</f>
        <v>4.6500000000000004</v>
      </c>
      <c r="AG115" s="27"/>
      <c r="AH115" s="27"/>
      <c r="AI115" s="48"/>
      <c r="AJ115" s="41"/>
      <c r="AK115" s="14">
        <f>IF(AK114&gt;4.65,IF((AK114+VLOOKUP(CEILING(AK114,1),Tables!$L$2:$M$22,2,FALSE)&lt;4.65),4.65,AK114+VLOOKUP(CEILING(AK114,1),Tables!$L$2:$M$22,2,FALSE)),IF(AK114&lt;4.65,IF((AK114+VLOOKUP(FLOOR(AK114,1),Tables!$L$2:$M$22,2,FALSE)&gt;4.65),4.65,AK114+VLOOKUP(FLOOR(AK114,1),Tables!$L$2:$M$22,2,FALSE)),4.65))</f>
        <v>4.6500000000000004</v>
      </c>
      <c r="AL115" s="27"/>
      <c r="AM115" s="27"/>
      <c r="AN115" s="48"/>
      <c r="AO115" s="41"/>
      <c r="AP115" s="14">
        <f>IF(AP114&gt;4.65,IF((AP114+VLOOKUP(CEILING(AP114,1),Tables!$L$2:$M$22,2,FALSE)&lt;4.65),4.65,AP114+VLOOKUP(CEILING(AP114,1),Tables!$L$2:$M$22,2,FALSE)),IF(AP114&lt;4.65,IF((AP114+VLOOKUP(FLOOR(AP114,1),Tables!$L$2:$M$22,2,FALSE)&gt;4.65),4.65,AP114+VLOOKUP(FLOOR(AP114,1),Tables!$L$2:$M$22,2,FALSE)),4.65))</f>
        <v>4.6500000000000004</v>
      </c>
      <c r="AQ115" s="27"/>
      <c r="AR115" s="27"/>
      <c r="AS115" s="48"/>
    </row>
    <row r="116" spans="1:45" s="15" customFormat="1">
      <c r="A116" s="13">
        <f t="shared" si="86"/>
        <v>48</v>
      </c>
      <c r="B116" s="13">
        <f t="shared" si="87"/>
        <v>15</v>
      </c>
      <c r="C116" s="13">
        <f t="shared" si="57"/>
        <v>4</v>
      </c>
      <c r="D116" s="16" t="str">
        <f t="shared" si="58"/>
        <v>s48w15d4</v>
      </c>
      <c r="E116" s="23">
        <f t="shared" si="76"/>
        <v>41060</v>
      </c>
      <c r="F116" s="41"/>
      <c r="G116" s="14">
        <f>IF(G115&gt;4.65,IF((G115+VLOOKUP(CEILING(G115,1),Tables!$L$2:$M$22,2,FALSE)&lt;4.65),4.65,G115+VLOOKUP(CEILING(G115,1),Tables!$L$2:$M$22,2,FALSE)),IF(G115&lt;4.65,IF((G115+VLOOKUP(FLOOR(G115,1),Tables!$L$2:$M$22,2,FALSE)&gt;4.65),4.65,G115+VLOOKUP(FLOOR(G115,1),Tables!$L$2:$M$22,2,FALSE)),4.65))</f>
        <v>4.6500000000000004</v>
      </c>
      <c r="H116" s="27"/>
      <c r="I116" s="27"/>
      <c r="J116" s="48"/>
      <c r="K116" s="41"/>
      <c r="L116" s="14">
        <f>IF(L115&gt;4.65,IF((L115+VLOOKUP(CEILING(L115,1),Tables!$L$2:$M$22,2,FALSE)&lt;4.65),4.65,L115+VLOOKUP(CEILING(L115,1),Tables!$L$2:$M$22,2,FALSE)),IF(L115&lt;4.65,IF((L115+VLOOKUP(FLOOR(L115,1),Tables!$L$2:$M$22,2,FALSE)&gt;4.65),4.65,L115+VLOOKUP(FLOOR(L115,1),Tables!$L$2:$M$22,2,FALSE)),4.65))</f>
        <v>4.6500000000000004</v>
      </c>
      <c r="M116" s="27"/>
      <c r="N116" s="27"/>
      <c r="O116" s="48"/>
      <c r="P116" s="41"/>
      <c r="Q116" s="14">
        <f>IF(Q115&gt;4.65,IF((Q115+VLOOKUP(CEILING(Q115,1),Tables!$L$2:$M$22,2,FALSE)&lt;4.65),4.65,Q115+VLOOKUP(CEILING(Q115,1),Tables!$L$2:$M$22,2,FALSE)),IF(Q115&lt;4.65,IF((Q115+VLOOKUP(FLOOR(Q115,1),Tables!$L$2:$M$22,2,FALSE)&gt;4.65),4.65,Q115+VLOOKUP(FLOOR(Q115,1),Tables!$L$2:$M$22,2,FALSE)),4.65))</f>
        <v>4.6500000000000004</v>
      </c>
      <c r="R116" s="27"/>
      <c r="S116" s="27"/>
      <c r="T116" s="48"/>
      <c r="U116" s="41"/>
      <c r="V116" s="14">
        <f>IF(V115&gt;4.65,IF((V115+VLOOKUP(CEILING(V115,1),Tables!$L$2:$M$22,2,FALSE)&lt;4.65),4.65,V115+VLOOKUP(CEILING(V115,1),Tables!$L$2:$M$22,2,FALSE)),IF(V115&lt;4.65,IF((V115+VLOOKUP(FLOOR(V115,1),Tables!$L$2:$M$22,2,FALSE)&gt;4.65),4.65,V115+VLOOKUP(FLOOR(V115,1),Tables!$L$2:$M$22,2,FALSE)),4.65))</f>
        <v>4.6500000000000004</v>
      </c>
      <c r="W116" s="27"/>
      <c r="X116" s="27"/>
      <c r="Y116" s="48"/>
      <c r="Z116" s="41"/>
      <c r="AA116" s="14">
        <f>IF(AA115&gt;4.65,IF((AA115+VLOOKUP(CEILING(AA115,1),Tables!$L$2:$M$22,2,FALSE)&lt;4.65),4.65,AA115+VLOOKUP(CEILING(AA115,1),Tables!$L$2:$M$22,2,FALSE)),IF(AA115&lt;4.65,IF((AA115+VLOOKUP(FLOOR(AA115,1),Tables!$L$2:$M$22,2,FALSE)&gt;4.65),4.65,AA115+VLOOKUP(FLOOR(AA115,1),Tables!$L$2:$M$22,2,FALSE)),4.65))</f>
        <v>4.6500000000000004</v>
      </c>
      <c r="AB116" s="27"/>
      <c r="AC116" s="27"/>
      <c r="AD116" s="48"/>
      <c r="AE116" s="41"/>
      <c r="AF116" s="14">
        <f>IF(AF115&gt;4.65,IF((AF115+VLOOKUP(CEILING(AF115,1),Tables!$L$2:$M$22,2,FALSE)&lt;4.65),4.65,AF115+VLOOKUP(CEILING(AF115,1),Tables!$L$2:$M$22,2,FALSE)),IF(AF115&lt;4.65,IF((AF115+VLOOKUP(FLOOR(AF115,1),Tables!$L$2:$M$22,2,FALSE)&gt;4.65),4.65,AF115+VLOOKUP(FLOOR(AF115,1),Tables!$L$2:$M$22,2,FALSE)),4.65))</f>
        <v>4.6500000000000004</v>
      </c>
      <c r="AG116" s="27"/>
      <c r="AH116" s="27"/>
      <c r="AI116" s="48"/>
      <c r="AJ116" s="41"/>
      <c r="AK116" s="14">
        <f>IF(AK115&gt;4.65,IF((AK115+VLOOKUP(CEILING(AK115,1),Tables!$L$2:$M$22,2,FALSE)&lt;4.65),4.65,AK115+VLOOKUP(CEILING(AK115,1),Tables!$L$2:$M$22,2,FALSE)),IF(AK115&lt;4.65,IF((AK115+VLOOKUP(FLOOR(AK115,1),Tables!$L$2:$M$22,2,FALSE)&gt;4.65),4.65,AK115+VLOOKUP(FLOOR(AK115,1),Tables!$L$2:$M$22,2,FALSE)),4.65))</f>
        <v>4.6500000000000004</v>
      </c>
      <c r="AL116" s="27"/>
      <c r="AM116" s="27"/>
      <c r="AN116" s="48"/>
      <c r="AO116" s="41"/>
      <c r="AP116" s="14">
        <f>IF(AP115&gt;4.65,IF((AP115+VLOOKUP(CEILING(AP115,1),Tables!$L$2:$M$22,2,FALSE)&lt;4.65),4.65,AP115+VLOOKUP(CEILING(AP115,1),Tables!$L$2:$M$22,2,FALSE)),IF(AP115&lt;4.65,IF((AP115+VLOOKUP(FLOOR(AP115,1),Tables!$L$2:$M$22,2,FALSE)&gt;4.65),4.65,AP115+VLOOKUP(FLOOR(AP115,1),Tables!$L$2:$M$22,2,FALSE)),4.65))</f>
        <v>4.6500000000000004</v>
      </c>
      <c r="AQ116" s="27"/>
      <c r="AR116" s="27"/>
      <c r="AS116" s="48"/>
    </row>
    <row r="117" spans="1:45" s="15" customFormat="1">
      <c r="A117" s="13">
        <f t="shared" si="86"/>
        <v>48</v>
      </c>
      <c r="B117" s="13">
        <f t="shared" si="87"/>
        <v>15</v>
      </c>
      <c r="C117" s="13">
        <f t="shared" si="57"/>
        <v>5</v>
      </c>
      <c r="D117" s="16" t="str">
        <f t="shared" si="58"/>
        <v>s48w15d5</v>
      </c>
      <c r="E117" s="23">
        <f t="shared" si="76"/>
        <v>41061</v>
      </c>
      <c r="F117" s="41"/>
      <c r="G117" s="14">
        <f>IF(G116&gt;4.65,IF((G116+VLOOKUP(CEILING(G116,1),Tables!$L$2:$M$22,2,FALSE)&lt;4.65),4.65,G116+VLOOKUP(CEILING(G116,1),Tables!$L$2:$M$22,2,FALSE)),IF(G116&lt;4.65,IF((G116+VLOOKUP(FLOOR(G116,1),Tables!$L$2:$M$22,2,FALSE)&gt;4.65),4.65,G116+VLOOKUP(FLOOR(G116,1),Tables!$L$2:$M$22,2,FALSE)),4.65))</f>
        <v>4.6500000000000004</v>
      </c>
      <c r="H117" s="27"/>
      <c r="I117" s="27"/>
      <c r="J117" s="48"/>
      <c r="K117" s="41"/>
      <c r="L117" s="14">
        <f>IF(L116&gt;4.65,IF((L116+VLOOKUP(CEILING(L116,1),Tables!$L$2:$M$22,2,FALSE)&lt;4.65),4.65,L116+VLOOKUP(CEILING(L116,1),Tables!$L$2:$M$22,2,FALSE)),IF(L116&lt;4.65,IF((L116+VLOOKUP(FLOOR(L116,1),Tables!$L$2:$M$22,2,FALSE)&gt;4.65),4.65,L116+VLOOKUP(FLOOR(L116,1),Tables!$L$2:$M$22,2,FALSE)),4.65))</f>
        <v>4.6500000000000004</v>
      </c>
      <c r="M117" s="27"/>
      <c r="N117" s="27"/>
      <c r="O117" s="48"/>
      <c r="P117" s="41"/>
      <c r="Q117" s="14">
        <f>IF(Q116&gt;4.65,IF((Q116+VLOOKUP(CEILING(Q116,1),Tables!$L$2:$M$22,2,FALSE)&lt;4.65),4.65,Q116+VLOOKUP(CEILING(Q116,1),Tables!$L$2:$M$22,2,FALSE)),IF(Q116&lt;4.65,IF((Q116+VLOOKUP(FLOOR(Q116,1),Tables!$L$2:$M$22,2,FALSE)&gt;4.65),4.65,Q116+VLOOKUP(FLOOR(Q116,1),Tables!$L$2:$M$22,2,FALSE)),4.65))</f>
        <v>4.6500000000000004</v>
      </c>
      <c r="R117" s="27"/>
      <c r="S117" s="27"/>
      <c r="T117" s="48"/>
      <c r="U117" s="41"/>
      <c r="V117" s="14">
        <f>IF(V116&gt;4.65,IF((V116+VLOOKUP(CEILING(V116,1),Tables!$L$2:$M$22,2,FALSE)&lt;4.65),4.65,V116+VLOOKUP(CEILING(V116,1),Tables!$L$2:$M$22,2,FALSE)),IF(V116&lt;4.65,IF((V116+VLOOKUP(FLOOR(V116,1),Tables!$L$2:$M$22,2,FALSE)&gt;4.65),4.65,V116+VLOOKUP(FLOOR(V116,1),Tables!$L$2:$M$22,2,FALSE)),4.65))</f>
        <v>4.6500000000000004</v>
      </c>
      <c r="W117" s="27"/>
      <c r="X117" s="27"/>
      <c r="Y117" s="48"/>
      <c r="Z117" s="41"/>
      <c r="AA117" s="14">
        <f>IF(AA116&gt;4.65,IF((AA116+VLOOKUP(CEILING(AA116,1),Tables!$L$2:$M$22,2,FALSE)&lt;4.65),4.65,AA116+VLOOKUP(CEILING(AA116,1),Tables!$L$2:$M$22,2,FALSE)),IF(AA116&lt;4.65,IF((AA116+VLOOKUP(FLOOR(AA116,1),Tables!$L$2:$M$22,2,FALSE)&gt;4.65),4.65,AA116+VLOOKUP(FLOOR(AA116,1),Tables!$L$2:$M$22,2,FALSE)),4.65))</f>
        <v>4.6500000000000004</v>
      </c>
      <c r="AB117" s="27"/>
      <c r="AC117" s="27"/>
      <c r="AD117" s="48"/>
      <c r="AE117" s="41"/>
      <c r="AF117" s="14">
        <f>IF(AF116&gt;4.65,IF((AF116+VLOOKUP(CEILING(AF116,1),Tables!$L$2:$M$22,2,FALSE)&lt;4.65),4.65,AF116+VLOOKUP(CEILING(AF116,1),Tables!$L$2:$M$22,2,FALSE)),IF(AF116&lt;4.65,IF((AF116+VLOOKUP(FLOOR(AF116,1),Tables!$L$2:$M$22,2,FALSE)&gt;4.65),4.65,AF116+VLOOKUP(FLOOR(AF116,1),Tables!$L$2:$M$22,2,FALSE)),4.65))</f>
        <v>4.6500000000000004</v>
      </c>
      <c r="AG117" s="27"/>
      <c r="AH117" s="27"/>
      <c r="AI117" s="48"/>
      <c r="AJ117" s="41"/>
      <c r="AK117" s="14">
        <f>IF(AK116&gt;4.65,IF((AK116+VLOOKUP(CEILING(AK116,1),Tables!$L$2:$M$22,2,FALSE)&lt;4.65),4.65,AK116+VLOOKUP(CEILING(AK116,1),Tables!$L$2:$M$22,2,FALSE)),IF(AK116&lt;4.65,IF((AK116+VLOOKUP(FLOOR(AK116,1),Tables!$L$2:$M$22,2,FALSE)&gt;4.65),4.65,AK116+VLOOKUP(FLOOR(AK116,1),Tables!$L$2:$M$22,2,FALSE)),4.65))</f>
        <v>4.6500000000000004</v>
      </c>
      <c r="AL117" s="27"/>
      <c r="AM117" s="27"/>
      <c r="AN117" s="48"/>
      <c r="AO117" s="41"/>
      <c r="AP117" s="14">
        <f>IF(AP116&gt;4.65,IF((AP116+VLOOKUP(CEILING(AP116,1),Tables!$L$2:$M$22,2,FALSE)&lt;4.65),4.65,AP116+VLOOKUP(CEILING(AP116,1),Tables!$L$2:$M$22,2,FALSE)),IF(AP116&lt;4.65,IF((AP116+VLOOKUP(FLOOR(AP116,1),Tables!$L$2:$M$22,2,FALSE)&gt;4.65),4.65,AP116+VLOOKUP(FLOOR(AP116,1),Tables!$L$2:$M$22,2,FALSE)),4.65))</f>
        <v>4.6500000000000004</v>
      </c>
      <c r="AQ117" s="27"/>
      <c r="AR117" s="27"/>
      <c r="AS117" s="48"/>
    </row>
    <row r="118" spans="1:45" s="15" customFormat="1">
      <c r="A118" s="13"/>
      <c r="B118" s="13"/>
      <c r="C118" s="13"/>
      <c r="D118" s="16"/>
      <c r="E118" s="35" t="s">
        <v>82</v>
      </c>
      <c r="F118" s="42"/>
      <c r="G118" s="22">
        <f t="shared" ref="G118" si="117">IF(F118="pic",G117/0.75,IF(F118="mots",G117*0.5,G117))</f>
        <v>4.6500000000000004</v>
      </c>
      <c r="H118" s="27"/>
      <c r="I118" s="27"/>
      <c r="J118" s="48"/>
      <c r="K118" s="42"/>
      <c r="L118" s="22">
        <f t="shared" ref="L118" si="118">IF(K118="pic",L117/0.75,IF(K118="mots",L117*0.5,L117))</f>
        <v>4.6500000000000004</v>
      </c>
      <c r="M118" s="27"/>
      <c r="N118" s="27"/>
      <c r="O118" s="48"/>
      <c r="P118" s="42"/>
      <c r="Q118" s="22">
        <f t="shared" ref="Q118" si="119">IF(P118="pic",Q117/0.75,IF(P118="mots",Q117*0.5,Q117))</f>
        <v>4.6500000000000004</v>
      </c>
      <c r="R118" s="27"/>
      <c r="S118" s="27"/>
      <c r="T118" s="48"/>
      <c r="U118" s="42"/>
      <c r="V118" s="22">
        <f t="shared" ref="V118" si="120">IF(U118="pic",V117/0.75,IF(U118="mots",V117*0.5,V117))</f>
        <v>4.6500000000000004</v>
      </c>
      <c r="W118" s="27"/>
      <c r="X118" s="27"/>
      <c r="Y118" s="48"/>
      <c r="Z118" s="42"/>
      <c r="AA118" s="22">
        <f t="shared" ref="AA118" si="121">IF(Z118="pic",AA117/0.75,IF(Z118="mots",AA117*0.5,AA117))</f>
        <v>4.6500000000000004</v>
      </c>
      <c r="AB118" s="27"/>
      <c r="AC118" s="27"/>
      <c r="AD118" s="48"/>
      <c r="AE118" s="42"/>
      <c r="AF118" s="22">
        <f t="shared" ref="AF118" si="122">IF(AE118="pic",AF117/0.75,IF(AE118="mots",AF117*0.5,AF117))</f>
        <v>4.6500000000000004</v>
      </c>
      <c r="AG118" s="27"/>
      <c r="AH118" s="27"/>
      <c r="AI118" s="48"/>
      <c r="AJ118" s="42"/>
      <c r="AK118" s="22">
        <f t="shared" ref="AK118" si="123">IF(AJ118="pic",AK117/0.75,IF(AJ118="mots",AK117*0.5,AK117))</f>
        <v>4.6500000000000004</v>
      </c>
      <c r="AL118" s="27"/>
      <c r="AM118" s="27"/>
      <c r="AN118" s="48"/>
      <c r="AO118" s="42"/>
      <c r="AP118" s="22">
        <f t="shared" ref="AP118" si="124">IF(AO118="pic",AP117/0.75,IF(AO118="mots",AP117*0.5,AP117))</f>
        <v>4.6500000000000004</v>
      </c>
      <c r="AQ118" s="27"/>
      <c r="AR118" s="27"/>
      <c r="AS118" s="48"/>
    </row>
    <row r="119" spans="1:45" s="15" customFormat="1">
      <c r="A119" s="13">
        <f>IF(AND(B117=16,C117=7),A117+1,A117)</f>
        <v>48</v>
      </c>
      <c r="B119" s="13">
        <f>IF(A119&gt;A117,1,IF(C117=7,B117+1,B117))</f>
        <v>15</v>
      </c>
      <c r="C119" s="13">
        <f>IF(C117=7,1,C117+1)</f>
        <v>6</v>
      </c>
      <c r="D119" s="16" t="str">
        <f t="shared" si="58"/>
        <v>s48w15d6</v>
      </c>
      <c r="E119" s="23">
        <f t="shared" ref="E119" si="125">E117+1</f>
        <v>41062</v>
      </c>
      <c r="F119" s="41"/>
      <c r="G119" s="14">
        <f>IF(G118&gt;4.65,IF((G118+VLOOKUP(CEILING(G118,1),Tables!$L$2:$M$22,2,FALSE)&lt;4.65),4.65,G118+VLOOKUP(CEILING(G118,1),Tables!$L$2:$M$22,2,FALSE)),IF(G118&lt;4.65,IF((G118+VLOOKUP(FLOOR(G118,1),Tables!$L$2:$M$22,2,FALSE)&gt;4.65),4.65,G118+VLOOKUP(FLOOR(G118,1),Tables!$L$2:$M$22,2,FALSE)),4.65))</f>
        <v>4.6500000000000004</v>
      </c>
      <c r="H119" s="27"/>
      <c r="I119" s="27"/>
      <c r="J119" s="48"/>
      <c r="K119" s="41"/>
      <c r="L119" s="14">
        <f>IF(L118&gt;4.65,IF((L118+VLOOKUP(CEILING(L118,1),Tables!$L$2:$M$22,2,FALSE)&lt;4.65),4.65,L118+VLOOKUP(CEILING(L118,1),Tables!$L$2:$M$22,2,FALSE)),IF(L118&lt;4.65,IF((L118+VLOOKUP(FLOOR(L118,1),Tables!$L$2:$M$22,2,FALSE)&gt;4.65),4.65,L118+VLOOKUP(FLOOR(L118,1),Tables!$L$2:$M$22,2,FALSE)),4.65))</f>
        <v>4.6500000000000004</v>
      </c>
      <c r="M119" s="27"/>
      <c r="N119" s="27"/>
      <c r="O119" s="48"/>
      <c r="P119" s="41"/>
      <c r="Q119" s="14">
        <f>IF(Q118&gt;4.65,IF((Q118+VLOOKUP(CEILING(Q118,1),Tables!$L$2:$M$22,2,FALSE)&lt;4.65),4.65,Q118+VLOOKUP(CEILING(Q118,1),Tables!$L$2:$M$22,2,FALSE)),IF(Q118&lt;4.65,IF((Q118+VLOOKUP(FLOOR(Q118,1),Tables!$L$2:$M$22,2,FALSE)&gt;4.65),4.65,Q118+VLOOKUP(FLOOR(Q118,1),Tables!$L$2:$M$22,2,FALSE)),4.65))</f>
        <v>4.6500000000000004</v>
      </c>
      <c r="R119" s="27"/>
      <c r="S119" s="27"/>
      <c r="T119" s="48"/>
      <c r="U119" s="41"/>
      <c r="V119" s="14">
        <f>IF(V118&gt;4.65,IF((V118+VLOOKUP(CEILING(V118,1),Tables!$L$2:$M$22,2,FALSE)&lt;4.65),4.65,V118+VLOOKUP(CEILING(V118,1),Tables!$L$2:$M$22,2,FALSE)),IF(V118&lt;4.65,IF((V118+VLOOKUP(FLOOR(V118,1),Tables!$L$2:$M$22,2,FALSE)&gt;4.65),4.65,V118+VLOOKUP(FLOOR(V118,1),Tables!$L$2:$M$22,2,FALSE)),4.65))</f>
        <v>4.6500000000000004</v>
      </c>
      <c r="W119" s="27"/>
      <c r="X119" s="27"/>
      <c r="Y119" s="48"/>
      <c r="Z119" s="41"/>
      <c r="AA119" s="14">
        <f>IF(AA118&gt;4.65,IF((AA118+VLOOKUP(CEILING(AA118,1),Tables!$L$2:$M$22,2,FALSE)&lt;4.65),4.65,AA118+VLOOKUP(CEILING(AA118,1),Tables!$L$2:$M$22,2,FALSE)),IF(AA118&lt;4.65,IF((AA118+VLOOKUP(FLOOR(AA118,1),Tables!$L$2:$M$22,2,FALSE)&gt;4.65),4.65,AA118+VLOOKUP(FLOOR(AA118,1),Tables!$L$2:$M$22,2,FALSE)),4.65))</f>
        <v>4.6500000000000004</v>
      </c>
      <c r="AB119" s="27"/>
      <c r="AC119" s="27"/>
      <c r="AD119" s="48"/>
      <c r="AE119" s="41"/>
      <c r="AF119" s="14">
        <f>IF(AF118&gt;4.65,IF((AF118+VLOOKUP(CEILING(AF118,1),Tables!$L$2:$M$22,2,FALSE)&lt;4.65),4.65,AF118+VLOOKUP(CEILING(AF118,1),Tables!$L$2:$M$22,2,FALSE)),IF(AF118&lt;4.65,IF((AF118+VLOOKUP(FLOOR(AF118,1),Tables!$L$2:$M$22,2,FALSE)&gt;4.65),4.65,AF118+VLOOKUP(FLOOR(AF118,1),Tables!$L$2:$M$22,2,FALSE)),4.65))</f>
        <v>4.6500000000000004</v>
      </c>
      <c r="AG119" s="27"/>
      <c r="AH119" s="27"/>
      <c r="AI119" s="48"/>
      <c r="AJ119" s="41"/>
      <c r="AK119" s="14">
        <f>IF(AK118&gt;4.65,IF((AK118+VLOOKUP(CEILING(AK118,1),Tables!$L$2:$M$22,2,FALSE)&lt;4.65),4.65,AK118+VLOOKUP(CEILING(AK118,1),Tables!$L$2:$M$22,2,FALSE)),IF(AK118&lt;4.65,IF((AK118+VLOOKUP(FLOOR(AK118,1),Tables!$L$2:$M$22,2,FALSE)&gt;4.65),4.65,AK118+VLOOKUP(FLOOR(AK118,1),Tables!$L$2:$M$22,2,FALSE)),4.65))</f>
        <v>4.6500000000000004</v>
      </c>
      <c r="AL119" s="27"/>
      <c r="AM119" s="27"/>
      <c r="AN119" s="48"/>
      <c r="AO119" s="41"/>
      <c r="AP119" s="14">
        <f>IF(AP118&gt;4.65,IF((AP118+VLOOKUP(CEILING(AP118,1),Tables!$L$2:$M$22,2,FALSE)&lt;4.65),4.65,AP118+VLOOKUP(CEILING(AP118,1),Tables!$L$2:$M$22,2,FALSE)),IF(AP118&lt;4.65,IF((AP118+VLOOKUP(FLOOR(AP118,1),Tables!$L$2:$M$22,2,FALSE)&gt;4.65),4.65,AP118+VLOOKUP(FLOOR(AP118,1),Tables!$L$2:$M$22,2,FALSE)),4.65))</f>
        <v>4.6500000000000004</v>
      </c>
      <c r="AQ119" s="27"/>
      <c r="AR119" s="27"/>
      <c r="AS119" s="48"/>
    </row>
    <row r="120" spans="1:45" s="15" customFormat="1">
      <c r="A120" s="13">
        <f t="shared" si="86"/>
        <v>48</v>
      </c>
      <c r="B120" s="13">
        <f t="shared" si="87"/>
        <v>15</v>
      </c>
      <c r="C120" s="13">
        <f t="shared" si="57"/>
        <v>7</v>
      </c>
      <c r="D120" s="16" t="str">
        <f t="shared" si="58"/>
        <v>s48w15d7</v>
      </c>
      <c r="E120" s="23">
        <f t="shared" ref="E120:E126" si="126">E119+1</f>
        <v>41063</v>
      </c>
      <c r="F120" s="41"/>
      <c r="G120" s="14">
        <f>IF(G119&gt;4.65,IF((G119+VLOOKUP(CEILING(G119,1),Tables!$L$2:$M$22,2,FALSE)&lt;4.65),4.65,G119+VLOOKUP(CEILING(G119,1),Tables!$L$2:$M$22,2,FALSE)),IF(G119&lt;4.65,IF((G119+VLOOKUP(FLOOR(G119,1),Tables!$L$2:$M$22,2,FALSE)&gt;4.65),4.65,G119+VLOOKUP(FLOOR(G119,1),Tables!$L$2:$M$22,2,FALSE)),4.65))</f>
        <v>4.6500000000000004</v>
      </c>
      <c r="H120" s="27"/>
      <c r="I120" s="27"/>
      <c r="J120" s="48"/>
      <c r="K120" s="41"/>
      <c r="L120" s="14">
        <f>IF(L119&gt;4.65,IF((L119+VLOOKUP(CEILING(L119,1),Tables!$L$2:$M$22,2,FALSE)&lt;4.65),4.65,L119+VLOOKUP(CEILING(L119,1),Tables!$L$2:$M$22,2,FALSE)),IF(L119&lt;4.65,IF((L119+VLOOKUP(FLOOR(L119,1),Tables!$L$2:$M$22,2,FALSE)&gt;4.65),4.65,L119+VLOOKUP(FLOOR(L119,1),Tables!$L$2:$M$22,2,FALSE)),4.65))</f>
        <v>4.6500000000000004</v>
      </c>
      <c r="M120" s="27"/>
      <c r="N120" s="27"/>
      <c r="O120" s="48"/>
      <c r="P120" s="41"/>
      <c r="Q120" s="14">
        <f>IF(Q119&gt;4.65,IF((Q119+VLOOKUP(CEILING(Q119,1),Tables!$L$2:$M$22,2,FALSE)&lt;4.65),4.65,Q119+VLOOKUP(CEILING(Q119,1),Tables!$L$2:$M$22,2,FALSE)),IF(Q119&lt;4.65,IF((Q119+VLOOKUP(FLOOR(Q119,1),Tables!$L$2:$M$22,2,FALSE)&gt;4.65),4.65,Q119+VLOOKUP(FLOOR(Q119,1),Tables!$L$2:$M$22,2,FALSE)),4.65))</f>
        <v>4.6500000000000004</v>
      </c>
      <c r="R120" s="27"/>
      <c r="S120" s="27"/>
      <c r="T120" s="48"/>
      <c r="U120" s="41"/>
      <c r="V120" s="14">
        <f>IF(V119&gt;4.65,IF((V119+VLOOKUP(CEILING(V119,1),Tables!$L$2:$M$22,2,FALSE)&lt;4.65),4.65,V119+VLOOKUP(CEILING(V119,1),Tables!$L$2:$M$22,2,FALSE)),IF(V119&lt;4.65,IF((V119+VLOOKUP(FLOOR(V119,1),Tables!$L$2:$M$22,2,FALSE)&gt;4.65),4.65,V119+VLOOKUP(FLOOR(V119,1),Tables!$L$2:$M$22,2,FALSE)),4.65))</f>
        <v>4.6500000000000004</v>
      </c>
      <c r="W120" s="27"/>
      <c r="X120" s="27"/>
      <c r="Y120" s="48"/>
      <c r="Z120" s="41"/>
      <c r="AA120" s="14">
        <f>IF(AA119&gt;4.65,IF((AA119+VLOOKUP(CEILING(AA119,1),Tables!$L$2:$M$22,2,FALSE)&lt;4.65),4.65,AA119+VLOOKUP(CEILING(AA119,1),Tables!$L$2:$M$22,2,FALSE)),IF(AA119&lt;4.65,IF((AA119+VLOOKUP(FLOOR(AA119,1),Tables!$L$2:$M$22,2,FALSE)&gt;4.65),4.65,AA119+VLOOKUP(FLOOR(AA119,1),Tables!$L$2:$M$22,2,FALSE)),4.65))</f>
        <v>4.6500000000000004</v>
      </c>
      <c r="AB120" s="27"/>
      <c r="AC120" s="27"/>
      <c r="AD120" s="48"/>
      <c r="AE120" s="41"/>
      <c r="AF120" s="14">
        <f>IF(AF119&gt;4.65,IF((AF119+VLOOKUP(CEILING(AF119,1),Tables!$L$2:$M$22,2,FALSE)&lt;4.65),4.65,AF119+VLOOKUP(CEILING(AF119,1),Tables!$L$2:$M$22,2,FALSE)),IF(AF119&lt;4.65,IF((AF119+VLOOKUP(FLOOR(AF119,1),Tables!$L$2:$M$22,2,FALSE)&gt;4.65),4.65,AF119+VLOOKUP(FLOOR(AF119,1),Tables!$L$2:$M$22,2,FALSE)),4.65))</f>
        <v>4.6500000000000004</v>
      </c>
      <c r="AG120" s="27"/>
      <c r="AH120" s="27"/>
      <c r="AI120" s="48"/>
      <c r="AJ120" s="41"/>
      <c r="AK120" s="14">
        <f>IF(AK119&gt;4.65,IF((AK119+VLOOKUP(CEILING(AK119,1),Tables!$L$2:$M$22,2,FALSE)&lt;4.65),4.65,AK119+VLOOKUP(CEILING(AK119,1),Tables!$L$2:$M$22,2,FALSE)),IF(AK119&lt;4.65,IF((AK119+VLOOKUP(FLOOR(AK119,1),Tables!$L$2:$M$22,2,FALSE)&gt;4.65),4.65,AK119+VLOOKUP(FLOOR(AK119,1),Tables!$L$2:$M$22,2,FALSE)),4.65))</f>
        <v>4.6500000000000004</v>
      </c>
      <c r="AL120" s="27"/>
      <c r="AM120" s="27"/>
      <c r="AN120" s="48"/>
      <c r="AO120" s="41"/>
      <c r="AP120" s="14">
        <f>IF(AP119&gt;4.65,IF((AP119+VLOOKUP(CEILING(AP119,1),Tables!$L$2:$M$22,2,FALSE)&lt;4.65),4.65,AP119+VLOOKUP(CEILING(AP119,1),Tables!$L$2:$M$22,2,FALSE)),IF(AP119&lt;4.65,IF((AP119+VLOOKUP(FLOOR(AP119,1),Tables!$L$2:$M$22,2,FALSE)&gt;4.65),4.65,AP119+VLOOKUP(FLOOR(AP119,1),Tables!$L$2:$M$22,2,FALSE)),4.65))</f>
        <v>4.6500000000000004</v>
      </c>
      <c r="AQ120" s="27"/>
      <c r="AR120" s="27"/>
      <c r="AS120" s="48"/>
    </row>
    <row r="121" spans="1:45" s="15" customFormat="1">
      <c r="A121" s="13">
        <f t="shared" si="86"/>
        <v>48</v>
      </c>
      <c r="B121" s="13">
        <f t="shared" si="87"/>
        <v>16</v>
      </c>
      <c r="C121" s="13">
        <f t="shared" si="57"/>
        <v>1</v>
      </c>
      <c r="D121" s="16" t="str">
        <f t="shared" si="58"/>
        <v>s48w16d1</v>
      </c>
      <c r="E121" s="23">
        <f t="shared" si="76"/>
        <v>41064</v>
      </c>
      <c r="F121" s="41"/>
      <c r="G121" s="14">
        <f>IF(G120&gt;4.65,IF((G120+VLOOKUP(CEILING(G120,1),Tables!$L$2:$M$22,2,FALSE)&lt;4.65),4.65,G120+VLOOKUP(CEILING(G120,1),Tables!$L$2:$M$22,2,FALSE)),IF(G120&lt;4.65,IF((G120+VLOOKUP(FLOOR(G120,1),Tables!$L$2:$M$22,2,FALSE)&gt;4.65),4.65,G120+VLOOKUP(FLOOR(G120,1),Tables!$L$2:$M$22,2,FALSE)),4.65))</f>
        <v>4.6500000000000004</v>
      </c>
      <c r="H121" s="27"/>
      <c r="I121" s="27"/>
      <c r="J121" s="48"/>
      <c r="K121" s="41"/>
      <c r="L121" s="14">
        <f>IF(L120&gt;4.65,IF((L120+VLOOKUP(CEILING(L120,1),Tables!$L$2:$M$22,2,FALSE)&lt;4.65),4.65,L120+VLOOKUP(CEILING(L120,1),Tables!$L$2:$M$22,2,FALSE)),IF(L120&lt;4.65,IF((L120+VLOOKUP(FLOOR(L120,1),Tables!$L$2:$M$22,2,FALSE)&gt;4.65),4.65,L120+VLOOKUP(FLOOR(L120,1),Tables!$L$2:$M$22,2,FALSE)),4.65))</f>
        <v>4.6500000000000004</v>
      </c>
      <c r="M121" s="27"/>
      <c r="N121" s="27"/>
      <c r="O121" s="48"/>
      <c r="P121" s="41"/>
      <c r="Q121" s="14">
        <f>IF(Q120&gt;4.65,IF((Q120+VLOOKUP(CEILING(Q120,1),Tables!$L$2:$M$22,2,FALSE)&lt;4.65),4.65,Q120+VLOOKUP(CEILING(Q120,1),Tables!$L$2:$M$22,2,FALSE)),IF(Q120&lt;4.65,IF((Q120+VLOOKUP(FLOOR(Q120,1),Tables!$L$2:$M$22,2,FALSE)&gt;4.65),4.65,Q120+VLOOKUP(FLOOR(Q120,1),Tables!$L$2:$M$22,2,FALSE)),4.65))</f>
        <v>4.6500000000000004</v>
      </c>
      <c r="R121" s="27"/>
      <c r="S121" s="27"/>
      <c r="T121" s="48"/>
      <c r="U121" s="41"/>
      <c r="V121" s="14">
        <f>IF(V120&gt;4.65,IF((V120+VLOOKUP(CEILING(V120,1),Tables!$L$2:$M$22,2,FALSE)&lt;4.65),4.65,V120+VLOOKUP(CEILING(V120,1),Tables!$L$2:$M$22,2,FALSE)),IF(V120&lt;4.65,IF((V120+VLOOKUP(FLOOR(V120,1),Tables!$L$2:$M$22,2,FALSE)&gt;4.65),4.65,V120+VLOOKUP(FLOOR(V120,1),Tables!$L$2:$M$22,2,FALSE)),4.65))</f>
        <v>4.6500000000000004</v>
      </c>
      <c r="W121" s="27"/>
      <c r="X121" s="27"/>
      <c r="Y121" s="48"/>
      <c r="Z121" s="41"/>
      <c r="AA121" s="14">
        <f>IF(AA120&gt;4.65,IF((AA120+VLOOKUP(CEILING(AA120,1),Tables!$L$2:$M$22,2,FALSE)&lt;4.65),4.65,AA120+VLOOKUP(CEILING(AA120,1),Tables!$L$2:$M$22,2,FALSE)),IF(AA120&lt;4.65,IF((AA120+VLOOKUP(FLOOR(AA120,1),Tables!$L$2:$M$22,2,FALSE)&gt;4.65),4.65,AA120+VLOOKUP(FLOOR(AA120,1),Tables!$L$2:$M$22,2,FALSE)),4.65))</f>
        <v>4.6500000000000004</v>
      </c>
      <c r="AB121" s="27"/>
      <c r="AC121" s="27"/>
      <c r="AD121" s="48"/>
      <c r="AE121" s="41"/>
      <c r="AF121" s="14">
        <f>IF(AF120&gt;4.65,IF((AF120+VLOOKUP(CEILING(AF120,1),Tables!$L$2:$M$22,2,FALSE)&lt;4.65),4.65,AF120+VLOOKUP(CEILING(AF120,1),Tables!$L$2:$M$22,2,FALSE)),IF(AF120&lt;4.65,IF((AF120+VLOOKUP(FLOOR(AF120,1),Tables!$L$2:$M$22,2,FALSE)&gt;4.65),4.65,AF120+VLOOKUP(FLOOR(AF120,1),Tables!$L$2:$M$22,2,FALSE)),4.65))</f>
        <v>4.6500000000000004</v>
      </c>
      <c r="AG121" s="27"/>
      <c r="AH121" s="27"/>
      <c r="AI121" s="48"/>
      <c r="AJ121" s="41"/>
      <c r="AK121" s="14">
        <f>IF(AK120&gt;4.65,IF((AK120+VLOOKUP(CEILING(AK120,1),Tables!$L$2:$M$22,2,FALSE)&lt;4.65),4.65,AK120+VLOOKUP(CEILING(AK120,1),Tables!$L$2:$M$22,2,FALSE)),IF(AK120&lt;4.65,IF((AK120+VLOOKUP(FLOOR(AK120,1),Tables!$L$2:$M$22,2,FALSE)&gt;4.65),4.65,AK120+VLOOKUP(FLOOR(AK120,1),Tables!$L$2:$M$22,2,FALSE)),4.65))</f>
        <v>4.6500000000000004</v>
      </c>
      <c r="AL121" s="27"/>
      <c r="AM121" s="27"/>
      <c r="AN121" s="48"/>
      <c r="AO121" s="41"/>
      <c r="AP121" s="14">
        <f>IF(AP120&gt;4.65,IF((AP120+VLOOKUP(CEILING(AP120,1),Tables!$L$2:$M$22,2,FALSE)&lt;4.65),4.65,AP120+VLOOKUP(CEILING(AP120,1),Tables!$L$2:$M$22,2,FALSE)),IF(AP120&lt;4.65,IF((AP120+VLOOKUP(FLOOR(AP120,1),Tables!$L$2:$M$22,2,FALSE)&gt;4.65),4.65,AP120+VLOOKUP(FLOOR(AP120,1),Tables!$L$2:$M$22,2,FALSE)),4.65))</f>
        <v>4.6500000000000004</v>
      </c>
      <c r="AQ121" s="27"/>
      <c r="AR121" s="27"/>
      <c r="AS121" s="48"/>
    </row>
    <row r="122" spans="1:45" s="15" customFormat="1">
      <c r="A122" s="13">
        <f t="shared" si="86"/>
        <v>48</v>
      </c>
      <c r="B122" s="13">
        <f t="shared" si="87"/>
        <v>16</v>
      </c>
      <c r="C122" s="13">
        <f t="shared" si="57"/>
        <v>2</v>
      </c>
      <c r="D122" s="16" t="str">
        <f t="shared" si="58"/>
        <v>s48w16d2</v>
      </c>
      <c r="E122" s="23">
        <f t="shared" si="76"/>
        <v>41065</v>
      </c>
      <c r="F122" s="41"/>
      <c r="G122" s="14">
        <f>IF(G121&gt;4.65,IF((G121+VLOOKUP(CEILING(G121,1),Tables!$L$2:$M$22,2,FALSE)&lt;4.65),4.65,G121+VLOOKUP(CEILING(G121,1),Tables!$L$2:$M$22,2,FALSE)),IF(G121&lt;4.65,IF((G121+VLOOKUP(FLOOR(G121,1),Tables!$L$2:$M$22,2,FALSE)&gt;4.65),4.65,G121+VLOOKUP(FLOOR(G121,1),Tables!$L$2:$M$22,2,FALSE)),4.65))</f>
        <v>4.6500000000000004</v>
      </c>
      <c r="H122" s="27"/>
      <c r="I122" s="27"/>
      <c r="J122" s="48"/>
      <c r="K122" s="41"/>
      <c r="L122" s="14">
        <f>IF(L121&gt;4.65,IF((L121+VLOOKUP(CEILING(L121,1),Tables!$L$2:$M$22,2,FALSE)&lt;4.65),4.65,L121+VLOOKUP(CEILING(L121,1),Tables!$L$2:$M$22,2,FALSE)),IF(L121&lt;4.65,IF((L121+VLOOKUP(FLOOR(L121,1),Tables!$L$2:$M$22,2,FALSE)&gt;4.65),4.65,L121+VLOOKUP(FLOOR(L121,1),Tables!$L$2:$M$22,2,FALSE)),4.65))</f>
        <v>4.6500000000000004</v>
      </c>
      <c r="M122" s="27"/>
      <c r="N122" s="27"/>
      <c r="O122" s="48"/>
      <c r="P122" s="41"/>
      <c r="Q122" s="14">
        <f>IF(Q121&gt;4.65,IF((Q121+VLOOKUP(CEILING(Q121,1),Tables!$L$2:$M$22,2,FALSE)&lt;4.65),4.65,Q121+VLOOKUP(CEILING(Q121,1),Tables!$L$2:$M$22,2,FALSE)),IF(Q121&lt;4.65,IF((Q121+VLOOKUP(FLOOR(Q121,1),Tables!$L$2:$M$22,2,FALSE)&gt;4.65),4.65,Q121+VLOOKUP(FLOOR(Q121,1),Tables!$L$2:$M$22,2,FALSE)),4.65))</f>
        <v>4.6500000000000004</v>
      </c>
      <c r="R122" s="27"/>
      <c r="S122" s="27"/>
      <c r="T122" s="48"/>
      <c r="U122" s="41"/>
      <c r="V122" s="14">
        <f>IF(V121&gt;4.65,IF((V121+VLOOKUP(CEILING(V121,1),Tables!$L$2:$M$22,2,FALSE)&lt;4.65),4.65,V121+VLOOKUP(CEILING(V121,1),Tables!$L$2:$M$22,2,FALSE)),IF(V121&lt;4.65,IF((V121+VLOOKUP(FLOOR(V121,1),Tables!$L$2:$M$22,2,FALSE)&gt;4.65),4.65,V121+VLOOKUP(FLOOR(V121,1),Tables!$L$2:$M$22,2,FALSE)),4.65))</f>
        <v>4.6500000000000004</v>
      </c>
      <c r="W122" s="27"/>
      <c r="X122" s="27"/>
      <c r="Y122" s="48"/>
      <c r="Z122" s="41"/>
      <c r="AA122" s="14">
        <f>IF(AA121&gt;4.65,IF((AA121+VLOOKUP(CEILING(AA121,1),Tables!$L$2:$M$22,2,FALSE)&lt;4.65),4.65,AA121+VLOOKUP(CEILING(AA121,1),Tables!$L$2:$M$22,2,FALSE)),IF(AA121&lt;4.65,IF((AA121+VLOOKUP(FLOOR(AA121,1),Tables!$L$2:$M$22,2,FALSE)&gt;4.65),4.65,AA121+VLOOKUP(FLOOR(AA121,1),Tables!$L$2:$M$22,2,FALSE)),4.65))</f>
        <v>4.6500000000000004</v>
      </c>
      <c r="AB122" s="27"/>
      <c r="AC122" s="27"/>
      <c r="AD122" s="48"/>
      <c r="AE122" s="41"/>
      <c r="AF122" s="14">
        <f>IF(AF121&gt;4.65,IF((AF121+VLOOKUP(CEILING(AF121,1),Tables!$L$2:$M$22,2,FALSE)&lt;4.65),4.65,AF121+VLOOKUP(CEILING(AF121,1),Tables!$L$2:$M$22,2,FALSE)),IF(AF121&lt;4.65,IF((AF121+VLOOKUP(FLOOR(AF121,1),Tables!$L$2:$M$22,2,FALSE)&gt;4.65),4.65,AF121+VLOOKUP(FLOOR(AF121,1),Tables!$L$2:$M$22,2,FALSE)),4.65))</f>
        <v>4.6500000000000004</v>
      </c>
      <c r="AG122" s="27"/>
      <c r="AH122" s="27"/>
      <c r="AI122" s="48"/>
      <c r="AJ122" s="41"/>
      <c r="AK122" s="14">
        <f>IF(AK121&gt;4.65,IF((AK121+VLOOKUP(CEILING(AK121,1),Tables!$L$2:$M$22,2,FALSE)&lt;4.65),4.65,AK121+VLOOKUP(CEILING(AK121,1),Tables!$L$2:$M$22,2,FALSE)),IF(AK121&lt;4.65,IF((AK121+VLOOKUP(FLOOR(AK121,1),Tables!$L$2:$M$22,2,FALSE)&gt;4.65),4.65,AK121+VLOOKUP(FLOOR(AK121,1),Tables!$L$2:$M$22,2,FALSE)),4.65))</f>
        <v>4.6500000000000004</v>
      </c>
      <c r="AL122" s="27"/>
      <c r="AM122" s="27"/>
      <c r="AN122" s="48"/>
      <c r="AO122" s="41"/>
      <c r="AP122" s="14">
        <f>IF(AP121&gt;4.65,IF((AP121+VLOOKUP(CEILING(AP121,1),Tables!$L$2:$M$22,2,FALSE)&lt;4.65),4.65,AP121+VLOOKUP(CEILING(AP121,1),Tables!$L$2:$M$22,2,FALSE)),IF(AP121&lt;4.65,IF((AP121+VLOOKUP(FLOOR(AP121,1),Tables!$L$2:$M$22,2,FALSE)&gt;4.65),4.65,AP121+VLOOKUP(FLOOR(AP121,1),Tables!$L$2:$M$22,2,FALSE)),4.65))</f>
        <v>4.6500000000000004</v>
      </c>
      <c r="AQ122" s="27"/>
      <c r="AR122" s="27"/>
      <c r="AS122" s="48"/>
    </row>
    <row r="123" spans="1:45" s="15" customFormat="1">
      <c r="A123" s="13">
        <f t="shared" si="86"/>
        <v>48</v>
      </c>
      <c r="B123" s="13">
        <f t="shared" si="87"/>
        <v>16</v>
      </c>
      <c r="C123" s="13">
        <f t="shared" si="57"/>
        <v>3</v>
      </c>
      <c r="D123" s="16" t="str">
        <f t="shared" si="58"/>
        <v>s48w16d3</v>
      </c>
      <c r="E123" s="23">
        <f t="shared" si="76"/>
        <v>41066</v>
      </c>
      <c r="F123" s="41"/>
      <c r="G123" s="14">
        <f>IF(G122&gt;4.65,IF((G122+VLOOKUP(CEILING(G122,1),Tables!$L$2:$M$22,2,FALSE)&lt;4.65),4.65,G122+VLOOKUP(CEILING(G122,1),Tables!$L$2:$M$22,2,FALSE)),IF(G122&lt;4.65,IF((G122+VLOOKUP(FLOOR(G122,1),Tables!$L$2:$M$22,2,FALSE)&gt;4.65),4.65,G122+VLOOKUP(FLOOR(G122,1),Tables!$L$2:$M$22,2,FALSE)),4.65))</f>
        <v>4.6500000000000004</v>
      </c>
      <c r="H123" s="27"/>
      <c r="I123" s="27"/>
      <c r="J123" s="48"/>
      <c r="K123" s="41"/>
      <c r="L123" s="14">
        <f>IF(L122&gt;4.65,IF((L122+VLOOKUP(CEILING(L122,1),Tables!$L$2:$M$22,2,FALSE)&lt;4.65),4.65,L122+VLOOKUP(CEILING(L122,1),Tables!$L$2:$M$22,2,FALSE)),IF(L122&lt;4.65,IF((L122+VLOOKUP(FLOOR(L122,1),Tables!$L$2:$M$22,2,FALSE)&gt;4.65),4.65,L122+VLOOKUP(FLOOR(L122,1),Tables!$L$2:$M$22,2,FALSE)),4.65))</f>
        <v>4.6500000000000004</v>
      </c>
      <c r="M123" s="27"/>
      <c r="N123" s="27"/>
      <c r="O123" s="48"/>
      <c r="P123" s="41"/>
      <c r="Q123" s="14">
        <f>IF(Q122&gt;4.65,IF((Q122+VLOOKUP(CEILING(Q122,1),Tables!$L$2:$M$22,2,FALSE)&lt;4.65),4.65,Q122+VLOOKUP(CEILING(Q122,1),Tables!$L$2:$M$22,2,FALSE)),IF(Q122&lt;4.65,IF((Q122+VLOOKUP(FLOOR(Q122,1),Tables!$L$2:$M$22,2,FALSE)&gt;4.65),4.65,Q122+VLOOKUP(FLOOR(Q122,1),Tables!$L$2:$M$22,2,FALSE)),4.65))</f>
        <v>4.6500000000000004</v>
      </c>
      <c r="R123" s="27"/>
      <c r="S123" s="27"/>
      <c r="T123" s="48"/>
      <c r="U123" s="41"/>
      <c r="V123" s="14">
        <f>IF(V122&gt;4.65,IF((V122+VLOOKUP(CEILING(V122,1),Tables!$L$2:$M$22,2,FALSE)&lt;4.65),4.65,V122+VLOOKUP(CEILING(V122,1),Tables!$L$2:$M$22,2,FALSE)),IF(V122&lt;4.65,IF((V122+VLOOKUP(FLOOR(V122,1),Tables!$L$2:$M$22,2,FALSE)&gt;4.65),4.65,V122+VLOOKUP(FLOOR(V122,1),Tables!$L$2:$M$22,2,FALSE)),4.65))</f>
        <v>4.6500000000000004</v>
      </c>
      <c r="W123" s="27"/>
      <c r="X123" s="27"/>
      <c r="Y123" s="48"/>
      <c r="Z123" s="41"/>
      <c r="AA123" s="14">
        <f>IF(AA122&gt;4.65,IF((AA122+VLOOKUP(CEILING(AA122,1),Tables!$L$2:$M$22,2,FALSE)&lt;4.65),4.65,AA122+VLOOKUP(CEILING(AA122,1),Tables!$L$2:$M$22,2,FALSE)),IF(AA122&lt;4.65,IF((AA122+VLOOKUP(FLOOR(AA122,1),Tables!$L$2:$M$22,2,FALSE)&gt;4.65),4.65,AA122+VLOOKUP(FLOOR(AA122,1),Tables!$L$2:$M$22,2,FALSE)),4.65))</f>
        <v>4.6500000000000004</v>
      </c>
      <c r="AB123" s="27"/>
      <c r="AC123" s="27"/>
      <c r="AD123" s="48"/>
      <c r="AE123" s="41"/>
      <c r="AF123" s="14">
        <f>IF(AF122&gt;4.65,IF((AF122+VLOOKUP(CEILING(AF122,1),Tables!$L$2:$M$22,2,FALSE)&lt;4.65),4.65,AF122+VLOOKUP(CEILING(AF122,1),Tables!$L$2:$M$22,2,FALSE)),IF(AF122&lt;4.65,IF((AF122+VLOOKUP(FLOOR(AF122,1),Tables!$L$2:$M$22,2,FALSE)&gt;4.65),4.65,AF122+VLOOKUP(FLOOR(AF122,1),Tables!$L$2:$M$22,2,FALSE)),4.65))</f>
        <v>4.6500000000000004</v>
      </c>
      <c r="AG123" s="27"/>
      <c r="AH123" s="27"/>
      <c r="AI123" s="48"/>
      <c r="AJ123" s="41"/>
      <c r="AK123" s="14">
        <f>IF(AK122&gt;4.65,IF((AK122+VLOOKUP(CEILING(AK122,1),Tables!$L$2:$M$22,2,FALSE)&lt;4.65),4.65,AK122+VLOOKUP(CEILING(AK122,1),Tables!$L$2:$M$22,2,FALSE)),IF(AK122&lt;4.65,IF((AK122+VLOOKUP(FLOOR(AK122,1),Tables!$L$2:$M$22,2,FALSE)&gt;4.65),4.65,AK122+VLOOKUP(FLOOR(AK122,1),Tables!$L$2:$M$22,2,FALSE)),4.65))</f>
        <v>4.6500000000000004</v>
      </c>
      <c r="AL123" s="27"/>
      <c r="AM123" s="27"/>
      <c r="AN123" s="48"/>
      <c r="AO123" s="41"/>
      <c r="AP123" s="14">
        <f>IF(AP122&gt;4.65,IF((AP122+VLOOKUP(CEILING(AP122,1),Tables!$L$2:$M$22,2,FALSE)&lt;4.65),4.65,AP122+VLOOKUP(CEILING(AP122,1),Tables!$L$2:$M$22,2,FALSE)),IF(AP122&lt;4.65,IF((AP122+VLOOKUP(FLOOR(AP122,1),Tables!$L$2:$M$22,2,FALSE)&gt;4.65),4.65,AP122+VLOOKUP(FLOOR(AP122,1),Tables!$L$2:$M$22,2,FALSE)),4.65))</f>
        <v>4.6500000000000004</v>
      </c>
      <c r="AQ123" s="27"/>
      <c r="AR123" s="27"/>
      <c r="AS123" s="48"/>
    </row>
    <row r="124" spans="1:45" s="15" customFormat="1">
      <c r="A124" s="13">
        <f t="shared" si="86"/>
        <v>48</v>
      </c>
      <c r="B124" s="13">
        <f t="shared" si="87"/>
        <v>16</v>
      </c>
      <c r="C124" s="13">
        <f t="shared" si="57"/>
        <v>4</v>
      </c>
      <c r="D124" s="16" t="str">
        <f t="shared" si="58"/>
        <v>s48w16d4</v>
      </c>
      <c r="E124" s="23">
        <f t="shared" si="76"/>
        <v>41067</v>
      </c>
      <c r="F124" s="41"/>
      <c r="G124" s="14">
        <f>IF(G123&gt;4.65,IF((G123+VLOOKUP(CEILING(G123,1),Tables!$L$2:$M$22,2,FALSE)&lt;4.65),4.65,G123+VLOOKUP(CEILING(G123,1),Tables!$L$2:$M$22,2,FALSE)),IF(G123&lt;4.65,IF((G123+VLOOKUP(FLOOR(G123,1),Tables!$L$2:$M$22,2,FALSE)&gt;4.65),4.65,G123+VLOOKUP(FLOOR(G123,1),Tables!$L$2:$M$22,2,FALSE)),4.65))</f>
        <v>4.6500000000000004</v>
      </c>
      <c r="H124" s="27"/>
      <c r="I124" s="27"/>
      <c r="J124" s="48"/>
      <c r="K124" s="41"/>
      <c r="L124" s="14">
        <f>IF(L123&gt;4.65,IF((L123+VLOOKUP(CEILING(L123,1),Tables!$L$2:$M$22,2,FALSE)&lt;4.65),4.65,L123+VLOOKUP(CEILING(L123,1),Tables!$L$2:$M$22,2,FALSE)),IF(L123&lt;4.65,IF((L123+VLOOKUP(FLOOR(L123,1),Tables!$L$2:$M$22,2,FALSE)&gt;4.65),4.65,L123+VLOOKUP(FLOOR(L123,1),Tables!$L$2:$M$22,2,FALSE)),4.65))</f>
        <v>4.6500000000000004</v>
      </c>
      <c r="M124" s="27"/>
      <c r="N124" s="27"/>
      <c r="O124" s="48"/>
      <c r="P124" s="41"/>
      <c r="Q124" s="14">
        <f>IF(Q123&gt;4.65,IF((Q123+VLOOKUP(CEILING(Q123,1),Tables!$L$2:$M$22,2,FALSE)&lt;4.65),4.65,Q123+VLOOKUP(CEILING(Q123,1),Tables!$L$2:$M$22,2,FALSE)),IF(Q123&lt;4.65,IF((Q123+VLOOKUP(FLOOR(Q123,1),Tables!$L$2:$M$22,2,FALSE)&gt;4.65),4.65,Q123+VLOOKUP(FLOOR(Q123,1),Tables!$L$2:$M$22,2,FALSE)),4.65))</f>
        <v>4.6500000000000004</v>
      </c>
      <c r="R124" s="27"/>
      <c r="S124" s="27"/>
      <c r="T124" s="48"/>
      <c r="U124" s="41"/>
      <c r="V124" s="14">
        <f>IF(V123&gt;4.65,IF((V123+VLOOKUP(CEILING(V123,1),Tables!$L$2:$M$22,2,FALSE)&lt;4.65),4.65,V123+VLOOKUP(CEILING(V123,1),Tables!$L$2:$M$22,2,FALSE)),IF(V123&lt;4.65,IF((V123+VLOOKUP(FLOOR(V123,1),Tables!$L$2:$M$22,2,FALSE)&gt;4.65),4.65,V123+VLOOKUP(FLOOR(V123,1),Tables!$L$2:$M$22,2,FALSE)),4.65))</f>
        <v>4.6500000000000004</v>
      </c>
      <c r="W124" s="27"/>
      <c r="X124" s="27"/>
      <c r="Y124" s="48"/>
      <c r="Z124" s="41"/>
      <c r="AA124" s="14">
        <f>IF(AA123&gt;4.65,IF((AA123+VLOOKUP(CEILING(AA123,1),Tables!$L$2:$M$22,2,FALSE)&lt;4.65),4.65,AA123+VLOOKUP(CEILING(AA123,1),Tables!$L$2:$M$22,2,FALSE)),IF(AA123&lt;4.65,IF((AA123+VLOOKUP(FLOOR(AA123,1),Tables!$L$2:$M$22,2,FALSE)&gt;4.65),4.65,AA123+VLOOKUP(FLOOR(AA123,1),Tables!$L$2:$M$22,2,FALSE)),4.65))</f>
        <v>4.6500000000000004</v>
      </c>
      <c r="AB124" s="27"/>
      <c r="AC124" s="27"/>
      <c r="AD124" s="48"/>
      <c r="AE124" s="41"/>
      <c r="AF124" s="14">
        <f>IF(AF123&gt;4.65,IF((AF123+VLOOKUP(CEILING(AF123,1),Tables!$L$2:$M$22,2,FALSE)&lt;4.65),4.65,AF123+VLOOKUP(CEILING(AF123,1),Tables!$L$2:$M$22,2,FALSE)),IF(AF123&lt;4.65,IF((AF123+VLOOKUP(FLOOR(AF123,1),Tables!$L$2:$M$22,2,FALSE)&gt;4.65),4.65,AF123+VLOOKUP(FLOOR(AF123,1),Tables!$L$2:$M$22,2,FALSE)),4.65))</f>
        <v>4.6500000000000004</v>
      </c>
      <c r="AG124" s="27"/>
      <c r="AH124" s="27"/>
      <c r="AI124" s="48"/>
      <c r="AJ124" s="41"/>
      <c r="AK124" s="14">
        <f>IF(AK123&gt;4.65,IF((AK123+VLOOKUP(CEILING(AK123,1),Tables!$L$2:$M$22,2,FALSE)&lt;4.65),4.65,AK123+VLOOKUP(CEILING(AK123,1),Tables!$L$2:$M$22,2,FALSE)),IF(AK123&lt;4.65,IF((AK123+VLOOKUP(FLOOR(AK123,1),Tables!$L$2:$M$22,2,FALSE)&gt;4.65),4.65,AK123+VLOOKUP(FLOOR(AK123,1),Tables!$L$2:$M$22,2,FALSE)),4.65))</f>
        <v>4.6500000000000004</v>
      </c>
      <c r="AL124" s="27"/>
      <c r="AM124" s="27"/>
      <c r="AN124" s="48"/>
      <c r="AO124" s="41"/>
      <c r="AP124" s="14">
        <f>IF(AP123&gt;4.65,IF((AP123+VLOOKUP(CEILING(AP123,1),Tables!$L$2:$M$22,2,FALSE)&lt;4.65),4.65,AP123+VLOOKUP(CEILING(AP123,1),Tables!$L$2:$M$22,2,FALSE)),IF(AP123&lt;4.65,IF((AP123+VLOOKUP(FLOOR(AP123,1),Tables!$L$2:$M$22,2,FALSE)&gt;4.65),4.65,AP123+VLOOKUP(FLOOR(AP123,1),Tables!$L$2:$M$22,2,FALSE)),4.65))</f>
        <v>4.6500000000000004</v>
      </c>
      <c r="AQ124" s="27"/>
      <c r="AR124" s="27"/>
      <c r="AS124" s="48"/>
    </row>
    <row r="125" spans="1:45" s="15" customFormat="1">
      <c r="A125" s="13">
        <f t="shared" si="86"/>
        <v>48</v>
      </c>
      <c r="B125" s="13">
        <f t="shared" si="87"/>
        <v>16</v>
      </c>
      <c r="C125" s="13">
        <f t="shared" si="57"/>
        <v>5</v>
      </c>
      <c r="D125" s="16" t="str">
        <f t="shared" si="58"/>
        <v>s48w16d5</v>
      </c>
      <c r="E125" s="23">
        <f t="shared" si="76"/>
        <v>41068</v>
      </c>
      <c r="F125" s="41"/>
      <c r="G125" s="14">
        <f>IF(G124&gt;4.65,IF((G124+VLOOKUP(CEILING(G124,1),Tables!$L$2:$M$22,2,FALSE)&lt;4.65),4.65,G124+VLOOKUP(CEILING(G124,1),Tables!$L$2:$M$22,2,FALSE)),IF(G124&lt;4.65,IF((G124+VLOOKUP(FLOOR(G124,1),Tables!$L$2:$M$22,2,FALSE)&gt;4.65),4.65,G124+VLOOKUP(FLOOR(G124,1),Tables!$L$2:$M$22,2,FALSE)),4.65))</f>
        <v>4.6500000000000004</v>
      </c>
      <c r="H125" s="27"/>
      <c r="I125" s="27"/>
      <c r="J125" s="48"/>
      <c r="K125" s="41"/>
      <c r="L125" s="14">
        <f>IF(L124&gt;4.65,IF((L124+VLOOKUP(CEILING(L124,1),Tables!$L$2:$M$22,2,FALSE)&lt;4.65),4.65,L124+VLOOKUP(CEILING(L124,1),Tables!$L$2:$M$22,2,FALSE)),IF(L124&lt;4.65,IF((L124+VLOOKUP(FLOOR(L124,1),Tables!$L$2:$M$22,2,FALSE)&gt;4.65),4.65,L124+VLOOKUP(FLOOR(L124,1),Tables!$L$2:$M$22,2,FALSE)),4.65))</f>
        <v>4.6500000000000004</v>
      </c>
      <c r="M125" s="27"/>
      <c r="N125" s="27"/>
      <c r="O125" s="48"/>
      <c r="P125" s="41"/>
      <c r="Q125" s="14">
        <f>IF(Q124&gt;4.65,IF((Q124+VLOOKUP(CEILING(Q124,1),Tables!$L$2:$M$22,2,FALSE)&lt;4.65),4.65,Q124+VLOOKUP(CEILING(Q124,1),Tables!$L$2:$M$22,2,FALSE)),IF(Q124&lt;4.65,IF((Q124+VLOOKUP(FLOOR(Q124,1),Tables!$L$2:$M$22,2,FALSE)&gt;4.65),4.65,Q124+VLOOKUP(FLOOR(Q124,1),Tables!$L$2:$M$22,2,FALSE)),4.65))</f>
        <v>4.6500000000000004</v>
      </c>
      <c r="R125" s="27"/>
      <c r="S125" s="27"/>
      <c r="T125" s="48"/>
      <c r="U125" s="41"/>
      <c r="V125" s="14">
        <f>IF(V124&gt;4.65,IF((V124+VLOOKUP(CEILING(V124,1),Tables!$L$2:$M$22,2,FALSE)&lt;4.65),4.65,V124+VLOOKUP(CEILING(V124,1),Tables!$L$2:$M$22,2,FALSE)),IF(V124&lt;4.65,IF((V124+VLOOKUP(FLOOR(V124,1),Tables!$L$2:$M$22,2,FALSE)&gt;4.65),4.65,V124+VLOOKUP(FLOOR(V124,1),Tables!$L$2:$M$22,2,FALSE)),4.65))</f>
        <v>4.6500000000000004</v>
      </c>
      <c r="W125" s="27"/>
      <c r="X125" s="27"/>
      <c r="Y125" s="48"/>
      <c r="Z125" s="41"/>
      <c r="AA125" s="14">
        <f>IF(AA124&gt;4.65,IF((AA124+VLOOKUP(CEILING(AA124,1),Tables!$L$2:$M$22,2,FALSE)&lt;4.65),4.65,AA124+VLOOKUP(CEILING(AA124,1),Tables!$L$2:$M$22,2,FALSE)),IF(AA124&lt;4.65,IF((AA124+VLOOKUP(FLOOR(AA124,1),Tables!$L$2:$M$22,2,FALSE)&gt;4.65),4.65,AA124+VLOOKUP(FLOOR(AA124,1),Tables!$L$2:$M$22,2,FALSE)),4.65))</f>
        <v>4.6500000000000004</v>
      </c>
      <c r="AB125" s="27"/>
      <c r="AC125" s="27"/>
      <c r="AD125" s="48"/>
      <c r="AE125" s="41"/>
      <c r="AF125" s="14">
        <f>IF(AF124&gt;4.65,IF((AF124+VLOOKUP(CEILING(AF124,1),Tables!$L$2:$M$22,2,FALSE)&lt;4.65),4.65,AF124+VLOOKUP(CEILING(AF124,1),Tables!$L$2:$M$22,2,FALSE)),IF(AF124&lt;4.65,IF((AF124+VLOOKUP(FLOOR(AF124,1),Tables!$L$2:$M$22,2,FALSE)&gt;4.65),4.65,AF124+VLOOKUP(FLOOR(AF124,1),Tables!$L$2:$M$22,2,FALSE)),4.65))</f>
        <v>4.6500000000000004</v>
      </c>
      <c r="AG125" s="27"/>
      <c r="AH125" s="27"/>
      <c r="AI125" s="48"/>
      <c r="AJ125" s="41"/>
      <c r="AK125" s="14">
        <f>IF(AK124&gt;4.65,IF((AK124+VLOOKUP(CEILING(AK124,1),Tables!$L$2:$M$22,2,FALSE)&lt;4.65),4.65,AK124+VLOOKUP(CEILING(AK124,1),Tables!$L$2:$M$22,2,FALSE)),IF(AK124&lt;4.65,IF((AK124+VLOOKUP(FLOOR(AK124,1),Tables!$L$2:$M$22,2,FALSE)&gt;4.65),4.65,AK124+VLOOKUP(FLOOR(AK124,1),Tables!$L$2:$M$22,2,FALSE)),4.65))</f>
        <v>4.6500000000000004</v>
      </c>
      <c r="AL125" s="27"/>
      <c r="AM125" s="27"/>
      <c r="AN125" s="48"/>
      <c r="AO125" s="41"/>
      <c r="AP125" s="14">
        <f>IF(AP124&gt;4.65,IF((AP124+VLOOKUP(CEILING(AP124,1),Tables!$L$2:$M$22,2,FALSE)&lt;4.65),4.65,AP124+VLOOKUP(CEILING(AP124,1),Tables!$L$2:$M$22,2,FALSE)),IF(AP124&lt;4.65,IF((AP124+VLOOKUP(FLOOR(AP124,1),Tables!$L$2:$M$22,2,FALSE)&gt;4.65),4.65,AP124+VLOOKUP(FLOOR(AP124,1),Tables!$L$2:$M$22,2,FALSE)),4.65))</f>
        <v>4.6500000000000004</v>
      </c>
      <c r="AQ125" s="27"/>
      <c r="AR125" s="27"/>
      <c r="AS125" s="48"/>
    </row>
    <row r="126" spans="1:45" s="16" customFormat="1">
      <c r="A126" s="13"/>
      <c r="B126" s="13"/>
      <c r="C126" s="13"/>
      <c r="E126" s="35" t="s">
        <v>83</v>
      </c>
      <c r="F126" s="42"/>
      <c r="G126" s="22">
        <f t="shared" ref="G126" si="127">IF(F126="pic",G125/0.75,IF(F126="mots",G125*0.5,G125))</f>
        <v>4.6500000000000004</v>
      </c>
      <c r="H126" s="27"/>
      <c r="I126" s="30"/>
      <c r="J126" s="47"/>
      <c r="K126" s="42"/>
      <c r="L126" s="22">
        <f t="shared" ref="L126" si="128">IF(K126="pic",L125/0.75,IF(K126="mots",L125*0.5,L125))</f>
        <v>4.6500000000000004</v>
      </c>
      <c r="M126" s="27"/>
      <c r="N126" s="30"/>
      <c r="O126" s="47"/>
      <c r="P126" s="42"/>
      <c r="Q126" s="22">
        <f t="shared" ref="Q126" si="129">IF(P126="pic",Q125/0.75,IF(P126="mots",Q125*0.5,Q125))</f>
        <v>4.6500000000000004</v>
      </c>
      <c r="R126" s="27"/>
      <c r="S126" s="30"/>
      <c r="T126" s="47"/>
      <c r="U126" s="42"/>
      <c r="V126" s="22">
        <f t="shared" ref="V126" si="130">IF(U126="pic",V125/0.75,IF(U126="mots",V125*0.5,V125))</f>
        <v>4.6500000000000004</v>
      </c>
      <c r="W126" s="27"/>
      <c r="X126" s="30"/>
      <c r="Y126" s="47"/>
      <c r="Z126" s="42"/>
      <c r="AA126" s="22">
        <f t="shared" ref="AA126" si="131">IF(Z126="pic",AA125/0.75,IF(Z126="mots",AA125*0.5,AA125))</f>
        <v>4.6500000000000004</v>
      </c>
      <c r="AB126" s="27"/>
      <c r="AC126" s="30"/>
      <c r="AD126" s="47"/>
      <c r="AE126" s="42"/>
      <c r="AF126" s="22">
        <f t="shared" ref="AF126" si="132">IF(AE126="pic",AF125/0.75,IF(AE126="mots",AF125*0.5,AF125))</f>
        <v>4.6500000000000004</v>
      </c>
      <c r="AG126" s="27"/>
      <c r="AH126" s="30"/>
      <c r="AI126" s="47"/>
      <c r="AJ126" s="42"/>
      <c r="AK126" s="22">
        <f t="shared" ref="AK126" si="133">IF(AJ126="pic",AK125/0.75,IF(AJ126="mots",AK125*0.5,AK125))</f>
        <v>4.6500000000000004</v>
      </c>
      <c r="AL126" s="27"/>
      <c r="AM126" s="30"/>
      <c r="AN126" s="47"/>
      <c r="AO126" s="42"/>
      <c r="AP126" s="22">
        <f t="shared" ref="AP126" si="134">IF(AO126="pic",AP125/0.75,IF(AO126="mots",AP125*0.5,AP125))</f>
        <v>4.6500000000000004</v>
      </c>
      <c r="AQ126" s="27"/>
      <c r="AR126" s="30"/>
      <c r="AS126" s="47"/>
    </row>
    <row r="127" spans="1:45" s="16" customFormat="1">
      <c r="A127" s="13">
        <f>IF(AND(B125=16,C125=7),A125+1,A125)</f>
        <v>48</v>
      </c>
      <c r="B127" s="13">
        <f>IF(A127&gt;A125,1,IF(C125=7,B125+1,B125))</f>
        <v>16</v>
      </c>
      <c r="C127" s="13">
        <f>IF(C125=7,1,C125+1)</f>
        <v>6</v>
      </c>
      <c r="D127" s="16" t="str">
        <f t="shared" si="58"/>
        <v>s48w16d6</v>
      </c>
      <c r="E127" s="23">
        <f>E125+1</f>
        <v>41069</v>
      </c>
      <c r="F127" s="41"/>
      <c r="G127" s="14">
        <v>0</v>
      </c>
      <c r="H127" s="27"/>
      <c r="I127" s="30"/>
      <c r="J127" s="47"/>
      <c r="K127" s="41"/>
      <c r="L127" s="14">
        <v>0</v>
      </c>
      <c r="M127" s="27"/>
      <c r="N127" s="30"/>
      <c r="O127" s="47"/>
      <c r="P127" s="41"/>
      <c r="Q127" s="14">
        <v>0</v>
      </c>
      <c r="R127" s="27"/>
      <c r="S127" s="30"/>
      <c r="T127" s="47"/>
      <c r="U127" s="41"/>
      <c r="V127" s="14">
        <v>0</v>
      </c>
      <c r="W127" s="27"/>
      <c r="X127" s="30"/>
      <c r="Y127" s="47"/>
      <c r="Z127" s="41"/>
      <c r="AA127" s="14">
        <v>0</v>
      </c>
      <c r="AB127" s="27"/>
      <c r="AC127" s="30"/>
      <c r="AD127" s="47"/>
      <c r="AE127" s="41"/>
      <c r="AF127" s="14">
        <v>0</v>
      </c>
      <c r="AG127" s="27"/>
      <c r="AH127" s="30"/>
      <c r="AI127" s="47"/>
      <c r="AJ127" s="41"/>
      <c r="AK127" s="14">
        <v>0</v>
      </c>
      <c r="AL127" s="27"/>
      <c r="AM127" s="30"/>
      <c r="AN127" s="47"/>
      <c r="AO127" s="41"/>
      <c r="AP127" s="14">
        <v>0</v>
      </c>
      <c r="AQ127" s="27"/>
      <c r="AR127" s="30"/>
      <c r="AS127" s="47"/>
    </row>
    <row r="128" spans="1:45" s="16" customFormat="1">
      <c r="A128" s="13">
        <f t="shared" si="86"/>
        <v>48</v>
      </c>
      <c r="B128" s="13">
        <f t="shared" si="87"/>
        <v>16</v>
      </c>
      <c r="C128" s="13">
        <f t="shared" si="57"/>
        <v>7</v>
      </c>
      <c r="D128" s="16" t="str">
        <f t="shared" si="58"/>
        <v>s48w16d7</v>
      </c>
      <c r="E128" s="23">
        <f t="shared" ref="E128:E181" si="135">E127+1</f>
        <v>41070</v>
      </c>
      <c r="F128" s="41"/>
      <c r="G128" s="14">
        <f>IF(G127&gt;4.65,IF((G127+VLOOKUP(CEILING(G127,1),Tables!$L$2:$M$22,2,FALSE)&lt;4.65),4.65,G127+VLOOKUP(CEILING(G127,1),Tables!$L$2:$M$22,2,FALSE)),IF(G127&lt;4.65,IF((G127+VLOOKUP(FLOOR(G127,1),Tables!$L$2:$M$22,2,FALSE)&gt;4.65),4.65,G127+VLOOKUP(FLOOR(G127,1),Tables!$L$2:$M$22,2,FALSE)),4.65))</f>
        <v>1</v>
      </c>
      <c r="H128" s="27"/>
      <c r="I128" s="30"/>
      <c r="J128" s="47"/>
      <c r="K128" s="41"/>
      <c r="L128" s="14">
        <f>IF(L127&gt;4.65,IF((L127+VLOOKUP(CEILING(L127,1),Tables!$L$2:$M$22,2,FALSE)&lt;4.65),4.65,L127+VLOOKUP(CEILING(L127,1),Tables!$L$2:$M$22,2,FALSE)),IF(L127&lt;4.65,IF((L127+VLOOKUP(FLOOR(L127,1),Tables!$L$2:$M$22,2,FALSE)&gt;4.65),4.65,L127+VLOOKUP(FLOOR(L127,1),Tables!$L$2:$M$22,2,FALSE)),4.65))</f>
        <v>1</v>
      </c>
      <c r="M128" s="27"/>
      <c r="N128" s="30"/>
      <c r="O128" s="47"/>
      <c r="P128" s="41"/>
      <c r="Q128" s="14">
        <f>IF(Q127&gt;4.65,IF((Q127+VLOOKUP(CEILING(Q127,1),Tables!$L$2:$M$22,2,FALSE)&lt;4.65),4.65,Q127+VLOOKUP(CEILING(Q127,1),Tables!$L$2:$M$22,2,FALSE)),IF(Q127&lt;4.65,IF((Q127+VLOOKUP(FLOOR(Q127,1),Tables!$L$2:$M$22,2,FALSE)&gt;4.65),4.65,Q127+VLOOKUP(FLOOR(Q127,1),Tables!$L$2:$M$22,2,FALSE)),4.65))</f>
        <v>1</v>
      </c>
      <c r="R128" s="27"/>
      <c r="S128" s="30"/>
      <c r="T128" s="47"/>
      <c r="U128" s="41"/>
      <c r="V128" s="14">
        <f>IF(V127&gt;4.65,IF((V127+VLOOKUP(CEILING(V127,1),Tables!$L$2:$M$22,2,FALSE)&lt;4.65),4.65,V127+VLOOKUP(CEILING(V127,1),Tables!$L$2:$M$22,2,FALSE)),IF(V127&lt;4.65,IF((V127+VLOOKUP(FLOOR(V127,1),Tables!$L$2:$M$22,2,FALSE)&gt;4.65),4.65,V127+VLOOKUP(FLOOR(V127,1),Tables!$L$2:$M$22,2,FALSE)),4.65))</f>
        <v>1</v>
      </c>
      <c r="W128" s="27"/>
      <c r="X128" s="30"/>
      <c r="Y128" s="47"/>
      <c r="Z128" s="41"/>
      <c r="AA128" s="14">
        <f>IF(AA127&gt;4.65,IF((AA127+VLOOKUP(CEILING(AA127,1),Tables!$L$2:$M$22,2,FALSE)&lt;4.65),4.65,AA127+VLOOKUP(CEILING(AA127,1),Tables!$L$2:$M$22,2,FALSE)),IF(AA127&lt;4.65,IF((AA127+VLOOKUP(FLOOR(AA127,1),Tables!$L$2:$M$22,2,FALSE)&gt;4.65),4.65,AA127+VLOOKUP(FLOOR(AA127,1),Tables!$L$2:$M$22,2,FALSE)),4.65))</f>
        <v>1</v>
      </c>
      <c r="AB128" s="27"/>
      <c r="AC128" s="30"/>
      <c r="AD128" s="47"/>
      <c r="AE128" s="41"/>
      <c r="AF128" s="14">
        <f>IF(AF127&gt;4.65,IF((AF127+VLOOKUP(CEILING(AF127,1),Tables!$L$2:$M$22,2,FALSE)&lt;4.65),4.65,AF127+VLOOKUP(CEILING(AF127,1),Tables!$L$2:$M$22,2,FALSE)),IF(AF127&lt;4.65,IF((AF127+VLOOKUP(FLOOR(AF127,1),Tables!$L$2:$M$22,2,FALSE)&gt;4.65),4.65,AF127+VLOOKUP(FLOOR(AF127,1),Tables!$L$2:$M$22,2,FALSE)),4.65))</f>
        <v>1</v>
      </c>
      <c r="AG128" s="27"/>
      <c r="AH128" s="30"/>
      <c r="AI128" s="47"/>
      <c r="AJ128" s="41"/>
      <c r="AK128" s="14">
        <f>IF(AK127&gt;4.65,IF((AK127+VLOOKUP(CEILING(AK127,1),Tables!$L$2:$M$22,2,FALSE)&lt;4.65),4.65,AK127+VLOOKUP(CEILING(AK127,1),Tables!$L$2:$M$22,2,FALSE)),IF(AK127&lt;4.65,IF((AK127+VLOOKUP(FLOOR(AK127,1),Tables!$L$2:$M$22,2,FALSE)&gt;4.65),4.65,AK127+VLOOKUP(FLOOR(AK127,1),Tables!$L$2:$M$22,2,FALSE)),4.65))</f>
        <v>1</v>
      </c>
      <c r="AL128" s="27"/>
      <c r="AM128" s="30"/>
      <c r="AN128" s="47"/>
      <c r="AO128" s="41"/>
      <c r="AP128" s="14">
        <f>IF(AP127&gt;4.65,IF((AP127+VLOOKUP(CEILING(AP127,1),Tables!$L$2:$M$22,2,FALSE)&lt;4.65),4.65,AP127+VLOOKUP(CEILING(AP127,1),Tables!$L$2:$M$22,2,FALSE)),IF(AP127&lt;4.65,IF((AP127+VLOOKUP(FLOOR(AP127,1),Tables!$L$2:$M$22,2,FALSE)&gt;4.65),4.65,AP127+VLOOKUP(FLOOR(AP127,1),Tables!$L$2:$M$22,2,FALSE)),4.65))</f>
        <v>1</v>
      </c>
      <c r="AQ128" s="27"/>
      <c r="AR128" s="30"/>
      <c r="AS128" s="47"/>
    </row>
    <row r="129" spans="1:45" s="16" customFormat="1">
      <c r="A129" s="13">
        <f t="shared" si="86"/>
        <v>49</v>
      </c>
      <c r="B129" s="13">
        <f t="shared" si="87"/>
        <v>1</v>
      </c>
      <c r="C129" s="13">
        <f t="shared" si="57"/>
        <v>1</v>
      </c>
      <c r="D129" s="16" t="str">
        <f t="shared" si="58"/>
        <v>s49w1d1</v>
      </c>
      <c r="E129" s="23">
        <f t="shared" si="135"/>
        <v>41071</v>
      </c>
      <c r="F129" s="41"/>
      <c r="G129" s="14">
        <f>IF(G128&gt;4.65,IF((G128+VLOOKUP(CEILING(G128,1),Tables!$L$2:$M$22,2,FALSE)&lt;4.65),4.65,G128+VLOOKUP(CEILING(G128,1),Tables!$L$2:$M$22,2,FALSE)),IF(G128&lt;4.65,IF((G128+VLOOKUP(FLOOR(G128,1),Tables!$L$2:$M$22,2,FALSE)&gt;4.65),4.65,G128+VLOOKUP(FLOOR(G128,1),Tables!$L$2:$M$22,2,FALSE)),4.65))</f>
        <v>1.3333333333333333</v>
      </c>
      <c r="H129" s="27"/>
      <c r="I129" s="30"/>
      <c r="J129" s="47"/>
      <c r="K129" s="41"/>
      <c r="L129" s="14">
        <f>IF(L128&gt;4.65,IF((L128+VLOOKUP(CEILING(L128,1),Tables!$L$2:$M$22,2,FALSE)&lt;4.65),4.65,L128+VLOOKUP(CEILING(L128,1),Tables!$L$2:$M$22,2,FALSE)),IF(L128&lt;4.65,IF((L128+VLOOKUP(FLOOR(L128,1),Tables!$L$2:$M$22,2,FALSE)&gt;4.65),4.65,L128+VLOOKUP(FLOOR(L128,1),Tables!$L$2:$M$22,2,FALSE)),4.65))</f>
        <v>1.3333333333333333</v>
      </c>
      <c r="M129" s="27"/>
      <c r="N129" s="30"/>
      <c r="O129" s="47"/>
      <c r="P129" s="41"/>
      <c r="Q129" s="14">
        <f>IF(Q128&gt;4.65,IF((Q128+VLOOKUP(CEILING(Q128,1),Tables!$L$2:$M$22,2,FALSE)&lt;4.65),4.65,Q128+VLOOKUP(CEILING(Q128,1),Tables!$L$2:$M$22,2,FALSE)),IF(Q128&lt;4.65,IF((Q128+VLOOKUP(FLOOR(Q128,1),Tables!$L$2:$M$22,2,FALSE)&gt;4.65),4.65,Q128+VLOOKUP(FLOOR(Q128,1),Tables!$L$2:$M$22,2,FALSE)),4.65))</f>
        <v>1.3333333333333333</v>
      </c>
      <c r="R129" s="27"/>
      <c r="S129" s="30"/>
      <c r="T129" s="47"/>
      <c r="U129" s="41"/>
      <c r="V129" s="14">
        <f>IF(V128&gt;4.65,IF((V128+VLOOKUP(CEILING(V128,1),Tables!$L$2:$M$22,2,FALSE)&lt;4.65),4.65,V128+VLOOKUP(CEILING(V128,1),Tables!$L$2:$M$22,2,FALSE)),IF(V128&lt;4.65,IF((V128+VLOOKUP(FLOOR(V128,1),Tables!$L$2:$M$22,2,FALSE)&gt;4.65),4.65,V128+VLOOKUP(FLOOR(V128,1),Tables!$L$2:$M$22,2,FALSE)),4.65))</f>
        <v>1.3333333333333333</v>
      </c>
      <c r="W129" s="27"/>
      <c r="X129" s="30"/>
      <c r="Y129" s="47"/>
      <c r="Z129" s="41"/>
      <c r="AA129" s="14">
        <f>IF(AA128&gt;4.65,IF((AA128+VLOOKUP(CEILING(AA128,1),Tables!$L$2:$M$22,2,FALSE)&lt;4.65),4.65,AA128+VLOOKUP(CEILING(AA128,1),Tables!$L$2:$M$22,2,FALSE)),IF(AA128&lt;4.65,IF((AA128+VLOOKUP(FLOOR(AA128,1),Tables!$L$2:$M$22,2,FALSE)&gt;4.65),4.65,AA128+VLOOKUP(FLOOR(AA128,1),Tables!$L$2:$M$22,2,FALSE)),4.65))</f>
        <v>1.3333333333333333</v>
      </c>
      <c r="AB129" s="27"/>
      <c r="AC129" s="30"/>
      <c r="AD129" s="47"/>
      <c r="AE129" s="41"/>
      <c r="AF129" s="14">
        <f>IF(AF128&gt;4.65,IF((AF128+VLOOKUP(CEILING(AF128,1),Tables!$L$2:$M$22,2,FALSE)&lt;4.65),4.65,AF128+VLOOKUP(CEILING(AF128,1),Tables!$L$2:$M$22,2,FALSE)),IF(AF128&lt;4.65,IF((AF128+VLOOKUP(FLOOR(AF128,1),Tables!$L$2:$M$22,2,FALSE)&gt;4.65),4.65,AF128+VLOOKUP(FLOOR(AF128,1),Tables!$L$2:$M$22,2,FALSE)),4.65))</f>
        <v>1.3333333333333333</v>
      </c>
      <c r="AG129" s="27"/>
      <c r="AH129" s="30"/>
      <c r="AI129" s="47"/>
      <c r="AJ129" s="41"/>
      <c r="AK129" s="14">
        <f>IF(AK128&gt;4.65,IF((AK128+VLOOKUP(CEILING(AK128,1),Tables!$L$2:$M$22,2,FALSE)&lt;4.65),4.65,AK128+VLOOKUP(CEILING(AK128,1),Tables!$L$2:$M$22,2,FALSE)),IF(AK128&lt;4.65,IF((AK128+VLOOKUP(FLOOR(AK128,1),Tables!$L$2:$M$22,2,FALSE)&gt;4.65),4.65,AK128+VLOOKUP(FLOOR(AK128,1),Tables!$L$2:$M$22,2,FALSE)),4.65))</f>
        <v>1.3333333333333333</v>
      </c>
      <c r="AL129" s="27"/>
      <c r="AM129" s="30"/>
      <c r="AN129" s="47"/>
      <c r="AO129" s="41"/>
      <c r="AP129" s="14">
        <f>IF(AP128&gt;4.65,IF((AP128+VLOOKUP(CEILING(AP128,1),Tables!$L$2:$M$22,2,FALSE)&lt;4.65),4.65,AP128+VLOOKUP(CEILING(AP128,1),Tables!$L$2:$M$22,2,FALSE)),IF(AP128&lt;4.65,IF((AP128+VLOOKUP(FLOOR(AP128,1),Tables!$L$2:$M$22,2,FALSE)&gt;4.65),4.65,AP128+VLOOKUP(FLOOR(AP128,1),Tables!$L$2:$M$22,2,FALSE)),4.65))</f>
        <v>1.3333333333333333</v>
      </c>
      <c r="AQ129" s="27"/>
      <c r="AR129" s="30"/>
      <c r="AS129" s="47"/>
    </row>
    <row r="130" spans="1:45" s="16" customFormat="1">
      <c r="A130" s="13">
        <f t="shared" si="86"/>
        <v>49</v>
      </c>
      <c r="B130" s="13">
        <f t="shared" si="87"/>
        <v>1</v>
      </c>
      <c r="C130" s="13">
        <f t="shared" si="57"/>
        <v>2</v>
      </c>
      <c r="D130" s="16" t="str">
        <f t="shared" si="58"/>
        <v>s49w1d2</v>
      </c>
      <c r="E130" s="23">
        <f t="shared" si="135"/>
        <v>41072</v>
      </c>
      <c r="F130" s="41"/>
      <c r="G130" s="14">
        <f>IF(G129&gt;4.65,IF((G129+VLOOKUP(CEILING(G129,1),Tables!$L$2:$M$22,2,FALSE)&lt;4.65),4.65,G129+VLOOKUP(CEILING(G129,1),Tables!$L$2:$M$22,2,FALSE)),IF(G129&lt;4.65,IF((G129+VLOOKUP(FLOOR(G129,1),Tables!$L$2:$M$22,2,FALSE)&gt;4.65),4.65,G129+VLOOKUP(FLOOR(G129,1),Tables!$L$2:$M$22,2,FALSE)),4.65))</f>
        <v>1.6666666666666665</v>
      </c>
      <c r="H130" s="27"/>
      <c r="I130" s="30"/>
      <c r="J130" s="47"/>
      <c r="K130" s="41"/>
      <c r="L130" s="14">
        <f>IF(L129&gt;4.65,IF((L129+VLOOKUP(CEILING(L129,1),Tables!$L$2:$M$22,2,FALSE)&lt;4.65),4.65,L129+VLOOKUP(CEILING(L129,1),Tables!$L$2:$M$22,2,FALSE)),IF(L129&lt;4.65,IF((L129+VLOOKUP(FLOOR(L129,1),Tables!$L$2:$M$22,2,FALSE)&gt;4.65),4.65,L129+VLOOKUP(FLOOR(L129,1),Tables!$L$2:$M$22,2,FALSE)),4.65))</f>
        <v>1.6666666666666665</v>
      </c>
      <c r="M130" s="27"/>
      <c r="N130" s="30"/>
      <c r="O130" s="47"/>
      <c r="P130" s="41"/>
      <c r="Q130" s="14">
        <f>IF(Q129&gt;4.65,IF((Q129+VLOOKUP(CEILING(Q129,1),Tables!$L$2:$M$22,2,FALSE)&lt;4.65),4.65,Q129+VLOOKUP(CEILING(Q129,1),Tables!$L$2:$M$22,2,FALSE)),IF(Q129&lt;4.65,IF((Q129+VLOOKUP(FLOOR(Q129,1),Tables!$L$2:$M$22,2,FALSE)&gt;4.65),4.65,Q129+VLOOKUP(FLOOR(Q129,1),Tables!$L$2:$M$22,2,FALSE)),4.65))</f>
        <v>1.6666666666666665</v>
      </c>
      <c r="R130" s="27"/>
      <c r="S130" s="30"/>
      <c r="T130" s="47"/>
      <c r="U130" s="41"/>
      <c r="V130" s="14">
        <f>IF(V129&gt;4.65,IF((V129+VLOOKUP(CEILING(V129,1),Tables!$L$2:$M$22,2,FALSE)&lt;4.65),4.65,V129+VLOOKUP(CEILING(V129,1),Tables!$L$2:$M$22,2,FALSE)),IF(V129&lt;4.65,IF((V129+VLOOKUP(FLOOR(V129,1),Tables!$L$2:$M$22,2,FALSE)&gt;4.65),4.65,V129+VLOOKUP(FLOOR(V129,1),Tables!$L$2:$M$22,2,FALSE)),4.65))</f>
        <v>1.6666666666666665</v>
      </c>
      <c r="W130" s="27"/>
      <c r="X130" s="30"/>
      <c r="Y130" s="47"/>
      <c r="Z130" s="41"/>
      <c r="AA130" s="14">
        <f>IF(AA129&gt;4.65,IF((AA129+VLOOKUP(CEILING(AA129,1),Tables!$L$2:$M$22,2,FALSE)&lt;4.65),4.65,AA129+VLOOKUP(CEILING(AA129,1),Tables!$L$2:$M$22,2,FALSE)),IF(AA129&lt;4.65,IF((AA129+VLOOKUP(FLOOR(AA129,1),Tables!$L$2:$M$22,2,FALSE)&gt;4.65),4.65,AA129+VLOOKUP(FLOOR(AA129,1),Tables!$L$2:$M$22,2,FALSE)),4.65))</f>
        <v>1.6666666666666665</v>
      </c>
      <c r="AB130" s="27"/>
      <c r="AC130" s="30"/>
      <c r="AD130" s="47"/>
      <c r="AE130" s="41"/>
      <c r="AF130" s="14">
        <f>IF(AF129&gt;4.65,IF((AF129+VLOOKUP(CEILING(AF129,1),Tables!$L$2:$M$22,2,FALSE)&lt;4.65),4.65,AF129+VLOOKUP(CEILING(AF129,1),Tables!$L$2:$M$22,2,FALSE)),IF(AF129&lt;4.65,IF((AF129+VLOOKUP(FLOOR(AF129,1),Tables!$L$2:$M$22,2,FALSE)&gt;4.65),4.65,AF129+VLOOKUP(FLOOR(AF129,1),Tables!$L$2:$M$22,2,FALSE)),4.65))</f>
        <v>1.6666666666666665</v>
      </c>
      <c r="AG130" s="27"/>
      <c r="AH130" s="30"/>
      <c r="AI130" s="47"/>
      <c r="AJ130" s="41"/>
      <c r="AK130" s="14">
        <f>IF(AK129&gt;4.65,IF((AK129+VLOOKUP(CEILING(AK129,1),Tables!$L$2:$M$22,2,FALSE)&lt;4.65),4.65,AK129+VLOOKUP(CEILING(AK129,1),Tables!$L$2:$M$22,2,FALSE)),IF(AK129&lt;4.65,IF((AK129+VLOOKUP(FLOOR(AK129,1),Tables!$L$2:$M$22,2,FALSE)&gt;4.65),4.65,AK129+VLOOKUP(FLOOR(AK129,1),Tables!$L$2:$M$22,2,FALSE)),4.65))</f>
        <v>1.6666666666666665</v>
      </c>
      <c r="AL130" s="27"/>
      <c r="AM130" s="30"/>
      <c r="AN130" s="47"/>
      <c r="AO130" s="41"/>
      <c r="AP130" s="14">
        <f>IF(AP129&gt;4.65,IF((AP129+VLOOKUP(CEILING(AP129,1),Tables!$L$2:$M$22,2,FALSE)&lt;4.65),4.65,AP129+VLOOKUP(CEILING(AP129,1),Tables!$L$2:$M$22,2,FALSE)),IF(AP129&lt;4.65,IF((AP129+VLOOKUP(FLOOR(AP129,1),Tables!$L$2:$M$22,2,FALSE)&gt;4.65),4.65,AP129+VLOOKUP(FLOOR(AP129,1),Tables!$L$2:$M$22,2,FALSE)),4.65))</f>
        <v>1.6666666666666665</v>
      </c>
      <c r="AQ130" s="27"/>
      <c r="AR130" s="30"/>
      <c r="AS130" s="47"/>
    </row>
    <row r="131" spans="1:45" s="16" customFormat="1">
      <c r="A131" s="13">
        <f t="shared" si="86"/>
        <v>49</v>
      </c>
      <c r="B131" s="13">
        <f t="shared" si="87"/>
        <v>1</v>
      </c>
      <c r="C131" s="13">
        <f t="shared" si="57"/>
        <v>3</v>
      </c>
      <c r="D131" s="16" t="str">
        <f t="shared" si="58"/>
        <v>s49w1d3</v>
      </c>
      <c r="E131" s="23">
        <f t="shared" si="135"/>
        <v>41073</v>
      </c>
      <c r="F131" s="41"/>
      <c r="G131" s="14">
        <f>IF(G130&gt;4.65,IF((G130+VLOOKUP(CEILING(G130,1),Tables!$L$2:$M$22,2,FALSE)&lt;4.65),4.65,G130+VLOOKUP(CEILING(G130,1),Tables!$L$2:$M$22,2,FALSE)),IF(G130&lt;4.65,IF((G130+VLOOKUP(FLOOR(G130,1),Tables!$L$2:$M$22,2,FALSE)&gt;4.65),4.65,G130+VLOOKUP(FLOOR(G130,1),Tables!$L$2:$M$22,2,FALSE)),4.65))</f>
        <v>1.9999999999999998</v>
      </c>
      <c r="H131" s="27"/>
      <c r="I131" s="30"/>
      <c r="J131" s="47"/>
      <c r="K131" s="41"/>
      <c r="L131" s="14">
        <f>IF(L130&gt;4.65,IF((L130+VLOOKUP(CEILING(L130,1),Tables!$L$2:$M$22,2,FALSE)&lt;4.65),4.65,L130+VLOOKUP(CEILING(L130,1),Tables!$L$2:$M$22,2,FALSE)),IF(L130&lt;4.65,IF((L130+VLOOKUP(FLOOR(L130,1),Tables!$L$2:$M$22,2,FALSE)&gt;4.65),4.65,L130+VLOOKUP(FLOOR(L130,1),Tables!$L$2:$M$22,2,FALSE)),4.65))</f>
        <v>1.9999999999999998</v>
      </c>
      <c r="M131" s="27"/>
      <c r="N131" s="30"/>
      <c r="O131" s="47"/>
      <c r="P131" s="41"/>
      <c r="Q131" s="14">
        <f>IF(Q130&gt;4.65,IF((Q130+VLOOKUP(CEILING(Q130,1),Tables!$L$2:$M$22,2,FALSE)&lt;4.65),4.65,Q130+VLOOKUP(CEILING(Q130,1),Tables!$L$2:$M$22,2,FALSE)),IF(Q130&lt;4.65,IF((Q130+VLOOKUP(FLOOR(Q130,1),Tables!$L$2:$M$22,2,FALSE)&gt;4.65),4.65,Q130+VLOOKUP(FLOOR(Q130,1),Tables!$L$2:$M$22,2,FALSE)),4.65))</f>
        <v>1.9999999999999998</v>
      </c>
      <c r="R131" s="27"/>
      <c r="S131" s="30"/>
      <c r="T131" s="47"/>
      <c r="U131" s="41"/>
      <c r="V131" s="14">
        <f>IF(V130&gt;4.65,IF((V130+VLOOKUP(CEILING(V130,1),Tables!$L$2:$M$22,2,FALSE)&lt;4.65),4.65,V130+VLOOKUP(CEILING(V130,1),Tables!$L$2:$M$22,2,FALSE)),IF(V130&lt;4.65,IF((V130+VLOOKUP(FLOOR(V130,1),Tables!$L$2:$M$22,2,FALSE)&gt;4.65),4.65,V130+VLOOKUP(FLOOR(V130,1),Tables!$L$2:$M$22,2,FALSE)),4.65))</f>
        <v>1.9999999999999998</v>
      </c>
      <c r="W131" s="27"/>
      <c r="X131" s="30"/>
      <c r="Y131" s="47"/>
      <c r="Z131" s="41"/>
      <c r="AA131" s="14">
        <f>IF(AA130&gt;4.65,IF((AA130+VLOOKUP(CEILING(AA130,1),Tables!$L$2:$M$22,2,FALSE)&lt;4.65),4.65,AA130+VLOOKUP(CEILING(AA130,1),Tables!$L$2:$M$22,2,FALSE)),IF(AA130&lt;4.65,IF((AA130+VLOOKUP(FLOOR(AA130,1),Tables!$L$2:$M$22,2,FALSE)&gt;4.65),4.65,AA130+VLOOKUP(FLOOR(AA130,1),Tables!$L$2:$M$22,2,FALSE)),4.65))</f>
        <v>1.9999999999999998</v>
      </c>
      <c r="AB131" s="27"/>
      <c r="AC131" s="30"/>
      <c r="AD131" s="47"/>
      <c r="AE131" s="41"/>
      <c r="AF131" s="14">
        <f>IF(AF130&gt;4.65,IF((AF130+VLOOKUP(CEILING(AF130,1),Tables!$L$2:$M$22,2,FALSE)&lt;4.65),4.65,AF130+VLOOKUP(CEILING(AF130,1),Tables!$L$2:$M$22,2,FALSE)),IF(AF130&lt;4.65,IF((AF130+VLOOKUP(FLOOR(AF130,1),Tables!$L$2:$M$22,2,FALSE)&gt;4.65),4.65,AF130+VLOOKUP(FLOOR(AF130,1),Tables!$L$2:$M$22,2,FALSE)),4.65))</f>
        <v>1.9999999999999998</v>
      </c>
      <c r="AG131" s="27"/>
      <c r="AH131" s="30"/>
      <c r="AI131" s="47"/>
      <c r="AJ131" s="41"/>
      <c r="AK131" s="14">
        <f>IF(AK130&gt;4.65,IF((AK130+VLOOKUP(CEILING(AK130,1),Tables!$L$2:$M$22,2,FALSE)&lt;4.65),4.65,AK130+VLOOKUP(CEILING(AK130,1),Tables!$L$2:$M$22,2,FALSE)),IF(AK130&lt;4.65,IF((AK130+VLOOKUP(FLOOR(AK130,1),Tables!$L$2:$M$22,2,FALSE)&gt;4.65),4.65,AK130+VLOOKUP(FLOOR(AK130,1),Tables!$L$2:$M$22,2,FALSE)),4.65))</f>
        <v>1.9999999999999998</v>
      </c>
      <c r="AL131" s="27"/>
      <c r="AM131" s="30"/>
      <c r="AN131" s="47"/>
      <c r="AO131" s="41"/>
      <c r="AP131" s="14">
        <f>IF(AP130&gt;4.65,IF((AP130+VLOOKUP(CEILING(AP130,1),Tables!$L$2:$M$22,2,FALSE)&lt;4.65),4.65,AP130+VLOOKUP(CEILING(AP130,1),Tables!$L$2:$M$22,2,FALSE)),IF(AP130&lt;4.65,IF((AP130+VLOOKUP(FLOOR(AP130,1),Tables!$L$2:$M$22,2,FALSE)&gt;4.65),4.65,AP130+VLOOKUP(FLOOR(AP130,1),Tables!$L$2:$M$22,2,FALSE)),4.65))</f>
        <v>1.9999999999999998</v>
      </c>
      <c r="AQ131" s="27"/>
      <c r="AR131" s="30"/>
      <c r="AS131" s="47"/>
    </row>
    <row r="132" spans="1:45" s="16" customFormat="1">
      <c r="A132" s="13">
        <f t="shared" si="86"/>
        <v>49</v>
      </c>
      <c r="B132" s="13">
        <f t="shared" si="87"/>
        <v>1</v>
      </c>
      <c r="C132" s="13">
        <f t="shared" si="57"/>
        <v>4</v>
      </c>
      <c r="D132" s="16" t="str">
        <f t="shared" si="58"/>
        <v>s49w1d4</v>
      </c>
      <c r="E132" s="23">
        <f t="shared" si="135"/>
        <v>41074</v>
      </c>
      <c r="F132" s="41"/>
      <c r="G132" s="14">
        <f>IF(G131&gt;4.65,IF((G131+VLOOKUP(CEILING(G131,1),Tables!$L$2:$M$22,2,FALSE)&lt;4.65),4.65,G131+VLOOKUP(CEILING(G131,1),Tables!$L$2:$M$22,2,FALSE)),IF(G131&lt;4.65,IF((G131+VLOOKUP(FLOOR(G131,1),Tables!$L$2:$M$22,2,FALSE)&gt;4.65),4.65,G131+VLOOKUP(FLOOR(G131,1),Tables!$L$2:$M$22,2,FALSE)),4.65))</f>
        <v>2.1666666666666665</v>
      </c>
      <c r="H132" s="27"/>
      <c r="I132" s="30"/>
      <c r="J132" s="47"/>
      <c r="K132" s="41"/>
      <c r="L132" s="14">
        <f>IF(L131&gt;4.65,IF((L131+VLOOKUP(CEILING(L131,1),Tables!$L$2:$M$22,2,FALSE)&lt;4.65),4.65,L131+VLOOKUP(CEILING(L131,1),Tables!$L$2:$M$22,2,FALSE)),IF(L131&lt;4.65,IF((L131+VLOOKUP(FLOOR(L131,1),Tables!$L$2:$M$22,2,FALSE)&gt;4.65),4.65,L131+VLOOKUP(FLOOR(L131,1),Tables!$L$2:$M$22,2,FALSE)),4.65))</f>
        <v>2.1666666666666665</v>
      </c>
      <c r="M132" s="27"/>
      <c r="N132" s="30"/>
      <c r="O132" s="47"/>
      <c r="P132" s="41"/>
      <c r="Q132" s="14">
        <f>IF(Q131&gt;4.65,IF((Q131+VLOOKUP(CEILING(Q131,1),Tables!$L$2:$M$22,2,FALSE)&lt;4.65),4.65,Q131+VLOOKUP(CEILING(Q131,1),Tables!$L$2:$M$22,2,FALSE)),IF(Q131&lt;4.65,IF((Q131+VLOOKUP(FLOOR(Q131,1),Tables!$L$2:$M$22,2,FALSE)&gt;4.65),4.65,Q131+VLOOKUP(FLOOR(Q131,1),Tables!$L$2:$M$22,2,FALSE)),4.65))</f>
        <v>2.1666666666666665</v>
      </c>
      <c r="R132" s="27"/>
      <c r="S132" s="30"/>
      <c r="T132" s="47"/>
      <c r="U132" s="41"/>
      <c r="V132" s="14">
        <f>IF(V131&gt;4.65,IF((V131+VLOOKUP(CEILING(V131,1),Tables!$L$2:$M$22,2,FALSE)&lt;4.65),4.65,V131+VLOOKUP(CEILING(V131,1),Tables!$L$2:$M$22,2,FALSE)),IF(V131&lt;4.65,IF((V131+VLOOKUP(FLOOR(V131,1),Tables!$L$2:$M$22,2,FALSE)&gt;4.65),4.65,V131+VLOOKUP(FLOOR(V131,1),Tables!$L$2:$M$22,2,FALSE)),4.65))</f>
        <v>2.1666666666666665</v>
      </c>
      <c r="W132" s="27"/>
      <c r="X132" s="30"/>
      <c r="Y132" s="47"/>
      <c r="Z132" s="41"/>
      <c r="AA132" s="14">
        <f>IF(AA131&gt;4.65,IF((AA131+VLOOKUP(CEILING(AA131,1),Tables!$L$2:$M$22,2,FALSE)&lt;4.65),4.65,AA131+VLOOKUP(CEILING(AA131,1),Tables!$L$2:$M$22,2,FALSE)),IF(AA131&lt;4.65,IF((AA131+VLOOKUP(FLOOR(AA131,1),Tables!$L$2:$M$22,2,FALSE)&gt;4.65),4.65,AA131+VLOOKUP(FLOOR(AA131,1),Tables!$L$2:$M$22,2,FALSE)),4.65))</f>
        <v>2.1666666666666665</v>
      </c>
      <c r="AB132" s="27"/>
      <c r="AC132" s="30"/>
      <c r="AD132" s="47"/>
      <c r="AE132" s="41"/>
      <c r="AF132" s="14">
        <f>IF(AF131&gt;4.65,IF((AF131+VLOOKUP(CEILING(AF131,1),Tables!$L$2:$M$22,2,FALSE)&lt;4.65),4.65,AF131+VLOOKUP(CEILING(AF131,1),Tables!$L$2:$M$22,2,FALSE)),IF(AF131&lt;4.65,IF((AF131+VLOOKUP(FLOOR(AF131,1),Tables!$L$2:$M$22,2,FALSE)&gt;4.65),4.65,AF131+VLOOKUP(FLOOR(AF131,1),Tables!$L$2:$M$22,2,FALSE)),4.65))</f>
        <v>2.1666666666666665</v>
      </c>
      <c r="AG132" s="27"/>
      <c r="AH132" s="30"/>
      <c r="AI132" s="47"/>
      <c r="AJ132" s="41"/>
      <c r="AK132" s="14">
        <f>IF(AK131&gt;4.65,IF((AK131+VLOOKUP(CEILING(AK131,1),Tables!$L$2:$M$22,2,FALSE)&lt;4.65),4.65,AK131+VLOOKUP(CEILING(AK131,1),Tables!$L$2:$M$22,2,FALSE)),IF(AK131&lt;4.65,IF((AK131+VLOOKUP(FLOOR(AK131,1),Tables!$L$2:$M$22,2,FALSE)&gt;4.65),4.65,AK131+VLOOKUP(FLOOR(AK131,1),Tables!$L$2:$M$22,2,FALSE)),4.65))</f>
        <v>2.1666666666666665</v>
      </c>
      <c r="AL132" s="27"/>
      <c r="AM132" s="30"/>
      <c r="AN132" s="47"/>
      <c r="AO132" s="41"/>
      <c r="AP132" s="14">
        <f>IF(AP131&gt;4.65,IF((AP131+VLOOKUP(CEILING(AP131,1),Tables!$L$2:$M$22,2,FALSE)&lt;4.65),4.65,AP131+VLOOKUP(CEILING(AP131,1),Tables!$L$2:$M$22,2,FALSE)),IF(AP131&lt;4.65,IF((AP131+VLOOKUP(FLOOR(AP131,1),Tables!$L$2:$M$22,2,FALSE)&gt;4.65),4.65,AP131+VLOOKUP(FLOOR(AP131,1),Tables!$L$2:$M$22,2,FALSE)),4.65))</f>
        <v>2.1666666666666665</v>
      </c>
      <c r="AQ132" s="27"/>
      <c r="AR132" s="30"/>
      <c r="AS132" s="47"/>
    </row>
    <row r="133" spans="1:45" s="16" customFormat="1">
      <c r="A133" s="13">
        <f t="shared" si="86"/>
        <v>49</v>
      </c>
      <c r="B133" s="13">
        <f t="shared" si="87"/>
        <v>1</v>
      </c>
      <c r="C133" s="13">
        <f t="shared" ref="C133:C196" si="136">IF(C132=7,1,C132+1)</f>
        <v>5</v>
      </c>
      <c r="D133" s="16" t="str">
        <f t="shared" ref="D133:D199" si="137">CONCATENATE("s",A133,"w",B133,"d",C133)</f>
        <v>s49w1d5</v>
      </c>
      <c r="E133" s="23">
        <f t="shared" si="135"/>
        <v>41075</v>
      </c>
      <c r="F133" s="41"/>
      <c r="G133" s="14">
        <f>IF(G132&gt;4.65,IF((G132+VLOOKUP(CEILING(G132,1),Tables!$L$2:$M$22,2,FALSE)&lt;4.65),4.65,G132+VLOOKUP(CEILING(G132,1),Tables!$L$2:$M$22,2,FALSE)),IF(G132&lt;4.65,IF((G132+VLOOKUP(FLOOR(G132,1),Tables!$L$2:$M$22,2,FALSE)&gt;4.65),4.65,G132+VLOOKUP(FLOOR(G132,1),Tables!$L$2:$M$22,2,FALSE)),4.65))</f>
        <v>2.333333333333333</v>
      </c>
      <c r="H133" s="27"/>
      <c r="I133" s="30"/>
      <c r="J133" s="47"/>
      <c r="K133" s="41"/>
      <c r="L133" s="14">
        <f>IF(L132&gt;4.65,IF((L132+VLOOKUP(CEILING(L132,1),Tables!$L$2:$M$22,2,FALSE)&lt;4.65),4.65,L132+VLOOKUP(CEILING(L132,1),Tables!$L$2:$M$22,2,FALSE)),IF(L132&lt;4.65,IF((L132+VLOOKUP(FLOOR(L132,1),Tables!$L$2:$M$22,2,FALSE)&gt;4.65),4.65,L132+VLOOKUP(FLOOR(L132,1),Tables!$L$2:$M$22,2,FALSE)),4.65))</f>
        <v>2.333333333333333</v>
      </c>
      <c r="M133" s="27"/>
      <c r="N133" s="30"/>
      <c r="O133" s="47"/>
      <c r="P133" s="41"/>
      <c r="Q133" s="14">
        <f>IF(Q132&gt;4.65,IF((Q132+VLOOKUP(CEILING(Q132,1),Tables!$L$2:$M$22,2,FALSE)&lt;4.65),4.65,Q132+VLOOKUP(CEILING(Q132,1),Tables!$L$2:$M$22,2,FALSE)),IF(Q132&lt;4.65,IF((Q132+VLOOKUP(FLOOR(Q132,1),Tables!$L$2:$M$22,2,FALSE)&gt;4.65),4.65,Q132+VLOOKUP(FLOOR(Q132,1),Tables!$L$2:$M$22,2,FALSE)),4.65))</f>
        <v>2.333333333333333</v>
      </c>
      <c r="R133" s="27"/>
      <c r="S133" s="30"/>
      <c r="T133" s="47"/>
      <c r="U133" s="41"/>
      <c r="V133" s="14">
        <f>IF(V132&gt;4.65,IF((V132+VLOOKUP(CEILING(V132,1),Tables!$L$2:$M$22,2,FALSE)&lt;4.65),4.65,V132+VLOOKUP(CEILING(V132,1),Tables!$L$2:$M$22,2,FALSE)),IF(V132&lt;4.65,IF((V132+VLOOKUP(FLOOR(V132,1),Tables!$L$2:$M$22,2,FALSE)&gt;4.65),4.65,V132+VLOOKUP(FLOOR(V132,1),Tables!$L$2:$M$22,2,FALSE)),4.65))</f>
        <v>2.333333333333333</v>
      </c>
      <c r="W133" s="27"/>
      <c r="X133" s="30"/>
      <c r="Y133" s="47"/>
      <c r="Z133" s="41"/>
      <c r="AA133" s="14">
        <f>IF(AA132&gt;4.65,IF((AA132+VLOOKUP(CEILING(AA132,1),Tables!$L$2:$M$22,2,FALSE)&lt;4.65),4.65,AA132+VLOOKUP(CEILING(AA132,1),Tables!$L$2:$M$22,2,FALSE)),IF(AA132&lt;4.65,IF((AA132+VLOOKUP(FLOOR(AA132,1),Tables!$L$2:$M$22,2,FALSE)&gt;4.65),4.65,AA132+VLOOKUP(FLOOR(AA132,1),Tables!$L$2:$M$22,2,FALSE)),4.65))</f>
        <v>2.333333333333333</v>
      </c>
      <c r="AB133" s="27"/>
      <c r="AC133" s="30"/>
      <c r="AD133" s="47"/>
      <c r="AE133" s="41"/>
      <c r="AF133" s="14">
        <f>IF(AF132&gt;4.65,IF((AF132+VLOOKUP(CEILING(AF132,1),Tables!$L$2:$M$22,2,FALSE)&lt;4.65),4.65,AF132+VLOOKUP(CEILING(AF132,1),Tables!$L$2:$M$22,2,FALSE)),IF(AF132&lt;4.65,IF((AF132+VLOOKUP(FLOOR(AF132,1),Tables!$L$2:$M$22,2,FALSE)&gt;4.65),4.65,AF132+VLOOKUP(FLOOR(AF132,1),Tables!$L$2:$M$22,2,FALSE)),4.65))</f>
        <v>2.333333333333333</v>
      </c>
      <c r="AG133" s="27"/>
      <c r="AH133" s="30"/>
      <c r="AI133" s="47"/>
      <c r="AJ133" s="41"/>
      <c r="AK133" s="14">
        <f>IF(AK132&gt;4.65,IF((AK132+VLOOKUP(CEILING(AK132,1),Tables!$L$2:$M$22,2,FALSE)&lt;4.65),4.65,AK132+VLOOKUP(CEILING(AK132,1),Tables!$L$2:$M$22,2,FALSE)),IF(AK132&lt;4.65,IF((AK132+VLOOKUP(FLOOR(AK132,1),Tables!$L$2:$M$22,2,FALSE)&gt;4.65),4.65,AK132+VLOOKUP(FLOOR(AK132,1),Tables!$L$2:$M$22,2,FALSE)),4.65))</f>
        <v>2.333333333333333</v>
      </c>
      <c r="AL133" s="27"/>
      <c r="AM133" s="30"/>
      <c r="AN133" s="47"/>
      <c r="AO133" s="41"/>
      <c r="AP133" s="14">
        <f>IF(AP132&gt;4.65,IF((AP132+VLOOKUP(CEILING(AP132,1),Tables!$L$2:$M$22,2,FALSE)&lt;4.65),4.65,AP132+VLOOKUP(CEILING(AP132,1),Tables!$L$2:$M$22,2,FALSE)),IF(AP132&lt;4.65,IF((AP132+VLOOKUP(FLOOR(AP132,1),Tables!$L$2:$M$22,2,FALSE)&gt;4.65),4.65,AP132+VLOOKUP(FLOOR(AP132,1),Tables!$L$2:$M$22,2,FALSE)),4.65))</f>
        <v>2.333333333333333</v>
      </c>
      <c r="AQ133" s="27"/>
      <c r="AR133" s="30"/>
      <c r="AS133" s="47"/>
    </row>
    <row r="134" spans="1:45" s="16" customFormat="1">
      <c r="A134" s="13">
        <f t="shared" si="86"/>
        <v>49</v>
      </c>
      <c r="B134" s="13">
        <f t="shared" si="87"/>
        <v>1</v>
      </c>
      <c r="C134" s="13">
        <f t="shared" si="136"/>
        <v>6</v>
      </c>
      <c r="D134" s="16" t="str">
        <f t="shared" si="137"/>
        <v>s49w1d6</v>
      </c>
      <c r="E134" s="23">
        <f t="shared" si="135"/>
        <v>41076</v>
      </c>
      <c r="F134" s="41"/>
      <c r="G134" s="14">
        <f>IF(G133&gt;4.65,IF((G133+VLOOKUP(CEILING(G133,1),Tables!$L$2:$M$22,2,FALSE)&lt;4.65),4.65,G133+VLOOKUP(CEILING(G133,1),Tables!$L$2:$M$22,2,FALSE)),IF(G133&lt;4.65,IF((G133+VLOOKUP(FLOOR(G133,1),Tables!$L$2:$M$22,2,FALSE)&gt;4.65),4.65,G133+VLOOKUP(FLOOR(G133,1),Tables!$L$2:$M$22,2,FALSE)),4.65))</f>
        <v>2.4999999999999996</v>
      </c>
      <c r="H134" s="27"/>
      <c r="I134" s="30"/>
      <c r="J134" s="47"/>
      <c r="K134" s="41"/>
      <c r="L134" s="14">
        <f>IF(L133&gt;4.65,IF((L133+VLOOKUP(CEILING(L133,1),Tables!$L$2:$M$22,2,FALSE)&lt;4.65),4.65,L133+VLOOKUP(CEILING(L133,1),Tables!$L$2:$M$22,2,FALSE)),IF(L133&lt;4.65,IF((L133+VLOOKUP(FLOOR(L133,1),Tables!$L$2:$M$22,2,FALSE)&gt;4.65),4.65,L133+VLOOKUP(FLOOR(L133,1),Tables!$L$2:$M$22,2,FALSE)),4.65))</f>
        <v>2.4999999999999996</v>
      </c>
      <c r="M134" s="27"/>
      <c r="N134" s="30"/>
      <c r="O134" s="47"/>
      <c r="P134" s="41"/>
      <c r="Q134" s="14">
        <f>IF(Q133&gt;4.65,IF((Q133+VLOOKUP(CEILING(Q133,1),Tables!$L$2:$M$22,2,FALSE)&lt;4.65),4.65,Q133+VLOOKUP(CEILING(Q133,1),Tables!$L$2:$M$22,2,FALSE)),IF(Q133&lt;4.65,IF((Q133+VLOOKUP(FLOOR(Q133,1),Tables!$L$2:$M$22,2,FALSE)&gt;4.65),4.65,Q133+VLOOKUP(FLOOR(Q133,1),Tables!$L$2:$M$22,2,FALSE)),4.65))</f>
        <v>2.4999999999999996</v>
      </c>
      <c r="R134" s="27"/>
      <c r="S134" s="30"/>
      <c r="T134" s="47"/>
      <c r="U134" s="41"/>
      <c r="V134" s="14">
        <f>IF(V133&gt;4.65,IF((V133+VLOOKUP(CEILING(V133,1),Tables!$L$2:$M$22,2,FALSE)&lt;4.65),4.65,V133+VLOOKUP(CEILING(V133,1),Tables!$L$2:$M$22,2,FALSE)),IF(V133&lt;4.65,IF((V133+VLOOKUP(FLOOR(V133,1),Tables!$L$2:$M$22,2,FALSE)&gt;4.65),4.65,V133+VLOOKUP(FLOOR(V133,1),Tables!$L$2:$M$22,2,FALSE)),4.65))</f>
        <v>2.4999999999999996</v>
      </c>
      <c r="W134" s="27"/>
      <c r="X134" s="30"/>
      <c r="Y134" s="47"/>
      <c r="Z134" s="41"/>
      <c r="AA134" s="14">
        <f>IF(AA133&gt;4.65,IF((AA133+VLOOKUP(CEILING(AA133,1),Tables!$L$2:$M$22,2,FALSE)&lt;4.65),4.65,AA133+VLOOKUP(CEILING(AA133,1),Tables!$L$2:$M$22,2,FALSE)),IF(AA133&lt;4.65,IF((AA133+VLOOKUP(FLOOR(AA133,1),Tables!$L$2:$M$22,2,FALSE)&gt;4.65),4.65,AA133+VLOOKUP(FLOOR(AA133,1),Tables!$L$2:$M$22,2,FALSE)),4.65))</f>
        <v>2.4999999999999996</v>
      </c>
      <c r="AB134" s="27"/>
      <c r="AC134" s="30"/>
      <c r="AD134" s="47"/>
      <c r="AE134" s="41"/>
      <c r="AF134" s="14">
        <f>IF(AF133&gt;4.65,IF((AF133+VLOOKUP(CEILING(AF133,1),Tables!$L$2:$M$22,2,FALSE)&lt;4.65),4.65,AF133+VLOOKUP(CEILING(AF133,1),Tables!$L$2:$M$22,2,FALSE)),IF(AF133&lt;4.65,IF((AF133+VLOOKUP(FLOOR(AF133,1),Tables!$L$2:$M$22,2,FALSE)&gt;4.65),4.65,AF133+VLOOKUP(FLOOR(AF133,1),Tables!$L$2:$M$22,2,FALSE)),4.65))</f>
        <v>2.4999999999999996</v>
      </c>
      <c r="AG134" s="27"/>
      <c r="AH134" s="30"/>
      <c r="AI134" s="47"/>
      <c r="AJ134" s="41"/>
      <c r="AK134" s="14">
        <f>IF(AK133&gt;4.65,IF((AK133+VLOOKUP(CEILING(AK133,1),Tables!$L$2:$M$22,2,FALSE)&lt;4.65),4.65,AK133+VLOOKUP(CEILING(AK133,1),Tables!$L$2:$M$22,2,FALSE)),IF(AK133&lt;4.65,IF((AK133+VLOOKUP(FLOOR(AK133,1),Tables!$L$2:$M$22,2,FALSE)&gt;4.65),4.65,AK133+VLOOKUP(FLOOR(AK133,1),Tables!$L$2:$M$22,2,FALSE)),4.65))</f>
        <v>2.4999999999999996</v>
      </c>
      <c r="AL134" s="27"/>
      <c r="AM134" s="30"/>
      <c r="AN134" s="47"/>
      <c r="AO134" s="41"/>
      <c r="AP134" s="14">
        <f>IF(AP133&gt;4.65,IF((AP133+VLOOKUP(CEILING(AP133,1),Tables!$L$2:$M$22,2,FALSE)&lt;4.65),4.65,AP133+VLOOKUP(CEILING(AP133,1),Tables!$L$2:$M$22,2,FALSE)),IF(AP133&lt;4.65,IF((AP133+VLOOKUP(FLOOR(AP133,1),Tables!$L$2:$M$22,2,FALSE)&gt;4.65),4.65,AP133+VLOOKUP(FLOOR(AP133,1),Tables!$L$2:$M$22,2,FALSE)),4.65))</f>
        <v>2.4999999999999996</v>
      </c>
      <c r="AQ134" s="27"/>
      <c r="AR134" s="30"/>
      <c r="AS134" s="47"/>
    </row>
    <row r="135" spans="1:45" s="16" customFormat="1">
      <c r="A135" s="13">
        <f t="shared" si="86"/>
        <v>49</v>
      </c>
      <c r="B135" s="13">
        <f t="shared" si="87"/>
        <v>1</v>
      </c>
      <c r="C135" s="13">
        <f t="shared" si="136"/>
        <v>7</v>
      </c>
      <c r="D135" s="16" t="str">
        <f t="shared" si="137"/>
        <v>s49w1d7</v>
      </c>
      <c r="E135" s="23">
        <f t="shared" si="135"/>
        <v>41077</v>
      </c>
      <c r="F135" s="41"/>
      <c r="G135" s="14">
        <f>IF(G134&gt;4.65,IF((G134+VLOOKUP(CEILING(G134,1),Tables!$L$2:$M$22,2,FALSE)&lt;4.65),4.65,G134+VLOOKUP(CEILING(G134,1),Tables!$L$2:$M$22,2,FALSE)),IF(G134&lt;4.65,IF((G134+VLOOKUP(FLOOR(G134,1),Tables!$L$2:$M$22,2,FALSE)&gt;4.65),4.65,G134+VLOOKUP(FLOOR(G134,1),Tables!$L$2:$M$22,2,FALSE)),4.65))</f>
        <v>2.6666666666666661</v>
      </c>
      <c r="H135" s="27"/>
      <c r="I135" s="30"/>
      <c r="J135" s="47"/>
      <c r="K135" s="41"/>
      <c r="L135" s="14">
        <f>IF(L134&gt;4.65,IF((L134+VLOOKUP(CEILING(L134,1),Tables!$L$2:$M$22,2,FALSE)&lt;4.65),4.65,L134+VLOOKUP(CEILING(L134,1),Tables!$L$2:$M$22,2,FALSE)),IF(L134&lt;4.65,IF((L134+VLOOKUP(FLOOR(L134,1),Tables!$L$2:$M$22,2,FALSE)&gt;4.65),4.65,L134+VLOOKUP(FLOOR(L134,1),Tables!$L$2:$M$22,2,FALSE)),4.65))</f>
        <v>2.6666666666666661</v>
      </c>
      <c r="M135" s="27"/>
      <c r="N135" s="30"/>
      <c r="O135" s="47"/>
      <c r="P135" s="41"/>
      <c r="Q135" s="14">
        <f>IF(Q134&gt;4.65,IF((Q134+VLOOKUP(CEILING(Q134,1),Tables!$L$2:$M$22,2,FALSE)&lt;4.65),4.65,Q134+VLOOKUP(CEILING(Q134,1),Tables!$L$2:$M$22,2,FALSE)),IF(Q134&lt;4.65,IF((Q134+VLOOKUP(FLOOR(Q134,1),Tables!$L$2:$M$22,2,FALSE)&gt;4.65),4.65,Q134+VLOOKUP(FLOOR(Q134,1),Tables!$L$2:$M$22,2,FALSE)),4.65))</f>
        <v>2.6666666666666661</v>
      </c>
      <c r="R135" s="27"/>
      <c r="S135" s="30"/>
      <c r="T135" s="47"/>
      <c r="U135" s="41"/>
      <c r="V135" s="14">
        <f>IF(V134&gt;4.65,IF((V134+VLOOKUP(CEILING(V134,1),Tables!$L$2:$M$22,2,FALSE)&lt;4.65),4.65,V134+VLOOKUP(CEILING(V134,1),Tables!$L$2:$M$22,2,FALSE)),IF(V134&lt;4.65,IF((V134+VLOOKUP(FLOOR(V134,1),Tables!$L$2:$M$22,2,FALSE)&gt;4.65),4.65,V134+VLOOKUP(FLOOR(V134,1),Tables!$L$2:$M$22,2,FALSE)),4.65))</f>
        <v>2.6666666666666661</v>
      </c>
      <c r="W135" s="27"/>
      <c r="X135" s="30"/>
      <c r="Y135" s="47"/>
      <c r="Z135" s="41"/>
      <c r="AA135" s="14">
        <f>IF(AA134&gt;4.65,IF((AA134+VLOOKUP(CEILING(AA134,1),Tables!$L$2:$M$22,2,FALSE)&lt;4.65),4.65,AA134+VLOOKUP(CEILING(AA134,1),Tables!$L$2:$M$22,2,FALSE)),IF(AA134&lt;4.65,IF((AA134+VLOOKUP(FLOOR(AA134,1),Tables!$L$2:$M$22,2,FALSE)&gt;4.65),4.65,AA134+VLOOKUP(FLOOR(AA134,1),Tables!$L$2:$M$22,2,FALSE)),4.65))</f>
        <v>2.6666666666666661</v>
      </c>
      <c r="AB135" s="27"/>
      <c r="AC135" s="30"/>
      <c r="AD135" s="47"/>
      <c r="AE135" s="41"/>
      <c r="AF135" s="14">
        <f>IF(AF134&gt;4.65,IF((AF134+VLOOKUP(CEILING(AF134,1),Tables!$L$2:$M$22,2,FALSE)&lt;4.65),4.65,AF134+VLOOKUP(CEILING(AF134,1),Tables!$L$2:$M$22,2,FALSE)),IF(AF134&lt;4.65,IF((AF134+VLOOKUP(FLOOR(AF134,1),Tables!$L$2:$M$22,2,FALSE)&gt;4.65),4.65,AF134+VLOOKUP(FLOOR(AF134,1),Tables!$L$2:$M$22,2,FALSE)),4.65))</f>
        <v>2.6666666666666661</v>
      </c>
      <c r="AG135" s="27"/>
      <c r="AH135" s="30"/>
      <c r="AI135" s="47"/>
      <c r="AJ135" s="41"/>
      <c r="AK135" s="14">
        <f>IF(AK134&gt;4.65,IF((AK134+VLOOKUP(CEILING(AK134,1),Tables!$L$2:$M$22,2,FALSE)&lt;4.65),4.65,AK134+VLOOKUP(CEILING(AK134,1),Tables!$L$2:$M$22,2,FALSE)),IF(AK134&lt;4.65,IF((AK134+VLOOKUP(FLOOR(AK134,1),Tables!$L$2:$M$22,2,FALSE)&gt;4.65),4.65,AK134+VLOOKUP(FLOOR(AK134,1),Tables!$L$2:$M$22,2,FALSE)),4.65))</f>
        <v>2.6666666666666661</v>
      </c>
      <c r="AL135" s="27"/>
      <c r="AM135" s="30"/>
      <c r="AN135" s="47"/>
      <c r="AO135" s="41"/>
      <c r="AP135" s="14">
        <f>IF(AP134&gt;4.65,IF((AP134+VLOOKUP(CEILING(AP134,1),Tables!$L$2:$M$22,2,FALSE)&lt;4.65),4.65,AP134+VLOOKUP(CEILING(AP134,1),Tables!$L$2:$M$22,2,FALSE)),IF(AP134&lt;4.65,IF((AP134+VLOOKUP(FLOOR(AP134,1),Tables!$L$2:$M$22,2,FALSE)&gt;4.65),4.65,AP134+VLOOKUP(FLOOR(AP134,1),Tables!$L$2:$M$22,2,FALSE)),4.65))</f>
        <v>2.6666666666666661</v>
      </c>
      <c r="AQ135" s="27"/>
      <c r="AR135" s="30"/>
      <c r="AS135" s="47"/>
    </row>
    <row r="136" spans="1:45" s="16" customFormat="1">
      <c r="A136" s="13">
        <f t="shared" si="86"/>
        <v>49</v>
      </c>
      <c r="B136" s="13">
        <f t="shared" si="87"/>
        <v>2</v>
      </c>
      <c r="C136" s="13">
        <f t="shared" si="136"/>
        <v>1</v>
      </c>
      <c r="D136" s="16" t="str">
        <f t="shared" si="137"/>
        <v>s49w2d1</v>
      </c>
      <c r="E136" s="23">
        <f t="shared" si="135"/>
        <v>41078</v>
      </c>
      <c r="F136" s="41"/>
      <c r="G136" s="14">
        <f>IF(G135&gt;4.65,IF((G135+VLOOKUP(CEILING(G135,1),Tables!$L$2:$M$22,2,FALSE)&lt;4.65),4.65,G135+VLOOKUP(CEILING(G135,1),Tables!$L$2:$M$22,2,FALSE)),IF(G135&lt;4.65,IF((G135+VLOOKUP(FLOOR(G135,1),Tables!$L$2:$M$22,2,FALSE)&gt;4.65),4.65,G135+VLOOKUP(FLOOR(G135,1),Tables!$L$2:$M$22,2,FALSE)),4.65))</f>
        <v>2.8333333333333326</v>
      </c>
      <c r="H136" s="27"/>
      <c r="I136" s="30"/>
      <c r="J136" s="47"/>
      <c r="K136" s="41"/>
      <c r="L136" s="14">
        <f>IF(L135&gt;4.65,IF((L135+VLOOKUP(CEILING(L135,1),Tables!$L$2:$M$22,2,FALSE)&lt;4.65),4.65,L135+VLOOKUP(CEILING(L135,1),Tables!$L$2:$M$22,2,FALSE)),IF(L135&lt;4.65,IF((L135+VLOOKUP(FLOOR(L135,1),Tables!$L$2:$M$22,2,FALSE)&gt;4.65),4.65,L135+VLOOKUP(FLOOR(L135,1),Tables!$L$2:$M$22,2,FALSE)),4.65))</f>
        <v>2.8333333333333326</v>
      </c>
      <c r="M136" s="27"/>
      <c r="N136" s="30"/>
      <c r="O136" s="47"/>
      <c r="P136" s="41"/>
      <c r="Q136" s="14">
        <f>IF(Q135&gt;4.65,IF((Q135+VLOOKUP(CEILING(Q135,1),Tables!$L$2:$M$22,2,FALSE)&lt;4.65),4.65,Q135+VLOOKUP(CEILING(Q135,1),Tables!$L$2:$M$22,2,FALSE)),IF(Q135&lt;4.65,IF((Q135+VLOOKUP(FLOOR(Q135,1),Tables!$L$2:$M$22,2,FALSE)&gt;4.65),4.65,Q135+VLOOKUP(FLOOR(Q135,1),Tables!$L$2:$M$22,2,FALSE)),4.65))</f>
        <v>2.8333333333333326</v>
      </c>
      <c r="R136" s="27"/>
      <c r="S136" s="30"/>
      <c r="T136" s="47"/>
      <c r="U136" s="41"/>
      <c r="V136" s="14">
        <f>IF(V135&gt;4.65,IF((V135+VLOOKUP(CEILING(V135,1),Tables!$L$2:$M$22,2,FALSE)&lt;4.65),4.65,V135+VLOOKUP(CEILING(V135,1),Tables!$L$2:$M$22,2,FALSE)),IF(V135&lt;4.65,IF((V135+VLOOKUP(FLOOR(V135,1),Tables!$L$2:$M$22,2,FALSE)&gt;4.65),4.65,V135+VLOOKUP(FLOOR(V135,1),Tables!$L$2:$M$22,2,FALSE)),4.65))</f>
        <v>2.8333333333333326</v>
      </c>
      <c r="W136" s="27"/>
      <c r="X136" s="30"/>
      <c r="Y136" s="47"/>
      <c r="Z136" s="41"/>
      <c r="AA136" s="14">
        <f>IF(AA135&gt;4.65,IF((AA135+VLOOKUP(CEILING(AA135,1),Tables!$L$2:$M$22,2,FALSE)&lt;4.65),4.65,AA135+VLOOKUP(CEILING(AA135,1),Tables!$L$2:$M$22,2,FALSE)),IF(AA135&lt;4.65,IF((AA135+VLOOKUP(FLOOR(AA135,1),Tables!$L$2:$M$22,2,FALSE)&gt;4.65),4.65,AA135+VLOOKUP(FLOOR(AA135,1),Tables!$L$2:$M$22,2,FALSE)),4.65))</f>
        <v>2.8333333333333326</v>
      </c>
      <c r="AB136" s="27"/>
      <c r="AC136" s="30"/>
      <c r="AD136" s="47"/>
      <c r="AE136" s="41"/>
      <c r="AF136" s="14">
        <f>IF(AF135&gt;4.65,IF((AF135+VLOOKUP(CEILING(AF135,1),Tables!$L$2:$M$22,2,FALSE)&lt;4.65),4.65,AF135+VLOOKUP(CEILING(AF135,1),Tables!$L$2:$M$22,2,FALSE)),IF(AF135&lt;4.65,IF((AF135+VLOOKUP(FLOOR(AF135,1),Tables!$L$2:$M$22,2,FALSE)&gt;4.65),4.65,AF135+VLOOKUP(FLOOR(AF135,1),Tables!$L$2:$M$22,2,FALSE)),4.65))</f>
        <v>2.8333333333333326</v>
      </c>
      <c r="AG136" s="27"/>
      <c r="AH136" s="30"/>
      <c r="AI136" s="47"/>
      <c r="AJ136" s="41"/>
      <c r="AK136" s="14">
        <f>IF(AK135&gt;4.65,IF((AK135+VLOOKUP(CEILING(AK135,1),Tables!$L$2:$M$22,2,FALSE)&lt;4.65),4.65,AK135+VLOOKUP(CEILING(AK135,1),Tables!$L$2:$M$22,2,FALSE)),IF(AK135&lt;4.65,IF((AK135+VLOOKUP(FLOOR(AK135,1),Tables!$L$2:$M$22,2,FALSE)&gt;4.65),4.65,AK135+VLOOKUP(FLOOR(AK135,1),Tables!$L$2:$M$22,2,FALSE)),4.65))</f>
        <v>2.8333333333333326</v>
      </c>
      <c r="AL136" s="27"/>
      <c r="AM136" s="30"/>
      <c r="AN136" s="47"/>
      <c r="AO136" s="41"/>
      <c r="AP136" s="14">
        <f>IF(AP135&gt;4.65,IF((AP135+VLOOKUP(CEILING(AP135,1),Tables!$L$2:$M$22,2,FALSE)&lt;4.65),4.65,AP135+VLOOKUP(CEILING(AP135,1),Tables!$L$2:$M$22,2,FALSE)),IF(AP135&lt;4.65,IF((AP135+VLOOKUP(FLOOR(AP135,1),Tables!$L$2:$M$22,2,FALSE)&gt;4.65),4.65,AP135+VLOOKUP(FLOOR(AP135,1),Tables!$L$2:$M$22,2,FALSE)),4.65))</f>
        <v>2.8333333333333326</v>
      </c>
      <c r="AQ136" s="27"/>
      <c r="AR136" s="30"/>
      <c r="AS136" s="47"/>
    </row>
    <row r="137" spans="1:45" s="16" customFormat="1">
      <c r="A137" s="13">
        <f t="shared" si="86"/>
        <v>49</v>
      </c>
      <c r="B137" s="13">
        <f t="shared" si="87"/>
        <v>2</v>
      </c>
      <c r="C137" s="13">
        <f t="shared" si="136"/>
        <v>2</v>
      </c>
      <c r="D137" s="16" t="str">
        <f t="shared" si="137"/>
        <v>s49w2d2</v>
      </c>
      <c r="E137" s="23">
        <f t="shared" si="135"/>
        <v>41079</v>
      </c>
      <c r="F137" s="41"/>
      <c r="G137" s="14">
        <f>IF(G136&gt;4.65,IF((G136+VLOOKUP(CEILING(G136,1),Tables!$L$2:$M$22,2,FALSE)&lt;4.65),4.65,G136+VLOOKUP(CEILING(G136,1),Tables!$L$2:$M$22,2,FALSE)),IF(G136&lt;4.65,IF((G136+VLOOKUP(FLOOR(G136,1),Tables!$L$2:$M$22,2,FALSE)&gt;4.65),4.65,G136+VLOOKUP(FLOOR(G136,1),Tables!$L$2:$M$22,2,FALSE)),4.65))</f>
        <v>2.9999999999999991</v>
      </c>
      <c r="H137" s="27"/>
      <c r="I137" s="30"/>
      <c r="J137" s="47"/>
      <c r="K137" s="41"/>
      <c r="L137" s="14">
        <f>IF(L136&gt;4.65,IF((L136+VLOOKUP(CEILING(L136,1),Tables!$L$2:$M$22,2,FALSE)&lt;4.65),4.65,L136+VLOOKUP(CEILING(L136,1),Tables!$L$2:$M$22,2,FALSE)),IF(L136&lt;4.65,IF((L136+VLOOKUP(FLOOR(L136,1),Tables!$L$2:$M$22,2,FALSE)&gt;4.65),4.65,L136+VLOOKUP(FLOOR(L136,1),Tables!$L$2:$M$22,2,FALSE)),4.65))</f>
        <v>2.9999999999999991</v>
      </c>
      <c r="M137" s="27"/>
      <c r="N137" s="30"/>
      <c r="O137" s="47"/>
      <c r="P137" s="41"/>
      <c r="Q137" s="14">
        <f>IF(Q136&gt;4.65,IF((Q136+VLOOKUP(CEILING(Q136,1),Tables!$L$2:$M$22,2,FALSE)&lt;4.65),4.65,Q136+VLOOKUP(CEILING(Q136,1),Tables!$L$2:$M$22,2,FALSE)),IF(Q136&lt;4.65,IF((Q136+VLOOKUP(FLOOR(Q136,1),Tables!$L$2:$M$22,2,FALSE)&gt;4.65),4.65,Q136+VLOOKUP(FLOOR(Q136,1),Tables!$L$2:$M$22,2,FALSE)),4.65))</f>
        <v>2.9999999999999991</v>
      </c>
      <c r="R137" s="27"/>
      <c r="S137" s="30"/>
      <c r="T137" s="47"/>
      <c r="U137" s="41"/>
      <c r="V137" s="14">
        <f>IF(V136&gt;4.65,IF((V136+VLOOKUP(CEILING(V136,1),Tables!$L$2:$M$22,2,FALSE)&lt;4.65),4.65,V136+VLOOKUP(CEILING(V136,1),Tables!$L$2:$M$22,2,FALSE)),IF(V136&lt;4.65,IF((V136+VLOOKUP(FLOOR(V136,1),Tables!$L$2:$M$22,2,FALSE)&gt;4.65),4.65,V136+VLOOKUP(FLOOR(V136,1),Tables!$L$2:$M$22,2,FALSE)),4.65))</f>
        <v>2.9999999999999991</v>
      </c>
      <c r="W137" s="27"/>
      <c r="X137" s="30"/>
      <c r="Y137" s="47"/>
      <c r="Z137" s="41"/>
      <c r="AA137" s="14">
        <f>IF(AA136&gt;4.65,IF((AA136+VLOOKUP(CEILING(AA136,1),Tables!$L$2:$M$22,2,FALSE)&lt;4.65),4.65,AA136+VLOOKUP(CEILING(AA136,1),Tables!$L$2:$M$22,2,FALSE)),IF(AA136&lt;4.65,IF((AA136+VLOOKUP(FLOOR(AA136,1),Tables!$L$2:$M$22,2,FALSE)&gt;4.65),4.65,AA136+VLOOKUP(FLOOR(AA136,1),Tables!$L$2:$M$22,2,FALSE)),4.65))</f>
        <v>2.9999999999999991</v>
      </c>
      <c r="AB137" s="27"/>
      <c r="AC137" s="30"/>
      <c r="AD137" s="47"/>
      <c r="AE137" s="41"/>
      <c r="AF137" s="14">
        <f>IF(AF136&gt;4.65,IF((AF136+VLOOKUP(CEILING(AF136,1),Tables!$L$2:$M$22,2,FALSE)&lt;4.65),4.65,AF136+VLOOKUP(CEILING(AF136,1),Tables!$L$2:$M$22,2,FALSE)),IF(AF136&lt;4.65,IF((AF136+VLOOKUP(FLOOR(AF136,1),Tables!$L$2:$M$22,2,FALSE)&gt;4.65),4.65,AF136+VLOOKUP(FLOOR(AF136,1),Tables!$L$2:$M$22,2,FALSE)),4.65))</f>
        <v>2.9999999999999991</v>
      </c>
      <c r="AG137" s="27"/>
      <c r="AH137" s="30"/>
      <c r="AI137" s="47"/>
      <c r="AJ137" s="41"/>
      <c r="AK137" s="14">
        <f>IF(AK136&gt;4.65,IF((AK136+VLOOKUP(CEILING(AK136,1),Tables!$L$2:$M$22,2,FALSE)&lt;4.65),4.65,AK136+VLOOKUP(CEILING(AK136,1),Tables!$L$2:$M$22,2,FALSE)),IF(AK136&lt;4.65,IF((AK136+VLOOKUP(FLOOR(AK136,1),Tables!$L$2:$M$22,2,FALSE)&gt;4.65),4.65,AK136+VLOOKUP(FLOOR(AK136,1),Tables!$L$2:$M$22,2,FALSE)),4.65))</f>
        <v>2.9999999999999991</v>
      </c>
      <c r="AL137" s="27"/>
      <c r="AM137" s="30"/>
      <c r="AN137" s="47"/>
      <c r="AO137" s="41"/>
      <c r="AP137" s="14">
        <f>IF(AP136&gt;4.65,IF((AP136+VLOOKUP(CEILING(AP136,1),Tables!$L$2:$M$22,2,FALSE)&lt;4.65),4.65,AP136+VLOOKUP(CEILING(AP136,1),Tables!$L$2:$M$22,2,FALSE)),IF(AP136&lt;4.65,IF((AP136+VLOOKUP(FLOOR(AP136,1),Tables!$L$2:$M$22,2,FALSE)&gt;4.65),4.65,AP136+VLOOKUP(FLOOR(AP136,1),Tables!$L$2:$M$22,2,FALSE)),4.65))</f>
        <v>2.9999999999999991</v>
      </c>
      <c r="AQ137" s="27"/>
      <c r="AR137" s="30"/>
      <c r="AS137" s="47"/>
    </row>
    <row r="138" spans="1:45" s="16" customFormat="1">
      <c r="A138" s="13">
        <f t="shared" si="86"/>
        <v>49</v>
      </c>
      <c r="B138" s="13">
        <f t="shared" si="87"/>
        <v>2</v>
      </c>
      <c r="C138" s="13">
        <f t="shared" si="136"/>
        <v>3</v>
      </c>
      <c r="D138" s="16" t="str">
        <f t="shared" si="137"/>
        <v>s49w2d3</v>
      </c>
      <c r="E138" s="23">
        <f t="shared" si="135"/>
        <v>41080</v>
      </c>
      <c r="F138" s="41"/>
      <c r="G138" s="14">
        <f>IF(G137&gt;4.65,IF((G137+VLOOKUP(CEILING(G137,1),Tables!$L$2:$M$22,2,FALSE)&lt;4.65),4.65,G137+VLOOKUP(CEILING(G137,1),Tables!$L$2:$M$22,2,FALSE)),IF(G137&lt;4.65,IF((G137+VLOOKUP(FLOOR(G137,1),Tables!$L$2:$M$22,2,FALSE)&gt;4.65),4.65,G137+VLOOKUP(FLOOR(G137,1),Tables!$L$2:$M$22,2,FALSE)),4.65))</f>
        <v>3.066666666666666</v>
      </c>
      <c r="H138" s="27"/>
      <c r="I138" s="30"/>
      <c r="J138" s="47"/>
      <c r="K138" s="41"/>
      <c r="L138" s="14">
        <f>IF(L137&gt;4.65,IF((L137+VLOOKUP(CEILING(L137,1),Tables!$L$2:$M$22,2,FALSE)&lt;4.65),4.65,L137+VLOOKUP(CEILING(L137,1),Tables!$L$2:$M$22,2,FALSE)),IF(L137&lt;4.65,IF((L137+VLOOKUP(FLOOR(L137,1),Tables!$L$2:$M$22,2,FALSE)&gt;4.65),4.65,L137+VLOOKUP(FLOOR(L137,1),Tables!$L$2:$M$22,2,FALSE)),4.65))</f>
        <v>3.066666666666666</v>
      </c>
      <c r="M138" s="27"/>
      <c r="N138" s="30"/>
      <c r="O138" s="47"/>
      <c r="P138" s="41"/>
      <c r="Q138" s="14">
        <f>IF(Q137&gt;4.65,IF((Q137+VLOOKUP(CEILING(Q137,1),Tables!$L$2:$M$22,2,FALSE)&lt;4.65),4.65,Q137+VLOOKUP(CEILING(Q137,1),Tables!$L$2:$M$22,2,FALSE)),IF(Q137&lt;4.65,IF((Q137+VLOOKUP(FLOOR(Q137,1),Tables!$L$2:$M$22,2,FALSE)&gt;4.65),4.65,Q137+VLOOKUP(FLOOR(Q137,1),Tables!$L$2:$M$22,2,FALSE)),4.65))</f>
        <v>3.066666666666666</v>
      </c>
      <c r="R138" s="27"/>
      <c r="S138" s="30"/>
      <c r="T138" s="47"/>
      <c r="U138" s="41"/>
      <c r="V138" s="14">
        <f>IF(V137&gt;4.65,IF((V137+VLOOKUP(CEILING(V137,1),Tables!$L$2:$M$22,2,FALSE)&lt;4.65),4.65,V137+VLOOKUP(CEILING(V137,1),Tables!$L$2:$M$22,2,FALSE)),IF(V137&lt;4.65,IF((V137+VLOOKUP(FLOOR(V137,1),Tables!$L$2:$M$22,2,FALSE)&gt;4.65),4.65,V137+VLOOKUP(FLOOR(V137,1),Tables!$L$2:$M$22,2,FALSE)),4.65))</f>
        <v>3.066666666666666</v>
      </c>
      <c r="W138" s="27"/>
      <c r="X138" s="30"/>
      <c r="Y138" s="47"/>
      <c r="Z138" s="41"/>
      <c r="AA138" s="14">
        <f>IF(AA137&gt;4.65,IF((AA137+VLOOKUP(CEILING(AA137,1),Tables!$L$2:$M$22,2,FALSE)&lt;4.65),4.65,AA137+VLOOKUP(CEILING(AA137,1),Tables!$L$2:$M$22,2,FALSE)),IF(AA137&lt;4.65,IF((AA137+VLOOKUP(FLOOR(AA137,1),Tables!$L$2:$M$22,2,FALSE)&gt;4.65),4.65,AA137+VLOOKUP(FLOOR(AA137,1),Tables!$L$2:$M$22,2,FALSE)),4.65))</f>
        <v>3.066666666666666</v>
      </c>
      <c r="AB138" s="27"/>
      <c r="AC138" s="30"/>
      <c r="AD138" s="47"/>
      <c r="AE138" s="41"/>
      <c r="AF138" s="14">
        <f>IF(AF137&gt;4.65,IF((AF137+VLOOKUP(CEILING(AF137,1),Tables!$L$2:$M$22,2,FALSE)&lt;4.65),4.65,AF137+VLOOKUP(CEILING(AF137,1),Tables!$L$2:$M$22,2,FALSE)),IF(AF137&lt;4.65,IF((AF137+VLOOKUP(FLOOR(AF137,1),Tables!$L$2:$M$22,2,FALSE)&gt;4.65),4.65,AF137+VLOOKUP(FLOOR(AF137,1),Tables!$L$2:$M$22,2,FALSE)),4.65))</f>
        <v>3.066666666666666</v>
      </c>
      <c r="AG138" s="27"/>
      <c r="AH138" s="30"/>
      <c r="AI138" s="47"/>
      <c r="AJ138" s="41"/>
      <c r="AK138" s="14">
        <f>IF(AK137&gt;4.65,IF((AK137+VLOOKUP(CEILING(AK137,1),Tables!$L$2:$M$22,2,FALSE)&lt;4.65),4.65,AK137+VLOOKUP(CEILING(AK137,1),Tables!$L$2:$M$22,2,FALSE)),IF(AK137&lt;4.65,IF((AK137+VLOOKUP(FLOOR(AK137,1),Tables!$L$2:$M$22,2,FALSE)&gt;4.65),4.65,AK137+VLOOKUP(FLOOR(AK137,1),Tables!$L$2:$M$22,2,FALSE)),4.65))</f>
        <v>3.066666666666666</v>
      </c>
      <c r="AL138" s="27"/>
      <c r="AM138" s="30"/>
      <c r="AN138" s="47"/>
      <c r="AO138" s="41"/>
      <c r="AP138" s="14">
        <f>IF(AP137&gt;4.65,IF((AP137+VLOOKUP(CEILING(AP137,1),Tables!$L$2:$M$22,2,FALSE)&lt;4.65),4.65,AP137+VLOOKUP(CEILING(AP137,1),Tables!$L$2:$M$22,2,FALSE)),IF(AP137&lt;4.65,IF((AP137+VLOOKUP(FLOOR(AP137,1),Tables!$L$2:$M$22,2,FALSE)&gt;4.65),4.65,AP137+VLOOKUP(FLOOR(AP137,1),Tables!$L$2:$M$22,2,FALSE)),4.65))</f>
        <v>3.066666666666666</v>
      </c>
      <c r="AQ138" s="27"/>
      <c r="AR138" s="30"/>
      <c r="AS138" s="47"/>
    </row>
    <row r="139" spans="1:45" s="16" customFormat="1">
      <c r="A139" s="13">
        <f t="shared" si="86"/>
        <v>49</v>
      </c>
      <c r="B139" s="13">
        <f t="shared" si="87"/>
        <v>2</v>
      </c>
      <c r="C139" s="13">
        <f t="shared" si="136"/>
        <v>4</v>
      </c>
      <c r="D139" s="16" t="str">
        <f>CONCATENATE("s",A139,"w",B139,"d",C139)</f>
        <v>s49w2d4</v>
      </c>
      <c r="E139" s="23">
        <f t="shared" si="135"/>
        <v>41081</v>
      </c>
      <c r="F139" s="41"/>
      <c r="G139" s="14">
        <f>IF(G138&gt;4.65,IF((G138+VLOOKUP(CEILING(G138,1),Tables!$L$2:$M$22,2,FALSE)&lt;4.65),4.65,G138+VLOOKUP(CEILING(G138,1),Tables!$L$2:$M$22,2,FALSE)),IF(G138&lt;4.65,IF((G138+VLOOKUP(FLOOR(G138,1),Tables!$L$2:$M$22,2,FALSE)&gt;4.65),4.65,G138+VLOOKUP(FLOOR(G138,1),Tables!$L$2:$M$22,2,FALSE)),4.65))</f>
        <v>3.1333333333333329</v>
      </c>
      <c r="H139" s="27"/>
      <c r="I139" s="30"/>
      <c r="J139" s="47"/>
      <c r="K139" s="41"/>
      <c r="L139" s="14">
        <f>IF(L138&gt;4.65,IF((L138+VLOOKUP(CEILING(L138,1),Tables!$L$2:$M$22,2,FALSE)&lt;4.65),4.65,L138+VLOOKUP(CEILING(L138,1),Tables!$L$2:$M$22,2,FALSE)),IF(L138&lt;4.65,IF((L138+VLOOKUP(FLOOR(L138,1),Tables!$L$2:$M$22,2,FALSE)&gt;4.65),4.65,L138+VLOOKUP(FLOOR(L138,1),Tables!$L$2:$M$22,2,FALSE)),4.65))</f>
        <v>3.1333333333333329</v>
      </c>
      <c r="M139" s="27"/>
      <c r="N139" s="30"/>
      <c r="O139" s="47"/>
      <c r="P139" s="41"/>
      <c r="Q139" s="14">
        <f>IF(Q138&gt;4.65,IF((Q138+VLOOKUP(CEILING(Q138,1),Tables!$L$2:$M$22,2,FALSE)&lt;4.65),4.65,Q138+VLOOKUP(CEILING(Q138,1),Tables!$L$2:$M$22,2,FALSE)),IF(Q138&lt;4.65,IF((Q138+VLOOKUP(FLOOR(Q138,1),Tables!$L$2:$M$22,2,FALSE)&gt;4.65),4.65,Q138+VLOOKUP(FLOOR(Q138,1),Tables!$L$2:$M$22,2,FALSE)),4.65))</f>
        <v>3.1333333333333329</v>
      </c>
      <c r="R139" s="27"/>
      <c r="S139" s="30"/>
      <c r="T139" s="47"/>
      <c r="U139" s="41"/>
      <c r="V139" s="14">
        <f>IF(V138&gt;4.65,IF((V138+VLOOKUP(CEILING(V138,1),Tables!$L$2:$M$22,2,FALSE)&lt;4.65),4.65,V138+VLOOKUP(CEILING(V138,1),Tables!$L$2:$M$22,2,FALSE)),IF(V138&lt;4.65,IF((V138+VLOOKUP(FLOOR(V138,1),Tables!$L$2:$M$22,2,FALSE)&gt;4.65),4.65,V138+VLOOKUP(FLOOR(V138,1),Tables!$L$2:$M$22,2,FALSE)),4.65))</f>
        <v>3.1333333333333329</v>
      </c>
      <c r="W139" s="27"/>
      <c r="X139" s="30"/>
      <c r="Y139" s="47"/>
      <c r="Z139" s="41"/>
      <c r="AA139" s="14">
        <f>IF(AA138&gt;4.65,IF((AA138+VLOOKUP(CEILING(AA138,1),Tables!$L$2:$M$22,2,FALSE)&lt;4.65),4.65,AA138+VLOOKUP(CEILING(AA138,1),Tables!$L$2:$M$22,2,FALSE)),IF(AA138&lt;4.65,IF((AA138+VLOOKUP(FLOOR(AA138,1),Tables!$L$2:$M$22,2,FALSE)&gt;4.65),4.65,AA138+VLOOKUP(FLOOR(AA138,1),Tables!$L$2:$M$22,2,FALSE)),4.65))</f>
        <v>3.1333333333333329</v>
      </c>
      <c r="AB139" s="27"/>
      <c r="AC139" s="30"/>
      <c r="AD139" s="47"/>
      <c r="AE139" s="41"/>
      <c r="AF139" s="14">
        <f>IF(AF138&gt;4.65,IF((AF138+VLOOKUP(CEILING(AF138,1),Tables!$L$2:$M$22,2,FALSE)&lt;4.65),4.65,AF138+VLOOKUP(CEILING(AF138,1),Tables!$L$2:$M$22,2,FALSE)),IF(AF138&lt;4.65,IF((AF138+VLOOKUP(FLOOR(AF138,1),Tables!$L$2:$M$22,2,FALSE)&gt;4.65),4.65,AF138+VLOOKUP(FLOOR(AF138,1),Tables!$L$2:$M$22,2,FALSE)),4.65))</f>
        <v>3.1333333333333329</v>
      </c>
      <c r="AG139" s="27"/>
      <c r="AH139" s="30"/>
      <c r="AI139" s="47"/>
      <c r="AJ139" s="41"/>
      <c r="AK139" s="14">
        <f>IF(AK138&gt;4.65,IF((AK138+VLOOKUP(CEILING(AK138,1),Tables!$L$2:$M$22,2,FALSE)&lt;4.65),4.65,AK138+VLOOKUP(CEILING(AK138,1),Tables!$L$2:$M$22,2,FALSE)),IF(AK138&lt;4.65,IF((AK138+VLOOKUP(FLOOR(AK138,1),Tables!$L$2:$M$22,2,FALSE)&gt;4.65),4.65,AK138+VLOOKUP(FLOOR(AK138,1),Tables!$L$2:$M$22,2,FALSE)),4.65))</f>
        <v>3.1333333333333329</v>
      </c>
      <c r="AL139" s="27"/>
      <c r="AM139" s="30"/>
      <c r="AN139" s="47"/>
      <c r="AO139" s="41"/>
      <c r="AP139" s="14">
        <f>IF(AP138&gt;4.65,IF((AP138+VLOOKUP(CEILING(AP138,1),Tables!$L$2:$M$22,2,FALSE)&lt;4.65),4.65,AP138+VLOOKUP(CEILING(AP138,1),Tables!$L$2:$M$22,2,FALSE)),IF(AP138&lt;4.65,IF((AP138+VLOOKUP(FLOOR(AP138,1),Tables!$L$2:$M$22,2,FALSE)&gt;4.65),4.65,AP138+VLOOKUP(FLOOR(AP138,1),Tables!$L$2:$M$22,2,FALSE)),4.65))</f>
        <v>3.1333333333333329</v>
      </c>
      <c r="AQ139" s="27"/>
      <c r="AR139" s="30"/>
      <c r="AS139" s="47"/>
    </row>
    <row r="140" spans="1:45" s="16" customFormat="1">
      <c r="A140" s="13">
        <f t="shared" si="86"/>
        <v>49</v>
      </c>
      <c r="B140" s="13">
        <f t="shared" si="87"/>
        <v>2</v>
      </c>
      <c r="C140" s="13">
        <f t="shared" si="136"/>
        <v>5</v>
      </c>
      <c r="D140" s="16" t="str">
        <f t="shared" si="137"/>
        <v>s49w2d5</v>
      </c>
      <c r="E140" s="23">
        <f t="shared" si="135"/>
        <v>41082</v>
      </c>
      <c r="F140" s="41"/>
      <c r="G140" s="14">
        <f>IF(G139&gt;4.65,IF((G139+VLOOKUP(CEILING(G139,1),Tables!$L$2:$M$22,2,FALSE)&lt;4.65),4.65,G139+VLOOKUP(CEILING(G139,1),Tables!$L$2:$M$22,2,FALSE)),IF(G139&lt;4.65,IF((G139+VLOOKUP(FLOOR(G139,1),Tables!$L$2:$M$22,2,FALSE)&gt;4.65),4.65,G139+VLOOKUP(FLOOR(G139,1),Tables!$L$2:$M$22,2,FALSE)),4.65))</f>
        <v>3.1999999999999997</v>
      </c>
      <c r="H140" s="27"/>
      <c r="I140" s="30"/>
      <c r="J140" s="47"/>
      <c r="K140" s="41"/>
      <c r="L140" s="14">
        <f>IF(L139&gt;4.65,IF((L139+VLOOKUP(CEILING(L139,1),Tables!$L$2:$M$22,2,FALSE)&lt;4.65),4.65,L139+VLOOKUP(CEILING(L139,1),Tables!$L$2:$M$22,2,FALSE)),IF(L139&lt;4.65,IF((L139+VLOOKUP(FLOOR(L139,1),Tables!$L$2:$M$22,2,FALSE)&gt;4.65),4.65,L139+VLOOKUP(FLOOR(L139,1),Tables!$L$2:$M$22,2,FALSE)),4.65))</f>
        <v>3.1999999999999997</v>
      </c>
      <c r="M140" s="27"/>
      <c r="N140" s="30"/>
      <c r="O140" s="47"/>
      <c r="P140" s="41"/>
      <c r="Q140" s="14">
        <f>IF(Q139&gt;4.65,IF((Q139+VLOOKUP(CEILING(Q139,1),Tables!$L$2:$M$22,2,FALSE)&lt;4.65),4.65,Q139+VLOOKUP(CEILING(Q139,1),Tables!$L$2:$M$22,2,FALSE)),IF(Q139&lt;4.65,IF((Q139+VLOOKUP(FLOOR(Q139,1),Tables!$L$2:$M$22,2,FALSE)&gt;4.65),4.65,Q139+VLOOKUP(FLOOR(Q139,1),Tables!$L$2:$M$22,2,FALSE)),4.65))</f>
        <v>3.1999999999999997</v>
      </c>
      <c r="R140" s="27"/>
      <c r="S140" s="30"/>
      <c r="T140" s="47"/>
      <c r="U140" s="41"/>
      <c r="V140" s="14">
        <f>IF(V139&gt;4.65,IF((V139+VLOOKUP(CEILING(V139,1),Tables!$L$2:$M$22,2,FALSE)&lt;4.65),4.65,V139+VLOOKUP(CEILING(V139,1),Tables!$L$2:$M$22,2,FALSE)),IF(V139&lt;4.65,IF((V139+VLOOKUP(FLOOR(V139,1),Tables!$L$2:$M$22,2,FALSE)&gt;4.65),4.65,V139+VLOOKUP(FLOOR(V139,1),Tables!$L$2:$M$22,2,FALSE)),4.65))</f>
        <v>3.1999999999999997</v>
      </c>
      <c r="W140" s="27"/>
      <c r="X140" s="30"/>
      <c r="Y140" s="47"/>
      <c r="Z140" s="41"/>
      <c r="AA140" s="14">
        <f>IF(AA139&gt;4.65,IF((AA139+VLOOKUP(CEILING(AA139,1),Tables!$L$2:$M$22,2,FALSE)&lt;4.65),4.65,AA139+VLOOKUP(CEILING(AA139,1),Tables!$L$2:$M$22,2,FALSE)),IF(AA139&lt;4.65,IF((AA139+VLOOKUP(FLOOR(AA139,1),Tables!$L$2:$M$22,2,FALSE)&gt;4.65),4.65,AA139+VLOOKUP(FLOOR(AA139,1),Tables!$L$2:$M$22,2,FALSE)),4.65))</f>
        <v>3.1999999999999997</v>
      </c>
      <c r="AB140" s="27"/>
      <c r="AC140" s="30"/>
      <c r="AD140" s="47"/>
      <c r="AE140" s="41"/>
      <c r="AF140" s="14">
        <f>IF(AF139&gt;4.65,IF((AF139+VLOOKUP(CEILING(AF139,1),Tables!$L$2:$M$22,2,FALSE)&lt;4.65),4.65,AF139+VLOOKUP(CEILING(AF139,1),Tables!$L$2:$M$22,2,FALSE)),IF(AF139&lt;4.65,IF((AF139+VLOOKUP(FLOOR(AF139,1),Tables!$L$2:$M$22,2,FALSE)&gt;4.65),4.65,AF139+VLOOKUP(FLOOR(AF139,1),Tables!$L$2:$M$22,2,FALSE)),4.65))</f>
        <v>3.1999999999999997</v>
      </c>
      <c r="AG140" s="27"/>
      <c r="AH140" s="30"/>
      <c r="AI140" s="47"/>
      <c r="AJ140" s="41"/>
      <c r="AK140" s="14">
        <f>IF(AK139&gt;4.65,IF((AK139+VLOOKUP(CEILING(AK139,1),Tables!$L$2:$M$22,2,FALSE)&lt;4.65),4.65,AK139+VLOOKUP(CEILING(AK139,1),Tables!$L$2:$M$22,2,FALSE)),IF(AK139&lt;4.65,IF((AK139+VLOOKUP(FLOOR(AK139,1),Tables!$L$2:$M$22,2,FALSE)&gt;4.65),4.65,AK139+VLOOKUP(FLOOR(AK139,1),Tables!$L$2:$M$22,2,FALSE)),4.65))</f>
        <v>3.1999999999999997</v>
      </c>
      <c r="AL140" s="27"/>
      <c r="AM140" s="30"/>
      <c r="AN140" s="47"/>
      <c r="AO140" s="41"/>
      <c r="AP140" s="14">
        <f>IF(AP139&gt;4.65,IF((AP139+VLOOKUP(CEILING(AP139,1),Tables!$L$2:$M$22,2,FALSE)&lt;4.65),4.65,AP139+VLOOKUP(CEILING(AP139,1),Tables!$L$2:$M$22,2,FALSE)),IF(AP139&lt;4.65,IF((AP139+VLOOKUP(FLOOR(AP139,1),Tables!$L$2:$M$22,2,FALSE)&gt;4.65),4.65,AP139+VLOOKUP(FLOOR(AP139,1),Tables!$L$2:$M$22,2,FALSE)),4.65))</f>
        <v>3.1999999999999997</v>
      </c>
      <c r="AQ140" s="27"/>
      <c r="AR140" s="30"/>
      <c r="AS140" s="47"/>
    </row>
    <row r="141" spans="1:45" s="16" customFormat="1">
      <c r="A141" s="13">
        <f t="shared" si="86"/>
        <v>49</v>
      </c>
      <c r="B141" s="13">
        <f t="shared" si="87"/>
        <v>2</v>
      </c>
      <c r="C141" s="13">
        <f t="shared" si="136"/>
        <v>6</v>
      </c>
      <c r="D141" s="16" t="str">
        <f t="shared" si="137"/>
        <v>s49w2d6</v>
      </c>
      <c r="E141" s="23">
        <f t="shared" si="135"/>
        <v>41083</v>
      </c>
      <c r="F141" s="41"/>
      <c r="G141" s="14">
        <f>IF(G140&gt;4.65,IF((G140+VLOOKUP(CEILING(G140,1),Tables!$L$2:$M$22,2,FALSE)&lt;4.65),4.65,G140+VLOOKUP(CEILING(G140,1),Tables!$L$2:$M$22,2,FALSE)),IF(G140&lt;4.65,IF((G140+VLOOKUP(FLOOR(G140,1),Tables!$L$2:$M$22,2,FALSE)&gt;4.65),4.65,G140+VLOOKUP(FLOOR(G140,1),Tables!$L$2:$M$22,2,FALSE)),4.65))</f>
        <v>3.2666666666666666</v>
      </c>
      <c r="H141" s="27"/>
      <c r="I141" s="30"/>
      <c r="J141" s="47"/>
      <c r="K141" s="41"/>
      <c r="L141" s="14">
        <f>IF(L140&gt;4.65,IF((L140+VLOOKUP(CEILING(L140,1),Tables!$L$2:$M$22,2,FALSE)&lt;4.65),4.65,L140+VLOOKUP(CEILING(L140,1),Tables!$L$2:$M$22,2,FALSE)),IF(L140&lt;4.65,IF((L140+VLOOKUP(FLOOR(L140,1),Tables!$L$2:$M$22,2,FALSE)&gt;4.65),4.65,L140+VLOOKUP(FLOOR(L140,1),Tables!$L$2:$M$22,2,FALSE)),4.65))</f>
        <v>3.2666666666666666</v>
      </c>
      <c r="M141" s="27"/>
      <c r="N141" s="30"/>
      <c r="O141" s="47"/>
      <c r="P141" s="41"/>
      <c r="Q141" s="14">
        <f>IF(Q140&gt;4.65,IF((Q140+VLOOKUP(CEILING(Q140,1),Tables!$L$2:$M$22,2,FALSE)&lt;4.65),4.65,Q140+VLOOKUP(CEILING(Q140,1),Tables!$L$2:$M$22,2,FALSE)),IF(Q140&lt;4.65,IF((Q140+VLOOKUP(FLOOR(Q140,1),Tables!$L$2:$M$22,2,FALSE)&gt;4.65),4.65,Q140+VLOOKUP(FLOOR(Q140,1),Tables!$L$2:$M$22,2,FALSE)),4.65))</f>
        <v>3.2666666666666666</v>
      </c>
      <c r="R141" s="27"/>
      <c r="S141" s="30"/>
      <c r="T141" s="47"/>
      <c r="U141" s="41"/>
      <c r="V141" s="14">
        <f>IF(V140&gt;4.65,IF((V140+VLOOKUP(CEILING(V140,1),Tables!$L$2:$M$22,2,FALSE)&lt;4.65),4.65,V140+VLOOKUP(CEILING(V140,1),Tables!$L$2:$M$22,2,FALSE)),IF(V140&lt;4.65,IF((V140+VLOOKUP(FLOOR(V140,1),Tables!$L$2:$M$22,2,FALSE)&gt;4.65),4.65,V140+VLOOKUP(FLOOR(V140,1),Tables!$L$2:$M$22,2,FALSE)),4.65))</f>
        <v>3.2666666666666666</v>
      </c>
      <c r="W141" s="27"/>
      <c r="X141" s="30"/>
      <c r="Y141" s="47"/>
      <c r="Z141" s="41"/>
      <c r="AA141" s="14">
        <f>IF(AA140&gt;4.65,IF((AA140+VLOOKUP(CEILING(AA140,1),Tables!$L$2:$M$22,2,FALSE)&lt;4.65),4.65,AA140+VLOOKUP(CEILING(AA140,1),Tables!$L$2:$M$22,2,FALSE)),IF(AA140&lt;4.65,IF((AA140+VLOOKUP(FLOOR(AA140,1),Tables!$L$2:$M$22,2,FALSE)&gt;4.65),4.65,AA140+VLOOKUP(FLOOR(AA140,1),Tables!$L$2:$M$22,2,FALSE)),4.65))</f>
        <v>3.2666666666666666</v>
      </c>
      <c r="AB141" s="27"/>
      <c r="AC141" s="30"/>
      <c r="AD141" s="47"/>
      <c r="AE141" s="41"/>
      <c r="AF141" s="14">
        <f>IF(AF140&gt;4.65,IF((AF140+VLOOKUP(CEILING(AF140,1),Tables!$L$2:$M$22,2,FALSE)&lt;4.65),4.65,AF140+VLOOKUP(CEILING(AF140,1),Tables!$L$2:$M$22,2,FALSE)),IF(AF140&lt;4.65,IF((AF140+VLOOKUP(FLOOR(AF140,1),Tables!$L$2:$M$22,2,FALSE)&gt;4.65),4.65,AF140+VLOOKUP(FLOOR(AF140,1),Tables!$L$2:$M$22,2,FALSE)),4.65))</f>
        <v>3.2666666666666666</v>
      </c>
      <c r="AG141" s="27"/>
      <c r="AH141" s="30"/>
      <c r="AI141" s="47"/>
      <c r="AJ141" s="41"/>
      <c r="AK141" s="14">
        <f>IF(AK140&gt;4.65,IF((AK140+VLOOKUP(CEILING(AK140,1),Tables!$L$2:$M$22,2,FALSE)&lt;4.65),4.65,AK140+VLOOKUP(CEILING(AK140,1),Tables!$L$2:$M$22,2,FALSE)),IF(AK140&lt;4.65,IF((AK140+VLOOKUP(FLOOR(AK140,1),Tables!$L$2:$M$22,2,FALSE)&gt;4.65),4.65,AK140+VLOOKUP(FLOOR(AK140,1),Tables!$L$2:$M$22,2,FALSE)),4.65))</f>
        <v>3.2666666666666666</v>
      </c>
      <c r="AL141" s="27"/>
      <c r="AM141" s="30"/>
      <c r="AN141" s="47"/>
      <c r="AO141" s="41"/>
      <c r="AP141" s="14">
        <f>IF(AP140&gt;4.65,IF((AP140+VLOOKUP(CEILING(AP140,1),Tables!$L$2:$M$22,2,FALSE)&lt;4.65),4.65,AP140+VLOOKUP(CEILING(AP140,1),Tables!$L$2:$M$22,2,FALSE)),IF(AP140&lt;4.65,IF((AP140+VLOOKUP(FLOOR(AP140,1),Tables!$L$2:$M$22,2,FALSE)&gt;4.65),4.65,AP140+VLOOKUP(FLOOR(AP140,1),Tables!$L$2:$M$22,2,FALSE)),4.65))</f>
        <v>3.2666666666666666</v>
      </c>
      <c r="AQ141" s="27"/>
      <c r="AR141" s="30"/>
      <c r="AS141" s="47"/>
    </row>
    <row r="142" spans="1:45" s="15" customFormat="1">
      <c r="A142" s="13">
        <f t="shared" si="86"/>
        <v>49</v>
      </c>
      <c r="B142" s="13">
        <f t="shared" si="87"/>
        <v>2</v>
      </c>
      <c r="C142" s="13">
        <f t="shared" si="136"/>
        <v>7</v>
      </c>
      <c r="D142" s="16" t="str">
        <f t="shared" si="137"/>
        <v>s49w2d7</v>
      </c>
      <c r="E142" s="23">
        <f t="shared" si="135"/>
        <v>41084</v>
      </c>
      <c r="F142" s="41"/>
      <c r="G142" s="14">
        <f>IF(G141&gt;4.65,IF((G141+VLOOKUP(CEILING(G141,1),Tables!$L$2:$M$22,2,FALSE)&lt;4.65),4.65,G141+VLOOKUP(CEILING(G141,1),Tables!$L$2:$M$22,2,FALSE)),IF(G141&lt;4.65,IF((G141+VLOOKUP(FLOOR(G141,1),Tables!$L$2:$M$22,2,FALSE)&gt;4.65),4.65,G141+VLOOKUP(FLOOR(G141,1),Tables!$L$2:$M$22,2,FALSE)),4.65))</f>
        <v>3.3333333333333335</v>
      </c>
      <c r="H142" s="27"/>
      <c r="I142" s="27"/>
      <c r="J142" s="48"/>
      <c r="K142" s="41"/>
      <c r="L142" s="14">
        <f>IF(L141&gt;4.65,IF((L141+VLOOKUP(CEILING(L141,1),Tables!$L$2:$M$22,2,FALSE)&lt;4.65),4.65,L141+VLOOKUP(CEILING(L141,1),Tables!$L$2:$M$22,2,FALSE)),IF(L141&lt;4.65,IF((L141+VLOOKUP(FLOOR(L141,1),Tables!$L$2:$M$22,2,FALSE)&gt;4.65),4.65,L141+VLOOKUP(FLOOR(L141,1),Tables!$L$2:$M$22,2,FALSE)),4.65))</f>
        <v>3.3333333333333335</v>
      </c>
      <c r="M142" s="27"/>
      <c r="N142" s="27"/>
      <c r="O142" s="48"/>
      <c r="P142" s="41"/>
      <c r="Q142" s="14">
        <f>IF(Q141&gt;4.65,IF((Q141+VLOOKUP(CEILING(Q141,1),Tables!$L$2:$M$22,2,FALSE)&lt;4.65),4.65,Q141+VLOOKUP(CEILING(Q141,1),Tables!$L$2:$M$22,2,FALSE)),IF(Q141&lt;4.65,IF((Q141+VLOOKUP(FLOOR(Q141,1),Tables!$L$2:$M$22,2,FALSE)&gt;4.65),4.65,Q141+VLOOKUP(FLOOR(Q141,1),Tables!$L$2:$M$22,2,FALSE)),4.65))</f>
        <v>3.3333333333333335</v>
      </c>
      <c r="R142" s="27"/>
      <c r="S142" s="27"/>
      <c r="T142" s="48"/>
      <c r="U142" s="41"/>
      <c r="V142" s="14">
        <f>IF(V141&gt;4.65,IF((V141+VLOOKUP(CEILING(V141,1),Tables!$L$2:$M$22,2,FALSE)&lt;4.65),4.65,V141+VLOOKUP(CEILING(V141,1),Tables!$L$2:$M$22,2,FALSE)),IF(V141&lt;4.65,IF((V141+VLOOKUP(FLOOR(V141,1),Tables!$L$2:$M$22,2,FALSE)&gt;4.65),4.65,V141+VLOOKUP(FLOOR(V141,1),Tables!$L$2:$M$22,2,FALSE)),4.65))</f>
        <v>3.3333333333333335</v>
      </c>
      <c r="W142" s="27"/>
      <c r="X142" s="27"/>
      <c r="Y142" s="48"/>
      <c r="Z142" s="41"/>
      <c r="AA142" s="14">
        <f>IF(AA141&gt;4.65,IF((AA141+VLOOKUP(CEILING(AA141,1),Tables!$L$2:$M$22,2,FALSE)&lt;4.65),4.65,AA141+VLOOKUP(CEILING(AA141,1),Tables!$L$2:$M$22,2,FALSE)),IF(AA141&lt;4.65,IF((AA141+VLOOKUP(FLOOR(AA141,1),Tables!$L$2:$M$22,2,FALSE)&gt;4.65),4.65,AA141+VLOOKUP(FLOOR(AA141,1),Tables!$L$2:$M$22,2,FALSE)),4.65))</f>
        <v>3.3333333333333335</v>
      </c>
      <c r="AB142" s="27"/>
      <c r="AC142" s="27"/>
      <c r="AD142" s="48"/>
      <c r="AE142" s="41"/>
      <c r="AF142" s="14">
        <f>IF(AF141&gt;4.65,IF((AF141+VLOOKUP(CEILING(AF141,1),Tables!$L$2:$M$22,2,FALSE)&lt;4.65),4.65,AF141+VLOOKUP(CEILING(AF141,1),Tables!$L$2:$M$22,2,FALSE)),IF(AF141&lt;4.65,IF((AF141+VLOOKUP(FLOOR(AF141,1),Tables!$L$2:$M$22,2,FALSE)&gt;4.65),4.65,AF141+VLOOKUP(FLOOR(AF141,1),Tables!$L$2:$M$22,2,FALSE)),4.65))</f>
        <v>3.3333333333333335</v>
      </c>
      <c r="AG142" s="27"/>
      <c r="AH142" s="27"/>
      <c r="AI142" s="48"/>
      <c r="AJ142" s="41"/>
      <c r="AK142" s="14">
        <f>IF(AK141&gt;4.65,IF((AK141+VLOOKUP(CEILING(AK141,1),Tables!$L$2:$M$22,2,FALSE)&lt;4.65),4.65,AK141+VLOOKUP(CEILING(AK141,1),Tables!$L$2:$M$22,2,FALSE)),IF(AK141&lt;4.65,IF((AK141+VLOOKUP(FLOOR(AK141,1),Tables!$L$2:$M$22,2,FALSE)&gt;4.65),4.65,AK141+VLOOKUP(FLOOR(AK141,1),Tables!$L$2:$M$22,2,FALSE)),4.65))</f>
        <v>3.3333333333333335</v>
      </c>
      <c r="AL142" s="27"/>
      <c r="AM142" s="27"/>
      <c r="AN142" s="48"/>
      <c r="AO142" s="41"/>
      <c r="AP142" s="14">
        <f>IF(AP141&gt;4.65,IF((AP141+VLOOKUP(CEILING(AP141,1),Tables!$L$2:$M$22,2,FALSE)&lt;4.65),4.65,AP141+VLOOKUP(CEILING(AP141,1),Tables!$L$2:$M$22,2,FALSE)),IF(AP141&lt;4.65,IF((AP141+VLOOKUP(FLOOR(AP141,1),Tables!$L$2:$M$22,2,FALSE)&gt;4.65),4.65,AP141+VLOOKUP(FLOOR(AP141,1),Tables!$L$2:$M$22,2,FALSE)),4.65))</f>
        <v>3.3333333333333335</v>
      </c>
      <c r="AQ142" s="27"/>
      <c r="AR142" s="27"/>
      <c r="AS142" s="48"/>
    </row>
    <row r="143" spans="1:45" s="15" customFormat="1">
      <c r="A143" s="13">
        <f t="shared" si="86"/>
        <v>49</v>
      </c>
      <c r="B143" s="13">
        <f t="shared" si="87"/>
        <v>3</v>
      </c>
      <c r="C143" s="13">
        <f t="shared" si="136"/>
        <v>1</v>
      </c>
      <c r="D143" s="16" t="str">
        <f t="shared" si="137"/>
        <v>s49w3d1</v>
      </c>
      <c r="E143" s="23">
        <f t="shared" si="135"/>
        <v>41085</v>
      </c>
      <c r="F143" s="41"/>
      <c r="G143" s="14">
        <f>IF(G142&gt;4.65,IF((G142+VLOOKUP(CEILING(G142,1),Tables!$L$2:$M$22,2,FALSE)&lt;4.65),4.65,G142+VLOOKUP(CEILING(G142,1),Tables!$L$2:$M$22,2,FALSE)),IF(G142&lt;4.65,IF((G142+VLOOKUP(FLOOR(G142,1),Tables!$L$2:$M$22,2,FALSE)&gt;4.65),4.65,G142+VLOOKUP(FLOOR(G142,1),Tables!$L$2:$M$22,2,FALSE)),4.65))</f>
        <v>3.4000000000000004</v>
      </c>
      <c r="H143" s="27"/>
      <c r="I143" s="27"/>
      <c r="J143" s="48"/>
      <c r="K143" s="41"/>
      <c r="L143" s="14">
        <f>IF(L142&gt;4.65,IF((L142+VLOOKUP(CEILING(L142,1),Tables!$L$2:$M$22,2,FALSE)&lt;4.65),4.65,L142+VLOOKUP(CEILING(L142,1),Tables!$L$2:$M$22,2,FALSE)),IF(L142&lt;4.65,IF((L142+VLOOKUP(FLOOR(L142,1),Tables!$L$2:$M$22,2,FALSE)&gt;4.65),4.65,L142+VLOOKUP(FLOOR(L142,1),Tables!$L$2:$M$22,2,FALSE)),4.65))</f>
        <v>3.4000000000000004</v>
      </c>
      <c r="M143" s="27"/>
      <c r="N143" s="27"/>
      <c r="O143" s="48"/>
      <c r="P143" s="41"/>
      <c r="Q143" s="14">
        <f>IF(Q142&gt;4.65,IF((Q142+VLOOKUP(CEILING(Q142,1),Tables!$L$2:$M$22,2,FALSE)&lt;4.65),4.65,Q142+VLOOKUP(CEILING(Q142,1),Tables!$L$2:$M$22,2,FALSE)),IF(Q142&lt;4.65,IF((Q142+VLOOKUP(FLOOR(Q142,1),Tables!$L$2:$M$22,2,FALSE)&gt;4.65),4.65,Q142+VLOOKUP(FLOOR(Q142,1),Tables!$L$2:$M$22,2,FALSE)),4.65))</f>
        <v>3.4000000000000004</v>
      </c>
      <c r="R143" s="27"/>
      <c r="S143" s="27"/>
      <c r="T143" s="48"/>
      <c r="U143" s="41"/>
      <c r="V143" s="14">
        <f>IF(V142&gt;4.65,IF((V142+VLOOKUP(CEILING(V142,1),Tables!$L$2:$M$22,2,FALSE)&lt;4.65),4.65,V142+VLOOKUP(CEILING(V142,1),Tables!$L$2:$M$22,2,FALSE)),IF(V142&lt;4.65,IF((V142+VLOOKUP(FLOOR(V142,1),Tables!$L$2:$M$22,2,FALSE)&gt;4.65),4.65,V142+VLOOKUP(FLOOR(V142,1),Tables!$L$2:$M$22,2,FALSE)),4.65))</f>
        <v>3.4000000000000004</v>
      </c>
      <c r="W143" s="27"/>
      <c r="X143" s="27"/>
      <c r="Y143" s="48"/>
      <c r="Z143" s="41"/>
      <c r="AA143" s="14">
        <f>IF(AA142&gt;4.65,IF((AA142+VLOOKUP(CEILING(AA142,1),Tables!$L$2:$M$22,2,FALSE)&lt;4.65),4.65,AA142+VLOOKUP(CEILING(AA142,1),Tables!$L$2:$M$22,2,FALSE)),IF(AA142&lt;4.65,IF((AA142+VLOOKUP(FLOOR(AA142,1),Tables!$L$2:$M$22,2,FALSE)&gt;4.65),4.65,AA142+VLOOKUP(FLOOR(AA142,1),Tables!$L$2:$M$22,2,FALSE)),4.65))</f>
        <v>3.4000000000000004</v>
      </c>
      <c r="AB143" s="27"/>
      <c r="AC143" s="27"/>
      <c r="AD143" s="48"/>
      <c r="AE143" s="41"/>
      <c r="AF143" s="14">
        <f>IF(AF142&gt;4.65,IF((AF142+VLOOKUP(CEILING(AF142,1),Tables!$L$2:$M$22,2,FALSE)&lt;4.65),4.65,AF142+VLOOKUP(CEILING(AF142,1),Tables!$L$2:$M$22,2,FALSE)),IF(AF142&lt;4.65,IF((AF142+VLOOKUP(FLOOR(AF142,1),Tables!$L$2:$M$22,2,FALSE)&gt;4.65),4.65,AF142+VLOOKUP(FLOOR(AF142,1),Tables!$L$2:$M$22,2,FALSE)),4.65))</f>
        <v>3.4000000000000004</v>
      </c>
      <c r="AG143" s="27"/>
      <c r="AH143" s="27"/>
      <c r="AI143" s="48"/>
      <c r="AJ143" s="41"/>
      <c r="AK143" s="14">
        <f>IF(AK142&gt;4.65,IF((AK142+VLOOKUP(CEILING(AK142,1),Tables!$L$2:$M$22,2,FALSE)&lt;4.65),4.65,AK142+VLOOKUP(CEILING(AK142,1),Tables!$L$2:$M$22,2,FALSE)),IF(AK142&lt;4.65,IF((AK142+VLOOKUP(FLOOR(AK142,1),Tables!$L$2:$M$22,2,FALSE)&gt;4.65),4.65,AK142+VLOOKUP(FLOOR(AK142,1),Tables!$L$2:$M$22,2,FALSE)),4.65))</f>
        <v>3.4000000000000004</v>
      </c>
      <c r="AL143" s="27"/>
      <c r="AM143" s="27"/>
      <c r="AN143" s="48"/>
      <c r="AO143" s="41"/>
      <c r="AP143" s="14">
        <f>IF(AP142&gt;4.65,IF((AP142+VLOOKUP(CEILING(AP142,1),Tables!$L$2:$M$22,2,FALSE)&lt;4.65),4.65,AP142+VLOOKUP(CEILING(AP142,1),Tables!$L$2:$M$22,2,FALSE)),IF(AP142&lt;4.65,IF((AP142+VLOOKUP(FLOOR(AP142,1),Tables!$L$2:$M$22,2,FALSE)&gt;4.65),4.65,AP142+VLOOKUP(FLOOR(AP142,1),Tables!$L$2:$M$22,2,FALSE)),4.65))</f>
        <v>3.4000000000000004</v>
      </c>
      <c r="AQ143" s="27"/>
      <c r="AR143" s="27"/>
      <c r="AS143" s="48"/>
    </row>
    <row r="144" spans="1:45" s="15" customFormat="1">
      <c r="A144" s="13">
        <f t="shared" si="86"/>
        <v>49</v>
      </c>
      <c r="B144" s="13">
        <f t="shared" si="87"/>
        <v>3</v>
      </c>
      <c r="C144" s="13">
        <f t="shared" si="136"/>
        <v>2</v>
      </c>
      <c r="D144" s="16" t="str">
        <f t="shared" si="137"/>
        <v>s49w3d2</v>
      </c>
      <c r="E144" s="23">
        <f t="shared" si="135"/>
        <v>41086</v>
      </c>
      <c r="F144" s="41"/>
      <c r="G144" s="14">
        <f>IF(G143&gt;4.65,IF((G143+VLOOKUP(CEILING(G143,1),Tables!$L$2:$M$22,2,FALSE)&lt;4.65),4.65,G143+VLOOKUP(CEILING(G143,1),Tables!$L$2:$M$22,2,FALSE)),IF(G143&lt;4.65,IF((G143+VLOOKUP(FLOOR(G143,1),Tables!$L$2:$M$22,2,FALSE)&gt;4.65),4.65,G143+VLOOKUP(FLOOR(G143,1),Tables!$L$2:$M$22,2,FALSE)),4.65))</f>
        <v>3.4666666666666672</v>
      </c>
      <c r="H144" s="27"/>
      <c r="I144" s="27"/>
      <c r="J144" s="48"/>
      <c r="K144" s="41"/>
      <c r="L144" s="14">
        <f>IF(L143&gt;4.65,IF((L143+VLOOKUP(CEILING(L143,1),Tables!$L$2:$M$22,2,FALSE)&lt;4.65),4.65,L143+VLOOKUP(CEILING(L143,1),Tables!$L$2:$M$22,2,FALSE)),IF(L143&lt;4.65,IF((L143+VLOOKUP(FLOOR(L143,1),Tables!$L$2:$M$22,2,FALSE)&gt;4.65),4.65,L143+VLOOKUP(FLOOR(L143,1),Tables!$L$2:$M$22,2,FALSE)),4.65))</f>
        <v>3.4666666666666672</v>
      </c>
      <c r="M144" s="27"/>
      <c r="N144" s="27"/>
      <c r="O144" s="48"/>
      <c r="P144" s="41"/>
      <c r="Q144" s="14">
        <f>IF(Q143&gt;4.65,IF((Q143+VLOOKUP(CEILING(Q143,1),Tables!$L$2:$M$22,2,FALSE)&lt;4.65),4.65,Q143+VLOOKUP(CEILING(Q143,1),Tables!$L$2:$M$22,2,FALSE)),IF(Q143&lt;4.65,IF((Q143+VLOOKUP(FLOOR(Q143,1),Tables!$L$2:$M$22,2,FALSE)&gt;4.65),4.65,Q143+VLOOKUP(FLOOR(Q143,1),Tables!$L$2:$M$22,2,FALSE)),4.65))</f>
        <v>3.4666666666666672</v>
      </c>
      <c r="R144" s="27"/>
      <c r="S144" s="27"/>
      <c r="T144" s="48"/>
      <c r="U144" s="41"/>
      <c r="V144" s="14">
        <f>IF(V143&gt;4.65,IF((V143+VLOOKUP(CEILING(V143,1),Tables!$L$2:$M$22,2,FALSE)&lt;4.65),4.65,V143+VLOOKUP(CEILING(V143,1),Tables!$L$2:$M$22,2,FALSE)),IF(V143&lt;4.65,IF((V143+VLOOKUP(FLOOR(V143,1),Tables!$L$2:$M$22,2,FALSE)&gt;4.65),4.65,V143+VLOOKUP(FLOOR(V143,1),Tables!$L$2:$M$22,2,FALSE)),4.65))</f>
        <v>3.4666666666666672</v>
      </c>
      <c r="W144" s="27"/>
      <c r="X144" s="27"/>
      <c r="Y144" s="48"/>
      <c r="Z144" s="41"/>
      <c r="AA144" s="14">
        <f>IF(AA143&gt;4.65,IF((AA143+VLOOKUP(CEILING(AA143,1),Tables!$L$2:$M$22,2,FALSE)&lt;4.65),4.65,AA143+VLOOKUP(CEILING(AA143,1),Tables!$L$2:$M$22,2,FALSE)),IF(AA143&lt;4.65,IF((AA143+VLOOKUP(FLOOR(AA143,1),Tables!$L$2:$M$22,2,FALSE)&gt;4.65),4.65,AA143+VLOOKUP(FLOOR(AA143,1),Tables!$L$2:$M$22,2,FALSE)),4.65))</f>
        <v>3.4666666666666672</v>
      </c>
      <c r="AB144" s="27"/>
      <c r="AC144" s="27"/>
      <c r="AD144" s="48"/>
      <c r="AE144" s="41"/>
      <c r="AF144" s="14">
        <f>IF(AF143&gt;4.65,IF((AF143+VLOOKUP(CEILING(AF143,1),Tables!$L$2:$M$22,2,FALSE)&lt;4.65),4.65,AF143+VLOOKUP(CEILING(AF143,1),Tables!$L$2:$M$22,2,FALSE)),IF(AF143&lt;4.65,IF((AF143+VLOOKUP(FLOOR(AF143,1),Tables!$L$2:$M$22,2,FALSE)&gt;4.65),4.65,AF143+VLOOKUP(FLOOR(AF143,1),Tables!$L$2:$M$22,2,FALSE)),4.65))</f>
        <v>3.4666666666666672</v>
      </c>
      <c r="AG144" s="27"/>
      <c r="AH144" s="27"/>
      <c r="AI144" s="48"/>
      <c r="AJ144" s="41"/>
      <c r="AK144" s="14">
        <f>IF(AK143&gt;4.65,IF((AK143+VLOOKUP(CEILING(AK143,1),Tables!$L$2:$M$22,2,FALSE)&lt;4.65),4.65,AK143+VLOOKUP(CEILING(AK143,1),Tables!$L$2:$M$22,2,FALSE)),IF(AK143&lt;4.65,IF((AK143+VLOOKUP(FLOOR(AK143,1),Tables!$L$2:$M$22,2,FALSE)&gt;4.65),4.65,AK143+VLOOKUP(FLOOR(AK143,1),Tables!$L$2:$M$22,2,FALSE)),4.65))</f>
        <v>3.4666666666666672</v>
      </c>
      <c r="AL144" s="27"/>
      <c r="AM144" s="27"/>
      <c r="AN144" s="48"/>
      <c r="AO144" s="41"/>
      <c r="AP144" s="14">
        <f>IF(AP143&gt;4.65,IF((AP143+VLOOKUP(CEILING(AP143,1),Tables!$L$2:$M$22,2,FALSE)&lt;4.65),4.65,AP143+VLOOKUP(CEILING(AP143,1),Tables!$L$2:$M$22,2,FALSE)),IF(AP143&lt;4.65,IF((AP143+VLOOKUP(FLOOR(AP143,1),Tables!$L$2:$M$22,2,FALSE)&gt;4.65),4.65,AP143+VLOOKUP(FLOOR(AP143,1),Tables!$L$2:$M$22,2,FALSE)),4.65))</f>
        <v>3.4666666666666672</v>
      </c>
      <c r="AQ144" s="27"/>
      <c r="AR144" s="27"/>
      <c r="AS144" s="48"/>
    </row>
    <row r="145" spans="1:45" s="15" customFormat="1">
      <c r="A145" s="13">
        <f t="shared" si="86"/>
        <v>49</v>
      </c>
      <c r="B145" s="13">
        <f t="shared" si="87"/>
        <v>3</v>
      </c>
      <c r="C145" s="13">
        <f t="shared" si="136"/>
        <v>3</v>
      </c>
      <c r="D145" s="16" t="str">
        <f t="shared" si="137"/>
        <v>s49w3d3</v>
      </c>
      <c r="E145" s="23">
        <f t="shared" si="135"/>
        <v>41087</v>
      </c>
      <c r="F145" s="41"/>
      <c r="G145" s="14">
        <f>IF(G144&gt;4.65,IF((G144+VLOOKUP(CEILING(G144,1),Tables!$L$2:$M$22,2,FALSE)&lt;4.65),4.65,G144+VLOOKUP(CEILING(G144,1),Tables!$L$2:$M$22,2,FALSE)),IF(G144&lt;4.65,IF((G144+VLOOKUP(FLOOR(G144,1),Tables!$L$2:$M$22,2,FALSE)&gt;4.65),4.65,G144+VLOOKUP(FLOOR(G144,1),Tables!$L$2:$M$22,2,FALSE)),4.65))</f>
        <v>3.5333333333333341</v>
      </c>
      <c r="H145" s="27"/>
      <c r="I145" s="27"/>
      <c r="J145" s="48"/>
      <c r="K145" s="41"/>
      <c r="L145" s="14">
        <f>IF(L144&gt;4.65,IF((L144+VLOOKUP(CEILING(L144,1),Tables!$L$2:$M$22,2,FALSE)&lt;4.65),4.65,L144+VLOOKUP(CEILING(L144,1),Tables!$L$2:$M$22,2,FALSE)),IF(L144&lt;4.65,IF((L144+VLOOKUP(FLOOR(L144,1),Tables!$L$2:$M$22,2,FALSE)&gt;4.65),4.65,L144+VLOOKUP(FLOOR(L144,1),Tables!$L$2:$M$22,2,FALSE)),4.65))</f>
        <v>3.5333333333333341</v>
      </c>
      <c r="M145" s="27"/>
      <c r="N145" s="27"/>
      <c r="O145" s="48"/>
      <c r="P145" s="41"/>
      <c r="Q145" s="14">
        <f>IF(Q144&gt;4.65,IF((Q144+VLOOKUP(CEILING(Q144,1),Tables!$L$2:$M$22,2,FALSE)&lt;4.65),4.65,Q144+VLOOKUP(CEILING(Q144,1),Tables!$L$2:$M$22,2,FALSE)),IF(Q144&lt;4.65,IF((Q144+VLOOKUP(FLOOR(Q144,1),Tables!$L$2:$M$22,2,FALSE)&gt;4.65),4.65,Q144+VLOOKUP(FLOOR(Q144,1),Tables!$L$2:$M$22,2,FALSE)),4.65))</f>
        <v>3.5333333333333341</v>
      </c>
      <c r="R145" s="27"/>
      <c r="S145" s="27"/>
      <c r="T145" s="48"/>
      <c r="U145" s="41"/>
      <c r="V145" s="14">
        <f>IF(V144&gt;4.65,IF((V144+VLOOKUP(CEILING(V144,1),Tables!$L$2:$M$22,2,FALSE)&lt;4.65),4.65,V144+VLOOKUP(CEILING(V144,1),Tables!$L$2:$M$22,2,FALSE)),IF(V144&lt;4.65,IF((V144+VLOOKUP(FLOOR(V144,1),Tables!$L$2:$M$22,2,FALSE)&gt;4.65),4.65,V144+VLOOKUP(FLOOR(V144,1),Tables!$L$2:$M$22,2,FALSE)),4.65))</f>
        <v>3.5333333333333341</v>
      </c>
      <c r="W145" s="27"/>
      <c r="X145" s="27"/>
      <c r="Y145" s="48"/>
      <c r="Z145" s="41"/>
      <c r="AA145" s="14">
        <f>IF(AA144&gt;4.65,IF((AA144+VLOOKUP(CEILING(AA144,1),Tables!$L$2:$M$22,2,FALSE)&lt;4.65),4.65,AA144+VLOOKUP(CEILING(AA144,1),Tables!$L$2:$M$22,2,FALSE)),IF(AA144&lt;4.65,IF((AA144+VLOOKUP(FLOOR(AA144,1),Tables!$L$2:$M$22,2,FALSE)&gt;4.65),4.65,AA144+VLOOKUP(FLOOR(AA144,1),Tables!$L$2:$M$22,2,FALSE)),4.65))</f>
        <v>3.5333333333333341</v>
      </c>
      <c r="AB145" s="27"/>
      <c r="AC145" s="27"/>
      <c r="AD145" s="48"/>
      <c r="AE145" s="41"/>
      <c r="AF145" s="14">
        <f>IF(AF144&gt;4.65,IF((AF144+VLOOKUP(CEILING(AF144,1),Tables!$L$2:$M$22,2,FALSE)&lt;4.65),4.65,AF144+VLOOKUP(CEILING(AF144,1),Tables!$L$2:$M$22,2,FALSE)),IF(AF144&lt;4.65,IF((AF144+VLOOKUP(FLOOR(AF144,1),Tables!$L$2:$M$22,2,FALSE)&gt;4.65),4.65,AF144+VLOOKUP(FLOOR(AF144,1),Tables!$L$2:$M$22,2,FALSE)),4.65))</f>
        <v>3.5333333333333341</v>
      </c>
      <c r="AG145" s="27"/>
      <c r="AH145" s="27"/>
      <c r="AI145" s="48"/>
      <c r="AJ145" s="41"/>
      <c r="AK145" s="14">
        <f>IF(AK144&gt;4.65,IF((AK144+VLOOKUP(CEILING(AK144,1),Tables!$L$2:$M$22,2,FALSE)&lt;4.65),4.65,AK144+VLOOKUP(CEILING(AK144,1),Tables!$L$2:$M$22,2,FALSE)),IF(AK144&lt;4.65,IF((AK144+VLOOKUP(FLOOR(AK144,1),Tables!$L$2:$M$22,2,FALSE)&gt;4.65),4.65,AK144+VLOOKUP(FLOOR(AK144,1),Tables!$L$2:$M$22,2,FALSE)),4.65))</f>
        <v>3.5333333333333341</v>
      </c>
      <c r="AL145" s="27"/>
      <c r="AM145" s="27"/>
      <c r="AN145" s="48"/>
      <c r="AO145" s="41"/>
      <c r="AP145" s="14">
        <f>IF(AP144&gt;4.65,IF((AP144+VLOOKUP(CEILING(AP144,1),Tables!$L$2:$M$22,2,FALSE)&lt;4.65),4.65,AP144+VLOOKUP(CEILING(AP144,1),Tables!$L$2:$M$22,2,FALSE)),IF(AP144&lt;4.65,IF((AP144+VLOOKUP(FLOOR(AP144,1),Tables!$L$2:$M$22,2,FALSE)&gt;4.65),4.65,AP144+VLOOKUP(FLOOR(AP144,1),Tables!$L$2:$M$22,2,FALSE)),4.65))</f>
        <v>3.5333333333333341</v>
      </c>
      <c r="AQ145" s="27"/>
      <c r="AR145" s="27"/>
      <c r="AS145" s="48"/>
    </row>
    <row r="146" spans="1:45" s="15" customFormat="1">
      <c r="A146" s="13">
        <f t="shared" si="86"/>
        <v>49</v>
      </c>
      <c r="B146" s="13">
        <f t="shared" si="87"/>
        <v>3</v>
      </c>
      <c r="C146" s="13">
        <f t="shared" si="136"/>
        <v>4</v>
      </c>
      <c r="D146" s="16" t="str">
        <f t="shared" si="137"/>
        <v>s49w3d4</v>
      </c>
      <c r="E146" s="23">
        <f t="shared" si="135"/>
        <v>41088</v>
      </c>
      <c r="F146" s="41"/>
      <c r="G146" s="14">
        <f>IF(G145&gt;4.65,IF((G145+VLOOKUP(CEILING(G145,1),Tables!$L$2:$M$22,2,FALSE)&lt;4.65),4.65,G145+VLOOKUP(CEILING(G145,1),Tables!$L$2:$M$22,2,FALSE)),IF(G145&lt;4.65,IF((G145+VLOOKUP(FLOOR(G145,1),Tables!$L$2:$M$22,2,FALSE)&gt;4.65),4.65,G145+VLOOKUP(FLOOR(G145,1),Tables!$L$2:$M$22,2,FALSE)),4.65))</f>
        <v>3.600000000000001</v>
      </c>
      <c r="H146" s="27"/>
      <c r="I146" s="27"/>
      <c r="J146" s="48"/>
      <c r="K146" s="41"/>
      <c r="L146" s="14">
        <f>IF(L145&gt;4.65,IF((L145+VLOOKUP(CEILING(L145,1),Tables!$L$2:$M$22,2,FALSE)&lt;4.65),4.65,L145+VLOOKUP(CEILING(L145,1),Tables!$L$2:$M$22,2,FALSE)),IF(L145&lt;4.65,IF((L145+VLOOKUP(FLOOR(L145,1),Tables!$L$2:$M$22,2,FALSE)&gt;4.65),4.65,L145+VLOOKUP(FLOOR(L145,1),Tables!$L$2:$M$22,2,FALSE)),4.65))</f>
        <v>3.600000000000001</v>
      </c>
      <c r="M146" s="27"/>
      <c r="N146" s="27"/>
      <c r="O146" s="48"/>
      <c r="P146" s="41"/>
      <c r="Q146" s="14">
        <f>IF(Q145&gt;4.65,IF((Q145+VLOOKUP(CEILING(Q145,1),Tables!$L$2:$M$22,2,FALSE)&lt;4.65),4.65,Q145+VLOOKUP(CEILING(Q145,1),Tables!$L$2:$M$22,2,FALSE)),IF(Q145&lt;4.65,IF((Q145+VLOOKUP(FLOOR(Q145,1),Tables!$L$2:$M$22,2,FALSE)&gt;4.65),4.65,Q145+VLOOKUP(FLOOR(Q145,1),Tables!$L$2:$M$22,2,FALSE)),4.65))</f>
        <v>3.600000000000001</v>
      </c>
      <c r="R146" s="27"/>
      <c r="S146" s="27"/>
      <c r="T146" s="48"/>
      <c r="U146" s="41"/>
      <c r="V146" s="14">
        <f>IF(V145&gt;4.65,IF((V145+VLOOKUP(CEILING(V145,1),Tables!$L$2:$M$22,2,FALSE)&lt;4.65),4.65,V145+VLOOKUP(CEILING(V145,1),Tables!$L$2:$M$22,2,FALSE)),IF(V145&lt;4.65,IF((V145+VLOOKUP(FLOOR(V145,1),Tables!$L$2:$M$22,2,FALSE)&gt;4.65),4.65,V145+VLOOKUP(FLOOR(V145,1),Tables!$L$2:$M$22,2,FALSE)),4.65))</f>
        <v>3.600000000000001</v>
      </c>
      <c r="W146" s="27"/>
      <c r="X146" s="27"/>
      <c r="Y146" s="48"/>
      <c r="Z146" s="41"/>
      <c r="AA146" s="14">
        <f>IF(AA145&gt;4.65,IF((AA145+VLOOKUP(CEILING(AA145,1),Tables!$L$2:$M$22,2,FALSE)&lt;4.65),4.65,AA145+VLOOKUP(CEILING(AA145,1),Tables!$L$2:$M$22,2,FALSE)),IF(AA145&lt;4.65,IF((AA145+VLOOKUP(FLOOR(AA145,1),Tables!$L$2:$M$22,2,FALSE)&gt;4.65),4.65,AA145+VLOOKUP(FLOOR(AA145,1),Tables!$L$2:$M$22,2,FALSE)),4.65))</f>
        <v>3.600000000000001</v>
      </c>
      <c r="AB146" s="27"/>
      <c r="AC146" s="27"/>
      <c r="AD146" s="48"/>
      <c r="AE146" s="41"/>
      <c r="AF146" s="14">
        <f>IF(AF145&gt;4.65,IF((AF145+VLOOKUP(CEILING(AF145,1),Tables!$L$2:$M$22,2,FALSE)&lt;4.65),4.65,AF145+VLOOKUP(CEILING(AF145,1),Tables!$L$2:$M$22,2,FALSE)),IF(AF145&lt;4.65,IF((AF145+VLOOKUP(FLOOR(AF145,1),Tables!$L$2:$M$22,2,FALSE)&gt;4.65),4.65,AF145+VLOOKUP(FLOOR(AF145,1),Tables!$L$2:$M$22,2,FALSE)),4.65))</f>
        <v>3.600000000000001</v>
      </c>
      <c r="AG146" s="27"/>
      <c r="AH146" s="27"/>
      <c r="AI146" s="48"/>
      <c r="AJ146" s="41"/>
      <c r="AK146" s="14">
        <f>IF(AK145&gt;4.65,IF((AK145+VLOOKUP(CEILING(AK145,1),Tables!$L$2:$M$22,2,FALSE)&lt;4.65),4.65,AK145+VLOOKUP(CEILING(AK145,1),Tables!$L$2:$M$22,2,FALSE)),IF(AK145&lt;4.65,IF((AK145+VLOOKUP(FLOOR(AK145,1),Tables!$L$2:$M$22,2,FALSE)&gt;4.65),4.65,AK145+VLOOKUP(FLOOR(AK145,1),Tables!$L$2:$M$22,2,FALSE)),4.65))</f>
        <v>3.600000000000001</v>
      </c>
      <c r="AL146" s="27"/>
      <c r="AM146" s="27"/>
      <c r="AN146" s="48"/>
      <c r="AO146" s="41"/>
      <c r="AP146" s="14">
        <f>IF(AP145&gt;4.65,IF((AP145+VLOOKUP(CEILING(AP145,1),Tables!$L$2:$M$22,2,FALSE)&lt;4.65),4.65,AP145+VLOOKUP(CEILING(AP145,1),Tables!$L$2:$M$22,2,FALSE)),IF(AP145&lt;4.65,IF((AP145+VLOOKUP(FLOOR(AP145,1),Tables!$L$2:$M$22,2,FALSE)&gt;4.65),4.65,AP145+VLOOKUP(FLOOR(AP145,1),Tables!$L$2:$M$22,2,FALSE)),4.65))</f>
        <v>3.600000000000001</v>
      </c>
      <c r="AQ146" s="27"/>
      <c r="AR146" s="27"/>
      <c r="AS146" s="48"/>
    </row>
    <row r="147" spans="1:45" s="15" customFormat="1">
      <c r="A147" s="13">
        <f t="shared" si="86"/>
        <v>49</v>
      </c>
      <c r="B147" s="13">
        <f t="shared" si="87"/>
        <v>3</v>
      </c>
      <c r="C147" s="13">
        <f t="shared" si="136"/>
        <v>5</v>
      </c>
      <c r="D147" s="16" t="str">
        <f t="shared" si="137"/>
        <v>s49w3d5</v>
      </c>
      <c r="E147" s="23">
        <f t="shared" si="135"/>
        <v>41089</v>
      </c>
      <c r="F147" s="41"/>
      <c r="G147" s="14">
        <f>IF(G146&gt;4.65,IF((G146+VLOOKUP(CEILING(G146,1),Tables!$L$2:$M$22,2,FALSE)&lt;4.65),4.65,G146+VLOOKUP(CEILING(G146,1),Tables!$L$2:$M$22,2,FALSE)),IF(G146&lt;4.65,IF((G146+VLOOKUP(FLOOR(G146,1),Tables!$L$2:$M$22,2,FALSE)&gt;4.65),4.65,G146+VLOOKUP(FLOOR(G146,1),Tables!$L$2:$M$22,2,FALSE)),4.65))</f>
        <v>3.6666666666666679</v>
      </c>
      <c r="H147" s="27"/>
      <c r="I147" s="27"/>
      <c r="J147" s="48"/>
      <c r="K147" s="41"/>
      <c r="L147" s="14">
        <f>IF(L146&gt;4.65,IF((L146+VLOOKUP(CEILING(L146,1),Tables!$L$2:$M$22,2,FALSE)&lt;4.65),4.65,L146+VLOOKUP(CEILING(L146,1),Tables!$L$2:$M$22,2,FALSE)),IF(L146&lt;4.65,IF((L146+VLOOKUP(FLOOR(L146,1),Tables!$L$2:$M$22,2,FALSE)&gt;4.65),4.65,L146+VLOOKUP(FLOOR(L146,1),Tables!$L$2:$M$22,2,FALSE)),4.65))</f>
        <v>3.6666666666666679</v>
      </c>
      <c r="M147" s="27"/>
      <c r="N147" s="27"/>
      <c r="O147" s="48"/>
      <c r="P147" s="41"/>
      <c r="Q147" s="14">
        <f>IF(Q146&gt;4.65,IF((Q146+VLOOKUP(CEILING(Q146,1),Tables!$L$2:$M$22,2,FALSE)&lt;4.65),4.65,Q146+VLOOKUP(CEILING(Q146,1),Tables!$L$2:$M$22,2,FALSE)),IF(Q146&lt;4.65,IF((Q146+VLOOKUP(FLOOR(Q146,1),Tables!$L$2:$M$22,2,FALSE)&gt;4.65),4.65,Q146+VLOOKUP(FLOOR(Q146,1),Tables!$L$2:$M$22,2,FALSE)),4.65))</f>
        <v>3.6666666666666679</v>
      </c>
      <c r="R147" s="27"/>
      <c r="S147" s="27"/>
      <c r="T147" s="48"/>
      <c r="U147" s="41"/>
      <c r="V147" s="14">
        <f>IF(V146&gt;4.65,IF((V146+VLOOKUP(CEILING(V146,1),Tables!$L$2:$M$22,2,FALSE)&lt;4.65),4.65,V146+VLOOKUP(CEILING(V146,1),Tables!$L$2:$M$22,2,FALSE)),IF(V146&lt;4.65,IF((V146+VLOOKUP(FLOOR(V146,1),Tables!$L$2:$M$22,2,FALSE)&gt;4.65),4.65,V146+VLOOKUP(FLOOR(V146,1),Tables!$L$2:$M$22,2,FALSE)),4.65))</f>
        <v>3.6666666666666679</v>
      </c>
      <c r="W147" s="27"/>
      <c r="X147" s="27"/>
      <c r="Y147" s="48"/>
      <c r="Z147" s="41"/>
      <c r="AA147" s="14">
        <f>IF(AA146&gt;4.65,IF((AA146+VLOOKUP(CEILING(AA146,1),Tables!$L$2:$M$22,2,FALSE)&lt;4.65),4.65,AA146+VLOOKUP(CEILING(AA146,1),Tables!$L$2:$M$22,2,FALSE)),IF(AA146&lt;4.65,IF((AA146+VLOOKUP(FLOOR(AA146,1),Tables!$L$2:$M$22,2,FALSE)&gt;4.65),4.65,AA146+VLOOKUP(FLOOR(AA146,1),Tables!$L$2:$M$22,2,FALSE)),4.65))</f>
        <v>3.6666666666666679</v>
      </c>
      <c r="AB147" s="27"/>
      <c r="AC147" s="27"/>
      <c r="AD147" s="48"/>
      <c r="AE147" s="41"/>
      <c r="AF147" s="14">
        <f>IF(AF146&gt;4.65,IF((AF146+VLOOKUP(CEILING(AF146,1),Tables!$L$2:$M$22,2,FALSE)&lt;4.65),4.65,AF146+VLOOKUP(CEILING(AF146,1),Tables!$L$2:$M$22,2,FALSE)),IF(AF146&lt;4.65,IF((AF146+VLOOKUP(FLOOR(AF146,1),Tables!$L$2:$M$22,2,FALSE)&gt;4.65),4.65,AF146+VLOOKUP(FLOOR(AF146,1),Tables!$L$2:$M$22,2,FALSE)),4.65))</f>
        <v>3.6666666666666679</v>
      </c>
      <c r="AG147" s="27"/>
      <c r="AH147" s="27"/>
      <c r="AI147" s="48"/>
      <c r="AJ147" s="41"/>
      <c r="AK147" s="14">
        <f>IF(AK146&gt;4.65,IF((AK146+VLOOKUP(CEILING(AK146,1),Tables!$L$2:$M$22,2,FALSE)&lt;4.65),4.65,AK146+VLOOKUP(CEILING(AK146,1),Tables!$L$2:$M$22,2,FALSE)),IF(AK146&lt;4.65,IF((AK146+VLOOKUP(FLOOR(AK146,1),Tables!$L$2:$M$22,2,FALSE)&gt;4.65),4.65,AK146+VLOOKUP(FLOOR(AK146,1),Tables!$L$2:$M$22,2,FALSE)),4.65))</f>
        <v>3.6666666666666679</v>
      </c>
      <c r="AL147" s="27"/>
      <c r="AM147" s="27"/>
      <c r="AN147" s="48"/>
      <c r="AO147" s="41"/>
      <c r="AP147" s="14">
        <f>IF(AP146&gt;4.65,IF((AP146+VLOOKUP(CEILING(AP146,1),Tables!$L$2:$M$22,2,FALSE)&lt;4.65),4.65,AP146+VLOOKUP(CEILING(AP146,1),Tables!$L$2:$M$22,2,FALSE)),IF(AP146&lt;4.65,IF((AP146+VLOOKUP(FLOOR(AP146,1),Tables!$L$2:$M$22,2,FALSE)&gt;4.65),4.65,AP146+VLOOKUP(FLOOR(AP146,1),Tables!$L$2:$M$22,2,FALSE)),4.65))</f>
        <v>3.6666666666666679</v>
      </c>
      <c r="AQ147" s="27"/>
      <c r="AR147" s="27"/>
      <c r="AS147" s="48"/>
    </row>
    <row r="148" spans="1:45" s="15" customFormat="1">
      <c r="A148" s="13">
        <f t="shared" si="86"/>
        <v>49</v>
      </c>
      <c r="B148" s="13">
        <f t="shared" si="87"/>
        <v>3</v>
      </c>
      <c r="C148" s="13">
        <f t="shared" si="136"/>
        <v>6</v>
      </c>
      <c r="D148" s="16" t="str">
        <f t="shared" si="137"/>
        <v>s49w3d6</v>
      </c>
      <c r="E148" s="23">
        <f t="shared" si="135"/>
        <v>41090</v>
      </c>
      <c r="F148" s="41"/>
      <c r="G148" s="14">
        <f>IF(G147&gt;4.65,IF((G147+VLOOKUP(CEILING(G147,1),Tables!$L$2:$M$22,2,FALSE)&lt;4.65),4.65,G147+VLOOKUP(CEILING(G147,1),Tables!$L$2:$M$22,2,FALSE)),IF(G147&lt;4.65,IF((G147+VLOOKUP(FLOOR(G147,1),Tables!$L$2:$M$22,2,FALSE)&gt;4.65),4.65,G147+VLOOKUP(FLOOR(G147,1),Tables!$L$2:$M$22,2,FALSE)),4.65))</f>
        <v>3.7333333333333347</v>
      </c>
      <c r="H148" s="27"/>
      <c r="I148" s="27"/>
      <c r="J148" s="48"/>
      <c r="K148" s="41"/>
      <c r="L148" s="14">
        <f>IF(L147&gt;4.65,IF((L147+VLOOKUP(CEILING(L147,1),Tables!$L$2:$M$22,2,FALSE)&lt;4.65),4.65,L147+VLOOKUP(CEILING(L147,1),Tables!$L$2:$M$22,2,FALSE)),IF(L147&lt;4.65,IF((L147+VLOOKUP(FLOOR(L147,1),Tables!$L$2:$M$22,2,FALSE)&gt;4.65),4.65,L147+VLOOKUP(FLOOR(L147,1),Tables!$L$2:$M$22,2,FALSE)),4.65))</f>
        <v>3.7333333333333347</v>
      </c>
      <c r="M148" s="27"/>
      <c r="N148" s="27"/>
      <c r="O148" s="48"/>
      <c r="P148" s="41"/>
      <c r="Q148" s="14">
        <f>IF(Q147&gt;4.65,IF((Q147+VLOOKUP(CEILING(Q147,1),Tables!$L$2:$M$22,2,FALSE)&lt;4.65),4.65,Q147+VLOOKUP(CEILING(Q147,1),Tables!$L$2:$M$22,2,FALSE)),IF(Q147&lt;4.65,IF((Q147+VLOOKUP(FLOOR(Q147,1),Tables!$L$2:$M$22,2,FALSE)&gt;4.65),4.65,Q147+VLOOKUP(FLOOR(Q147,1),Tables!$L$2:$M$22,2,FALSE)),4.65))</f>
        <v>3.7333333333333347</v>
      </c>
      <c r="R148" s="27"/>
      <c r="S148" s="27"/>
      <c r="T148" s="48"/>
      <c r="U148" s="41"/>
      <c r="V148" s="14">
        <f>IF(V147&gt;4.65,IF((V147+VLOOKUP(CEILING(V147,1),Tables!$L$2:$M$22,2,FALSE)&lt;4.65),4.65,V147+VLOOKUP(CEILING(V147,1),Tables!$L$2:$M$22,2,FALSE)),IF(V147&lt;4.65,IF((V147+VLOOKUP(FLOOR(V147,1),Tables!$L$2:$M$22,2,FALSE)&gt;4.65),4.65,V147+VLOOKUP(FLOOR(V147,1),Tables!$L$2:$M$22,2,FALSE)),4.65))</f>
        <v>3.7333333333333347</v>
      </c>
      <c r="W148" s="27"/>
      <c r="X148" s="27"/>
      <c r="Y148" s="48"/>
      <c r="Z148" s="41"/>
      <c r="AA148" s="14">
        <f>IF(AA147&gt;4.65,IF((AA147+VLOOKUP(CEILING(AA147,1),Tables!$L$2:$M$22,2,FALSE)&lt;4.65),4.65,AA147+VLOOKUP(CEILING(AA147,1),Tables!$L$2:$M$22,2,FALSE)),IF(AA147&lt;4.65,IF((AA147+VLOOKUP(FLOOR(AA147,1),Tables!$L$2:$M$22,2,FALSE)&gt;4.65),4.65,AA147+VLOOKUP(FLOOR(AA147,1),Tables!$L$2:$M$22,2,FALSE)),4.65))</f>
        <v>3.7333333333333347</v>
      </c>
      <c r="AB148" s="27"/>
      <c r="AC148" s="27"/>
      <c r="AD148" s="48"/>
      <c r="AE148" s="41"/>
      <c r="AF148" s="14">
        <f>IF(AF147&gt;4.65,IF((AF147+VLOOKUP(CEILING(AF147,1),Tables!$L$2:$M$22,2,FALSE)&lt;4.65),4.65,AF147+VLOOKUP(CEILING(AF147,1),Tables!$L$2:$M$22,2,FALSE)),IF(AF147&lt;4.65,IF((AF147+VLOOKUP(FLOOR(AF147,1),Tables!$L$2:$M$22,2,FALSE)&gt;4.65),4.65,AF147+VLOOKUP(FLOOR(AF147,1),Tables!$L$2:$M$22,2,FALSE)),4.65))</f>
        <v>3.7333333333333347</v>
      </c>
      <c r="AG148" s="27"/>
      <c r="AH148" s="27"/>
      <c r="AI148" s="48"/>
      <c r="AJ148" s="41"/>
      <c r="AK148" s="14">
        <f>IF(AK147&gt;4.65,IF((AK147+VLOOKUP(CEILING(AK147,1),Tables!$L$2:$M$22,2,FALSE)&lt;4.65),4.65,AK147+VLOOKUP(CEILING(AK147,1),Tables!$L$2:$M$22,2,FALSE)),IF(AK147&lt;4.65,IF((AK147+VLOOKUP(FLOOR(AK147,1),Tables!$L$2:$M$22,2,FALSE)&gt;4.65),4.65,AK147+VLOOKUP(FLOOR(AK147,1),Tables!$L$2:$M$22,2,FALSE)),4.65))</f>
        <v>3.7333333333333347</v>
      </c>
      <c r="AL148" s="27"/>
      <c r="AM148" s="27"/>
      <c r="AN148" s="48"/>
      <c r="AO148" s="41"/>
      <c r="AP148" s="14">
        <f>IF(AP147&gt;4.65,IF((AP147+VLOOKUP(CEILING(AP147,1),Tables!$L$2:$M$22,2,FALSE)&lt;4.65),4.65,AP147+VLOOKUP(CEILING(AP147,1),Tables!$L$2:$M$22,2,FALSE)),IF(AP147&lt;4.65,IF((AP147+VLOOKUP(FLOOR(AP147,1),Tables!$L$2:$M$22,2,FALSE)&gt;4.65),4.65,AP147+VLOOKUP(FLOOR(AP147,1),Tables!$L$2:$M$22,2,FALSE)),4.65))</f>
        <v>3.7333333333333347</v>
      </c>
      <c r="AQ148" s="27"/>
      <c r="AR148" s="27"/>
      <c r="AS148" s="48"/>
    </row>
    <row r="149" spans="1:45" s="15" customFormat="1">
      <c r="A149" s="13">
        <f t="shared" si="86"/>
        <v>49</v>
      </c>
      <c r="B149" s="13">
        <f t="shared" si="87"/>
        <v>3</v>
      </c>
      <c r="C149" s="13">
        <f t="shared" si="136"/>
        <v>7</v>
      </c>
      <c r="D149" s="16" t="str">
        <f t="shared" si="137"/>
        <v>s49w3d7</v>
      </c>
      <c r="E149" s="23">
        <f t="shared" si="135"/>
        <v>41091</v>
      </c>
      <c r="F149" s="41"/>
      <c r="G149" s="14">
        <f>IF(G148&gt;4.65,IF((G148+VLOOKUP(CEILING(G148,1),Tables!$L$2:$M$22,2,FALSE)&lt;4.65),4.65,G148+VLOOKUP(CEILING(G148,1),Tables!$L$2:$M$22,2,FALSE)),IF(G148&lt;4.65,IF((G148+VLOOKUP(FLOOR(G148,1),Tables!$L$2:$M$22,2,FALSE)&gt;4.65),4.65,G148+VLOOKUP(FLOOR(G148,1),Tables!$L$2:$M$22,2,FALSE)),4.65))</f>
        <v>3.8000000000000016</v>
      </c>
      <c r="H149" s="27"/>
      <c r="I149" s="27"/>
      <c r="J149" s="48"/>
      <c r="K149" s="41"/>
      <c r="L149" s="14">
        <f>IF(L148&gt;4.65,IF((L148+VLOOKUP(CEILING(L148,1),Tables!$L$2:$M$22,2,FALSE)&lt;4.65),4.65,L148+VLOOKUP(CEILING(L148,1),Tables!$L$2:$M$22,2,FALSE)),IF(L148&lt;4.65,IF((L148+VLOOKUP(FLOOR(L148,1),Tables!$L$2:$M$22,2,FALSE)&gt;4.65),4.65,L148+VLOOKUP(FLOOR(L148,1),Tables!$L$2:$M$22,2,FALSE)),4.65))</f>
        <v>3.8000000000000016</v>
      </c>
      <c r="M149" s="27"/>
      <c r="N149" s="27"/>
      <c r="O149" s="48"/>
      <c r="P149" s="41"/>
      <c r="Q149" s="14">
        <f>IF(Q148&gt;4.65,IF((Q148+VLOOKUP(CEILING(Q148,1),Tables!$L$2:$M$22,2,FALSE)&lt;4.65),4.65,Q148+VLOOKUP(CEILING(Q148,1),Tables!$L$2:$M$22,2,FALSE)),IF(Q148&lt;4.65,IF((Q148+VLOOKUP(FLOOR(Q148,1),Tables!$L$2:$M$22,2,FALSE)&gt;4.65),4.65,Q148+VLOOKUP(FLOOR(Q148,1),Tables!$L$2:$M$22,2,FALSE)),4.65))</f>
        <v>3.8000000000000016</v>
      </c>
      <c r="R149" s="27"/>
      <c r="S149" s="27"/>
      <c r="T149" s="48"/>
      <c r="U149" s="41"/>
      <c r="V149" s="14">
        <f>IF(V148&gt;4.65,IF((V148+VLOOKUP(CEILING(V148,1),Tables!$L$2:$M$22,2,FALSE)&lt;4.65),4.65,V148+VLOOKUP(CEILING(V148,1),Tables!$L$2:$M$22,2,FALSE)),IF(V148&lt;4.65,IF((V148+VLOOKUP(FLOOR(V148,1),Tables!$L$2:$M$22,2,FALSE)&gt;4.65),4.65,V148+VLOOKUP(FLOOR(V148,1),Tables!$L$2:$M$22,2,FALSE)),4.65))</f>
        <v>3.8000000000000016</v>
      </c>
      <c r="W149" s="27"/>
      <c r="X149" s="27"/>
      <c r="Y149" s="48"/>
      <c r="Z149" s="41"/>
      <c r="AA149" s="14">
        <f>IF(AA148&gt;4.65,IF((AA148+VLOOKUP(CEILING(AA148,1),Tables!$L$2:$M$22,2,FALSE)&lt;4.65),4.65,AA148+VLOOKUP(CEILING(AA148,1),Tables!$L$2:$M$22,2,FALSE)),IF(AA148&lt;4.65,IF((AA148+VLOOKUP(FLOOR(AA148,1),Tables!$L$2:$M$22,2,FALSE)&gt;4.65),4.65,AA148+VLOOKUP(FLOOR(AA148,1),Tables!$L$2:$M$22,2,FALSE)),4.65))</f>
        <v>3.8000000000000016</v>
      </c>
      <c r="AB149" s="27"/>
      <c r="AC149" s="27"/>
      <c r="AD149" s="48"/>
      <c r="AE149" s="41"/>
      <c r="AF149" s="14">
        <f>IF(AF148&gt;4.65,IF((AF148+VLOOKUP(CEILING(AF148,1),Tables!$L$2:$M$22,2,FALSE)&lt;4.65),4.65,AF148+VLOOKUP(CEILING(AF148,1),Tables!$L$2:$M$22,2,FALSE)),IF(AF148&lt;4.65,IF((AF148+VLOOKUP(FLOOR(AF148,1),Tables!$L$2:$M$22,2,FALSE)&gt;4.65),4.65,AF148+VLOOKUP(FLOOR(AF148,1),Tables!$L$2:$M$22,2,FALSE)),4.65))</f>
        <v>3.8000000000000016</v>
      </c>
      <c r="AG149" s="27"/>
      <c r="AH149" s="27"/>
      <c r="AI149" s="48"/>
      <c r="AJ149" s="41"/>
      <c r="AK149" s="14">
        <f>IF(AK148&gt;4.65,IF((AK148+VLOOKUP(CEILING(AK148,1),Tables!$L$2:$M$22,2,FALSE)&lt;4.65),4.65,AK148+VLOOKUP(CEILING(AK148,1),Tables!$L$2:$M$22,2,FALSE)),IF(AK148&lt;4.65,IF((AK148+VLOOKUP(FLOOR(AK148,1),Tables!$L$2:$M$22,2,FALSE)&gt;4.65),4.65,AK148+VLOOKUP(FLOOR(AK148,1),Tables!$L$2:$M$22,2,FALSE)),4.65))</f>
        <v>3.8000000000000016</v>
      </c>
      <c r="AL149" s="27"/>
      <c r="AM149" s="27"/>
      <c r="AN149" s="48"/>
      <c r="AO149" s="41"/>
      <c r="AP149" s="14">
        <f>IF(AP148&gt;4.65,IF((AP148+VLOOKUP(CEILING(AP148,1),Tables!$L$2:$M$22,2,FALSE)&lt;4.65),4.65,AP148+VLOOKUP(CEILING(AP148,1),Tables!$L$2:$M$22,2,FALSE)),IF(AP148&lt;4.65,IF((AP148+VLOOKUP(FLOOR(AP148,1),Tables!$L$2:$M$22,2,FALSE)&gt;4.65),4.65,AP148+VLOOKUP(FLOOR(AP148,1),Tables!$L$2:$M$22,2,FALSE)),4.65))</f>
        <v>3.8000000000000016</v>
      </c>
      <c r="AQ149" s="27"/>
      <c r="AR149" s="27"/>
      <c r="AS149" s="48"/>
    </row>
    <row r="150" spans="1:45" s="15" customFormat="1">
      <c r="A150" s="13">
        <f t="shared" si="86"/>
        <v>49</v>
      </c>
      <c r="B150" s="13">
        <f t="shared" si="87"/>
        <v>4</v>
      </c>
      <c r="C150" s="13">
        <f t="shared" si="136"/>
        <v>1</v>
      </c>
      <c r="D150" s="16" t="str">
        <f t="shared" si="137"/>
        <v>s49w4d1</v>
      </c>
      <c r="E150" s="23">
        <f t="shared" si="135"/>
        <v>41092</v>
      </c>
      <c r="F150" s="41"/>
      <c r="G150" s="14">
        <f>IF(G149&gt;4.65,IF((G149+VLOOKUP(CEILING(G149,1),Tables!$L$2:$M$22,2,FALSE)&lt;4.65),4.65,G149+VLOOKUP(CEILING(G149,1),Tables!$L$2:$M$22,2,FALSE)),IF(G149&lt;4.65,IF((G149+VLOOKUP(FLOOR(G149,1),Tables!$L$2:$M$22,2,FALSE)&gt;4.65),4.65,G149+VLOOKUP(FLOOR(G149,1),Tables!$L$2:$M$22,2,FALSE)),4.65))</f>
        <v>3.8666666666666685</v>
      </c>
      <c r="H150" s="27"/>
      <c r="I150" s="27"/>
      <c r="J150" s="48"/>
      <c r="K150" s="41"/>
      <c r="L150" s="14">
        <f>IF(L149&gt;4.65,IF((L149+VLOOKUP(CEILING(L149,1),Tables!$L$2:$M$22,2,FALSE)&lt;4.65),4.65,L149+VLOOKUP(CEILING(L149,1),Tables!$L$2:$M$22,2,FALSE)),IF(L149&lt;4.65,IF((L149+VLOOKUP(FLOOR(L149,1),Tables!$L$2:$M$22,2,FALSE)&gt;4.65),4.65,L149+VLOOKUP(FLOOR(L149,1),Tables!$L$2:$M$22,2,FALSE)),4.65))</f>
        <v>3.8666666666666685</v>
      </c>
      <c r="M150" s="27"/>
      <c r="N150" s="27"/>
      <c r="O150" s="48"/>
      <c r="P150" s="41"/>
      <c r="Q150" s="14">
        <f>IF(Q149&gt;4.65,IF((Q149+VLOOKUP(CEILING(Q149,1),Tables!$L$2:$M$22,2,FALSE)&lt;4.65),4.65,Q149+VLOOKUP(CEILING(Q149,1),Tables!$L$2:$M$22,2,FALSE)),IF(Q149&lt;4.65,IF((Q149+VLOOKUP(FLOOR(Q149,1),Tables!$L$2:$M$22,2,FALSE)&gt;4.65),4.65,Q149+VLOOKUP(FLOOR(Q149,1),Tables!$L$2:$M$22,2,FALSE)),4.65))</f>
        <v>3.8666666666666685</v>
      </c>
      <c r="R150" s="27"/>
      <c r="S150" s="27"/>
      <c r="T150" s="48"/>
      <c r="U150" s="41"/>
      <c r="V150" s="14">
        <f>IF(V149&gt;4.65,IF((V149+VLOOKUP(CEILING(V149,1),Tables!$L$2:$M$22,2,FALSE)&lt;4.65),4.65,V149+VLOOKUP(CEILING(V149,1),Tables!$L$2:$M$22,2,FALSE)),IF(V149&lt;4.65,IF((V149+VLOOKUP(FLOOR(V149,1),Tables!$L$2:$M$22,2,FALSE)&gt;4.65),4.65,V149+VLOOKUP(FLOOR(V149,1),Tables!$L$2:$M$22,2,FALSE)),4.65))</f>
        <v>3.8666666666666685</v>
      </c>
      <c r="W150" s="27"/>
      <c r="X150" s="27"/>
      <c r="Y150" s="48"/>
      <c r="Z150" s="41"/>
      <c r="AA150" s="14">
        <f>IF(AA149&gt;4.65,IF((AA149+VLOOKUP(CEILING(AA149,1),Tables!$L$2:$M$22,2,FALSE)&lt;4.65),4.65,AA149+VLOOKUP(CEILING(AA149,1),Tables!$L$2:$M$22,2,FALSE)),IF(AA149&lt;4.65,IF((AA149+VLOOKUP(FLOOR(AA149,1),Tables!$L$2:$M$22,2,FALSE)&gt;4.65),4.65,AA149+VLOOKUP(FLOOR(AA149,1),Tables!$L$2:$M$22,2,FALSE)),4.65))</f>
        <v>3.8666666666666685</v>
      </c>
      <c r="AB150" s="27"/>
      <c r="AC150" s="27"/>
      <c r="AD150" s="48"/>
      <c r="AE150" s="41"/>
      <c r="AF150" s="14">
        <f>IF(AF149&gt;4.65,IF((AF149+VLOOKUP(CEILING(AF149,1),Tables!$L$2:$M$22,2,FALSE)&lt;4.65),4.65,AF149+VLOOKUP(CEILING(AF149,1),Tables!$L$2:$M$22,2,FALSE)),IF(AF149&lt;4.65,IF((AF149+VLOOKUP(FLOOR(AF149,1),Tables!$L$2:$M$22,2,FALSE)&gt;4.65),4.65,AF149+VLOOKUP(FLOOR(AF149,1),Tables!$L$2:$M$22,2,FALSE)),4.65))</f>
        <v>3.8666666666666685</v>
      </c>
      <c r="AG150" s="27"/>
      <c r="AH150" s="27"/>
      <c r="AI150" s="48"/>
      <c r="AJ150" s="41"/>
      <c r="AK150" s="14">
        <f>IF(AK149&gt;4.65,IF((AK149+VLOOKUP(CEILING(AK149,1),Tables!$L$2:$M$22,2,FALSE)&lt;4.65),4.65,AK149+VLOOKUP(CEILING(AK149,1),Tables!$L$2:$M$22,2,FALSE)),IF(AK149&lt;4.65,IF((AK149+VLOOKUP(FLOOR(AK149,1),Tables!$L$2:$M$22,2,FALSE)&gt;4.65),4.65,AK149+VLOOKUP(FLOOR(AK149,1),Tables!$L$2:$M$22,2,FALSE)),4.65))</f>
        <v>3.8666666666666685</v>
      </c>
      <c r="AL150" s="27"/>
      <c r="AM150" s="27"/>
      <c r="AN150" s="48"/>
      <c r="AO150" s="41"/>
      <c r="AP150" s="14">
        <f>IF(AP149&gt;4.65,IF((AP149+VLOOKUP(CEILING(AP149,1),Tables!$L$2:$M$22,2,FALSE)&lt;4.65),4.65,AP149+VLOOKUP(CEILING(AP149,1),Tables!$L$2:$M$22,2,FALSE)),IF(AP149&lt;4.65,IF((AP149+VLOOKUP(FLOOR(AP149,1),Tables!$L$2:$M$22,2,FALSE)&gt;4.65),4.65,AP149+VLOOKUP(FLOOR(AP149,1),Tables!$L$2:$M$22,2,FALSE)),4.65))</f>
        <v>3.8666666666666685</v>
      </c>
      <c r="AQ150" s="27"/>
      <c r="AR150" s="27"/>
      <c r="AS150" s="48"/>
    </row>
    <row r="151" spans="1:45" s="15" customFormat="1">
      <c r="A151" s="13">
        <f t="shared" si="86"/>
        <v>49</v>
      </c>
      <c r="B151" s="13">
        <f t="shared" si="87"/>
        <v>4</v>
      </c>
      <c r="C151" s="13">
        <f t="shared" si="136"/>
        <v>2</v>
      </c>
      <c r="D151" s="16" t="str">
        <f t="shared" si="137"/>
        <v>s49w4d2</v>
      </c>
      <c r="E151" s="23">
        <f t="shared" si="135"/>
        <v>41093</v>
      </c>
      <c r="F151" s="41"/>
      <c r="G151" s="14">
        <f>IF(G150&gt;4.65,IF((G150+VLOOKUP(CEILING(G150,1),Tables!$L$2:$M$22,2,FALSE)&lt;4.65),4.65,G150+VLOOKUP(CEILING(G150,1),Tables!$L$2:$M$22,2,FALSE)),IF(G150&lt;4.65,IF((G150+VLOOKUP(FLOOR(G150,1),Tables!$L$2:$M$22,2,FALSE)&gt;4.65),4.65,G150+VLOOKUP(FLOOR(G150,1),Tables!$L$2:$M$22,2,FALSE)),4.65))</f>
        <v>3.9333333333333353</v>
      </c>
      <c r="H151" s="27"/>
      <c r="I151" s="27"/>
      <c r="J151" s="48"/>
      <c r="K151" s="41"/>
      <c r="L151" s="14">
        <f>IF(L150&gt;4.65,IF((L150+VLOOKUP(CEILING(L150,1),Tables!$L$2:$M$22,2,FALSE)&lt;4.65),4.65,L150+VLOOKUP(CEILING(L150,1),Tables!$L$2:$M$22,2,FALSE)),IF(L150&lt;4.65,IF((L150+VLOOKUP(FLOOR(L150,1),Tables!$L$2:$M$22,2,FALSE)&gt;4.65),4.65,L150+VLOOKUP(FLOOR(L150,1),Tables!$L$2:$M$22,2,FALSE)),4.65))</f>
        <v>3.9333333333333353</v>
      </c>
      <c r="M151" s="27"/>
      <c r="N151" s="27"/>
      <c r="O151" s="48"/>
      <c r="P151" s="41"/>
      <c r="Q151" s="14">
        <f>IF(Q150&gt;4.65,IF((Q150+VLOOKUP(CEILING(Q150,1),Tables!$L$2:$M$22,2,FALSE)&lt;4.65),4.65,Q150+VLOOKUP(CEILING(Q150,1),Tables!$L$2:$M$22,2,FALSE)),IF(Q150&lt;4.65,IF((Q150+VLOOKUP(FLOOR(Q150,1),Tables!$L$2:$M$22,2,FALSE)&gt;4.65),4.65,Q150+VLOOKUP(FLOOR(Q150,1),Tables!$L$2:$M$22,2,FALSE)),4.65))</f>
        <v>3.9333333333333353</v>
      </c>
      <c r="R151" s="27"/>
      <c r="S151" s="27"/>
      <c r="T151" s="48"/>
      <c r="U151" s="41"/>
      <c r="V151" s="14">
        <f>IF(V150&gt;4.65,IF((V150+VLOOKUP(CEILING(V150,1),Tables!$L$2:$M$22,2,FALSE)&lt;4.65),4.65,V150+VLOOKUP(CEILING(V150,1),Tables!$L$2:$M$22,2,FALSE)),IF(V150&lt;4.65,IF((V150+VLOOKUP(FLOOR(V150,1),Tables!$L$2:$M$22,2,FALSE)&gt;4.65),4.65,V150+VLOOKUP(FLOOR(V150,1),Tables!$L$2:$M$22,2,FALSE)),4.65))</f>
        <v>3.9333333333333353</v>
      </c>
      <c r="W151" s="27"/>
      <c r="X151" s="27"/>
      <c r="Y151" s="48"/>
      <c r="Z151" s="41"/>
      <c r="AA151" s="14">
        <f>IF(AA150&gt;4.65,IF((AA150+VLOOKUP(CEILING(AA150,1),Tables!$L$2:$M$22,2,FALSE)&lt;4.65),4.65,AA150+VLOOKUP(CEILING(AA150,1),Tables!$L$2:$M$22,2,FALSE)),IF(AA150&lt;4.65,IF((AA150+VLOOKUP(FLOOR(AA150,1),Tables!$L$2:$M$22,2,FALSE)&gt;4.65),4.65,AA150+VLOOKUP(FLOOR(AA150,1),Tables!$L$2:$M$22,2,FALSE)),4.65))</f>
        <v>3.9333333333333353</v>
      </c>
      <c r="AB151" s="27"/>
      <c r="AC151" s="27"/>
      <c r="AD151" s="48"/>
      <c r="AE151" s="41"/>
      <c r="AF151" s="14">
        <f>IF(AF150&gt;4.65,IF((AF150+VLOOKUP(CEILING(AF150,1),Tables!$L$2:$M$22,2,FALSE)&lt;4.65),4.65,AF150+VLOOKUP(CEILING(AF150,1),Tables!$L$2:$M$22,2,FALSE)),IF(AF150&lt;4.65,IF((AF150+VLOOKUP(FLOOR(AF150,1),Tables!$L$2:$M$22,2,FALSE)&gt;4.65),4.65,AF150+VLOOKUP(FLOOR(AF150,1),Tables!$L$2:$M$22,2,FALSE)),4.65))</f>
        <v>3.9333333333333353</v>
      </c>
      <c r="AG151" s="27"/>
      <c r="AH151" s="27"/>
      <c r="AI151" s="48"/>
      <c r="AJ151" s="41"/>
      <c r="AK151" s="14">
        <f>IF(AK150&gt;4.65,IF((AK150+VLOOKUP(CEILING(AK150,1),Tables!$L$2:$M$22,2,FALSE)&lt;4.65),4.65,AK150+VLOOKUP(CEILING(AK150,1),Tables!$L$2:$M$22,2,FALSE)),IF(AK150&lt;4.65,IF((AK150+VLOOKUP(FLOOR(AK150,1),Tables!$L$2:$M$22,2,FALSE)&gt;4.65),4.65,AK150+VLOOKUP(FLOOR(AK150,1),Tables!$L$2:$M$22,2,FALSE)),4.65))</f>
        <v>3.9333333333333353</v>
      </c>
      <c r="AL151" s="27"/>
      <c r="AM151" s="27"/>
      <c r="AN151" s="48"/>
      <c r="AO151" s="41"/>
      <c r="AP151" s="14">
        <f>IF(AP150&gt;4.65,IF((AP150+VLOOKUP(CEILING(AP150,1),Tables!$L$2:$M$22,2,FALSE)&lt;4.65),4.65,AP150+VLOOKUP(CEILING(AP150,1),Tables!$L$2:$M$22,2,FALSE)),IF(AP150&lt;4.65,IF((AP150+VLOOKUP(FLOOR(AP150,1),Tables!$L$2:$M$22,2,FALSE)&gt;4.65),4.65,AP150+VLOOKUP(FLOOR(AP150,1),Tables!$L$2:$M$22,2,FALSE)),4.65))</f>
        <v>3.9333333333333353</v>
      </c>
      <c r="AQ151" s="27"/>
      <c r="AR151" s="27"/>
      <c r="AS151" s="48"/>
    </row>
    <row r="152" spans="1:45" s="15" customFormat="1">
      <c r="A152" s="13">
        <f t="shared" ref="A152:A215" si="138">IF(AND(B151=16,C151=7),A151+1,A151)</f>
        <v>49</v>
      </c>
      <c r="B152" s="13">
        <f t="shared" ref="B152:B215" si="139">IF(A152&gt;A151,1,IF(C151=7,B151+1,B151))</f>
        <v>4</v>
      </c>
      <c r="C152" s="13">
        <f t="shared" si="136"/>
        <v>3</v>
      </c>
      <c r="D152" s="16" t="str">
        <f t="shared" si="137"/>
        <v>s49w4d3</v>
      </c>
      <c r="E152" s="23">
        <f t="shared" si="135"/>
        <v>41094</v>
      </c>
      <c r="F152" s="41"/>
      <c r="G152" s="14">
        <f>IF(G151&gt;4.65,IF((G151+VLOOKUP(CEILING(G151,1),Tables!$L$2:$M$22,2,FALSE)&lt;4.65),4.65,G151+VLOOKUP(CEILING(G151,1),Tables!$L$2:$M$22,2,FALSE)),IF(G151&lt;4.65,IF((G151+VLOOKUP(FLOOR(G151,1),Tables!$L$2:$M$22,2,FALSE)&gt;4.65),4.65,G151+VLOOKUP(FLOOR(G151,1),Tables!$L$2:$M$22,2,FALSE)),4.65))</f>
        <v>4.0000000000000018</v>
      </c>
      <c r="H152" s="27"/>
      <c r="I152" s="27"/>
      <c r="J152" s="48"/>
      <c r="K152" s="41"/>
      <c r="L152" s="14">
        <f>IF(L151&gt;4.65,IF((L151+VLOOKUP(CEILING(L151,1),Tables!$L$2:$M$22,2,FALSE)&lt;4.65),4.65,L151+VLOOKUP(CEILING(L151,1),Tables!$L$2:$M$22,2,FALSE)),IF(L151&lt;4.65,IF((L151+VLOOKUP(FLOOR(L151,1),Tables!$L$2:$M$22,2,FALSE)&gt;4.65),4.65,L151+VLOOKUP(FLOOR(L151,1),Tables!$L$2:$M$22,2,FALSE)),4.65))</f>
        <v>4.0000000000000018</v>
      </c>
      <c r="M152" s="27"/>
      <c r="N152" s="27"/>
      <c r="O152" s="48"/>
      <c r="P152" s="41"/>
      <c r="Q152" s="14">
        <f>IF(Q151&gt;4.65,IF((Q151+VLOOKUP(CEILING(Q151,1),Tables!$L$2:$M$22,2,FALSE)&lt;4.65),4.65,Q151+VLOOKUP(CEILING(Q151,1),Tables!$L$2:$M$22,2,FALSE)),IF(Q151&lt;4.65,IF((Q151+VLOOKUP(FLOOR(Q151,1),Tables!$L$2:$M$22,2,FALSE)&gt;4.65),4.65,Q151+VLOOKUP(FLOOR(Q151,1),Tables!$L$2:$M$22,2,FALSE)),4.65))</f>
        <v>4.0000000000000018</v>
      </c>
      <c r="R152" s="27"/>
      <c r="S152" s="27"/>
      <c r="T152" s="48"/>
      <c r="U152" s="41"/>
      <c r="V152" s="14">
        <f>IF(V151&gt;4.65,IF((V151+VLOOKUP(CEILING(V151,1),Tables!$L$2:$M$22,2,FALSE)&lt;4.65),4.65,V151+VLOOKUP(CEILING(V151,1),Tables!$L$2:$M$22,2,FALSE)),IF(V151&lt;4.65,IF((V151+VLOOKUP(FLOOR(V151,1),Tables!$L$2:$M$22,2,FALSE)&gt;4.65),4.65,V151+VLOOKUP(FLOOR(V151,1),Tables!$L$2:$M$22,2,FALSE)),4.65))</f>
        <v>4.0000000000000018</v>
      </c>
      <c r="W152" s="27"/>
      <c r="X152" s="27"/>
      <c r="Y152" s="48"/>
      <c r="Z152" s="41"/>
      <c r="AA152" s="14">
        <f>IF(AA151&gt;4.65,IF((AA151+VLOOKUP(CEILING(AA151,1),Tables!$L$2:$M$22,2,FALSE)&lt;4.65),4.65,AA151+VLOOKUP(CEILING(AA151,1),Tables!$L$2:$M$22,2,FALSE)),IF(AA151&lt;4.65,IF((AA151+VLOOKUP(FLOOR(AA151,1),Tables!$L$2:$M$22,2,FALSE)&gt;4.65),4.65,AA151+VLOOKUP(FLOOR(AA151,1),Tables!$L$2:$M$22,2,FALSE)),4.65))</f>
        <v>4.0000000000000018</v>
      </c>
      <c r="AB152" s="27"/>
      <c r="AC152" s="27"/>
      <c r="AD152" s="48"/>
      <c r="AE152" s="41"/>
      <c r="AF152" s="14">
        <f>IF(AF151&gt;4.65,IF((AF151+VLOOKUP(CEILING(AF151,1),Tables!$L$2:$M$22,2,FALSE)&lt;4.65),4.65,AF151+VLOOKUP(CEILING(AF151,1),Tables!$L$2:$M$22,2,FALSE)),IF(AF151&lt;4.65,IF((AF151+VLOOKUP(FLOOR(AF151,1),Tables!$L$2:$M$22,2,FALSE)&gt;4.65),4.65,AF151+VLOOKUP(FLOOR(AF151,1),Tables!$L$2:$M$22,2,FALSE)),4.65))</f>
        <v>4.0000000000000018</v>
      </c>
      <c r="AG152" s="27"/>
      <c r="AH152" s="27"/>
      <c r="AI152" s="48"/>
      <c r="AJ152" s="41"/>
      <c r="AK152" s="14">
        <f>IF(AK151&gt;4.65,IF((AK151+VLOOKUP(CEILING(AK151,1),Tables!$L$2:$M$22,2,FALSE)&lt;4.65),4.65,AK151+VLOOKUP(CEILING(AK151,1),Tables!$L$2:$M$22,2,FALSE)),IF(AK151&lt;4.65,IF((AK151+VLOOKUP(FLOOR(AK151,1),Tables!$L$2:$M$22,2,FALSE)&gt;4.65),4.65,AK151+VLOOKUP(FLOOR(AK151,1),Tables!$L$2:$M$22,2,FALSE)),4.65))</f>
        <v>4.0000000000000018</v>
      </c>
      <c r="AL152" s="27"/>
      <c r="AM152" s="27"/>
      <c r="AN152" s="48"/>
      <c r="AO152" s="41"/>
      <c r="AP152" s="14">
        <f>IF(AP151&gt;4.65,IF((AP151+VLOOKUP(CEILING(AP151,1),Tables!$L$2:$M$22,2,FALSE)&lt;4.65),4.65,AP151+VLOOKUP(CEILING(AP151,1),Tables!$L$2:$M$22,2,FALSE)),IF(AP151&lt;4.65,IF((AP151+VLOOKUP(FLOOR(AP151,1),Tables!$L$2:$M$22,2,FALSE)&gt;4.65),4.65,AP151+VLOOKUP(FLOOR(AP151,1),Tables!$L$2:$M$22,2,FALSE)),4.65))</f>
        <v>4.0000000000000018</v>
      </c>
      <c r="AQ152" s="27"/>
      <c r="AR152" s="27"/>
      <c r="AS152" s="48"/>
    </row>
    <row r="153" spans="1:45" s="15" customFormat="1">
      <c r="A153" s="13">
        <f t="shared" si="138"/>
        <v>49</v>
      </c>
      <c r="B153" s="13">
        <f t="shared" si="139"/>
        <v>4</v>
      </c>
      <c r="C153" s="13">
        <f t="shared" si="136"/>
        <v>4</v>
      </c>
      <c r="D153" s="16" t="str">
        <f t="shared" si="137"/>
        <v>s49w4d4</v>
      </c>
      <c r="E153" s="23">
        <f t="shared" si="135"/>
        <v>41095</v>
      </c>
      <c r="F153" s="41"/>
      <c r="G153" s="14">
        <f>IF(G152&gt;4.65,IF((G152+VLOOKUP(CEILING(G152,1),Tables!$L$2:$M$22,2,FALSE)&lt;4.65),4.65,G152+VLOOKUP(CEILING(G152,1),Tables!$L$2:$M$22,2,FALSE)),IF(G152&lt;4.65,IF((G152+VLOOKUP(FLOOR(G152,1),Tables!$L$2:$M$22,2,FALSE)&gt;4.65),4.65,G152+VLOOKUP(FLOOR(G152,1),Tables!$L$2:$M$22,2,FALSE)),4.65))</f>
        <v>4.0153846153846171</v>
      </c>
      <c r="H153" s="27"/>
      <c r="I153" s="27"/>
      <c r="J153" s="48"/>
      <c r="K153" s="41"/>
      <c r="L153" s="14">
        <f>IF(L152&gt;4.65,IF((L152+VLOOKUP(CEILING(L152,1),Tables!$L$2:$M$22,2,FALSE)&lt;4.65),4.65,L152+VLOOKUP(CEILING(L152,1),Tables!$L$2:$M$22,2,FALSE)),IF(L152&lt;4.65,IF((L152+VLOOKUP(FLOOR(L152,1),Tables!$L$2:$M$22,2,FALSE)&gt;4.65),4.65,L152+VLOOKUP(FLOOR(L152,1),Tables!$L$2:$M$22,2,FALSE)),4.65))</f>
        <v>4.0153846153846171</v>
      </c>
      <c r="M153" s="27"/>
      <c r="N153" s="27"/>
      <c r="O153" s="48"/>
      <c r="P153" s="41"/>
      <c r="Q153" s="14">
        <f>IF(Q152&gt;4.65,IF((Q152+VLOOKUP(CEILING(Q152,1),Tables!$L$2:$M$22,2,FALSE)&lt;4.65),4.65,Q152+VLOOKUP(CEILING(Q152,1),Tables!$L$2:$M$22,2,FALSE)),IF(Q152&lt;4.65,IF((Q152+VLOOKUP(FLOOR(Q152,1),Tables!$L$2:$M$22,2,FALSE)&gt;4.65),4.65,Q152+VLOOKUP(FLOOR(Q152,1),Tables!$L$2:$M$22,2,FALSE)),4.65))</f>
        <v>4.0153846153846171</v>
      </c>
      <c r="R153" s="27"/>
      <c r="S153" s="27"/>
      <c r="T153" s="48"/>
      <c r="U153" s="41"/>
      <c r="V153" s="14">
        <f>IF(V152&gt;4.65,IF((V152+VLOOKUP(CEILING(V152,1),Tables!$L$2:$M$22,2,FALSE)&lt;4.65),4.65,V152+VLOOKUP(CEILING(V152,1),Tables!$L$2:$M$22,2,FALSE)),IF(V152&lt;4.65,IF((V152+VLOOKUP(FLOOR(V152,1),Tables!$L$2:$M$22,2,FALSE)&gt;4.65),4.65,V152+VLOOKUP(FLOOR(V152,1),Tables!$L$2:$M$22,2,FALSE)),4.65))</f>
        <v>4.0153846153846171</v>
      </c>
      <c r="W153" s="27"/>
      <c r="X153" s="27"/>
      <c r="Y153" s="48"/>
      <c r="Z153" s="41"/>
      <c r="AA153" s="14">
        <f>IF(AA152&gt;4.65,IF((AA152+VLOOKUP(CEILING(AA152,1),Tables!$L$2:$M$22,2,FALSE)&lt;4.65),4.65,AA152+VLOOKUP(CEILING(AA152,1),Tables!$L$2:$M$22,2,FALSE)),IF(AA152&lt;4.65,IF((AA152+VLOOKUP(FLOOR(AA152,1),Tables!$L$2:$M$22,2,FALSE)&gt;4.65),4.65,AA152+VLOOKUP(FLOOR(AA152,1),Tables!$L$2:$M$22,2,FALSE)),4.65))</f>
        <v>4.0153846153846171</v>
      </c>
      <c r="AB153" s="27"/>
      <c r="AC153" s="27"/>
      <c r="AD153" s="48"/>
      <c r="AE153" s="41"/>
      <c r="AF153" s="14">
        <f>IF(AF152&gt;4.65,IF((AF152+VLOOKUP(CEILING(AF152,1),Tables!$L$2:$M$22,2,FALSE)&lt;4.65),4.65,AF152+VLOOKUP(CEILING(AF152,1),Tables!$L$2:$M$22,2,FALSE)),IF(AF152&lt;4.65,IF((AF152+VLOOKUP(FLOOR(AF152,1),Tables!$L$2:$M$22,2,FALSE)&gt;4.65),4.65,AF152+VLOOKUP(FLOOR(AF152,1),Tables!$L$2:$M$22,2,FALSE)),4.65))</f>
        <v>4.0153846153846171</v>
      </c>
      <c r="AG153" s="27"/>
      <c r="AH153" s="27"/>
      <c r="AI153" s="48"/>
      <c r="AJ153" s="41"/>
      <c r="AK153" s="14">
        <f>IF(AK152&gt;4.65,IF((AK152+VLOOKUP(CEILING(AK152,1),Tables!$L$2:$M$22,2,FALSE)&lt;4.65),4.65,AK152+VLOOKUP(CEILING(AK152,1),Tables!$L$2:$M$22,2,FALSE)),IF(AK152&lt;4.65,IF((AK152+VLOOKUP(FLOOR(AK152,1),Tables!$L$2:$M$22,2,FALSE)&gt;4.65),4.65,AK152+VLOOKUP(FLOOR(AK152,1),Tables!$L$2:$M$22,2,FALSE)),4.65))</f>
        <v>4.0153846153846171</v>
      </c>
      <c r="AL153" s="27"/>
      <c r="AM153" s="27"/>
      <c r="AN153" s="48"/>
      <c r="AO153" s="41"/>
      <c r="AP153" s="14">
        <f>IF(AP152&gt;4.65,IF((AP152+VLOOKUP(CEILING(AP152,1),Tables!$L$2:$M$22,2,FALSE)&lt;4.65),4.65,AP152+VLOOKUP(CEILING(AP152,1),Tables!$L$2:$M$22,2,FALSE)),IF(AP152&lt;4.65,IF((AP152+VLOOKUP(FLOOR(AP152,1),Tables!$L$2:$M$22,2,FALSE)&gt;4.65),4.65,AP152+VLOOKUP(FLOOR(AP152,1),Tables!$L$2:$M$22,2,FALSE)),4.65))</f>
        <v>4.0153846153846171</v>
      </c>
      <c r="AQ153" s="27"/>
      <c r="AR153" s="27"/>
      <c r="AS153" s="48"/>
    </row>
    <row r="154" spans="1:45" s="15" customFormat="1">
      <c r="A154" s="13">
        <f t="shared" si="138"/>
        <v>49</v>
      </c>
      <c r="B154" s="13">
        <f t="shared" si="139"/>
        <v>4</v>
      </c>
      <c r="C154" s="13">
        <f t="shared" si="136"/>
        <v>5</v>
      </c>
      <c r="D154" s="16" t="str">
        <f t="shared" si="137"/>
        <v>s49w4d5</v>
      </c>
      <c r="E154" s="23">
        <f t="shared" si="135"/>
        <v>41096</v>
      </c>
      <c r="F154" s="41"/>
      <c r="G154" s="14">
        <f>IF(G153&gt;4.65,IF((G153+VLOOKUP(CEILING(G153,1),Tables!$L$2:$M$22,2,FALSE)&lt;4.65),4.65,G153+VLOOKUP(CEILING(G153,1),Tables!$L$2:$M$22,2,FALSE)),IF(G153&lt;4.65,IF((G153+VLOOKUP(FLOOR(G153,1),Tables!$L$2:$M$22,2,FALSE)&gt;4.65),4.65,G153+VLOOKUP(FLOOR(G153,1),Tables!$L$2:$M$22,2,FALSE)),4.65))</f>
        <v>4.0307692307692324</v>
      </c>
      <c r="H154" s="27"/>
      <c r="I154" s="27"/>
      <c r="J154" s="48"/>
      <c r="K154" s="41"/>
      <c r="L154" s="14">
        <f>IF(L153&gt;4.65,IF((L153+VLOOKUP(CEILING(L153,1),Tables!$L$2:$M$22,2,FALSE)&lt;4.65),4.65,L153+VLOOKUP(CEILING(L153,1),Tables!$L$2:$M$22,2,FALSE)),IF(L153&lt;4.65,IF((L153+VLOOKUP(FLOOR(L153,1),Tables!$L$2:$M$22,2,FALSE)&gt;4.65),4.65,L153+VLOOKUP(FLOOR(L153,1),Tables!$L$2:$M$22,2,FALSE)),4.65))</f>
        <v>4.0307692307692324</v>
      </c>
      <c r="M154" s="27"/>
      <c r="N154" s="27"/>
      <c r="O154" s="48"/>
      <c r="P154" s="41"/>
      <c r="Q154" s="14">
        <f>IF(Q153&gt;4.65,IF((Q153+VLOOKUP(CEILING(Q153,1),Tables!$L$2:$M$22,2,FALSE)&lt;4.65),4.65,Q153+VLOOKUP(CEILING(Q153,1),Tables!$L$2:$M$22,2,FALSE)),IF(Q153&lt;4.65,IF((Q153+VLOOKUP(FLOOR(Q153,1),Tables!$L$2:$M$22,2,FALSE)&gt;4.65),4.65,Q153+VLOOKUP(FLOOR(Q153,1),Tables!$L$2:$M$22,2,FALSE)),4.65))</f>
        <v>4.0307692307692324</v>
      </c>
      <c r="R154" s="27"/>
      <c r="S154" s="27"/>
      <c r="T154" s="48"/>
      <c r="U154" s="41"/>
      <c r="V154" s="14">
        <f>IF(V153&gt;4.65,IF((V153+VLOOKUP(CEILING(V153,1),Tables!$L$2:$M$22,2,FALSE)&lt;4.65),4.65,V153+VLOOKUP(CEILING(V153,1),Tables!$L$2:$M$22,2,FALSE)),IF(V153&lt;4.65,IF((V153+VLOOKUP(FLOOR(V153,1),Tables!$L$2:$M$22,2,FALSE)&gt;4.65),4.65,V153+VLOOKUP(FLOOR(V153,1),Tables!$L$2:$M$22,2,FALSE)),4.65))</f>
        <v>4.0307692307692324</v>
      </c>
      <c r="W154" s="27"/>
      <c r="X154" s="27"/>
      <c r="Y154" s="48"/>
      <c r="Z154" s="41"/>
      <c r="AA154" s="14">
        <f>IF(AA153&gt;4.65,IF((AA153+VLOOKUP(CEILING(AA153,1),Tables!$L$2:$M$22,2,FALSE)&lt;4.65),4.65,AA153+VLOOKUP(CEILING(AA153,1),Tables!$L$2:$M$22,2,FALSE)),IF(AA153&lt;4.65,IF((AA153+VLOOKUP(FLOOR(AA153,1),Tables!$L$2:$M$22,2,FALSE)&gt;4.65),4.65,AA153+VLOOKUP(FLOOR(AA153,1),Tables!$L$2:$M$22,2,FALSE)),4.65))</f>
        <v>4.0307692307692324</v>
      </c>
      <c r="AB154" s="27"/>
      <c r="AC154" s="27"/>
      <c r="AD154" s="48"/>
      <c r="AE154" s="41"/>
      <c r="AF154" s="14">
        <f>IF(AF153&gt;4.65,IF((AF153+VLOOKUP(CEILING(AF153,1),Tables!$L$2:$M$22,2,FALSE)&lt;4.65),4.65,AF153+VLOOKUP(CEILING(AF153,1),Tables!$L$2:$M$22,2,FALSE)),IF(AF153&lt;4.65,IF((AF153+VLOOKUP(FLOOR(AF153,1),Tables!$L$2:$M$22,2,FALSE)&gt;4.65),4.65,AF153+VLOOKUP(FLOOR(AF153,1),Tables!$L$2:$M$22,2,FALSE)),4.65))</f>
        <v>4.0307692307692324</v>
      </c>
      <c r="AG154" s="27"/>
      <c r="AH154" s="27"/>
      <c r="AI154" s="48"/>
      <c r="AJ154" s="41"/>
      <c r="AK154" s="14">
        <f>IF(AK153&gt;4.65,IF((AK153+VLOOKUP(CEILING(AK153,1),Tables!$L$2:$M$22,2,FALSE)&lt;4.65),4.65,AK153+VLOOKUP(CEILING(AK153,1),Tables!$L$2:$M$22,2,FALSE)),IF(AK153&lt;4.65,IF((AK153+VLOOKUP(FLOOR(AK153,1),Tables!$L$2:$M$22,2,FALSE)&gt;4.65),4.65,AK153+VLOOKUP(FLOOR(AK153,1),Tables!$L$2:$M$22,2,FALSE)),4.65))</f>
        <v>4.0307692307692324</v>
      </c>
      <c r="AL154" s="27"/>
      <c r="AM154" s="27"/>
      <c r="AN154" s="48"/>
      <c r="AO154" s="41"/>
      <c r="AP154" s="14">
        <f>IF(AP153&gt;4.65,IF((AP153+VLOOKUP(CEILING(AP153,1),Tables!$L$2:$M$22,2,FALSE)&lt;4.65),4.65,AP153+VLOOKUP(CEILING(AP153,1),Tables!$L$2:$M$22,2,FALSE)),IF(AP153&lt;4.65,IF((AP153+VLOOKUP(FLOOR(AP153,1),Tables!$L$2:$M$22,2,FALSE)&gt;4.65),4.65,AP153+VLOOKUP(FLOOR(AP153,1),Tables!$L$2:$M$22,2,FALSE)),4.65))</f>
        <v>4.0307692307692324</v>
      </c>
      <c r="AQ154" s="27"/>
      <c r="AR154" s="27"/>
      <c r="AS154" s="48"/>
    </row>
    <row r="155" spans="1:45" s="15" customFormat="1">
      <c r="A155" s="13">
        <f t="shared" si="138"/>
        <v>49</v>
      </c>
      <c r="B155" s="13">
        <f t="shared" si="139"/>
        <v>4</v>
      </c>
      <c r="C155" s="13">
        <f t="shared" si="136"/>
        <v>6</v>
      </c>
      <c r="D155" s="16" t="str">
        <f t="shared" si="137"/>
        <v>s49w4d6</v>
      </c>
      <c r="E155" s="23">
        <f t="shared" si="135"/>
        <v>41097</v>
      </c>
      <c r="F155" s="41"/>
      <c r="G155" s="14">
        <f>IF(G154&gt;4.65,IF((G154+VLOOKUP(CEILING(G154,1),Tables!$L$2:$M$22,2,FALSE)&lt;4.65),4.65,G154+VLOOKUP(CEILING(G154,1),Tables!$L$2:$M$22,2,FALSE)),IF(G154&lt;4.65,IF((G154+VLOOKUP(FLOOR(G154,1),Tables!$L$2:$M$22,2,FALSE)&gt;4.65),4.65,G154+VLOOKUP(FLOOR(G154,1),Tables!$L$2:$M$22,2,FALSE)),4.65))</f>
        <v>4.0461538461538478</v>
      </c>
      <c r="H155" s="27"/>
      <c r="I155" s="27"/>
      <c r="J155" s="48"/>
      <c r="K155" s="41"/>
      <c r="L155" s="14">
        <f>IF(L154&gt;4.65,IF((L154+VLOOKUP(CEILING(L154,1),Tables!$L$2:$M$22,2,FALSE)&lt;4.65),4.65,L154+VLOOKUP(CEILING(L154,1),Tables!$L$2:$M$22,2,FALSE)),IF(L154&lt;4.65,IF((L154+VLOOKUP(FLOOR(L154,1),Tables!$L$2:$M$22,2,FALSE)&gt;4.65),4.65,L154+VLOOKUP(FLOOR(L154,1),Tables!$L$2:$M$22,2,FALSE)),4.65))</f>
        <v>4.0461538461538478</v>
      </c>
      <c r="M155" s="27"/>
      <c r="N155" s="27"/>
      <c r="O155" s="48"/>
      <c r="P155" s="41"/>
      <c r="Q155" s="14">
        <f>IF(Q154&gt;4.65,IF((Q154+VLOOKUP(CEILING(Q154,1),Tables!$L$2:$M$22,2,FALSE)&lt;4.65),4.65,Q154+VLOOKUP(CEILING(Q154,1),Tables!$L$2:$M$22,2,FALSE)),IF(Q154&lt;4.65,IF((Q154+VLOOKUP(FLOOR(Q154,1),Tables!$L$2:$M$22,2,FALSE)&gt;4.65),4.65,Q154+VLOOKUP(FLOOR(Q154,1),Tables!$L$2:$M$22,2,FALSE)),4.65))</f>
        <v>4.0461538461538478</v>
      </c>
      <c r="R155" s="27"/>
      <c r="S155" s="27"/>
      <c r="T155" s="48"/>
      <c r="U155" s="41"/>
      <c r="V155" s="14">
        <f>IF(V154&gt;4.65,IF((V154+VLOOKUP(CEILING(V154,1),Tables!$L$2:$M$22,2,FALSE)&lt;4.65),4.65,V154+VLOOKUP(CEILING(V154,1),Tables!$L$2:$M$22,2,FALSE)),IF(V154&lt;4.65,IF((V154+VLOOKUP(FLOOR(V154,1),Tables!$L$2:$M$22,2,FALSE)&gt;4.65),4.65,V154+VLOOKUP(FLOOR(V154,1),Tables!$L$2:$M$22,2,FALSE)),4.65))</f>
        <v>4.0461538461538478</v>
      </c>
      <c r="W155" s="27"/>
      <c r="X155" s="27"/>
      <c r="Y155" s="48"/>
      <c r="Z155" s="41"/>
      <c r="AA155" s="14">
        <f>IF(AA154&gt;4.65,IF((AA154+VLOOKUP(CEILING(AA154,1),Tables!$L$2:$M$22,2,FALSE)&lt;4.65),4.65,AA154+VLOOKUP(CEILING(AA154,1),Tables!$L$2:$M$22,2,FALSE)),IF(AA154&lt;4.65,IF((AA154+VLOOKUP(FLOOR(AA154,1),Tables!$L$2:$M$22,2,FALSE)&gt;4.65),4.65,AA154+VLOOKUP(FLOOR(AA154,1),Tables!$L$2:$M$22,2,FALSE)),4.65))</f>
        <v>4.0461538461538478</v>
      </c>
      <c r="AB155" s="27"/>
      <c r="AC155" s="27"/>
      <c r="AD155" s="48"/>
      <c r="AE155" s="41"/>
      <c r="AF155" s="14">
        <f>IF(AF154&gt;4.65,IF((AF154+VLOOKUP(CEILING(AF154,1),Tables!$L$2:$M$22,2,FALSE)&lt;4.65),4.65,AF154+VLOOKUP(CEILING(AF154,1),Tables!$L$2:$M$22,2,FALSE)),IF(AF154&lt;4.65,IF((AF154+VLOOKUP(FLOOR(AF154,1),Tables!$L$2:$M$22,2,FALSE)&gt;4.65),4.65,AF154+VLOOKUP(FLOOR(AF154,1),Tables!$L$2:$M$22,2,FALSE)),4.65))</f>
        <v>4.0461538461538478</v>
      </c>
      <c r="AG155" s="27"/>
      <c r="AH155" s="27"/>
      <c r="AI155" s="48"/>
      <c r="AJ155" s="41"/>
      <c r="AK155" s="14">
        <f>IF(AK154&gt;4.65,IF((AK154+VLOOKUP(CEILING(AK154,1),Tables!$L$2:$M$22,2,FALSE)&lt;4.65),4.65,AK154+VLOOKUP(CEILING(AK154,1),Tables!$L$2:$M$22,2,FALSE)),IF(AK154&lt;4.65,IF((AK154+VLOOKUP(FLOOR(AK154,1),Tables!$L$2:$M$22,2,FALSE)&gt;4.65),4.65,AK154+VLOOKUP(FLOOR(AK154,1),Tables!$L$2:$M$22,2,FALSE)),4.65))</f>
        <v>4.0461538461538478</v>
      </c>
      <c r="AL155" s="27"/>
      <c r="AM155" s="27"/>
      <c r="AN155" s="48"/>
      <c r="AO155" s="41"/>
      <c r="AP155" s="14">
        <f>IF(AP154&gt;4.65,IF((AP154+VLOOKUP(CEILING(AP154,1),Tables!$L$2:$M$22,2,FALSE)&lt;4.65),4.65,AP154+VLOOKUP(CEILING(AP154,1),Tables!$L$2:$M$22,2,FALSE)),IF(AP154&lt;4.65,IF((AP154+VLOOKUP(FLOOR(AP154,1),Tables!$L$2:$M$22,2,FALSE)&gt;4.65),4.65,AP154+VLOOKUP(FLOOR(AP154,1),Tables!$L$2:$M$22,2,FALSE)),4.65))</f>
        <v>4.0461538461538478</v>
      </c>
      <c r="AQ155" s="27"/>
      <c r="AR155" s="27"/>
      <c r="AS155" s="48"/>
    </row>
    <row r="156" spans="1:45" s="15" customFormat="1">
      <c r="A156" s="13">
        <f t="shared" si="138"/>
        <v>49</v>
      </c>
      <c r="B156" s="13">
        <f t="shared" si="139"/>
        <v>4</v>
      </c>
      <c r="C156" s="13">
        <f t="shared" si="136"/>
        <v>7</v>
      </c>
      <c r="D156" s="16" t="str">
        <f t="shared" si="137"/>
        <v>s49w4d7</v>
      </c>
      <c r="E156" s="23">
        <f t="shared" si="135"/>
        <v>41098</v>
      </c>
      <c r="F156" s="41"/>
      <c r="G156" s="14">
        <f>IF(G155&gt;4.65,IF((G155+VLOOKUP(CEILING(G155,1),Tables!$L$2:$M$22,2,FALSE)&lt;4.65),4.65,G155+VLOOKUP(CEILING(G155,1),Tables!$L$2:$M$22,2,FALSE)),IF(G155&lt;4.65,IF((G155+VLOOKUP(FLOOR(G155,1),Tables!$L$2:$M$22,2,FALSE)&gt;4.65),4.65,G155+VLOOKUP(FLOOR(G155,1),Tables!$L$2:$M$22,2,FALSE)),4.65))</f>
        <v>4.0615384615384631</v>
      </c>
      <c r="H156" s="27"/>
      <c r="I156" s="27"/>
      <c r="J156" s="48"/>
      <c r="K156" s="41"/>
      <c r="L156" s="14">
        <f>IF(L155&gt;4.65,IF((L155+VLOOKUP(CEILING(L155,1),Tables!$L$2:$M$22,2,FALSE)&lt;4.65),4.65,L155+VLOOKUP(CEILING(L155,1),Tables!$L$2:$M$22,2,FALSE)),IF(L155&lt;4.65,IF((L155+VLOOKUP(FLOOR(L155,1),Tables!$L$2:$M$22,2,FALSE)&gt;4.65),4.65,L155+VLOOKUP(FLOOR(L155,1),Tables!$L$2:$M$22,2,FALSE)),4.65))</f>
        <v>4.0615384615384631</v>
      </c>
      <c r="M156" s="27"/>
      <c r="N156" s="27"/>
      <c r="O156" s="48"/>
      <c r="P156" s="41"/>
      <c r="Q156" s="14">
        <f>IF(Q155&gt;4.65,IF((Q155+VLOOKUP(CEILING(Q155,1),Tables!$L$2:$M$22,2,FALSE)&lt;4.65),4.65,Q155+VLOOKUP(CEILING(Q155,1),Tables!$L$2:$M$22,2,FALSE)),IF(Q155&lt;4.65,IF((Q155+VLOOKUP(FLOOR(Q155,1),Tables!$L$2:$M$22,2,FALSE)&gt;4.65),4.65,Q155+VLOOKUP(FLOOR(Q155,1),Tables!$L$2:$M$22,2,FALSE)),4.65))</f>
        <v>4.0615384615384631</v>
      </c>
      <c r="R156" s="27"/>
      <c r="S156" s="27"/>
      <c r="T156" s="48"/>
      <c r="U156" s="41"/>
      <c r="V156" s="14">
        <f>IF(V155&gt;4.65,IF((V155+VLOOKUP(CEILING(V155,1),Tables!$L$2:$M$22,2,FALSE)&lt;4.65),4.65,V155+VLOOKUP(CEILING(V155,1),Tables!$L$2:$M$22,2,FALSE)),IF(V155&lt;4.65,IF((V155+VLOOKUP(FLOOR(V155,1),Tables!$L$2:$M$22,2,FALSE)&gt;4.65),4.65,V155+VLOOKUP(FLOOR(V155,1),Tables!$L$2:$M$22,2,FALSE)),4.65))</f>
        <v>4.0615384615384631</v>
      </c>
      <c r="W156" s="27"/>
      <c r="X156" s="27"/>
      <c r="Y156" s="48"/>
      <c r="Z156" s="41"/>
      <c r="AA156" s="14">
        <f>IF(AA155&gt;4.65,IF((AA155+VLOOKUP(CEILING(AA155,1),Tables!$L$2:$M$22,2,FALSE)&lt;4.65),4.65,AA155+VLOOKUP(CEILING(AA155,1),Tables!$L$2:$M$22,2,FALSE)),IF(AA155&lt;4.65,IF((AA155+VLOOKUP(FLOOR(AA155,1),Tables!$L$2:$M$22,2,FALSE)&gt;4.65),4.65,AA155+VLOOKUP(FLOOR(AA155,1),Tables!$L$2:$M$22,2,FALSE)),4.65))</f>
        <v>4.0615384615384631</v>
      </c>
      <c r="AB156" s="27"/>
      <c r="AC156" s="27"/>
      <c r="AD156" s="48"/>
      <c r="AE156" s="41"/>
      <c r="AF156" s="14">
        <f>IF(AF155&gt;4.65,IF((AF155+VLOOKUP(CEILING(AF155,1),Tables!$L$2:$M$22,2,FALSE)&lt;4.65),4.65,AF155+VLOOKUP(CEILING(AF155,1),Tables!$L$2:$M$22,2,FALSE)),IF(AF155&lt;4.65,IF((AF155+VLOOKUP(FLOOR(AF155,1),Tables!$L$2:$M$22,2,FALSE)&gt;4.65),4.65,AF155+VLOOKUP(FLOOR(AF155,1),Tables!$L$2:$M$22,2,FALSE)),4.65))</f>
        <v>4.0615384615384631</v>
      </c>
      <c r="AG156" s="27"/>
      <c r="AH156" s="27"/>
      <c r="AI156" s="48"/>
      <c r="AJ156" s="41"/>
      <c r="AK156" s="14">
        <f>IF(AK155&gt;4.65,IF((AK155+VLOOKUP(CEILING(AK155,1),Tables!$L$2:$M$22,2,FALSE)&lt;4.65),4.65,AK155+VLOOKUP(CEILING(AK155,1),Tables!$L$2:$M$22,2,FALSE)),IF(AK155&lt;4.65,IF((AK155+VLOOKUP(FLOOR(AK155,1),Tables!$L$2:$M$22,2,FALSE)&gt;4.65),4.65,AK155+VLOOKUP(FLOOR(AK155,1),Tables!$L$2:$M$22,2,FALSE)),4.65))</f>
        <v>4.0615384615384631</v>
      </c>
      <c r="AL156" s="27"/>
      <c r="AM156" s="27"/>
      <c r="AN156" s="48"/>
      <c r="AO156" s="41"/>
      <c r="AP156" s="14">
        <f>IF(AP155&gt;4.65,IF((AP155+VLOOKUP(CEILING(AP155,1),Tables!$L$2:$M$22,2,FALSE)&lt;4.65),4.65,AP155+VLOOKUP(CEILING(AP155,1),Tables!$L$2:$M$22,2,FALSE)),IF(AP155&lt;4.65,IF((AP155+VLOOKUP(FLOOR(AP155,1),Tables!$L$2:$M$22,2,FALSE)&gt;4.65),4.65,AP155+VLOOKUP(FLOOR(AP155,1),Tables!$L$2:$M$22,2,FALSE)),4.65))</f>
        <v>4.0615384615384631</v>
      </c>
      <c r="AQ156" s="27"/>
      <c r="AR156" s="27"/>
      <c r="AS156" s="48"/>
    </row>
    <row r="157" spans="1:45" s="15" customFormat="1">
      <c r="A157" s="13">
        <f t="shared" si="138"/>
        <v>49</v>
      </c>
      <c r="B157" s="13">
        <f t="shared" si="139"/>
        <v>5</v>
      </c>
      <c r="C157" s="13">
        <f t="shared" si="136"/>
        <v>1</v>
      </c>
      <c r="D157" s="16" t="str">
        <f t="shared" si="137"/>
        <v>s49w5d1</v>
      </c>
      <c r="E157" s="23">
        <f t="shared" si="135"/>
        <v>41099</v>
      </c>
      <c r="F157" s="41"/>
      <c r="G157" s="14">
        <f>IF(G156&gt;4.65,IF((G156+VLOOKUP(CEILING(G156,1),Tables!$L$2:$M$22,2,FALSE)&lt;4.65),4.65,G156+VLOOKUP(CEILING(G156,1),Tables!$L$2:$M$22,2,FALSE)),IF(G156&lt;4.65,IF((G156+VLOOKUP(FLOOR(G156,1),Tables!$L$2:$M$22,2,FALSE)&gt;4.65),4.65,G156+VLOOKUP(FLOOR(G156,1),Tables!$L$2:$M$22,2,FALSE)),4.65))</f>
        <v>4.0769230769230784</v>
      </c>
      <c r="H157" s="27"/>
      <c r="I157" s="27"/>
      <c r="J157" s="48"/>
      <c r="K157" s="41"/>
      <c r="L157" s="14">
        <f>IF(L156&gt;4.65,IF((L156+VLOOKUP(CEILING(L156,1),Tables!$L$2:$M$22,2,FALSE)&lt;4.65),4.65,L156+VLOOKUP(CEILING(L156,1),Tables!$L$2:$M$22,2,FALSE)),IF(L156&lt;4.65,IF((L156+VLOOKUP(FLOOR(L156,1),Tables!$L$2:$M$22,2,FALSE)&gt;4.65),4.65,L156+VLOOKUP(FLOOR(L156,1),Tables!$L$2:$M$22,2,FALSE)),4.65))</f>
        <v>4.0769230769230784</v>
      </c>
      <c r="M157" s="27"/>
      <c r="N157" s="27"/>
      <c r="O157" s="48"/>
      <c r="P157" s="41"/>
      <c r="Q157" s="14">
        <f>IF(Q156&gt;4.65,IF((Q156+VLOOKUP(CEILING(Q156,1),Tables!$L$2:$M$22,2,FALSE)&lt;4.65),4.65,Q156+VLOOKUP(CEILING(Q156,1),Tables!$L$2:$M$22,2,FALSE)),IF(Q156&lt;4.65,IF((Q156+VLOOKUP(FLOOR(Q156,1),Tables!$L$2:$M$22,2,FALSE)&gt;4.65),4.65,Q156+VLOOKUP(FLOOR(Q156,1),Tables!$L$2:$M$22,2,FALSE)),4.65))</f>
        <v>4.0769230769230784</v>
      </c>
      <c r="R157" s="27"/>
      <c r="S157" s="27"/>
      <c r="T157" s="48"/>
      <c r="U157" s="41"/>
      <c r="V157" s="14">
        <f>IF(V156&gt;4.65,IF((V156+VLOOKUP(CEILING(V156,1),Tables!$L$2:$M$22,2,FALSE)&lt;4.65),4.65,V156+VLOOKUP(CEILING(V156,1),Tables!$L$2:$M$22,2,FALSE)),IF(V156&lt;4.65,IF((V156+VLOOKUP(FLOOR(V156,1),Tables!$L$2:$M$22,2,FALSE)&gt;4.65),4.65,V156+VLOOKUP(FLOOR(V156,1),Tables!$L$2:$M$22,2,FALSE)),4.65))</f>
        <v>4.0769230769230784</v>
      </c>
      <c r="W157" s="27"/>
      <c r="X157" s="27"/>
      <c r="Y157" s="48"/>
      <c r="Z157" s="41"/>
      <c r="AA157" s="14">
        <f>IF(AA156&gt;4.65,IF((AA156+VLOOKUP(CEILING(AA156,1),Tables!$L$2:$M$22,2,FALSE)&lt;4.65),4.65,AA156+VLOOKUP(CEILING(AA156,1),Tables!$L$2:$M$22,2,FALSE)),IF(AA156&lt;4.65,IF((AA156+VLOOKUP(FLOOR(AA156,1),Tables!$L$2:$M$22,2,FALSE)&gt;4.65),4.65,AA156+VLOOKUP(FLOOR(AA156,1),Tables!$L$2:$M$22,2,FALSE)),4.65))</f>
        <v>4.0769230769230784</v>
      </c>
      <c r="AB157" s="27"/>
      <c r="AC157" s="27"/>
      <c r="AD157" s="48"/>
      <c r="AE157" s="41"/>
      <c r="AF157" s="14">
        <f>IF(AF156&gt;4.65,IF((AF156+VLOOKUP(CEILING(AF156,1),Tables!$L$2:$M$22,2,FALSE)&lt;4.65),4.65,AF156+VLOOKUP(CEILING(AF156,1),Tables!$L$2:$M$22,2,FALSE)),IF(AF156&lt;4.65,IF((AF156+VLOOKUP(FLOOR(AF156,1),Tables!$L$2:$M$22,2,FALSE)&gt;4.65),4.65,AF156+VLOOKUP(FLOOR(AF156,1),Tables!$L$2:$M$22,2,FALSE)),4.65))</f>
        <v>4.0769230769230784</v>
      </c>
      <c r="AG157" s="27"/>
      <c r="AH157" s="27"/>
      <c r="AI157" s="48"/>
      <c r="AJ157" s="41"/>
      <c r="AK157" s="14">
        <f>IF(AK156&gt;4.65,IF((AK156+VLOOKUP(CEILING(AK156,1),Tables!$L$2:$M$22,2,FALSE)&lt;4.65),4.65,AK156+VLOOKUP(CEILING(AK156,1),Tables!$L$2:$M$22,2,FALSE)),IF(AK156&lt;4.65,IF((AK156+VLOOKUP(FLOOR(AK156,1),Tables!$L$2:$M$22,2,FALSE)&gt;4.65),4.65,AK156+VLOOKUP(FLOOR(AK156,1),Tables!$L$2:$M$22,2,FALSE)),4.65))</f>
        <v>4.0769230769230784</v>
      </c>
      <c r="AL157" s="27"/>
      <c r="AM157" s="27"/>
      <c r="AN157" s="48"/>
      <c r="AO157" s="41"/>
      <c r="AP157" s="14">
        <f>IF(AP156&gt;4.65,IF((AP156+VLOOKUP(CEILING(AP156,1),Tables!$L$2:$M$22,2,FALSE)&lt;4.65),4.65,AP156+VLOOKUP(CEILING(AP156,1),Tables!$L$2:$M$22,2,FALSE)),IF(AP156&lt;4.65,IF((AP156+VLOOKUP(FLOOR(AP156,1),Tables!$L$2:$M$22,2,FALSE)&gt;4.65),4.65,AP156+VLOOKUP(FLOOR(AP156,1),Tables!$L$2:$M$22,2,FALSE)),4.65))</f>
        <v>4.0769230769230784</v>
      </c>
      <c r="AQ157" s="27"/>
      <c r="AR157" s="27"/>
      <c r="AS157" s="48"/>
    </row>
    <row r="158" spans="1:45" s="15" customFormat="1">
      <c r="A158" s="13">
        <f t="shared" si="138"/>
        <v>49</v>
      </c>
      <c r="B158" s="13">
        <f t="shared" si="139"/>
        <v>5</v>
      </c>
      <c r="C158" s="13">
        <f t="shared" si="136"/>
        <v>2</v>
      </c>
      <c r="D158" s="16" t="str">
        <f t="shared" si="137"/>
        <v>s49w5d2</v>
      </c>
      <c r="E158" s="23">
        <f t="shared" si="135"/>
        <v>41100</v>
      </c>
      <c r="F158" s="41"/>
      <c r="G158" s="14">
        <f>IF(G157&gt;4.65,IF((G157+VLOOKUP(CEILING(G157,1),Tables!$L$2:$M$22,2,FALSE)&lt;4.65),4.65,G157+VLOOKUP(CEILING(G157,1),Tables!$L$2:$M$22,2,FALSE)),IF(G157&lt;4.65,IF((G157+VLOOKUP(FLOOR(G157,1),Tables!$L$2:$M$22,2,FALSE)&gt;4.65),4.65,G157+VLOOKUP(FLOOR(G157,1),Tables!$L$2:$M$22,2,FALSE)),4.65))</f>
        <v>4.0923076923076938</v>
      </c>
      <c r="H158" s="27"/>
      <c r="I158" s="27"/>
      <c r="J158" s="48"/>
      <c r="K158" s="41"/>
      <c r="L158" s="14">
        <f>IF(L157&gt;4.65,IF((L157+VLOOKUP(CEILING(L157,1),Tables!$L$2:$M$22,2,FALSE)&lt;4.65),4.65,L157+VLOOKUP(CEILING(L157,1),Tables!$L$2:$M$22,2,FALSE)),IF(L157&lt;4.65,IF((L157+VLOOKUP(FLOOR(L157,1),Tables!$L$2:$M$22,2,FALSE)&gt;4.65),4.65,L157+VLOOKUP(FLOOR(L157,1),Tables!$L$2:$M$22,2,FALSE)),4.65))</f>
        <v>4.0923076923076938</v>
      </c>
      <c r="M158" s="27"/>
      <c r="N158" s="27"/>
      <c r="O158" s="48"/>
      <c r="P158" s="41"/>
      <c r="Q158" s="14">
        <f>IF(Q157&gt;4.65,IF((Q157+VLOOKUP(CEILING(Q157,1),Tables!$L$2:$M$22,2,FALSE)&lt;4.65),4.65,Q157+VLOOKUP(CEILING(Q157,1),Tables!$L$2:$M$22,2,FALSE)),IF(Q157&lt;4.65,IF((Q157+VLOOKUP(FLOOR(Q157,1),Tables!$L$2:$M$22,2,FALSE)&gt;4.65),4.65,Q157+VLOOKUP(FLOOR(Q157,1),Tables!$L$2:$M$22,2,FALSE)),4.65))</f>
        <v>4.0923076923076938</v>
      </c>
      <c r="R158" s="27"/>
      <c r="S158" s="27"/>
      <c r="T158" s="48"/>
      <c r="U158" s="41"/>
      <c r="V158" s="14">
        <f>IF(V157&gt;4.65,IF((V157+VLOOKUP(CEILING(V157,1),Tables!$L$2:$M$22,2,FALSE)&lt;4.65),4.65,V157+VLOOKUP(CEILING(V157,1),Tables!$L$2:$M$22,2,FALSE)),IF(V157&lt;4.65,IF((V157+VLOOKUP(FLOOR(V157,1),Tables!$L$2:$M$22,2,FALSE)&gt;4.65),4.65,V157+VLOOKUP(FLOOR(V157,1),Tables!$L$2:$M$22,2,FALSE)),4.65))</f>
        <v>4.0923076923076938</v>
      </c>
      <c r="W158" s="27"/>
      <c r="X158" s="27"/>
      <c r="Y158" s="48"/>
      <c r="Z158" s="41"/>
      <c r="AA158" s="14">
        <f>IF(AA157&gt;4.65,IF((AA157+VLOOKUP(CEILING(AA157,1),Tables!$L$2:$M$22,2,FALSE)&lt;4.65),4.65,AA157+VLOOKUP(CEILING(AA157,1),Tables!$L$2:$M$22,2,FALSE)),IF(AA157&lt;4.65,IF((AA157+VLOOKUP(FLOOR(AA157,1),Tables!$L$2:$M$22,2,FALSE)&gt;4.65),4.65,AA157+VLOOKUP(FLOOR(AA157,1),Tables!$L$2:$M$22,2,FALSE)),4.65))</f>
        <v>4.0923076923076938</v>
      </c>
      <c r="AB158" s="27"/>
      <c r="AC158" s="27"/>
      <c r="AD158" s="48"/>
      <c r="AE158" s="41"/>
      <c r="AF158" s="14">
        <f>IF(AF157&gt;4.65,IF((AF157+VLOOKUP(CEILING(AF157,1),Tables!$L$2:$M$22,2,FALSE)&lt;4.65),4.65,AF157+VLOOKUP(CEILING(AF157,1),Tables!$L$2:$M$22,2,FALSE)),IF(AF157&lt;4.65,IF((AF157+VLOOKUP(FLOOR(AF157,1),Tables!$L$2:$M$22,2,FALSE)&gt;4.65),4.65,AF157+VLOOKUP(FLOOR(AF157,1),Tables!$L$2:$M$22,2,FALSE)),4.65))</f>
        <v>4.0923076923076938</v>
      </c>
      <c r="AG158" s="27"/>
      <c r="AH158" s="27"/>
      <c r="AI158" s="48"/>
      <c r="AJ158" s="41"/>
      <c r="AK158" s="14">
        <f>IF(AK157&gt;4.65,IF((AK157+VLOOKUP(CEILING(AK157,1),Tables!$L$2:$M$22,2,FALSE)&lt;4.65),4.65,AK157+VLOOKUP(CEILING(AK157,1),Tables!$L$2:$M$22,2,FALSE)),IF(AK157&lt;4.65,IF((AK157+VLOOKUP(FLOOR(AK157,1),Tables!$L$2:$M$22,2,FALSE)&gt;4.65),4.65,AK157+VLOOKUP(FLOOR(AK157,1),Tables!$L$2:$M$22,2,FALSE)),4.65))</f>
        <v>4.0923076923076938</v>
      </c>
      <c r="AL158" s="27"/>
      <c r="AM158" s="27"/>
      <c r="AN158" s="48"/>
      <c r="AO158" s="41"/>
      <c r="AP158" s="14">
        <f>IF(AP157&gt;4.65,IF((AP157+VLOOKUP(CEILING(AP157,1),Tables!$L$2:$M$22,2,FALSE)&lt;4.65),4.65,AP157+VLOOKUP(CEILING(AP157,1),Tables!$L$2:$M$22,2,FALSE)),IF(AP157&lt;4.65,IF((AP157+VLOOKUP(FLOOR(AP157,1),Tables!$L$2:$M$22,2,FALSE)&gt;4.65),4.65,AP157+VLOOKUP(FLOOR(AP157,1),Tables!$L$2:$M$22,2,FALSE)),4.65))</f>
        <v>4.0923076923076938</v>
      </c>
      <c r="AQ158" s="27"/>
      <c r="AR158" s="27"/>
      <c r="AS158" s="48"/>
    </row>
    <row r="159" spans="1:45" s="15" customFormat="1">
      <c r="A159" s="13">
        <f t="shared" si="138"/>
        <v>49</v>
      </c>
      <c r="B159" s="13">
        <f t="shared" si="139"/>
        <v>5</v>
      </c>
      <c r="C159" s="13">
        <f t="shared" si="136"/>
        <v>3</v>
      </c>
      <c r="D159" s="16" t="str">
        <f t="shared" si="137"/>
        <v>s49w5d3</v>
      </c>
      <c r="E159" s="23">
        <f t="shared" si="135"/>
        <v>41101</v>
      </c>
      <c r="F159" s="41"/>
      <c r="G159" s="14">
        <f>IF(G158&gt;4.65,IF((G158+VLOOKUP(CEILING(G158,1),Tables!$L$2:$M$22,2,FALSE)&lt;4.65),4.65,G158+VLOOKUP(CEILING(G158,1),Tables!$L$2:$M$22,2,FALSE)),IF(G158&lt;4.65,IF((G158+VLOOKUP(FLOOR(G158,1),Tables!$L$2:$M$22,2,FALSE)&gt;4.65),4.65,G158+VLOOKUP(FLOOR(G158,1),Tables!$L$2:$M$22,2,FALSE)),4.65))</f>
        <v>4.1076923076923091</v>
      </c>
      <c r="H159" s="27"/>
      <c r="I159" s="27"/>
      <c r="J159" s="48"/>
      <c r="K159" s="41"/>
      <c r="L159" s="14">
        <f>IF(L158&gt;4.65,IF((L158+VLOOKUP(CEILING(L158,1),Tables!$L$2:$M$22,2,FALSE)&lt;4.65),4.65,L158+VLOOKUP(CEILING(L158,1),Tables!$L$2:$M$22,2,FALSE)),IF(L158&lt;4.65,IF((L158+VLOOKUP(FLOOR(L158,1),Tables!$L$2:$M$22,2,FALSE)&gt;4.65),4.65,L158+VLOOKUP(FLOOR(L158,1),Tables!$L$2:$M$22,2,FALSE)),4.65))</f>
        <v>4.1076923076923091</v>
      </c>
      <c r="M159" s="27"/>
      <c r="N159" s="27"/>
      <c r="O159" s="48"/>
      <c r="P159" s="41"/>
      <c r="Q159" s="14">
        <f>IF(Q158&gt;4.65,IF((Q158+VLOOKUP(CEILING(Q158,1),Tables!$L$2:$M$22,2,FALSE)&lt;4.65),4.65,Q158+VLOOKUP(CEILING(Q158,1),Tables!$L$2:$M$22,2,FALSE)),IF(Q158&lt;4.65,IF((Q158+VLOOKUP(FLOOR(Q158,1),Tables!$L$2:$M$22,2,FALSE)&gt;4.65),4.65,Q158+VLOOKUP(FLOOR(Q158,1),Tables!$L$2:$M$22,2,FALSE)),4.65))</f>
        <v>4.1076923076923091</v>
      </c>
      <c r="R159" s="27"/>
      <c r="S159" s="27"/>
      <c r="T159" s="48"/>
      <c r="U159" s="41"/>
      <c r="V159" s="14">
        <f>IF(V158&gt;4.65,IF((V158+VLOOKUP(CEILING(V158,1),Tables!$L$2:$M$22,2,FALSE)&lt;4.65),4.65,V158+VLOOKUP(CEILING(V158,1),Tables!$L$2:$M$22,2,FALSE)),IF(V158&lt;4.65,IF((V158+VLOOKUP(FLOOR(V158,1),Tables!$L$2:$M$22,2,FALSE)&gt;4.65),4.65,V158+VLOOKUP(FLOOR(V158,1),Tables!$L$2:$M$22,2,FALSE)),4.65))</f>
        <v>4.1076923076923091</v>
      </c>
      <c r="W159" s="27"/>
      <c r="X159" s="27"/>
      <c r="Y159" s="48"/>
      <c r="Z159" s="41"/>
      <c r="AA159" s="14">
        <f>IF(AA158&gt;4.65,IF((AA158+VLOOKUP(CEILING(AA158,1),Tables!$L$2:$M$22,2,FALSE)&lt;4.65),4.65,AA158+VLOOKUP(CEILING(AA158,1),Tables!$L$2:$M$22,2,FALSE)),IF(AA158&lt;4.65,IF((AA158+VLOOKUP(FLOOR(AA158,1),Tables!$L$2:$M$22,2,FALSE)&gt;4.65),4.65,AA158+VLOOKUP(FLOOR(AA158,1),Tables!$L$2:$M$22,2,FALSE)),4.65))</f>
        <v>4.1076923076923091</v>
      </c>
      <c r="AB159" s="27"/>
      <c r="AC159" s="27"/>
      <c r="AD159" s="48"/>
      <c r="AE159" s="41"/>
      <c r="AF159" s="14">
        <f>IF(AF158&gt;4.65,IF((AF158+VLOOKUP(CEILING(AF158,1),Tables!$L$2:$M$22,2,FALSE)&lt;4.65),4.65,AF158+VLOOKUP(CEILING(AF158,1),Tables!$L$2:$M$22,2,FALSE)),IF(AF158&lt;4.65,IF((AF158+VLOOKUP(FLOOR(AF158,1),Tables!$L$2:$M$22,2,FALSE)&gt;4.65),4.65,AF158+VLOOKUP(FLOOR(AF158,1),Tables!$L$2:$M$22,2,FALSE)),4.65))</f>
        <v>4.1076923076923091</v>
      </c>
      <c r="AG159" s="27"/>
      <c r="AH159" s="27"/>
      <c r="AI159" s="48"/>
      <c r="AJ159" s="41"/>
      <c r="AK159" s="14">
        <f>IF(AK158&gt;4.65,IF((AK158+VLOOKUP(CEILING(AK158,1),Tables!$L$2:$M$22,2,FALSE)&lt;4.65),4.65,AK158+VLOOKUP(CEILING(AK158,1),Tables!$L$2:$M$22,2,FALSE)),IF(AK158&lt;4.65,IF((AK158+VLOOKUP(FLOOR(AK158,1),Tables!$L$2:$M$22,2,FALSE)&gt;4.65),4.65,AK158+VLOOKUP(FLOOR(AK158,1),Tables!$L$2:$M$22,2,FALSE)),4.65))</f>
        <v>4.1076923076923091</v>
      </c>
      <c r="AL159" s="27"/>
      <c r="AM159" s="27"/>
      <c r="AN159" s="48"/>
      <c r="AO159" s="41"/>
      <c r="AP159" s="14">
        <f>IF(AP158&gt;4.65,IF((AP158+VLOOKUP(CEILING(AP158,1),Tables!$L$2:$M$22,2,FALSE)&lt;4.65),4.65,AP158+VLOOKUP(CEILING(AP158,1),Tables!$L$2:$M$22,2,FALSE)),IF(AP158&lt;4.65,IF((AP158+VLOOKUP(FLOOR(AP158,1),Tables!$L$2:$M$22,2,FALSE)&gt;4.65),4.65,AP158+VLOOKUP(FLOOR(AP158,1),Tables!$L$2:$M$22,2,FALSE)),4.65))</f>
        <v>4.1076923076923091</v>
      </c>
      <c r="AQ159" s="27"/>
      <c r="AR159" s="27"/>
      <c r="AS159" s="48"/>
    </row>
    <row r="160" spans="1:45" s="15" customFormat="1">
      <c r="A160" s="13">
        <f t="shared" si="138"/>
        <v>49</v>
      </c>
      <c r="B160" s="13">
        <f t="shared" si="139"/>
        <v>5</v>
      </c>
      <c r="C160" s="13">
        <f t="shared" si="136"/>
        <v>4</v>
      </c>
      <c r="D160" s="16" t="str">
        <f t="shared" si="137"/>
        <v>s49w5d4</v>
      </c>
      <c r="E160" s="23">
        <f t="shared" si="135"/>
        <v>41102</v>
      </c>
      <c r="F160" s="41"/>
      <c r="G160" s="14">
        <f>IF(G159&gt;4.65,IF((G159+VLOOKUP(CEILING(G159,1),Tables!$L$2:$M$22,2,FALSE)&lt;4.65),4.65,G159+VLOOKUP(CEILING(G159,1),Tables!$L$2:$M$22,2,FALSE)),IF(G159&lt;4.65,IF((G159+VLOOKUP(FLOOR(G159,1),Tables!$L$2:$M$22,2,FALSE)&gt;4.65),4.65,G159+VLOOKUP(FLOOR(G159,1),Tables!$L$2:$M$22,2,FALSE)),4.65))</f>
        <v>4.1230769230769244</v>
      </c>
      <c r="H160" s="27"/>
      <c r="I160" s="27"/>
      <c r="J160" s="48"/>
      <c r="K160" s="41"/>
      <c r="L160" s="14">
        <f>IF(L159&gt;4.65,IF((L159+VLOOKUP(CEILING(L159,1),Tables!$L$2:$M$22,2,FALSE)&lt;4.65),4.65,L159+VLOOKUP(CEILING(L159,1),Tables!$L$2:$M$22,2,FALSE)),IF(L159&lt;4.65,IF((L159+VLOOKUP(FLOOR(L159,1),Tables!$L$2:$M$22,2,FALSE)&gt;4.65),4.65,L159+VLOOKUP(FLOOR(L159,1),Tables!$L$2:$M$22,2,FALSE)),4.65))</f>
        <v>4.1230769230769244</v>
      </c>
      <c r="M160" s="27"/>
      <c r="N160" s="27"/>
      <c r="O160" s="48"/>
      <c r="P160" s="41"/>
      <c r="Q160" s="14">
        <f>IF(Q159&gt;4.65,IF((Q159+VLOOKUP(CEILING(Q159,1),Tables!$L$2:$M$22,2,FALSE)&lt;4.65),4.65,Q159+VLOOKUP(CEILING(Q159,1),Tables!$L$2:$M$22,2,FALSE)),IF(Q159&lt;4.65,IF((Q159+VLOOKUP(FLOOR(Q159,1),Tables!$L$2:$M$22,2,FALSE)&gt;4.65),4.65,Q159+VLOOKUP(FLOOR(Q159,1),Tables!$L$2:$M$22,2,FALSE)),4.65))</f>
        <v>4.1230769230769244</v>
      </c>
      <c r="R160" s="27"/>
      <c r="S160" s="27"/>
      <c r="T160" s="48"/>
      <c r="U160" s="41"/>
      <c r="V160" s="14">
        <f>IF(V159&gt;4.65,IF((V159+VLOOKUP(CEILING(V159,1),Tables!$L$2:$M$22,2,FALSE)&lt;4.65),4.65,V159+VLOOKUP(CEILING(V159,1),Tables!$L$2:$M$22,2,FALSE)),IF(V159&lt;4.65,IF((V159+VLOOKUP(FLOOR(V159,1),Tables!$L$2:$M$22,2,FALSE)&gt;4.65),4.65,V159+VLOOKUP(FLOOR(V159,1),Tables!$L$2:$M$22,2,FALSE)),4.65))</f>
        <v>4.1230769230769244</v>
      </c>
      <c r="W160" s="27"/>
      <c r="X160" s="27"/>
      <c r="Y160" s="48"/>
      <c r="Z160" s="41"/>
      <c r="AA160" s="14">
        <f>IF(AA159&gt;4.65,IF((AA159+VLOOKUP(CEILING(AA159,1),Tables!$L$2:$M$22,2,FALSE)&lt;4.65),4.65,AA159+VLOOKUP(CEILING(AA159,1),Tables!$L$2:$M$22,2,FALSE)),IF(AA159&lt;4.65,IF((AA159+VLOOKUP(FLOOR(AA159,1),Tables!$L$2:$M$22,2,FALSE)&gt;4.65),4.65,AA159+VLOOKUP(FLOOR(AA159,1),Tables!$L$2:$M$22,2,FALSE)),4.65))</f>
        <v>4.1230769230769244</v>
      </c>
      <c r="AB160" s="27"/>
      <c r="AC160" s="27"/>
      <c r="AD160" s="48"/>
      <c r="AE160" s="41"/>
      <c r="AF160" s="14">
        <f>IF(AF159&gt;4.65,IF((AF159+VLOOKUP(CEILING(AF159,1),Tables!$L$2:$M$22,2,FALSE)&lt;4.65),4.65,AF159+VLOOKUP(CEILING(AF159,1),Tables!$L$2:$M$22,2,FALSE)),IF(AF159&lt;4.65,IF((AF159+VLOOKUP(FLOOR(AF159,1),Tables!$L$2:$M$22,2,FALSE)&gt;4.65),4.65,AF159+VLOOKUP(FLOOR(AF159,1),Tables!$L$2:$M$22,2,FALSE)),4.65))</f>
        <v>4.1230769230769244</v>
      </c>
      <c r="AG160" s="27"/>
      <c r="AH160" s="27"/>
      <c r="AI160" s="48"/>
      <c r="AJ160" s="41"/>
      <c r="AK160" s="14">
        <f>IF(AK159&gt;4.65,IF((AK159+VLOOKUP(CEILING(AK159,1),Tables!$L$2:$M$22,2,FALSE)&lt;4.65),4.65,AK159+VLOOKUP(CEILING(AK159,1),Tables!$L$2:$M$22,2,FALSE)),IF(AK159&lt;4.65,IF((AK159+VLOOKUP(FLOOR(AK159,1),Tables!$L$2:$M$22,2,FALSE)&gt;4.65),4.65,AK159+VLOOKUP(FLOOR(AK159,1),Tables!$L$2:$M$22,2,FALSE)),4.65))</f>
        <v>4.1230769230769244</v>
      </c>
      <c r="AL160" s="27"/>
      <c r="AM160" s="27"/>
      <c r="AN160" s="48"/>
      <c r="AO160" s="41"/>
      <c r="AP160" s="14">
        <f>IF(AP159&gt;4.65,IF((AP159+VLOOKUP(CEILING(AP159,1),Tables!$L$2:$M$22,2,FALSE)&lt;4.65),4.65,AP159+VLOOKUP(CEILING(AP159,1),Tables!$L$2:$M$22,2,FALSE)),IF(AP159&lt;4.65,IF((AP159+VLOOKUP(FLOOR(AP159,1),Tables!$L$2:$M$22,2,FALSE)&gt;4.65),4.65,AP159+VLOOKUP(FLOOR(AP159,1),Tables!$L$2:$M$22,2,FALSE)),4.65))</f>
        <v>4.1230769230769244</v>
      </c>
      <c r="AQ160" s="27"/>
      <c r="AR160" s="27"/>
      <c r="AS160" s="48"/>
    </row>
    <row r="161" spans="1:45" s="15" customFormat="1">
      <c r="A161" s="13">
        <f t="shared" si="138"/>
        <v>49</v>
      </c>
      <c r="B161" s="13">
        <f t="shared" si="139"/>
        <v>5</v>
      </c>
      <c r="C161" s="13">
        <f t="shared" si="136"/>
        <v>5</v>
      </c>
      <c r="D161" s="16" t="str">
        <f t="shared" si="137"/>
        <v>s49w5d5</v>
      </c>
      <c r="E161" s="23">
        <f t="shared" si="135"/>
        <v>41103</v>
      </c>
      <c r="F161" s="41"/>
      <c r="G161" s="14">
        <f>IF(G160&gt;4.65,IF((G160+VLOOKUP(CEILING(G160,1),Tables!$L$2:$M$22,2,FALSE)&lt;4.65),4.65,G160+VLOOKUP(CEILING(G160,1),Tables!$L$2:$M$22,2,FALSE)),IF(G160&lt;4.65,IF((G160+VLOOKUP(FLOOR(G160,1),Tables!$L$2:$M$22,2,FALSE)&gt;4.65),4.65,G160+VLOOKUP(FLOOR(G160,1),Tables!$L$2:$M$22,2,FALSE)),4.65))</f>
        <v>4.1384615384615397</v>
      </c>
      <c r="H161" s="27"/>
      <c r="I161" s="27"/>
      <c r="J161" s="48"/>
      <c r="K161" s="41"/>
      <c r="L161" s="14">
        <f>IF(L160&gt;4.65,IF((L160+VLOOKUP(CEILING(L160,1),Tables!$L$2:$M$22,2,FALSE)&lt;4.65),4.65,L160+VLOOKUP(CEILING(L160,1),Tables!$L$2:$M$22,2,FALSE)),IF(L160&lt;4.65,IF((L160+VLOOKUP(FLOOR(L160,1),Tables!$L$2:$M$22,2,FALSE)&gt;4.65),4.65,L160+VLOOKUP(FLOOR(L160,1),Tables!$L$2:$M$22,2,FALSE)),4.65))</f>
        <v>4.1384615384615397</v>
      </c>
      <c r="M161" s="27"/>
      <c r="N161" s="27"/>
      <c r="O161" s="48"/>
      <c r="P161" s="41"/>
      <c r="Q161" s="14">
        <f>IF(Q160&gt;4.65,IF((Q160+VLOOKUP(CEILING(Q160,1),Tables!$L$2:$M$22,2,FALSE)&lt;4.65),4.65,Q160+VLOOKUP(CEILING(Q160,1),Tables!$L$2:$M$22,2,FALSE)),IF(Q160&lt;4.65,IF((Q160+VLOOKUP(FLOOR(Q160,1),Tables!$L$2:$M$22,2,FALSE)&gt;4.65),4.65,Q160+VLOOKUP(FLOOR(Q160,1),Tables!$L$2:$M$22,2,FALSE)),4.65))</f>
        <v>4.1384615384615397</v>
      </c>
      <c r="R161" s="27"/>
      <c r="S161" s="27"/>
      <c r="T161" s="48"/>
      <c r="U161" s="41"/>
      <c r="V161" s="14">
        <f>IF(V160&gt;4.65,IF((V160+VLOOKUP(CEILING(V160,1),Tables!$L$2:$M$22,2,FALSE)&lt;4.65),4.65,V160+VLOOKUP(CEILING(V160,1),Tables!$L$2:$M$22,2,FALSE)),IF(V160&lt;4.65,IF((V160+VLOOKUP(FLOOR(V160,1),Tables!$L$2:$M$22,2,FALSE)&gt;4.65),4.65,V160+VLOOKUP(FLOOR(V160,1),Tables!$L$2:$M$22,2,FALSE)),4.65))</f>
        <v>4.1384615384615397</v>
      </c>
      <c r="W161" s="27"/>
      <c r="X161" s="27"/>
      <c r="Y161" s="48"/>
      <c r="Z161" s="41"/>
      <c r="AA161" s="14">
        <f>IF(AA160&gt;4.65,IF((AA160+VLOOKUP(CEILING(AA160,1),Tables!$L$2:$M$22,2,FALSE)&lt;4.65),4.65,AA160+VLOOKUP(CEILING(AA160,1),Tables!$L$2:$M$22,2,FALSE)),IF(AA160&lt;4.65,IF((AA160+VLOOKUP(FLOOR(AA160,1),Tables!$L$2:$M$22,2,FALSE)&gt;4.65),4.65,AA160+VLOOKUP(FLOOR(AA160,1),Tables!$L$2:$M$22,2,FALSE)),4.65))</f>
        <v>4.1384615384615397</v>
      </c>
      <c r="AB161" s="27"/>
      <c r="AC161" s="27"/>
      <c r="AD161" s="48"/>
      <c r="AE161" s="41"/>
      <c r="AF161" s="14">
        <f>IF(AF160&gt;4.65,IF((AF160+VLOOKUP(CEILING(AF160,1),Tables!$L$2:$M$22,2,FALSE)&lt;4.65),4.65,AF160+VLOOKUP(CEILING(AF160,1),Tables!$L$2:$M$22,2,FALSE)),IF(AF160&lt;4.65,IF((AF160+VLOOKUP(FLOOR(AF160,1),Tables!$L$2:$M$22,2,FALSE)&gt;4.65),4.65,AF160+VLOOKUP(FLOOR(AF160,1),Tables!$L$2:$M$22,2,FALSE)),4.65))</f>
        <v>4.1384615384615397</v>
      </c>
      <c r="AG161" s="27"/>
      <c r="AH161" s="27"/>
      <c r="AI161" s="48"/>
      <c r="AJ161" s="41"/>
      <c r="AK161" s="14">
        <f>IF(AK160&gt;4.65,IF((AK160+VLOOKUP(CEILING(AK160,1),Tables!$L$2:$M$22,2,FALSE)&lt;4.65),4.65,AK160+VLOOKUP(CEILING(AK160,1),Tables!$L$2:$M$22,2,FALSE)),IF(AK160&lt;4.65,IF((AK160+VLOOKUP(FLOOR(AK160,1),Tables!$L$2:$M$22,2,FALSE)&gt;4.65),4.65,AK160+VLOOKUP(FLOOR(AK160,1),Tables!$L$2:$M$22,2,FALSE)),4.65))</f>
        <v>4.1384615384615397</v>
      </c>
      <c r="AL161" s="27"/>
      <c r="AM161" s="27"/>
      <c r="AN161" s="48"/>
      <c r="AO161" s="41"/>
      <c r="AP161" s="14">
        <f>IF(AP160&gt;4.65,IF((AP160+VLOOKUP(CEILING(AP160,1),Tables!$L$2:$M$22,2,FALSE)&lt;4.65),4.65,AP160+VLOOKUP(CEILING(AP160,1),Tables!$L$2:$M$22,2,FALSE)),IF(AP160&lt;4.65,IF((AP160+VLOOKUP(FLOOR(AP160,1),Tables!$L$2:$M$22,2,FALSE)&gt;4.65),4.65,AP160+VLOOKUP(FLOOR(AP160,1),Tables!$L$2:$M$22,2,FALSE)),4.65))</f>
        <v>4.1384615384615397</v>
      </c>
      <c r="AQ161" s="27"/>
      <c r="AR161" s="27"/>
      <c r="AS161" s="48"/>
    </row>
    <row r="162" spans="1:45" s="15" customFormat="1">
      <c r="A162" s="13">
        <f t="shared" si="138"/>
        <v>49</v>
      </c>
      <c r="B162" s="13">
        <f t="shared" si="139"/>
        <v>5</v>
      </c>
      <c r="C162" s="13">
        <f t="shared" si="136"/>
        <v>6</v>
      </c>
      <c r="D162" s="16" t="str">
        <f t="shared" si="137"/>
        <v>s49w5d6</v>
      </c>
      <c r="E162" s="23">
        <f t="shared" si="135"/>
        <v>41104</v>
      </c>
      <c r="F162" s="41"/>
      <c r="G162" s="14">
        <f>IF(G161&gt;4.65,IF((G161+VLOOKUP(CEILING(G161,1),Tables!$L$2:$M$22,2,FALSE)&lt;4.65),4.65,G161+VLOOKUP(CEILING(G161,1),Tables!$L$2:$M$22,2,FALSE)),IF(G161&lt;4.65,IF((G161+VLOOKUP(FLOOR(G161,1),Tables!$L$2:$M$22,2,FALSE)&gt;4.65),4.65,G161+VLOOKUP(FLOOR(G161,1),Tables!$L$2:$M$22,2,FALSE)),4.65))</f>
        <v>4.1538461538461551</v>
      </c>
      <c r="H162" s="27"/>
      <c r="I162" s="27"/>
      <c r="J162" s="48"/>
      <c r="K162" s="41"/>
      <c r="L162" s="14">
        <f>IF(L161&gt;4.65,IF((L161+VLOOKUP(CEILING(L161,1),Tables!$L$2:$M$22,2,FALSE)&lt;4.65),4.65,L161+VLOOKUP(CEILING(L161,1),Tables!$L$2:$M$22,2,FALSE)),IF(L161&lt;4.65,IF((L161+VLOOKUP(FLOOR(L161,1),Tables!$L$2:$M$22,2,FALSE)&gt;4.65),4.65,L161+VLOOKUP(FLOOR(L161,1),Tables!$L$2:$M$22,2,FALSE)),4.65))</f>
        <v>4.1538461538461551</v>
      </c>
      <c r="M162" s="27"/>
      <c r="N162" s="27"/>
      <c r="O162" s="48"/>
      <c r="P162" s="41"/>
      <c r="Q162" s="14">
        <f>IF(Q161&gt;4.65,IF((Q161+VLOOKUP(CEILING(Q161,1),Tables!$L$2:$M$22,2,FALSE)&lt;4.65),4.65,Q161+VLOOKUP(CEILING(Q161,1),Tables!$L$2:$M$22,2,FALSE)),IF(Q161&lt;4.65,IF((Q161+VLOOKUP(FLOOR(Q161,1),Tables!$L$2:$M$22,2,FALSE)&gt;4.65),4.65,Q161+VLOOKUP(FLOOR(Q161,1),Tables!$L$2:$M$22,2,FALSE)),4.65))</f>
        <v>4.1538461538461551</v>
      </c>
      <c r="R162" s="27"/>
      <c r="S162" s="27"/>
      <c r="T162" s="48"/>
      <c r="U162" s="41"/>
      <c r="V162" s="14">
        <f>IF(V161&gt;4.65,IF((V161+VLOOKUP(CEILING(V161,1),Tables!$L$2:$M$22,2,FALSE)&lt;4.65),4.65,V161+VLOOKUP(CEILING(V161,1),Tables!$L$2:$M$22,2,FALSE)),IF(V161&lt;4.65,IF((V161+VLOOKUP(FLOOR(V161,1),Tables!$L$2:$M$22,2,FALSE)&gt;4.65),4.65,V161+VLOOKUP(FLOOR(V161,1),Tables!$L$2:$M$22,2,FALSE)),4.65))</f>
        <v>4.1538461538461551</v>
      </c>
      <c r="W162" s="27"/>
      <c r="X162" s="27"/>
      <c r="Y162" s="48"/>
      <c r="Z162" s="41"/>
      <c r="AA162" s="14">
        <f>IF(AA161&gt;4.65,IF((AA161+VLOOKUP(CEILING(AA161,1),Tables!$L$2:$M$22,2,FALSE)&lt;4.65),4.65,AA161+VLOOKUP(CEILING(AA161,1),Tables!$L$2:$M$22,2,FALSE)),IF(AA161&lt;4.65,IF((AA161+VLOOKUP(FLOOR(AA161,1),Tables!$L$2:$M$22,2,FALSE)&gt;4.65),4.65,AA161+VLOOKUP(FLOOR(AA161,1),Tables!$L$2:$M$22,2,FALSE)),4.65))</f>
        <v>4.1538461538461551</v>
      </c>
      <c r="AB162" s="27"/>
      <c r="AC162" s="27"/>
      <c r="AD162" s="48"/>
      <c r="AE162" s="41"/>
      <c r="AF162" s="14">
        <f>IF(AF161&gt;4.65,IF((AF161+VLOOKUP(CEILING(AF161,1),Tables!$L$2:$M$22,2,FALSE)&lt;4.65),4.65,AF161+VLOOKUP(CEILING(AF161,1),Tables!$L$2:$M$22,2,FALSE)),IF(AF161&lt;4.65,IF((AF161+VLOOKUP(FLOOR(AF161,1),Tables!$L$2:$M$22,2,FALSE)&gt;4.65),4.65,AF161+VLOOKUP(FLOOR(AF161,1),Tables!$L$2:$M$22,2,FALSE)),4.65))</f>
        <v>4.1538461538461551</v>
      </c>
      <c r="AG162" s="27"/>
      <c r="AH162" s="27"/>
      <c r="AI162" s="48"/>
      <c r="AJ162" s="41"/>
      <c r="AK162" s="14">
        <f>IF(AK161&gt;4.65,IF((AK161+VLOOKUP(CEILING(AK161,1),Tables!$L$2:$M$22,2,FALSE)&lt;4.65),4.65,AK161+VLOOKUP(CEILING(AK161,1),Tables!$L$2:$M$22,2,FALSE)),IF(AK161&lt;4.65,IF((AK161+VLOOKUP(FLOOR(AK161,1),Tables!$L$2:$M$22,2,FALSE)&gt;4.65),4.65,AK161+VLOOKUP(FLOOR(AK161,1),Tables!$L$2:$M$22,2,FALSE)),4.65))</f>
        <v>4.1538461538461551</v>
      </c>
      <c r="AL162" s="27"/>
      <c r="AM162" s="27"/>
      <c r="AN162" s="48"/>
      <c r="AO162" s="41"/>
      <c r="AP162" s="14">
        <f>IF(AP161&gt;4.65,IF((AP161+VLOOKUP(CEILING(AP161,1),Tables!$L$2:$M$22,2,FALSE)&lt;4.65),4.65,AP161+VLOOKUP(CEILING(AP161,1),Tables!$L$2:$M$22,2,FALSE)),IF(AP161&lt;4.65,IF((AP161+VLOOKUP(FLOOR(AP161,1),Tables!$L$2:$M$22,2,FALSE)&gt;4.65),4.65,AP161+VLOOKUP(FLOOR(AP161,1),Tables!$L$2:$M$22,2,FALSE)),4.65))</f>
        <v>4.1538461538461551</v>
      </c>
      <c r="AQ162" s="27"/>
      <c r="AR162" s="27"/>
      <c r="AS162" s="48"/>
    </row>
    <row r="163" spans="1:45" s="15" customFormat="1">
      <c r="A163" s="13">
        <f t="shared" si="138"/>
        <v>49</v>
      </c>
      <c r="B163" s="13">
        <f t="shared" si="139"/>
        <v>5</v>
      </c>
      <c r="C163" s="13">
        <f t="shared" si="136"/>
        <v>7</v>
      </c>
      <c r="D163" s="16" t="str">
        <f t="shared" si="137"/>
        <v>s49w5d7</v>
      </c>
      <c r="E163" s="23">
        <f t="shared" si="135"/>
        <v>41105</v>
      </c>
      <c r="F163" s="41"/>
      <c r="G163" s="14">
        <f>IF(G162&gt;4.65,IF((G162+VLOOKUP(CEILING(G162,1),Tables!$L$2:$M$22,2,FALSE)&lt;4.65),4.65,G162+VLOOKUP(CEILING(G162,1),Tables!$L$2:$M$22,2,FALSE)),IF(G162&lt;4.65,IF((G162+VLOOKUP(FLOOR(G162,1),Tables!$L$2:$M$22,2,FALSE)&gt;4.65),4.65,G162+VLOOKUP(FLOOR(G162,1),Tables!$L$2:$M$22,2,FALSE)),4.65))</f>
        <v>4.1692307692307704</v>
      </c>
      <c r="H163" s="27"/>
      <c r="I163" s="27"/>
      <c r="J163" s="48"/>
      <c r="K163" s="41"/>
      <c r="L163" s="14">
        <f>IF(L162&gt;4.65,IF((L162+VLOOKUP(CEILING(L162,1),Tables!$L$2:$M$22,2,FALSE)&lt;4.65),4.65,L162+VLOOKUP(CEILING(L162,1),Tables!$L$2:$M$22,2,FALSE)),IF(L162&lt;4.65,IF((L162+VLOOKUP(FLOOR(L162,1),Tables!$L$2:$M$22,2,FALSE)&gt;4.65),4.65,L162+VLOOKUP(FLOOR(L162,1),Tables!$L$2:$M$22,2,FALSE)),4.65))</f>
        <v>4.1692307692307704</v>
      </c>
      <c r="M163" s="27"/>
      <c r="N163" s="27"/>
      <c r="O163" s="48"/>
      <c r="P163" s="41"/>
      <c r="Q163" s="14">
        <f>IF(Q162&gt;4.65,IF((Q162+VLOOKUP(CEILING(Q162,1),Tables!$L$2:$M$22,2,FALSE)&lt;4.65),4.65,Q162+VLOOKUP(CEILING(Q162,1),Tables!$L$2:$M$22,2,FALSE)),IF(Q162&lt;4.65,IF((Q162+VLOOKUP(FLOOR(Q162,1),Tables!$L$2:$M$22,2,FALSE)&gt;4.65),4.65,Q162+VLOOKUP(FLOOR(Q162,1),Tables!$L$2:$M$22,2,FALSE)),4.65))</f>
        <v>4.1692307692307704</v>
      </c>
      <c r="R163" s="27"/>
      <c r="S163" s="27"/>
      <c r="T163" s="48"/>
      <c r="U163" s="41"/>
      <c r="V163" s="14">
        <f>IF(V162&gt;4.65,IF((V162+VLOOKUP(CEILING(V162,1),Tables!$L$2:$M$22,2,FALSE)&lt;4.65),4.65,V162+VLOOKUP(CEILING(V162,1),Tables!$L$2:$M$22,2,FALSE)),IF(V162&lt;4.65,IF((V162+VLOOKUP(FLOOR(V162,1),Tables!$L$2:$M$22,2,FALSE)&gt;4.65),4.65,V162+VLOOKUP(FLOOR(V162,1),Tables!$L$2:$M$22,2,FALSE)),4.65))</f>
        <v>4.1692307692307704</v>
      </c>
      <c r="W163" s="27"/>
      <c r="X163" s="27"/>
      <c r="Y163" s="48"/>
      <c r="Z163" s="41"/>
      <c r="AA163" s="14">
        <f>IF(AA162&gt;4.65,IF((AA162+VLOOKUP(CEILING(AA162,1),Tables!$L$2:$M$22,2,FALSE)&lt;4.65),4.65,AA162+VLOOKUP(CEILING(AA162,1),Tables!$L$2:$M$22,2,FALSE)),IF(AA162&lt;4.65,IF((AA162+VLOOKUP(FLOOR(AA162,1),Tables!$L$2:$M$22,2,FALSE)&gt;4.65),4.65,AA162+VLOOKUP(FLOOR(AA162,1),Tables!$L$2:$M$22,2,FALSE)),4.65))</f>
        <v>4.1692307692307704</v>
      </c>
      <c r="AB163" s="27"/>
      <c r="AC163" s="27"/>
      <c r="AD163" s="48"/>
      <c r="AE163" s="41"/>
      <c r="AF163" s="14">
        <f>IF(AF162&gt;4.65,IF((AF162+VLOOKUP(CEILING(AF162,1),Tables!$L$2:$M$22,2,FALSE)&lt;4.65),4.65,AF162+VLOOKUP(CEILING(AF162,1),Tables!$L$2:$M$22,2,FALSE)),IF(AF162&lt;4.65,IF((AF162+VLOOKUP(FLOOR(AF162,1),Tables!$L$2:$M$22,2,FALSE)&gt;4.65),4.65,AF162+VLOOKUP(FLOOR(AF162,1),Tables!$L$2:$M$22,2,FALSE)),4.65))</f>
        <v>4.1692307692307704</v>
      </c>
      <c r="AG163" s="27"/>
      <c r="AH163" s="27"/>
      <c r="AI163" s="48"/>
      <c r="AJ163" s="41"/>
      <c r="AK163" s="14">
        <f>IF(AK162&gt;4.65,IF((AK162+VLOOKUP(CEILING(AK162,1),Tables!$L$2:$M$22,2,FALSE)&lt;4.65),4.65,AK162+VLOOKUP(CEILING(AK162,1),Tables!$L$2:$M$22,2,FALSE)),IF(AK162&lt;4.65,IF((AK162+VLOOKUP(FLOOR(AK162,1),Tables!$L$2:$M$22,2,FALSE)&gt;4.65),4.65,AK162+VLOOKUP(FLOOR(AK162,1),Tables!$L$2:$M$22,2,FALSE)),4.65))</f>
        <v>4.1692307692307704</v>
      </c>
      <c r="AL163" s="27"/>
      <c r="AM163" s="27"/>
      <c r="AN163" s="48"/>
      <c r="AO163" s="41"/>
      <c r="AP163" s="14">
        <f>IF(AP162&gt;4.65,IF((AP162+VLOOKUP(CEILING(AP162,1),Tables!$L$2:$M$22,2,FALSE)&lt;4.65),4.65,AP162+VLOOKUP(CEILING(AP162,1),Tables!$L$2:$M$22,2,FALSE)),IF(AP162&lt;4.65,IF((AP162+VLOOKUP(FLOOR(AP162,1),Tables!$L$2:$M$22,2,FALSE)&gt;4.65),4.65,AP162+VLOOKUP(FLOOR(AP162,1),Tables!$L$2:$M$22,2,FALSE)),4.65))</f>
        <v>4.1692307692307704</v>
      </c>
      <c r="AQ163" s="27"/>
      <c r="AR163" s="27"/>
      <c r="AS163" s="48"/>
    </row>
    <row r="164" spans="1:45" s="15" customFormat="1">
      <c r="A164" s="13">
        <f t="shared" si="138"/>
        <v>49</v>
      </c>
      <c r="B164" s="13">
        <f t="shared" si="139"/>
        <v>6</v>
      </c>
      <c r="C164" s="13">
        <f t="shared" si="136"/>
        <v>1</v>
      </c>
      <c r="D164" s="16" t="str">
        <f t="shared" si="137"/>
        <v>s49w6d1</v>
      </c>
      <c r="E164" s="23">
        <f t="shared" si="135"/>
        <v>41106</v>
      </c>
      <c r="F164" s="41"/>
      <c r="G164" s="14">
        <f>IF(G163&gt;4.65,IF((G163+VLOOKUP(CEILING(G163,1),Tables!$L$2:$M$22,2,FALSE)&lt;4.65),4.65,G163+VLOOKUP(CEILING(G163,1),Tables!$L$2:$M$22,2,FALSE)),IF(G163&lt;4.65,IF((G163+VLOOKUP(FLOOR(G163,1),Tables!$L$2:$M$22,2,FALSE)&gt;4.65),4.65,G163+VLOOKUP(FLOOR(G163,1),Tables!$L$2:$M$22,2,FALSE)),4.65))</f>
        <v>4.1846153846153857</v>
      </c>
      <c r="H164" s="27"/>
      <c r="I164" s="27"/>
      <c r="J164" s="48"/>
      <c r="K164" s="41"/>
      <c r="L164" s="14">
        <f>IF(L163&gt;4.65,IF((L163+VLOOKUP(CEILING(L163,1),Tables!$L$2:$M$22,2,FALSE)&lt;4.65),4.65,L163+VLOOKUP(CEILING(L163,1),Tables!$L$2:$M$22,2,FALSE)),IF(L163&lt;4.65,IF((L163+VLOOKUP(FLOOR(L163,1),Tables!$L$2:$M$22,2,FALSE)&gt;4.65),4.65,L163+VLOOKUP(FLOOR(L163,1),Tables!$L$2:$M$22,2,FALSE)),4.65))</f>
        <v>4.1846153846153857</v>
      </c>
      <c r="M164" s="27"/>
      <c r="N164" s="27"/>
      <c r="O164" s="48"/>
      <c r="P164" s="41"/>
      <c r="Q164" s="14">
        <f>IF(Q163&gt;4.65,IF((Q163+VLOOKUP(CEILING(Q163,1),Tables!$L$2:$M$22,2,FALSE)&lt;4.65),4.65,Q163+VLOOKUP(CEILING(Q163,1),Tables!$L$2:$M$22,2,FALSE)),IF(Q163&lt;4.65,IF((Q163+VLOOKUP(FLOOR(Q163,1),Tables!$L$2:$M$22,2,FALSE)&gt;4.65),4.65,Q163+VLOOKUP(FLOOR(Q163,1),Tables!$L$2:$M$22,2,FALSE)),4.65))</f>
        <v>4.1846153846153857</v>
      </c>
      <c r="R164" s="27"/>
      <c r="S164" s="27"/>
      <c r="T164" s="48"/>
      <c r="U164" s="41"/>
      <c r="V164" s="14">
        <f>IF(V163&gt;4.65,IF((V163+VLOOKUP(CEILING(V163,1),Tables!$L$2:$M$22,2,FALSE)&lt;4.65),4.65,V163+VLOOKUP(CEILING(V163,1),Tables!$L$2:$M$22,2,FALSE)),IF(V163&lt;4.65,IF((V163+VLOOKUP(FLOOR(V163,1),Tables!$L$2:$M$22,2,FALSE)&gt;4.65),4.65,V163+VLOOKUP(FLOOR(V163,1),Tables!$L$2:$M$22,2,FALSE)),4.65))</f>
        <v>4.1846153846153857</v>
      </c>
      <c r="W164" s="27"/>
      <c r="X164" s="27"/>
      <c r="Y164" s="48"/>
      <c r="Z164" s="41"/>
      <c r="AA164" s="14">
        <f>IF(AA163&gt;4.65,IF((AA163+VLOOKUP(CEILING(AA163,1),Tables!$L$2:$M$22,2,FALSE)&lt;4.65),4.65,AA163+VLOOKUP(CEILING(AA163,1),Tables!$L$2:$M$22,2,FALSE)),IF(AA163&lt;4.65,IF((AA163+VLOOKUP(FLOOR(AA163,1),Tables!$L$2:$M$22,2,FALSE)&gt;4.65),4.65,AA163+VLOOKUP(FLOOR(AA163,1),Tables!$L$2:$M$22,2,FALSE)),4.65))</f>
        <v>4.1846153846153857</v>
      </c>
      <c r="AB164" s="27"/>
      <c r="AC164" s="27"/>
      <c r="AD164" s="48"/>
      <c r="AE164" s="41"/>
      <c r="AF164" s="14">
        <f>IF(AF163&gt;4.65,IF((AF163+VLOOKUP(CEILING(AF163,1),Tables!$L$2:$M$22,2,FALSE)&lt;4.65),4.65,AF163+VLOOKUP(CEILING(AF163,1),Tables!$L$2:$M$22,2,FALSE)),IF(AF163&lt;4.65,IF((AF163+VLOOKUP(FLOOR(AF163,1),Tables!$L$2:$M$22,2,FALSE)&gt;4.65),4.65,AF163+VLOOKUP(FLOOR(AF163,1),Tables!$L$2:$M$22,2,FALSE)),4.65))</f>
        <v>4.1846153846153857</v>
      </c>
      <c r="AG164" s="27"/>
      <c r="AH164" s="27"/>
      <c r="AI164" s="48"/>
      <c r="AJ164" s="41"/>
      <c r="AK164" s="14">
        <f>IF(AK163&gt;4.65,IF((AK163+VLOOKUP(CEILING(AK163,1),Tables!$L$2:$M$22,2,FALSE)&lt;4.65),4.65,AK163+VLOOKUP(CEILING(AK163,1),Tables!$L$2:$M$22,2,FALSE)),IF(AK163&lt;4.65,IF((AK163+VLOOKUP(FLOOR(AK163,1),Tables!$L$2:$M$22,2,FALSE)&gt;4.65),4.65,AK163+VLOOKUP(FLOOR(AK163,1),Tables!$L$2:$M$22,2,FALSE)),4.65))</f>
        <v>4.1846153846153857</v>
      </c>
      <c r="AL164" s="27"/>
      <c r="AM164" s="27"/>
      <c r="AN164" s="48"/>
      <c r="AO164" s="41"/>
      <c r="AP164" s="14">
        <f>IF(AP163&gt;4.65,IF((AP163+VLOOKUP(CEILING(AP163,1),Tables!$L$2:$M$22,2,FALSE)&lt;4.65),4.65,AP163+VLOOKUP(CEILING(AP163,1),Tables!$L$2:$M$22,2,FALSE)),IF(AP163&lt;4.65,IF((AP163+VLOOKUP(FLOOR(AP163,1),Tables!$L$2:$M$22,2,FALSE)&gt;4.65),4.65,AP163+VLOOKUP(FLOOR(AP163,1),Tables!$L$2:$M$22,2,FALSE)),4.65))</f>
        <v>4.1846153846153857</v>
      </c>
      <c r="AQ164" s="27"/>
      <c r="AR164" s="27"/>
      <c r="AS164" s="48"/>
    </row>
    <row r="165" spans="1:45" s="15" customFormat="1">
      <c r="A165" s="13">
        <f t="shared" si="138"/>
        <v>49</v>
      </c>
      <c r="B165" s="13">
        <f t="shared" si="139"/>
        <v>6</v>
      </c>
      <c r="C165" s="13">
        <f t="shared" si="136"/>
        <v>2</v>
      </c>
      <c r="D165" s="16" t="str">
        <f t="shared" si="137"/>
        <v>s49w6d2</v>
      </c>
      <c r="E165" s="23">
        <f t="shared" si="135"/>
        <v>41107</v>
      </c>
      <c r="F165" s="41"/>
      <c r="G165" s="14">
        <f>IF(G164&gt;4.65,IF((G164+VLOOKUP(CEILING(G164,1),Tables!$L$2:$M$22,2,FALSE)&lt;4.65),4.65,G164+VLOOKUP(CEILING(G164,1),Tables!$L$2:$M$22,2,FALSE)),IF(G164&lt;4.65,IF((G164+VLOOKUP(FLOOR(G164,1),Tables!$L$2:$M$22,2,FALSE)&gt;4.65),4.65,G164+VLOOKUP(FLOOR(G164,1),Tables!$L$2:$M$22,2,FALSE)),4.65))</f>
        <v>4.2000000000000011</v>
      </c>
      <c r="H165" s="27"/>
      <c r="I165" s="27"/>
      <c r="J165" s="48"/>
      <c r="K165" s="41"/>
      <c r="L165" s="14">
        <f>IF(L164&gt;4.65,IF((L164+VLOOKUP(CEILING(L164,1),Tables!$L$2:$M$22,2,FALSE)&lt;4.65),4.65,L164+VLOOKUP(CEILING(L164,1),Tables!$L$2:$M$22,2,FALSE)),IF(L164&lt;4.65,IF((L164+VLOOKUP(FLOOR(L164,1),Tables!$L$2:$M$22,2,FALSE)&gt;4.65),4.65,L164+VLOOKUP(FLOOR(L164,1),Tables!$L$2:$M$22,2,FALSE)),4.65))</f>
        <v>4.2000000000000011</v>
      </c>
      <c r="M165" s="27"/>
      <c r="N165" s="27"/>
      <c r="O165" s="48"/>
      <c r="P165" s="41"/>
      <c r="Q165" s="14">
        <f>IF(Q164&gt;4.65,IF((Q164+VLOOKUP(CEILING(Q164,1),Tables!$L$2:$M$22,2,FALSE)&lt;4.65),4.65,Q164+VLOOKUP(CEILING(Q164,1),Tables!$L$2:$M$22,2,FALSE)),IF(Q164&lt;4.65,IF((Q164+VLOOKUP(FLOOR(Q164,1),Tables!$L$2:$M$22,2,FALSE)&gt;4.65),4.65,Q164+VLOOKUP(FLOOR(Q164,1),Tables!$L$2:$M$22,2,FALSE)),4.65))</f>
        <v>4.2000000000000011</v>
      </c>
      <c r="R165" s="27"/>
      <c r="S165" s="27"/>
      <c r="T165" s="48"/>
      <c r="U165" s="41"/>
      <c r="V165" s="14">
        <f>IF(V164&gt;4.65,IF((V164+VLOOKUP(CEILING(V164,1),Tables!$L$2:$M$22,2,FALSE)&lt;4.65),4.65,V164+VLOOKUP(CEILING(V164,1),Tables!$L$2:$M$22,2,FALSE)),IF(V164&lt;4.65,IF((V164+VLOOKUP(FLOOR(V164,1),Tables!$L$2:$M$22,2,FALSE)&gt;4.65),4.65,V164+VLOOKUP(FLOOR(V164,1),Tables!$L$2:$M$22,2,FALSE)),4.65))</f>
        <v>4.2000000000000011</v>
      </c>
      <c r="W165" s="27"/>
      <c r="X165" s="27"/>
      <c r="Y165" s="48"/>
      <c r="Z165" s="41"/>
      <c r="AA165" s="14">
        <f>IF(AA164&gt;4.65,IF((AA164+VLOOKUP(CEILING(AA164,1),Tables!$L$2:$M$22,2,FALSE)&lt;4.65),4.65,AA164+VLOOKUP(CEILING(AA164,1),Tables!$L$2:$M$22,2,FALSE)),IF(AA164&lt;4.65,IF((AA164+VLOOKUP(FLOOR(AA164,1),Tables!$L$2:$M$22,2,FALSE)&gt;4.65),4.65,AA164+VLOOKUP(FLOOR(AA164,1),Tables!$L$2:$M$22,2,FALSE)),4.65))</f>
        <v>4.2000000000000011</v>
      </c>
      <c r="AB165" s="27"/>
      <c r="AC165" s="27"/>
      <c r="AD165" s="48"/>
      <c r="AE165" s="41"/>
      <c r="AF165" s="14">
        <f>IF(AF164&gt;4.65,IF((AF164+VLOOKUP(CEILING(AF164,1),Tables!$L$2:$M$22,2,FALSE)&lt;4.65),4.65,AF164+VLOOKUP(CEILING(AF164,1),Tables!$L$2:$M$22,2,FALSE)),IF(AF164&lt;4.65,IF((AF164+VLOOKUP(FLOOR(AF164,1),Tables!$L$2:$M$22,2,FALSE)&gt;4.65),4.65,AF164+VLOOKUP(FLOOR(AF164,1),Tables!$L$2:$M$22,2,FALSE)),4.65))</f>
        <v>4.2000000000000011</v>
      </c>
      <c r="AG165" s="27"/>
      <c r="AH165" s="27"/>
      <c r="AI165" s="48"/>
      <c r="AJ165" s="41"/>
      <c r="AK165" s="14">
        <f>IF(AK164&gt;4.65,IF((AK164+VLOOKUP(CEILING(AK164,1),Tables!$L$2:$M$22,2,FALSE)&lt;4.65),4.65,AK164+VLOOKUP(CEILING(AK164,1),Tables!$L$2:$M$22,2,FALSE)),IF(AK164&lt;4.65,IF((AK164+VLOOKUP(FLOOR(AK164,1),Tables!$L$2:$M$22,2,FALSE)&gt;4.65),4.65,AK164+VLOOKUP(FLOOR(AK164,1),Tables!$L$2:$M$22,2,FALSE)),4.65))</f>
        <v>4.2000000000000011</v>
      </c>
      <c r="AL165" s="27"/>
      <c r="AM165" s="27"/>
      <c r="AN165" s="48"/>
      <c r="AO165" s="41"/>
      <c r="AP165" s="14">
        <f>IF(AP164&gt;4.65,IF((AP164+VLOOKUP(CEILING(AP164,1),Tables!$L$2:$M$22,2,FALSE)&lt;4.65),4.65,AP164+VLOOKUP(CEILING(AP164,1),Tables!$L$2:$M$22,2,FALSE)),IF(AP164&lt;4.65,IF((AP164+VLOOKUP(FLOOR(AP164,1),Tables!$L$2:$M$22,2,FALSE)&gt;4.65),4.65,AP164+VLOOKUP(FLOOR(AP164,1),Tables!$L$2:$M$22,2,FALSE)),4.65))</f>
        <v>4.2000000000000011</v>
      </c>
      <c r="AQ165" s="27"/>
      <c r="AR165" s="27"/>
      <c r="AS165" s="48"/>
    </row>
    <row r="166" spans="1:45" s="15" customFormat="1">
      <c r="A166" s="13">
        <f t="shared" si="138"/>
        <v>49</v>
      </c>
      <c r="B166" s="13">
        <f t="shared" si="139"/>
        <v>6</v>
      </c>
      <c r="C166" s="13">
        <f t="shared" si="136"/>
        <v>3</v>
      </c>
      <c r="D166" s="16" t="str">
        <f t="shared" si="137"/>
        <v>s49w6d3</v>
      </c>
      <c r="E166" s="23">
        <f t="shared" si="135"/>
        <v>41108</v>
      </c>
      <c r="F166" s="41"/>
      <c r="G166" s="14">
        <f>IF(G165&gt;4.65,IF((G165+VLOOKUP(CEILING(G165,1),Tables!$L$2:$M$22,2,FALSE)&lt;4.65),4.65,G165+VLOOKUP(CEILING(G165,1),Tables!$L$2:$M$22,2,FALSE)),IF(G165&lt;4.65,IF((G165+VLOOKUP(FLOOR(G165,1),Tables!$L$2:$M$22,2,FALSE)&gt;4.65),4.65,G165+VLOOKUP(FLOOR(G165,1),Tables!$L$2:$M$22,2,FALSE)),4.65))</f>
        <v>4.2153846153846164</v>
      </c>
      <c r="H166" s="27"/>
      <c r="I166" s="27"/>
      <c r="J166" s="48"/>
      <c r="K166" s="41"/>
      <c r="L166" s="14">
        <f>IF(L165&gt;4.65,IF((L165+VLOOKUP(CEILING(L165,1),Tables!$L$2:$M$22,2,FALSE)&lt;4.65),4.65,L165+VLOOKUP(CEILING(L165,1),Tables!$L$2:$M$22,2,FALSE)),IF(L165&lt;4.65,IF((L165+VLOOKUP(FLOOR(L165,1),Tables!$L$2:$M$22,2,FALSE)&gt;4.65),4.65,L165+VLOOKUP(FLOOR(L165,1),Tables!$L$2:$M$22,2,FALSE)),4.65))</f>
        <v>4.2153846153846164</v>
      </c>
      <c r="M166" s="27"/>
      <c r="N166" s="27"/>
      <c r="O166" s="48"/>
      <c r="P166" s="41"/>
      <c r="Q166" s="14">
        <f>IF(Q165&gt;4.65,IF((Q165+VLOOKUP(CEILING(Q165,1),Tables!$L$2:$M$22,2,FALSE)&lt;4.65),4.65,Q165+VLOOKUP(CEILING(Q165,1),Tables!$L$2:$M$22,2,FALSE)),IF(Q165&lt;4.65,IF((Q165+VLOOKUP(FLOOR(Q165,1),Tables!$L$2:$M$22,2,FALSE)&gt;4.65),4.65,Q165+VLOOKUP(FLOOR(Q165,1),Tables!$L$2:$M$22,2,FALSE)),4.65))</f>
        <v>4.2153846153846164</v>
      </c>
      <c r="R166" s="27"/>
      <c r="S166" s="27"/>
      <c r="T166" s="48"/>
      <c r="U166" s="41"/>
      <c r="V166" s="14">
        <f>IF(V165&gt;4.65,IF((V165+VLOOKUP(CEILING(V165,1),Tables!$L$2:$M$22,2,FALSE)&lt;4.65),4.65,V165+VLOOKUP(CEILING(V165,1),Tables!$L$2:$M$22,2,FALSE)),IF(V165&lt;4.65,IF((V165+VLOOKUP(FLOOR(V165,1),Tables!$L$2:$M$22,2,FALSE)&gt;4.65),4.65,V165+VLOOKUP(FLOOR(V165,1),Tables!$L$2:$M$22,2,FALSE)),4.65))</f>
        <v>4.2153846153846164</v>
      </c>
      <c r="W166" s="27"/>
      <c r="X166" s="27"/>
      <c r="Y166" s="48"/>
      <c r="Z166" s="41"/>
      <c r="AA166" s="14">
        <f>IF(AA165&gt;4.65,IF((AA165+VLOOKUP(CEILING(AA165,1),Tables!$L$2:$M$22,2,FALSE)&lt;4.65),4.65,AA165+VLOOKUP(CEILING(AA165,1),Tables!$L$2:$M$22,2,FALSE)),IF(AA165&lt;4.65,IF((AA165+VLOOKUP(FLOOR(AA165,1),Tables!$L$2:$M$22,2,FALSE)&gt;4.65),4.65,AA165+VLOOKUP(FLOOR(AA165,1),Tables!$L$2:$M$22,2,FALSE)),4.65))</f>
        <v>4.2153846153846164</v>
      </c>
      <c r="AB166" s="27"/>
      <c r="AC166" s="27"/>
      <c r="AD166" s="48"/>
      <c r="AE166" s="41"/>
      <c r="AF166" s="14">
        <f>IF(AF165&gt;4.65,IF((AF165+VLOOKUP(CEILING(AF165,1),Tables!$L$2:$M$22,2,FALSE)&lt;4.65),4.65,AF165+VLOOKUP(CEILING(AF165,1),Tables!$L$2:$M$22,2,FALSE)),IF(AF165&lt;4.65,IF((AF165+VLOOKUP(FLOOR(AF165,1),Tables!$L$2:$M$22,2,FALSE)&gt;4.65),4.65,AF165+VLOOKUP(FLOOR(AF165,1),Tables!$L$2:$M$22,2,FALSE)),4.65))</f>
        <v>4.2153846153846164</v>
      </c>
      <c r="AG166" s="27"/>
      <c r="AH166" s="27"/>
      <c r="AI166" s="48"/>
      <c r="AJ166" s="41"/>
      <c r="AK166" s="14">
        <f>IF(AK165&gt;4.65,IF((AK165+VLOOKUP(CEILING(AK165,1),Tables!$L$2:$M$22,2,FALSE)&lt;4.65),4.65,AK165+VLOOKUP(CEILING(AK165,1),Tables!$L$2:$M$22,2,FALSE)),IF(AK165&lt;4.65,IF((AK165+VLOOKUP(FLOOR(AK165,1),Tables!$L$2:$M$22,2,FALSE)&gt;4.65),4.65,AK165+VLOOKUP(FLOOR(AK165,1),Tables!$L$2:$M$22,2,FALSE)),4.65))</f>
        <v>4.2153846153846164</v>
      </c>
      <c r="AL166" s="27"/>
      <c r="AM166" s="27"/>
      <c r="AN166" s="48"/>
      <c r="AO166" s="41"/>
      <c r="AP166" s="14">
        <f>IF(AP165&gt;4.65,IF((AP165+VLOOKUP(CEILING(AP165,1),Tables!$L$2:$M$22,2,FALSE)&lt;4.65),4.65,AP165+VLOOKUP(CEILING(AP165,1),Tables!$L$2:$M$22,2,FALSE)),IF(AP165&lt;4.65,IF((AP165+VLOOKUP(FLOOR(AP165,1),Tables!$L$2:$M$22,2,FALSE)&gt;4.65),4.65,AP165+VLOOKUP(FLOOR(AP165,1),Tables!$L$2:$M$22,2,FALSE)),4.65))</f>
        <v>4.2153846153846164</v>
      </c>
      <c r="AQ166" s="27"/>
      <c r="AR166" s="27"/>
      <c r="AS166" s="48"/>
    </row>
    <row r="167" spans="1:45" s="15" customFormat="1">
      <c r="A167" s="13">
        <f t="shared" si="138"/>
        <v>49</v>
      </c>
      <c r="B167" s="13">
        <f t="shared" si="139"/>
        <v>6</v>
      </c>
      <c r="C167" s="13">
        <f t="shared" si="136"/>
        <v>4</v>
      </c>
      <c r="D167" s="16" t="str">
        <f t="shared" si="137"/>
        <v>s49w6d4</v>
      </c>
      <c r="E167" s="23">
        <f t="shared" si="135"/>
        <v>41109</v>
      </c>
      <c r="F167" s="41"/>
      <c r="G167" s="14">
        <f>IF(G166&gt;4.65,IF((G166+VLOOKUP(CEILING(G166,1),Tables!$L$2:$M$22,2,FALSE)&lt;4.65),4.65,G166+VLOOKUP(CEILING(G166,1),Tables!$L$2:$M$22,2,FALSE)),IF(G166&lt;4.65,IF((G166+VLOOKUP(FLOOR(G166,1),Tables!$L$2:$M$22,2,FALSE)&gt;4.65),4.65,G166+VLOOKUP(FLOOR(G166,1),Tables!$L$2:$M$22,2,FALSE)),4.65))</f>
        <v>4.2307692307692317</v>
      </c>
      <c r="H167" s="27"/>
      <c r="I167" s="27"/>
      <c r="J167" s="48"/>
      <c r="K167" s="41"/>
      <c r="L167" s="14">
        <f>IF(L166&gt;4.65,IF((L166+VLOOKUP(CEILING(L166,1),Tables!$L$2:$M$22,2,FALSE)&lt;4.65),4.65,L166+VLOOKUP(CEILING(L166,1),Tables!$L$2:$M$22,2,FALSE)),IF(L166&lt;4.65,IF((L166+VLOOKUP(FLOOR(L166,1),Tables!$L$2:$M$22,2,FALSE)&gt;4.65),4.65,L166+VLOOKUP(FLOOR(L166,1),Tables!$L$2:$M$22,2,FALSE)),4.65))</f>
        <v>4.2307692307692317</v>
      </c>
      <c r="M167" s="27"/>
      <c r="N167" s="27"/>
      <c r="O167" s="48"/>
      <c r="P167" s="41"/>
      <c r="Q167" s="14">
        <f>IF(Q166&gt;4.65,IF((Q166+VLOOKUP(CEILING(Q166,1),Tables!$L$2:$M$22,2,FALSE)&lt;4.65),4.65,Q166+VLOOKUP(CEILING(Q166,1),Tables!$L$2:$M$22,2,FALSE)),IF(Q166&lt;4.65,IF((Q166+VLOOKUP(FLOOR(Q166,1),Tables!$L$2:$M$22,2,FALSE)&gt;4.65),4.65,Q166+VLOOKUP(FLOOR(Q166,1),Tables!$L$2:$M$22,2,FALSE)),4.65))</f>
        <v>4.2307692307692317</v>
      </c>
      <c r="R167" s="27"/>
      <c r="S167" s="27"/>
      <c r="T167" s="48"/>
      <c r="U167" s="41"/>
      <c r="V167" s="14">
        <f>IF(V166&gt;4.65,IF((V166+VLOOKUP(CEILING(V166,1),Tables!$L$2:$M$22,2,FALSE)&lt;4.65),4.65,V166+VLOOKUP(CEILING(V166,1),Tables!$L$2:$M$22,2,FALSE)),IF(V166&lt;4.65,IF((V166+VLOOKUP(FLOOR(V166,1),Tables!$L$2:$M$22,2,FALSE)&gt;4.65),4.65,V166+VLOOKUP(FLOOR(V166,1),Tables!$L$2:$M$22,2,FALSE)),4.65))</f>
        <v>4.2307692307692317</v>
      </c>
      <c r="W167" s="27"/>
      <c r="X167" s="27"/>
      <c r="Y167" s="48"/>
      <c r="Z167" s="41"/>
      <c r="AA167" s="14">
        <f>IF(AA166&gt;4.65,IF((AA166+VLOOKUP(CEILING(AA166,1),Tables!$L$2:$M$22,2,FALSE)&lt;4.65),4.65,AA166+VLOOKUP(CEILING(AA166,1),Tables!$L$2:$M$22,2,FALSE)),IF(AA166&lt;4.65,IF((AA166+VLOOKUP(FLOOR(AA166,1),Tables!$L$2:$M$22,2,FALSE)&gt;4.65),4.65,AA166+VLOOKUP(FLOOR(AA166,1),Tables!$L$2:$M$22,2,FALSE)),4.65))</f>
        <v>4.2307692307692317</v>
      </c>
      <c r="AB167" s="27"/>
      <c r="AC167" s="27"/>
      <c r="AD167" s="48"/>
      <c r="AE167" s="41"/>
      <c r="AF167" s="14">
        <f>IF(AF166&gt;4.65,IF((AF166+VLOOKUP(CEILING(AF166,1),Tables!$L$2:$M$22,2,FALSE)&lt;4.65),4.65,AF166+VLOOKUP(CEILING(AF166,1),Tables!$L$2:$M$22,2,FALSE)),IF(AF166&lt;4.65,IF((AF166+VLOOKUP(FLOOR(AF166,1),Tables!$L$2:$M$22,2,FALSE)&gt;4.65),4.65,AF166+VLOOKUP(FLOOR(AF166,1),Tables!$L$2:$M$22,2,FALSE)),4.65))</f>
        <v>4.2307692307692317</v>
      </c>
      <c r="AG167" s="27"/>
      <c r="AH167" s="27"/>
      <c r="AI167" s="48"/>
      <c r="AJ167" s="41"/>
      <c r="AK167" s="14">
        <f>IF(AK166&gt;4.65,IF((AK166+VLOOKUP(CEILING(AK166,1),Tables!$L$2:$M$22,2,FALSE)&lt;4.65),4.65,AK166+VLOOKUP(CEILING(AK166,1),Tables!$L$2:$M$22,2,FALSE)),IF(AK166&lt;4.65,IF((AK166+VLOOKUP(FLOOR(AK166,1),Tables!$L$2:$M$22,2,FALSE)&gt;4.65),4.65,AK166+VLOOKUP(FLOOR(AK166,1),Tables!$L$2:$M$22,2,FALSE)),4.65))</f>
        <v>4.2307692307692317</v>
      </c>
      <c r="AL167" s="27"/>
      <c r="AM167" s="27"/>
      <c r="AN167" s="48"/>
      <c r="AO167" s="41"/>
      <c r="AP167" s="14">
        <f>IF(AP166&gt;4.65,IF((AP166+VLOOKUP(CEILING(AP166,1),Tables!$L$2:$M$22,2,FALSE)&lt;4.65),4.65,AP166+VLOOKUP(CEILING(AP166,1),Tables!$L$2:$M$22,2,FALSE)),IF(AP166&lt;4.65,IF((AP166+VLOOKUP(FLOOR(AP166,1),Tables!$L$2:$M$22,2,FALSE)&gt;4.65),4.65,AP166+VLOOKUP(FLOOR(AP166,1),Tables!$L$2:$M$22,2,FALSE)),4.65))</f>
        <v>4.2307692307692317</v>
      </c>
      <c r="AQ167" s="27"/>
      <c r="AR167" s="27"/>
      <c r="AS167" s="48"/>
    </row>
    <row r="168" spans="1:45" s="15" customFormat="1">
      <c r="A168" s="13">
        <f t="shared" si="138"/>
        <v>49</v>
      </c>
      <c r="B168" s="13">
        <f t="shared" si="139"/>
        <v>6</v>
      </c>
      <c r="C168" s="13">
        <f t="shared" si="136"/>
        <v>5</v>
      </c>
      <c r="D168" s="16" t="str">
        <f t="shared" si="137"/>
        <v>s49w6d5</v>
      </c>
      <c r="E168" s="23">
        <f t="shared" si="135"/>
        <v>41110</v>
      </c>
      <c r="F168" s="41"/>
      <c r="G168" s="14">
        <f>IF(G167&gt;4.65,IF((G167+VLOOKUP(CEILING(G167,1),Tables!$L$2:$M$22,2,FALSE)&lt;4.65),4.65,G167+VLOOKUP(CEILING(G167,1),Tables!$L$2:$M$22,2,FALSE)),IF(G167&lt;4.65,IF((G167+VLOOKUP(FLOOR(G167,1),Tables!$L$2:$M$22,2,FALSE)&gt;4.65),4.65,G167+VLOOKUP(FLOOR(G167,1),Tables!$L$2:$M$22,2,FALSE)),4.65))</f>
        <v>4.2461538461538471</v>
      </c>
      <c r="H168" s="27"/>
      <c r="I168" s="27"/>
      <c r="J168" s="48"/>
      <c r="K168" s="41"/>
      <c r="L168" s="14">
        <f>IF(L167&gt;4.65,IF((L167+VLOOKUP(CEILING(L167,1),Tables!$L$2:$M$22,2,FALSE)&lt;4.65),4.65,L167+VLOOKUP(CEILING(L167,1),Tables!$L$2:$M$22,2,FALSE)),IF(L167&lt;4.65,IF((L167+VLOOKUP(FLOOR(L167,1),Tables!$L$2:$M$22,2,FALSE)&gt;4.65),4.65,L167+VLOOKUP(FLOOR(L167,1),Tables!$L$2:$M$22,2,FALSE)),4.65))</f>
        <v>4.2461538461538471</v>
      </c>
      <c r="M168" s="27"/>
      <c r="N168" s="27"/>
      <c r="O168" s="48"/>
      <c r="P168" s="41"/>
      <c r="Q168" s="14">
        <f>IF(Q167&gt;4.65,IF((Q167+VLOOKUP(CEILING(Q167,1),Tables!$L$2:$M$22,2,FALSE)&lt;4.65),4.65,Q167+VLOOKUP(CEILING(Q167,1),Tables!$L$2:$M$22,2,FALSE)),IF(Q167&lt;4.65,IF((Q167+VLOOKUP(FLOOR(Q167,1),Tables!$L$2:$M$22,2,FALSE)&gt;4.65),4.65,Q167+VLOOKUP(FLOOR(Q167,1),Tables!$L$2:$M$22,2,FALSE)),4.65))</f>
        <v>4.2461538461538471</v>
      </c>
      <c r="R168" s="27"/>
      <c r="S168" s="27"/>
      <c r="T168" s="48"/>
      <c r="U168" s="41"/>
      <c r="V168" s="14">
        <f>IF(V167&gt;4.65,IF((V167+VLOOKUP(CEILING(V167,1),Tables!$L$2:$M$22,2,FALSE)&lt;4.65),4.65,V167+VLOOKUP(CEILING(V167,1),Tables!$L$2:$M$22,2,FALSE)),IF(V167&lt;4.65,IF((V167+VLOOKUP(FLOOR(V167,1),Tables!$L$2:$M$22,2,FALSE)&gt;4.65),4.65,V167+VLOOKUP(FLOOR(V167,1),Tables!$L$2:$M$22,2,FALSE)),4.65))</f>
        <v>4.2461538461538471</v>
      </c>
      <c r="W168" s="27"/>
      <c r="X168" s="27"/>
      <c r="Y168" s="48"/>
      <c r="Z168" s="41"/>
      <c r="AA168" s="14">
        <f>IF(AA167&gt;4.65,IF((AA167+VLOOKUP(CEILING(AA167,1),Tables!$L$2:$M$22,2,FALSE)&lt;4.65),4.65,AA167+VLOOKUP(CEILING(AA167,1),Tables!$L$2:$M$22,2,FALSE)),IF(AA167&lt;4.65,IF((AA167+VLOOKUP(FLOOR(AA167,1),Tables!$L$2:$M$22,2,FALSE)&gt;4.65),4.65,AA167+VLOOKUP(FLOOR(AA167,1),Tables!$L$2:$M$22,2,FALSE)),4.65))</f>
        <v>4.2461538461538471</v>
      </c>
      <c r="AB168" s="27"/>
      <c r="AC168" s="27"/>
      <c r="AD168" s="48"/>
      <c r="AE168" s="41"/>
      <c r="AF168" s="14">
        <f>IF(AF167&gt;4.65,IF((AF167+VLOOKUP(CEILING(AF167,1),Tables!$L$2:$M$22,2,FALSE)&lt;4.65),4.65,AF167+VLOOKUP(CEILING(AF167,1),Tables!$L$2:$M$22,2,FALSE)),IF(AF167&lt;4.65,IF((AF167+VLOOKUP(FLOOR(AF167,1),Tables!$L$2:$M$22,2,FALSE)&gt;4.65),4.65,AF167+VLOOKUP(FLOOR(AF167,1),Tables!$L$2:$M$22,2,FALSE)),4.65))</f>
        <v>4.2461538461538471</v>
      </c>
      <c r="AG168" s="27"/>
      <c r="AH168" s="27"/>
      <c r="AI168" s="48"/>
      <c r="AJ168" s="41"/>
      <c r="AK168" s="14">
        <f>IF(AK167&gt;4.65,IF((AK167+VLOOKUP(CEILING(AK167,1),Tables!$L$2:$M$22,2,FALSE)&lt;4.65),4.65,AK167+VLOOKUP(CEILING(AK167,1),Tables!$L$2:$M$22,2,FALSE)),IF(AK167&lt;4.65,IF((AK167+VLOOKUP(FLOOR(AK167,1),Tables!$L$2:$M$22,2,FALSE)&gt;4.65),4.65,AK167+VLOOKUP(FLOOR(AK167,1),Tables!$L$2:$M$22,2,FALSE)),4.65))</f>
        <v>4.2461538461538471</v>
      </c>
      <c r="AL168" s="27"/>
      <c r="AM168" s="27"/>
      <c r="AN168" s="48"/>
      <c r="AO168" s="41"/>
      <c r="AP168" s="14">
        <f>IF(AP167&gt;4.65,IF((AP167+VLOOKUP(CEILING(AP167,1),Tables!$L$2:$M$22,2,FALSE)&lt;4.65),4.65,AP167+VLOOKUP(CEILING(AP167,1),Tables!$L$2:$M$22,2,FALSE)),IF(AP167&lt;4.65,IF((AP167+VLOOKUP(FLOOR(AP167,1),Tables!$L$2:$M$22,2,FALSE)&gt;4.65),4.65,AP167+VLOOKUP(FLOOR(AP167,1),Tables!$L$2:$M$22,2,FALSE)),4.65))</f>
        <v>4.2461538461538471</v>
      </c>
      <c r="AQ168" s="27"/>
      <c r="AR168" s="27"/>
      <c r="AS168" s="48"/>
    </row>
    <row r="169" spans="1:45" s="15" customFormat="1">
      <c r="A169" s="13">
        <f t="shared" si="138"/>
        <v>49</v>
      </c>
      <c r="B169" s="13">
        <f t="shared" si="139"/>
        <v>6</v>
      </c>
      <c r="C169" s="13">
        <f t="shared" si="136"/>
        <v>6</v>
      </c>
      <c r="D169" s="16" t="str">
        <f t="shared" si="137"/>
        <v>s49w6d6</v>
      </c>
      <c r="E169" s="23">
        <f t="shared" si="135"/>
        <v>41111</v>
      </c>
      <c r="F169" s="41"/>
      <c r="G169" s="14">
        <f>IF(G168&gt;4.65,IF((G168+VLOOKUP(CEILING(G168,1),Tables!$L$2:$M$22,2,FALSE)&lt;4.65),4.65,G168+VLOOKUP(CEILING(G168,1),Tables!$L$2:$M$22,2,FALSE)),IF(G168&lt;4.65,IF((G168+VLOOKUP(FLOOR(G168,1),Tables!$L$2:$M$22,2,FALSE)&gt;4.65),4.65,G168+VLOOKUP(FLOOR(G168,1),Tables!$L$2:$M$22,2,FALSE)),4.65))</f>
        <v>4.2615384615384624</v>
      </c>
      <c r="H169" s="27"/>
      <c r="I169" s="27"/>
      <c r="J169" s="48"/>
      <c r="K169" s="41"/>
      <c r="L169" s="14">
        <f>IF(L168&gt;4.65,IF((L168+VLOOKUP(CEILING(L168,1),Tables!$L$2:$M$22,2,FALSE)&lt;4.65),4.65,L168+VLOOKUP(CEILING(L168,1),Tables!$L$2:$M$22,2,FALSE)),IF(L168&lt;4.65,IF((L168+VLOOKUP(FLOOR(L168,1),Tables!$L$2:$M$22,2,FALSE)&gt;4.65),4.65,L168+VLOOKUP(FLOOR(L168,1),Tables!$L$2:$M$22,2,FALSE)),4.65))</f>
        <v>4.2615384615384624</v>
      </c>
      <c r="M169" s="27"/>
      <c r="N169" s="27"/>
      <c r="O169" s="48"/>
      <c r="P169" s="41"/>
      <c r="Q169" s="14">
        <f>IF(Q168&gt;4.65,IF((Q168+VLOOKUP(CEILING(Q168,1),Tables!$L$2:$M$22,2,FALSE)&lt;4.65),4.65,Q168+VLOOKUP(CEILING(Q168,1),Tables!$L$2:$M$22,2,FALSE)),IF(Q168&lt;4.65,IF((Q168+VLOOKUP(FLOOR(Q168,1),Tables!$L$2:$M$22,2,FALSE)&gt;4.65),4.65,Q168+VLOOKUP(FLOOR(Q168,1),Tables!$L$2:$M$22,2,FALSE)),4.65))</f>
        <v>4.2615384615384624</v>
      </c>
      <c r="R169" s="27"/>
      <c r="S169" s="27"/>
      <c r="T169" s="48"/>
      <c r="U169" s="41"/>
      <c r="V169" s="14">
        <f>IF(V168&gt;4.65,IF((V168+VLOOKUP(CEILING(V168,1),Tables!$L$2:$M$22,2,FALSE)&lt;4.65),4.65,V168+VLOOKUP(CEILING(V168,1),Tables!$L$2:$M$22,2,FALSE)),IF(V168&lt;4.65,IF((V168+VLOOKUP(FLOOR(V168,1),Tables!$L$2:$M$22,2,FALSE)&gt;4.65),4.65,V168+VLOOKUP(FLOOR(V168,1),Tables!$L$2:$M$22,2,FALSE)),4.65))</f>
        <v>4.2615384615384624</v>
      </c>
      <c r="W169" s="27"/>
      <c r="X169" s="27"/>
      <c r="Y169" s="48"/>
      <c r="Z169" s="41"/>
      <c r="AA169" s="14">
        <f>IF(AA168&gt;4.65,IF((AA168+VLOOKUP(CEILING(AA168,1),Tables!$L$2:$M$22,2,FALSE)&lt;4.65),4.65,AA168+VLOOKUP(CEILING(AA168,1),Tables!$L$2:$M$22,2,FALSE)),IF(AA168&lt;4.65,IF((AA168+VLOOKUP(FLOOR(AA168,1),Tables!$L$2:$M$22,2,FALSE)&gt;4.65),4.65,AA168+VLOOKUP(FLOOR(AA168,1),Tables!$L$2:$M$22,2,FALSE)),4.65))</f>
        <v>4.2615384615384624</v>
      </c>
      <c r="AB169" s="27"/>
      <c r="AC169" s="27"/>
      <c r="AD169" s="48"/>
      <c r="AE169" s="41"/>
      <c r="AF169" s="14">
        <f>IF(AF168&gt;4.65,IF((AF168+VLOOKUP(CEILING(AF168,1),Tables!$L$2:$M$22,2,FALSE)&lt;4.65),4.65,AF168+VLOOKUP(CEILING(AF168,1),Tables!$L$2:$M$22,2,FALSE)),IF(AF168&lt;4.65,IF((AF168+VLOOKUP(FLOOR(AF168,1),Tables!$L$2:$M$22,2,FALSE)&gt;4.65),4.65,AF168+VLOOKUP(FLOOR(AF168,1),Tables!$L$2:$M$22,2,FALSE)),4.65))</f>
        <v>4.2615384615384624</v>
      </c>
      <c r="AG169" s="27"/>
      <c r="AH169" s="27"/>
      <c r="AI169" s="48"/>
      <c r="AJ169" s="41"/>
      <c r="AK169" s="14">
        <f>IF(AK168&gt;4.65,IF((AK168+VLOOKUP(CEILING(AK168,1),Tables!$L$2:$M$22,2,FALSE)&lt;4.65),4.65,AK168+VLOOKUP(CEILING(AK168,1),Tables!$L$2:$M$22,2,FALSE)),IF(AK168&lt;4.65,IF((AK168+VLOOKUP(FLOOR(AK168,1),Tables!$L$2:$M$22,2,FALSE)&gt;4.65),4.65,AK168+VLOOKUP(FLOOR(AK168,1),Tables!$L$2:$M$22,2,FALSE)),4.65))</f>
        <v>4.2615384615384624</v>
      </c>
      <c r="AL169" s="27"/>
      <c r="AM169" s="27"/>
      <c r="AN169" s="48"/>
      <c r="AO169" s="41"/>
      <c r="AP169" s="14">
        <f>IF(AP168&gt;4.65,IF((AP168+VLOOKUP(CEILING(AP168,1),Tables!$L$2:$M$22,2,FALSE)&lt;4.65),4.65,AP168+VLOOKUP(CEILING(AP168,1),Tables!$L$2:$M$22,2,FALSE)),IF(AP168&lt;4.65,IF((AP168+VLOOKUP(FLOOR(AP168,1),Tables!$L$2:$M$22,2,FALSE)&gt;4.65),4.65,AP168+VLOOKUP(FLOOR(AP168,1),Tables!$L$2:$M$22,2,FALSE)),4.65))</f>
        <v>4.2615384615384624</v>
      </c>
      <c r="AQ169" s="27"/>
      <c r="AR169" s="27"/>
      <c r="AS169" s="48"/>
    </row>
    <row r="170" spans="1:45" s="15" customFormat="1">
      <c r="A170" s="13">
        <f t="shared" si="138"/>
        <v>49</v>
      </c>
      <c r="B170" s="13">
        <f t="shared" si="139"/>
        <v>6</v>
      </c>
      <c r="C170" s="13">
        <f t="shared" si="136"/>
        <v>7</v>
      </c>
      <c r="D170" s="16" t="str">
        <f t="shared" si="137"/>
        <v>s49w6d7</v>
      </c>
      <c r="E170" s="23">
        <f t="shared" si="135"/>
        <v>41112</v>
      </c>
      <c r="F170" s="41"/>
      <c r="G170" s="14">
        <f>IF(G169&gt;4.65,IF((G169+VLOOKUP(CEILING(G169,1),Tables!$L$2:$M$22,2,FALSE)&lt;4.65),4.65,G169+VLOOKUP(CEILING(G169,1),Tables!$L$2:$M$22,2,FALSE)),IF(G169&lt;4.65,IF((G169+VLOOKUP(FLOOR(G169,1),Tables!$L$2:$M$22,2,FALSE)&gt;4.65),4.65,G169+VLOOKUP(FLOOR(G169,1),Tables!$L$2:$M$22,2,FALSE)),4.65))</f>
        <v>4.2769230769230777</v>
      </c>
      <c r="H170" s="27"/>
      <c r="I170" s="27"/>
      <c r="J170" s="48"/>
      <c r="K170" s="41"/>
      <c r="L170" s="14">
        <f>IF(L169&gt;4.65,IF((L169+VLOOKUP(CEILING(L169,1),Tables!$L$2:$M$22,2,FALSE)&lt;4.65),4.65,L169+VLOOKUP(CEILING(L169,1),Tables!$L$2:$M$22,2,FALSE)),IF(L169&lt;4.65,IF((L169+VLOOKUP(FLOOR(L169,1),Tables!$L$2:$M$22,2,FALSE)&gt;4.65),4.65,L169+VLOOKUP(FLOOR(L169,1),Tables!$L$2:$M$22,2,FALSE)),4.65))</f>
        <v>4.2769230769230777</v>
      </c>
      <c r="M170" s="27"/>
      <c r="N170" s="27"/>
      <c r="O170" s="48"/>
      <c r="P170" s="41"/>
      <c r="Q170" s="14">
        <f>IF(Q169&gt;4.65,IF((Q169+VLOOKUP(CEILING(Q169,1),Tables!$L$2:$M$22,2,FALSE)&lt;4.65),4.65,Q169+VLOOKUP(CEILING(Q169,1),Tables!$L$2:$M$22,2,FALSE)),IF(Q169&lt;4.65,IF((Q169+VLOOKUP(FLOOR(Q169,1),Tables!$L$2:$M$22,2,FALSE)&gt;4.65),4.65,Q169+VLOOKUP(FLOOR(Q169,1),Tables!$L$2:$M$22,2,FALSE)),4.65))</f>
        <v>4.2769230769230777</v>
      </c>
      <c r="R170" s="27"/>
      <c r="S170" s="27"/>
      <c r="T170" s="48"/>
      <c r="U170" s="41"/>
      <c r="V170" s="14">
        <f>IF(V169&gt;4.65,IF((V169+VLOOKUP(CEILING(V169,1),Tables!$L$2:$M$22,2,FALSE)&lt;4.65),4.65,V169+VLOOKUP(CEILING(V169,1),Tables!$L$2:$M$22,2,FALSE)),IF(V169&lt;4.65,IF((V169+VLOOKUP(FLOOR(V169,1),Tables!$L$2:$M$22,2,FALSE)&gt;4.65),4.65,V169+VLOOKUP(FLOOR(V169,1),Tables!$L$2:$M$22,2,FALSE)),4.65))</f>
        <v>4.2769230769230777</v>
      </c>
      <c r="W170" s="27"/>
      <c r="X170" s="27"/>
      <c r="Y170" s="48"/>
      <c r="Z170" s="41"/>
      <c r="AA170" s="14">
        <f>IF(AA169&gt;4.65,IF((AA169+VLOOKUP(CEILING(AA169,1),Tables!$L$2:$M$22,2,FALSE)&lt;4.65),4.65,AA169+VLOOKUP(CEILING(AA169,1),Tables!$L$2:$M$22,2,FALSE)),IF(AA169&lt;4.65,IF((AA169+VLOOKUP(FLOOR(AA169,1),Tables!$L$2:$M$22,2,FALSE)&gt;4.65),4.65,AA169+VLOOKUP(FLOOR(AA169,1),Tables!$L$2:$M$22,2,FALSE)),4.65))</f>
        <v>4.2769230769230777</v>
      </c>
      <c r="AB170" s="27"/>
      <c r="AC170" s="27"/>
      <c r="AD170" s="48"/>
      <c r="AE170" s="41"/>
      <c r="AF170" s="14">
        <f>IF(AF169&gt;4.65,IF((AF169+VLOOKUP(CEILING(AF169,1),Tables!$L$2:$M$22,2,FALSE)&lt;4.65),4.65,AF169+VLOOKUP(CEILING(AF169,1),Tables!$L$2:$M$22,2,FALSE)),IF(AF169&lt;4.65,IF((AF169+VLOOKUP(FLOOR(AF169,1),Tables!$L$2:$M$22,2,FALSE)&gt;4.65),4.65,AF169+VLOOKUP(FLOOR(AF169,1),Tables!$L$2:$M$22,2,FALSE)),4.65))</f>
        <v>4.2769230769230777</v>
      </c>
      <c r="AG170" s="27"/>
      <c r="AH170" s="27"/>
      <c r="AI170" s="48"/>
      <c r="AJ170" s="41"/>
      <c r="AK170" s="14">
        <f>IF(AK169&gt;4.65,IF((AK169+VLOOKUP(CEILING(AK169,1),Tables!$L$2:$M$22,2,FALSE)&lt;4.65),4.65,AK169+VLOOKUP(CEILING(AK169,1),Tables!$L$2:$M$22,2,FALSE)),IF(AK169&lt;4.65,IF((AK169+VLOOKUP(FLOOR(AK169,1),Tables!$L$2:$M$22,2,FALSE)&gt;4.65),4.65,AK169+VLOOKUP(FLOOR(AK169,1),Tables!$L$2:$M$22,2,FALSE)),4.65))</f>
        <v>4.2769230769230777</v>
      </c>
      <c r="AL170" s="27"/>
      <c r="AM170" s="27"/>
      <c r="AN170" s="48"/>
      <c r="AO170" s="41"/>
      <c r="AP170" s="14">
        <f>IF(AP169&gt;4.65,IF((AP169+VLOOKUP(CEILING(AP169,1),Tables!$L$2:$M$22,2,FALSE)&lt;4.65),4.65,AP169+VLOOKUP(CEILING(AP169,1),Tables!$L$2:$M$22,2,FALSE)),IF(AP169&lt;4.65,IF((AP169+VLOOKUP(FLOOR(AP169,1),Tables!$L$2:$M$22,2,FALSE)&gt;4.65),4.65,AP169+VLOOKUP(FLOOR(AP169,1),Tables!$L$2:$M$22,2,FALSE)),4.65))</f>
        <v>4.2769230769230777</v>
      </c>
      <c r="AQ170" s="27"/>
      <c r="AR170" s="27"/>
      <c r="AS170" s="48"/>
    </row>
    <row r="171" spans="1:45" s="15" customFormat="1">
      <c r="A171" s="13">
        <f t="shared" si="138"/>
        <v>49</v>
      </c>
      <c r="B171" s="13">
        <f t="shared" si="139"/>
        <v>7</v>
      </c>
      <c r="C171" s="13">
        <f t="shared" si="136"/>
        <v>1</v>
      </c>
      <c r="D171" s="16" t="str">
        <f t="shared" si="137"/>
        <v>s49w7d1</v>
      </c>
      <c r="E171" s="23">
        <f t="shared" si="135"/>
        <v>41113</v>
      </c>
      <c r="F171" s="41"/>
      <c r="G171" s="14">
        <f>IF(G170&gt;4.65,IF((G170+VLOOKUP(CEILING(G170,1),Tables!$L$2:$M$22,2,FALSE)&lt;4.65),4.65,G170+VLOOKUP(CEILING(G170,1),Tables!$L$2:$M$22,2,FALSE)),IF(G170&lt;4.65,IF((G170+VLOOKUP(FLOOR(G170,1),Tables!$L$2:$M$22,2,FALSE)&gt;4.65),4.65,G170+VLOOKUP(FLOOR(G170,1),Tables!$L$2:$M$22,2,FALSE)),4.65))</f>
        <v>4.292307692307693</v>
      </c>
      <c r="H171" s="27"/>
      <c r="I171" s="27"/>
      <c r="J171" s="48"/>
      <c r="K171" s="41"/>
      <c r="L171" s="14">
        <f>IF(L170&gt;4.65,IF((L170+VLOOKUP(CEILING(L170,1),Tables!$L$2:$M$22,2,FALSE)&lt;4.65),4.65,L170+VLOOKUP(CEILING(L170,1),Tables!$L$2:$M$22,2,FALSE)),IF(L170&lt;4.65,IF((L170+VLOOKUP(FLOOR(L170,1),Tables!$L$2:$M$22,2,FALSE)&gt;4.65),4.65,L170+VLOOKUP(FLOOR(L170,1),Tables!$L$2:$M$22,2,FALSE)),4.65))</f>
        <v>4.292307692307693</v>
      </c>
      <c r="M171" s="27"/>
      <c r="N171" s="27"/>
      <c r="O171" s="48"/>
      <c r="P171" s="41"/>
      <c r="Q171" s="14">
        <f>IF(Q170&gt;4.65,IF((Q170+VLOOKUP(CEILING(Q170,1),Tables!$L$2:$M$22,2,FALSE)&lt;4.65),4.65,Q170+VLOOKUP(CEILING(Q170,1),Tables!$L$2:$M$22,2,FALSE)),IF(Q170&lt;4.65,IF((Q170+VLOOKUP(FLOOR(Q170,1),Tables!$L$2:$M$22,2,FALSE)&gt;4.65),4.65,Q170+VLOOKUP(FLOOR(Q170,1),Tables!$L$2:$M$22,2,FALSE)),4.65))</f>
        <v>4.292307692307693</v>
      </c>
      <c r="R171" s="27"/>
      <c r="S171" s="27"/>
      <c r="T171" s="48"/>
      <c r="U171" s="41"/>
      <c r="V171" s="14">
        <f>IF(V170&gt;4.65,IF((V170+VLOOKUP(CEILING(V170,1),Tables!$L$2:$M$22,2,FALSE)&lt;4.65),4.65,V170+VLOOKUP(CEILING(V170,1),Tables!$L$2:$M$22,2,FALSE)),IF(V170&lt;4.65,IF((V170+VLOOKUP(FLOOR(V170,1),Tables!$L$2:$M$22,2,FALSE)&gt;4.65),4.65,V170+VLOOKUP(FLOOR(V170,1),Tables!$L$2:$M$22,2,FALSE)),4.65))</f>
        <v>4.292307692307693</v>
      </c>
      <c r="W171" s="27"/>
      <c r="X171" s="27"/>
      <c r="Y171" s="48"/>
      <c r="Z171" s="41"/>
      <c r="AA171" s="14">
        <f>IF(AA170&gt;4.65,IF((AA170+VLOOKUP(CEILING(AA170,1),Tables!$L$2:$M$22,2,FALSE)&lt;4.65),4.65,AA170+VLOOKUP(CEILING(AA170,1),Tables!$L$2:$M$22,2,FALSE)),IF(AA170&lt;4.65,IF((AA170+VLOOKUP(FLOOR(AA170,1),Tables!$L$2:$M$22,2,FALSE)&gt;4.65),4.65,AA170+VLOOKUP(FLOOR(AA170,1),Tables!$L$2:$M$22,2,FALSE)),4.65))</f>
        <v>4.292307692307693</v>
      </c>
      <c r="AB171" s="27"/>
      <c r="AC171" s="27"/>
      <c r="AD171" s="48"/>
      <c r="AE171" s="41"/>
      <c r="AF171" s="14">
        <f>IF(AF170&gt;4.65,IF((AF170+VLOOKUP(CEILING(AF170,1),Tables!$L$2:$M$22,2,FALSE)&lt;4.65),4.65,AF170+VLOOKUP(CEILING(AF170,1),Tables!$L$2:$M$22,2,FALSE)),IF(AF170&lt;4.65,IF((AF170+VLOOKUP(FLOOR(AF170,1),Tables!$L$2:$M$22,2,FALSE)&gt;4.65),4.65,AF170+VLOOKUP(FLOOR(AF170,1),Tables!$L$2:$M$22,2,FALSE)),4.65))</f>
        <v>4.292307692307693</v>
      </c>
      <c r="AG171" s="27"/>
      <c r="AH171" s="27"/>
      <c r="AI171" s="48"/>
      <c r="AJ171" s="41"/>
      <c r="AK171" s="14">
        <f>IF(AK170&gt;4.65,IF((AK170+VLOOKUP(CEILING(AK170,1),Tables!$L$2:$M$22,2,FALSE)&lt;4.65),4.65,AK170+VLOOKUP(CEILING(AK170,1),Tables!$L$2:$M$22,2,FALSE)),IF(AK170&lt;4.65,IF((AK170+VLOOKUP(FLOOR(AK170,1),Tables!$L$2:$M$22,2,FALSE)&gt;4.65),4.65,AK170+VLOOKUP(FLOOR(AK170,1),Tables!$L$2:$M$22,2,FALSE)),4.65))</f>
        <v>4.292307692307693</v>
      </c>
      <c r="AL171" s="27"/>
      <c r="AM171" s="27"/>
      <c r="AN171" s="48"/>
      <c r="AO171" s="41"/>
      <c r="AP171" s="14">
        <f>IF(AP170&gt;4.65,IF((AP170+VLOOKUP(CEILING(AP170,1),Tables!$L$2:$M$22,2,FALSE)&lt;4.65),4.65,AP170+VLOOKUP(CEILING(AP170,1),Tables!$L$2:$M$22,2,FALSE)),IF(AP170&lt;4.65,IF((AP170+VLOOKUP(FLOOR(AP170,1),Tables!$L$2:$M$22,2,FALSE)&gt;4.65),4.65,AP170+VLOOKUP(FLOOR(AP170,1),Tables!$L$2:$M$22,2,FALSE)),4.65))</f>
        <v>4.292307692307693</v>
      </c>
      <c r="AQ171" s="27"/>
      <c r="AR171" s="27"/>
      <c r="AS171" s="48"/>
    </row>
    <row r="172" spans="1:45" s="15" customFormat="1">
      <c r="A172" s="13">
        <f t="shared" si="138"/>
        <v>49</v>
      </c>
      <c r="B172" s="13">
        <f t="shared" si="139"/>
        <v>7</v>
      </c>
      <c r="C172" s="13">
        <f t="shared" si="136"/>
        <v>2</v>
      </c>
      <c r="D172" s="16" t="str">
        <f t="shared" si="137"/>
        <v>s49w7d2</v>
      </c>
      <c r="E172" s="23">
        <f t="shared" si="135"/>
        <v>41114</v>
      </c>
      <c r="F172" s="41"/>
      <c r="G172" s="14">
        <f>IF(G171&gt;4.65,IF((G171+VLOOKUP(CEILING(G171,1),Tables!$L$2:$M$22,2,FALSE)&lt;4.65),4.65,G171+VLOOKUP(CEILING(G171,1),Tables!$L$2:$M$22,2,FALSE)),IF(G171&lt;4.65,IF((G171+VLOOKUP(FLOOR(G171,1),Tables!$L$2:$M$22,2,FALSE)&gt;4.65),4.65,G171+VLOOKUP(FLOOR(G171,1),Tables!$L$2:$M$22,2,FALSE)),4.65))</f>
        <v>4.3076923076923084</v>
      </c>
      <c r="H172" s="27"/>
      <c r="I172" s="27"/>
      <c r="J172" s="48"/>
      <c r="K172" s="41"/>
      <c r="L172" s="14">
        <f>IF(L171&gt;4.65,IF((L171+VLOOKUP(CEILING(L171,1),Tables!$L$2:$M$22,2,FALSE)&lt;4.65),4.65,L171+VLOOKUP(CEILING(L171,1),Tables!$L$2:$M$22,2,FALSE)),IF(L171&lt;4.65,IF((L171+VLOOKUP(FLOOR(L171,1),Tables!$L$2:$M$22,2,FALSE)&gt;4.65),4.65,L171+VLOOKUP(FLOOR(L171,1),Tables!$L$2:$M$22,2,FALSE)),4.65))</f>
        <v>4.3076923076923084</v>
      </c>
      <c r="M172" s="27"/>
      <c r="N172" s="27"/>
      <c r="O172" s="48"/>
      <c r="P172" s="41"/>
      <c r="Q172" s="14">
        <f>IF(Q171&gt;4.65,IF((Q171+VLOOKUP(CEILING(Q171,1),Tables!$L$2:$M$22,2,FALSE)&lt;4.65),4.65,Q171+VLOOKUP(CEILING(Q171,1),Tables!$L$2:$M$22,2,FALSE)),IF(Q171&lt;4.65,IF((Q171+VLOOKUP(FLOOR(Q171,1),Tables!$L$2:$M$22,2,FALSE)&gt;4.65),4.65,Q171+VLOOKUP(FLOOR(Q171,1),Tables!$L$2:$M$22,2,FALSE)),4.65))</f>
        <v>4.3076923076923084</v>
      </c>
      <c r="R172" s="27"/>
      <c r="S172" s="27"/>
      <c r="T172" s="48"/>
      <c r="U172" s="41"/>
      <c r="V172" s="14">
        <f>IF(V171&gt;4.65,IF((V171+VLOOKUP(CEILING(V171,1),Tables!$L$2:$M$22,2,FALSE)&lt;4.65),4.65,V171+VLOOKUP(CEILING(V171,1),Tables!$L$2:$M$22,2,FALSE)),IF(V171&lt;4.65,IF((V171+VLOOKUP(FLOOR(V171,1),Tables!$L$2:$M$22,2,FALSE)&gt;4.65),4.65,V171+VLOOKUP(FLOOR(V171,1),Tables!$L$2:$M$22,2,FALSE)),4.65))</f>
        <v>4.3076923076923084</v>
      </c>
      <c r="W172" s="27"/>
      <c r="X172" s="27"/>
      <c r="Y172" s="48"/>
      <c r="Z172" s="41"/>
      <c r="AA172" s="14">
        <f>IF(AA171&gt;4.65,IF((AA171+VLOOKUP(CEILING(AA171,1),Tables!$L$2:$M$22,2,FALSE)&lt;4.65),4.65,AA171+VLOOKUP(CEILING(AA171,1),Tables!$L$2:$M$22,2,FALSE)),IF(AA171&lt;4.65,IF((AA171+VLOOKUP(FLOOR(AA171,1),Tables!$L$2:$M$22,2,FALSE)&gt;4.65),4.65,AA171+VLOOKUP(FLOOR(AA171,1),Tables!$L$2:$M$22,2,FALSE)),4.65))</f>
        <v>4.3076923076923084</v>
      </c>
      <c r="AB172" s="27"/>
      <c r="AC172" s="27"/>
      <c r="AD172" s="48"/>
      <c r="AE172" s="41"/>
      <c r="AF172" s="14">
        <f>IF(AF171&gt;4.65,IF((AF171+VLOOKUP(CEILING(AF171,1),Tables!$L$2:$M$22,2,FALSE)&lt;4.65),4.65,AF171+VLOOKUP(CEILING(AF171,1),Tables!$L$2:$M$22,2,FALSE)),IF(AF171&lt;4.65,IF((AF171+VLOOKUP(FLOOR(AF171,1),Tables!$L$2:$M$22,2,FALSE)&gt;4.65),4.65,AF171+VLOOKUP(FLOOR(AF171,1),Tables!$L$2:$M$22,2,FALSE)),4.65))</f>
        <v>4.3076923076923084</v>
      </c>
      <c r="AG172" s="27"/>
      <c r="AH172" s="27"/>
      <c r="AI172" s="48"/>
      <c r="AJ172" s="41"/>
      <c r="AK172" s="14">
        <f>IF(AK171&gt;4.65,IF((AK171+VLOOKUP(CEILING(AK171,1),Tables!$L$2:$M$22,2,FALSE)&lt;4.65),4.65,AK171+VLOOKUP(CEILING(AK171,1),Tables!$L$2:$M$22,2,FALSE)),IF(AK171&lt;4.65,IF((AK171+VLOOKUP(FLOOR(AK171,1),Tables!$L$2:$M$22,2,FALSE)&gt;4.65),4.65,AK171+VLOOKUP(FLOOR(AK171,1),Tables!$L$2:$M$22,2,FALSE)),4.65))</f>
        <v>4.3076923076923084</v>
      </c>
      <c r="AL172" s="27"/>
      <c r="AM172" s="27"/>
      <c r="AN172" s="48"/>
      <c r="AO172" s="41"/>
      <c r="AP172" s="14">
        <f>IF(AP171&gt;4.65,IF((AP171+VLOOKUP(CEILING(AP171,1),Tables!$L$2:$M$22,2,FALSE)&lt;4.65),4.65,AP171+VLOOKUP(CEILING(AP171,1),Tables!$L$2:$M$22,2,FALSE)),IF(AP171&lt;4.65,IF((AP171+VLOOKUP(FLOOR(AP171,1),Tables!$L$2:$M$22,2,FALSE)&gt;4.65),4.65,AP171+VLOOKUP(FLOOR(AP171,1),Tables!$L$2:$M$22,2,FALSE)),4.65))</f>
        <v>4.3076923076923084</v>
      </c>
      <c r="AQ172" s="27"/>
      <c r="AR172" s="27"/>
      <c r="AS172" s="48"/>
    </row>
    <row r="173" spans="1:45" s="15" customFormat="1">
      <c r="A173" s="13">
        <f t="shared" si="138"/>
        <v>49</v>
      </c>
      <c r="B173" s="13">
        <f t="shared" si="139"/>
        <v>7</v>
      </c>
      <c r="C173" s="13">
        <f t="shared" si="136"/>
        <v>3</v>
      </c>
      <c r="D173" s="16" t="str">
        <f t="shared" si="137"/>
        <v>s49w7d3</v>
      </c>
      <c r="E173" s="23">
        <f t="shared" si="135"/>
        <v>41115</v>
      </c>
      <c r="F173" s="41"/>
      <c r="G173" s="14">
        <f>IF(G172&gt;4.65,IF((G172+VLOOKUP(CEILING(G172,1),Tables!$L$2:$M$22,2,FALSE)&lt;4.65),4.65,G172+VLOOKUP(CEILING(G172,1),Tables!$L$2:$M$22,2,FALSE)),IF(G172&lt;4.65,IF((G172+VLOOKUP(FLOOR(G172,1),Tables!$L$2:$M$22,2,FALSE)&gt;4.65),4.65,G172+VLOOKUP(FLOOR(G172,1),Tables!$L$2:$M$22,2,FALSE)),4.65))</f>
        <v>4.3230769230769237</v>
      </c>
      <c r="H173" s="27"/>
      <c r="I173" s="27"/>
      <c r="J173" s="48"/>
      <c r="K173" s="41"/>
      <c r="L173" s="14">
        <f>IF(L172&gt;4.65,IF((L172+VLOOKUP(CEILING(L172,1),Tables!$L$2:$M$22,2,FALSE)&lt;4.65),4.65,L172+VLOOKUP(CEILING(L172,1),Tables!$L$2:$M$22,2,FALSE)),IF(L172&lt;4.65,IF((L172+VLOOKUP(FLOOR(L172,1),Tables!$L$2:$M$22,2,FALSE)&gt;4.65),4.65,L172+VLOOKUP(FLOOR(L172,1),Tables!$L$2:$M$22,2,FALSE)),4.65))</f>
        <v>4.3230769230769237</v>
      </c>
      <c r="M173" s="27"/>
      <c r="N173" s="27"/>
      <c r="O173" s="48"/>
      <c r="P173" s="41"/>
      <c r="Q173" s="14">
        <f>IF(Q172&gt;4.65,IF((Q172+VLOOKUP(CEILING(Q172,1),Tables!$L$2:$M$22,2,FALSE)&lt;4.65),4.65,Q172+VLOOKUP(CEILING(Q172,1),Tables!$L$2:$M$22,2,FALSE)),IF(Q172&lt;4.65,IF((Q172+VLOOKUP(FLOOR(Q172,1),Tables!$L$2:$M$22,2,FALSE)&gt;4.65),4.65,Q172+VLOOKUP(FLOOR(Q172,1),Tables!$L$2:$M$22,2,FALSE)),4.65))</f>
        <v>4.3230769230769237</v>
      </c>
      <c r="R173" s="27"/>
      <c r="S173" s="27"/>
      <c r="T173" s="48"/>
      <c r="U173" s="41"/>
      <c r="V173" s="14">
        <f>IF(V172&gt;4.65,IF((V172+VLOOKUP(CEILING(V172,1),Tables!$L$2:$M$22,2,FALSE)&lt;4.65),4.65,V172+VLOOKUP(CEILING(V172,1),Tables!$L$2:$M$22,2,FALSE)),IF(V172&lt;4.65,IF((V172+VLOOKUP(FLOOR(V172,1),Tables!$L$2:$M$22,2,FALSE)&gt;4.65),4.65,V172+VLOOKUP(FLOOR(V172,1),Tables!$L$2:$M$22,2,FALSE)),4.65))</f>
        <v>4.3230769230769237</v>
      </c>
      <c r="W173" s="27"/>
      <c r="X173" s="27"/>
      <c r="Y173" s="48"/>
      <c r="Z173" s="41"/>
      <c r="AA173" s="14">
        <f>IF(AA172&gt;4.65,IF((AA172+VLOOKUP(CEILING(AA172,1),Tables!$L$2:$M$22,2,FALSE)&lt;4.65),4.65,AA172+VLOOKUP(CEILING(AA172,1),Tables!$L$2:$M$22,2,FALSE)),IF(AA172&lt;4.65,IF((AA172+VLOOKUP(FLOOR(AA172,1),Tables!$L$2:$M$22,2,FALSE)&gt;4.65),4.65,AA172+VLOOKUP(FLOOR(AA172,1),Tables!$L$2:$M$22,2,FALSE)),4.65))</f>
        <v>4.3230769230769237</v>
      </c>
      <c r="AB173" s="27"/>
      <c r="AC173" s="27"/>
      <c r="AD173" s="48"/>
      <c r="AE173" s="41"/>
      <c r="AF173" s="14">
        <f>IF(AF172&gt;4.65,IF((AF172+VLOOKUP(CEILING(AF172,1),Tables!$L$2:$M$22,2,FALSE)&lt;4.65),4.65,AF172+VLOOKUP(CEILING(AF172,1),Tables!$L$2:$M$22,2,FALSE)),IF(AF172&lt;4.65,IF((AF172+VLOOKUP(FLOOR(AF172,1),Tables!$L$2:$M$22,2,FALSE)&gt;4.65),4.65,AF172+VLOOKUP(FLOOR(AF172,1),Tables!$L$2:$M$22,2,FALSE)),4.65))</f>
        <v>4.3230769230769237</v>
      </c>
      <c r="AG173" s="27"/>
      <c r="AH173" s="27"/>
      <c r="AI173" s="48"/>
      <c r="AJ173" s="41"/>
      <c r="AK173" s="14">
        <f>IF(AK172&gt;4.65,IF((AK172+VLOOKUP(CEILING(AK172,1),Tables!$L$2:$M$22,2,FALSE)&lt;4.65),4.65,AK172+VLOOKUP(CEILING(AK172,1),Tables!$L$2:$M$22,2,FALSE)),IF(AK172&lt;4.65,IF((AK172+VLOOKUP(FLOOR(AK172,1),Tables!$L$2:$M$22,2,FALSE)&gt;4.65),4.65,AK172+VLOOKUP(FLOOR(AK172,1),Tables!$L$2:$M$22,2,FALSE)),4.65))</f>
        <v>4.3230769230769237</v>
      </c>
      <c r="AL173" s="27"/>
      <c r="AM173" s="27"/>
      <c r="AN173" s="48"/>
      <c r="AO173" s="41"/>
      <c r="AP173" s="14">
        <f>IF(AP172&gt;4.65,IF((AP172+VLOOKUP(CEILING(AP172,1),Tables!$L$2:$M$22,2,FALSE)&lt;4.65),4.65,AP172+VLOOKUP(CEILING(AP172,1),Tables!$L$2:$M$22,2,FALSE)),IF(AP172&lt;4.65,IF((AP172+VLOOKUP(FLOOR(AP172,1),Tables!$L$2:$M$22,2,FALSE)&gt;4.65),4.65,AP172+VLOOKUP(FLOOR(AP172,1),Tables!$L$2:$M$22,2,FALSE)),4.65))</f>
        <v>4.3230769230769237</v>
      </c>
      <c r="AQ173" s="27"/>
      <c r="AR173" s="27"/>
      <c r="AS173" s="48"/>
    </row>
    <row r="174" spans="1:45" s="16" customFormat="1">
      <c r="A174" s="13">
        <f t="shared" si="138"/>
        <v>49</v>
      </c>
      <c r="B174" s="13">
        <f t="shared" si="139"/>
        <v>7</v>
      </c>
      <c r="C174" s="13">
        <f t="shared" si="136"/>
        <v>4</v>
      </c>
      <c r="D174" s="16" t="str">
        <f t="shared" si="137"/>
        <v>s49w7d4</v>
      </c>
      <c r="E174" s="23">
        <f t="shared" si="135"/>
        <v>41116</v>
      </c>
      <c r="F174" s="41"/>
      <c r="G174" s="14">
        <f>IF(G173&gt;4.65,IF((G173+VLOOKUP(CEILING(G173,1),Tables!$L$2:$M$22,2,FALSE)&lt;4.65),4.65,G173+VLOOKUP(CEILING(G173,1),Tables!$L$2:$M$22,2,FALSE)),IF(G173&lt;4.65,IF((G173+VLOOKUP(FLOOR(G173,1),Tables!$L$2:$M$22,2,FALSE)&gt;4.65),4.65,G173+VLOOKUP(FLOOR(G173,1),Tables!$L$2:$M$22,2,FALSE)),4.65))</f>
        <v>4.338461538461539</v>
      </c>
      <c r="H174" s="27"/>
      <c r="I174" s="30"/>
      <c r="J174" s="47"/>
      <c r="K174" s="41"/>
      <c r="L174" s="14">
        <f>IF(L173&gt;4.65,IF((L173+VLOOKUP(CEILING(L173,1),Tables!$L$2:$M$22,2,FALSE)&lt;4.65),4.65,L173+VLOOKUP(CEILING(L173,1),Tables!$L$2:$M$22,2,FALSE)),IF(L173&lt;4.65,IF((L173+VLOOKUP(FLOOR(L173,1),Tables!$L$2:$M$22,2,FALSE)&gt;4.65),4.65,L173+VLOOKUP(FLOOR(L173,1),Tables!$L$2:$M$22,2,FALSE)),4.65))</f>
        <v>4.338461538461539</v>
      </c>
      <c r="M174" s="27"/>
      <c r="N174" s="30"/>
      <c r="O174" s="47"/>
      <c r="P174" s="41"/>
      <c r="Q174" s="14">
        <f>IF(Q173&gt;4.65,IF((Q173+VLOOKUP(CEILING(Q173,1),Tables!$L$2:$M$22,2,FALSE)&lt;4.65),4.65,Q173+VLOOKUP(CEILING(Q173,1),Tables!$L$2:$M$22,2,FALSE)),IF(Q173&lt;4.65,IF((Q173+VLOOKUP(FLOOR(Q173,1),Tables!$L$2:$M$22,2,FALSE)&gt;4.65),4.65,Q173+VLOOKUP(FLOOR(Q173,1),Tables!$L$2:$M$22,2,FALSE)),4.65))</f>
        <v>4.338461538461539</v>
      </c>
      <c r="R174" s="27"/>
      <c r="S174" s="30"/>
      <c r="T174" s="47"/>
      <c r="U174" s="41"/>
      <c r="V174" s="14">
        <f>IF(V173&gt;4.65,IF((V173+VLOOKUP(CEILING(V173,1),Tables!$L$2:$M$22,2,FALSE)&lt;4.65),4.65,V173+VLOOKUP(CEILING(V173,1),Tables!$L$2:$M$22,2,FALSE)),IF(V173&lt;4.65,IF((V173+VLOOKUP(FLOOR(V173,1),Tables!$L$2:$M$22,2,FALSE)&gt;4.65),4.65,V173+VLOOKUP(FLOOR(V173,1),Tables!$L$2:$M$22,2,FALSE)),4.65))</f>
        <v>4.338461538461539</v>
      </c>
      <c r="W174" s="27"/>
      <c r="X174" s="30"/>
      <c r="Y174" s="47"/>
      <c r="Z174" s="41"/>
      <c r="AA174" s="14">
        <f>IF(AA173&gt;4.65,IF((AA173+VLOOKUP(CEILING(AA173,1),Tables!$L$2:$M$22,2,FALSE)&lt;4.65),4.65,AA173+VLOOKUP(CEILING(AA173,1),Tables!$L$2:$M$22,2,FALSE)),IF(AA173&lt;4.65,IF((AA173+VLOOKUP(FLOOR(AA173,1),Tables!$L$2:$M$22,2,FALSE)&gt;4.65),4.65,AA173+VLOOKUP(FLOOR(AA173,1),Tables!$L$2:$M$22,2,FALSE)),4.65))</f>
        <v>4.338461538461539</v>
      </c>
      <c r="AB174" s="27"/>
      <c r="AC174" s="30"/>
      <c r="AD174" s="47"/>
      <c r="AE174" s="41"/>
      <c r="AF174" s="14">
        <f>IF(AF173&gt;4.65,IF((AF173+VLOOKUP(CEILING(AF173,1),Tables!$L$2:$M$22,2,FALSE)&lt;4.65),4.65,AF173+VLOOKUP(CEILING(AF173,1),Tables!$L$2:$M$22,2,FALSE)),IF(AF173&lt;4.65,IF((AF173+VLOOKUP(FLOOR(AF173,1),Tables!$L$2:$M$22,2,FALSE)&gt;4.65),4.65,AF173+VLOOKUP(FLOOR(AF173,1),Tables!$L$2:$M$22,2,FALSE)),4.65))</f>
        <v>4.338461538461539</v>
      </c>
      <c r="AG174" s="27"/>
      <c r="AH174" s="30"/>
      <c r="AI174" s="47"/>
      <c r="AJ174" s="41"/>
      <c r="AK174" s="14">
        <f>IF(AK173&gt;4.65,IF((AK173+VLOOKUP(CEILING(AK173,1),Tables!$L$2:$M$22,2,FALSE)&lt;4.65),4.65,AK173+VLOOKUP(CEILING(AK173,1),Tables!$L$2:$M$22,2,FALSE)),IF(AK173&lt;4.65,IF((AK173+VLOOKUP(FLOOR(AK173,1),Tables!$L$2:$M$22,2,FALSE)&gt;4.65),4.65,AK173+VLOOKUP(FLOOR(AK173,1),Tables!$L$2:$M$22,2,FALSE)),4.65))</f>
        <v>4.338461538461539</v>
      </c>
      <c r="AL174" s="27"/>
      <c r="AM174" s="30"/>
      <c r="AN174" s="47"/>
      <c r="AO174" s="41"/>
      <c r="AP174" s="14">
        <f>IF(AP173&gt;4.65,IF((AP173+VLOOKUP(CEILING(AP173,1),Tables!$L$2:$M$22,2,FALSE)&lt;4.65),4.65,AP173+VLOOKUP(CEILING(AP173,1),Tables!$L$2:$M$22,2,FALSE)),IF(AP173&lt;4.65,IF((AP173+VLOOKUP(FLOOR(AP173,1),Tables!$L$2:$M$22,2,FALSE)&gt;4.65),4.65,AP173+VLOOKUP(FLOOR(AP173,1),Tables!$L$2:$M$22,2,FALSE)),4.65))</f>
        <v>4.338461538461539</v>
      </c>
      <c r="AQ174" s="27"/>
      <c r="AR174" s="30"/>
      <c r="AS174" s="47"/>
    </row>
    <row r="175" spans="1:45" s="16" customFormat="1">
      <c r="A175" s="13">
        <f t="shared" si="138"/>
        <v>49</v>
      </c>
      <c r="B175" s="13">
        <f t="shared" si="139"/>
        <v>7</v>
      </c>
      <c r="C175" s="13">
        <f t="shared" si="136"/>
        <v>5</v>
      </c>
      <c r="D175" s="16" t="str">
        <f t="shared" si="137"/>
        <v>s49w7d5</v>
      </c>
      <c r="E175" s="23">
        <f t="shared" si="135"/>
        <v>41117</v>
      </c>
      <c r="F175" s="41"/>
      <c r="G175" s="14">
        <f>IF(G174&gt;4.65,IF((G174+VLOOKUP(CEILING(G174,1),Tables!$L$2:$M$22,2,FALSE)&lt;4.65),4.65,G174+VLOOKUP(CEILING(G174,1),Tables!$L$2:$M$22,2,FALSE)),IF(G174&lt;4.65,IF((G174+VLOOKUP(FLOOR(G174,1),Tables!$L$2:$M$22,2,FALSE)&gt;4.65),4.65,G174+VLOOKUP(FLOOR(G174,1),Tables!$L$2:$M$22,2,FALSE)),4.65))</f>
        <v>4.3538461538461544</v>
      </c>
      <c r="H175" s="27"/>
      <c r="I175" s="30"/>
      <c r="J175" s="47"/>
      <c r="K175" s="41"/>
      <c r="L175" s="14">
        <f>IF(L174&gt;4.65,IF((L174+VLOOKUP(CEILING(L174,1),Tables!$L$2:$M$22,2,FALSE)&lt;4.65),4.65,L174+VLOOKUP(CEILING(L174,1),Tables!$L$2:$M$22,2,FALSE)),IF(L174&lt;4.65,IF((L174+VLOOKUP(FLOOR(L174,1),Tables!$L$2:$M$22,2,FALSE)&gt;4.65),4.65,L174+VLOOKUP(FLOOR(L174,1),Tables!$L$2:$M$22,2,FALSE)),4.65))</f>
        <v>4.3538461538461544</v>
      </c>
      <c r="M175" s="27"/>
      <c r="N175" s="30"/>
      <c r="O175" s="47"/>
      <c r="P175" s="41"/>
      <c r="Q175" s="14">
        <f>IF(Q174&gt;4.65,IF((Q174+VLOOKUP(CEILING(Q174,1),Tables!$L$2:$M$22,2,FALSE)&lt;4.65),4.65,Q174+VLOOKUP(CEILING(Q174,1),Tables!$L$2:$M$22,2,FALSE)),IF(Q174&lt;4.65,IF((Q174+VLOOKUP(FLOOR(Q174,1),Tables!$L$2:$M$22,2,FALSE)&gt;4.65),4.65,Q174+VLOOKUP(FLOOR(Q174,1),Tables!$L$2:$M$22,2,FALSE)),4.65))</f>
        <v>4.3538461538461544</v>
      </c>
      <c r="R175" s="27"/>
      <c r="S175" s="30"/>
      <c r="T175" s="47"/>
      <c r="U175" s="41"/>
      <c r="V175" s="14">
        <f>IF(V174&gt;4.65,IF((V174+VLOOKUP(CEILING(V174,1),Tables!$L$2:$M$22,2,FALSE)&lt;4.65),4.65,V174+VLOOKUP(CEILING(V174,1),Tables!$L$2:$M$22,2,FALSE)),IF(V174&lt;4.65,IF((V174+VLOOKUP(FLOOR(V174,1),Tables!$L$2:$M$22,2,FALSE)&gt;4.65),4.65,V174+VLOOKUP(FLOOR(V174,1),Tables!$L$2:$M$22,2,FALSE)),4.65))</f>
        <v>4.3538461538461544</v>
      </c>
      <c r="W175" s="27"/>
      <c r="X175" s="30"/>
      <c r="Y175" s="47"/>
      <c r="Z175" s="41"/>
      <c r="AA175" s="14">
        <f>IF(AA174&gt;4.65,IF((AA174+VLOOKUP(CEILING(AA174,1),Tables!$L$2:$M$22,2,FALSE)&lt;4.65),4.65,AA174+VLOOKUP(CEILING(AA174,1),Tables!$L$2:$M$22,2,FALSE)),IF(AA174&lt;4.65,IF((AA174+VLOOKUP(FLOOR(AA174,1),Tables!$L$2:$M$22,2,FALSE)&gt;4.65),4.65,AA174+VLOOKUP(FLOOR(AA174,1),Tables!$L$2:$M$22,2,FALSE)),4.65))</f>
        <v>4.3538461538461544</v>
      </c>
      <c r="AB175" s="27"/>
      <c r="AC175" s="30"/>
      <c r="AD175" s="47"/>
      <c r="AE175" s="41"/>
      <c r="AF175" s="14">
        <f>IF(AF174&gt;4.65,IF((AF174+VLOOKUP(CEILING(AF174,1),Tables!$L$2:$M$22,2,FALSE)&lt;4.65),4.65,AF174+VLOOKUP(CEILING(AF174,1),Tables!$L$2:$M$22,2,FALSE)),IF(AF174&lt;4.65,IF((AF174+VLOOKUP(FLOOR(AF174,1),Tables!$L$2:$M$22,2,FALSE)&gt;4.65),4.65,AF174+VLOOKUP(FLOOR(AF174,1),Tables!$L$2:$M$22,2,FALSE)),4.65))</f>
        <v>4.3538461538461544</v>
      </c>
      <c r="AG175" s="27"/>
      <c r="AH175" s="30"/>
      <c r="AI175" s="47"/>
      <c r="AJ175" s="41"/>
      <c r="AK175" s="14">
        <f>IF(AK174&gt;4.65,IF((AK174+VLOOKUP(CEILING(AK174,1),Tables!$L$2:$M$22,2,FALSE)&lt;4.65),4.65,AK174+VLOOKUP(CEILING(AK174,1),Tables!$L$2:$M$22,2,FALSE)),IF(AK174&lt;4.65,IF((AK174+VLOOKUP(FLOOR(AK174,1),Tables!$L$2:$M$22,2,FALSE)&gt;4.65),4.65,AK174+VLOOKUP(FLOOR(AK174,1),Tables!$L$2:$M$22,2,FALSE)),4.65))</f>
        <v>4.3538461538461544</v>
      </c>
      <c r="AL175" s="27"/>
      <c r="AM175" s="30"/>
      <c r="AN175" s="47"/>
      <c r="AO175" s="41"/>
      <c r="AP175" s="14">
        <f>IF(AP174&gt;4.65,IF((AP174+VLOOKUP(CEILING(AP174,1),Tables!$L$2:$M$22,2,FALSE)&lt;4.65),4.65,AP174+VLOOKUP(CEILING(AP174,1),Tables!$L$2:$M$22,2,FALSE)),IF(AP174&lt;4.65,IF((AP174+VLOOKUP(FLOOR(AP174,1),Tables!$L$2:$M$22,2,FALSE)&gt;4.65),4.65,AP174+VLOOKUP(FLOOR(AP174,1),Tables!$L$2:$M$22,2,FALSE)),4.65))</f>
        <v>4.3538461538461544</v>
      </c>
      <c r="AQ175" s="27"/>
      <c r="AR175" s="30"/>
      <c r="AS175" s="47"/>
    </row>
    <row r="176" spans="1:45" s="16" customFormat="1">
      <c r="A176" s="13">
        <f t="shared" si="138"/>
        <v>49</v>
      </c>
      <c r="B176" s="13">
        <f t="shared" si="139"/>
        <v>7</v>
      </c>
      <c r="C176" s="13">
        <f t="shared" si="136"/>
        <v>6</v>
      </c>
      <c r="D176" s="16" t="str">
        <f t="shared" si="137"/>
        <v>s49w7d6</v>
      </c>
      <c r="E176" s="23">
        <f t="shared" si="135"/>
        <v>41118</v>
      </c>
      <c r="F176" s="41"/>
      <c r="G176" s="14">
        <f>IF(G175&gt;4.65,IF((G175+VLOOKUP(CEILING(G175,1),Tables!$L$2:$M$22,2,FALSE)&lt;4.65),4.65,G175+VLOOKUP(CEILING(G175,1),Tables!$L$2:$M$22,2,FALSE)),IF(G175&lt;4.65,IF((G175+VLOOKUP(FLOOR(G175,1),Tables!$L$2:$M$22,2,FALSE)&gt;4.65),4.65,G175+VLOOKUP(FLOOR(G175,1),Tables!$L$2:$M$22,2,FALSE)),4.65))</f>
        <v>4.3692307692307697</v>
      </c>
      <c r="H176" s="27"/>
      <c r="I176" s="30"/>
      <c r="J176" s="47"/>
      <c r="K176" s="41"/>
      <c r="L176" s="14">
        <f>IF(L175&gt;4.65,IF((L175+VLOOKUP(CEILING(L175,1),Tables!$L$2:$M$22,2,FALSE)&lt;4.65),4.65,L175+VLOOKUP(CEILING(L175,1),Tables!$L$2:$M$22,2,FALSE)),IF(L175&lt;4.65,IF((L175+VLOOKUP(FLOOR(L175,1),Tables!$L$2:$M$22,2,FALSE)&gt;4.65),4.65,L175+VLOOKUP(FLOOR(L175,1),Tables!$L$2:$M$22,2,FALSE)),4.65))</f>
        <v>4.3692307692307697</v>
      </c>
      <c r="M176" s="27"/>
      <c r="N176" s="30"/>
      <c r="O176" s="47"/>
      <c r="P176" s="41"/>
      <c r="Q176" s="14">
        <f>IF(Q175&gt;4.65,IF((Q175+VLOOKUP(CEILING(Q175,1),Tables!$L$2:$M$22,2,FALSE)&lt;4.65),4.65,Q175+VLOOKUP(CEILING(Q175,1),Tables!$L$2:$M$22,2,FALSE)),IF(Q175&lt;4.65,IF((Q175+VLOOKUP(FLOOR(Q175,1),Tables!$L$2:$M$22,2,FALSE)&gt;4.65),4.65,Q175+VLOOKUP(FLOOR(Q175,1),Tables!$L$2:$M$22,2,FALSE)),4.65))</f>
        <v>4.3692307692307697</v>
      </c>
      <c r="R176" s="27"/>
      <c r="S176" s="30"/>
      <c r="T176" s="47"/>
      <c r="U176" s="41"/>
      <c r="V176" s="14">
        <f>IF(V175&gt;4.65,IF((V175+VLOOKUP(CEILING(V175,1),Tables!$L$2:$M$22,2,FALSE)&lt;4.65),4.65,V175+VLOOKUP(CEILING(V175,1),Tables!$L$2:$M$22,2,FALSE)),IF(V175&lt;4.65,IF((V175+VLOOKUP(FLOOR(V175,1),Tables!$L$2:$M$22,2,FALSE)&gt;4.65),4.65,V175+VLOOKUP(FLOOR(V175,1),Tables!$L$2:$M$22,2,FALSE)),4.65))</f>
        <v>4.3692307692307697</v>
      </c>
      <c r="W176" s="27"/>
      <c r="X176" s="30"/>
      <c r="Y176" s="47"/>
      <c r="Z176" s="41"/>
      <c r="AA176" s="14">
        <f>IF(AA175&gt;4.65,IF((AA175+VLOOKUP(CEILING(AA175,1),Tables!$L$2:$M$22,2,FALSE)&lt;4.65),4.65,AA175+VLOOKUP(CEILING(AA175,1),Tables!$L$2:$M$22,2,FALSE)),IF(AA175&lt;4.65,IF((AA175+VLOOKUP(FLOOR(AA175,1),Tables!$L$2:$M$22,2,FALSE)&gt;4.65),4.65,AA175+VLOOKUP(FLOOR(AA175,1),Tables!$L$2:$M$22,2,FALSE)),4.65))</f>
        <v>4.3692307692307697</v>
      </c>
      <c r="AB176" s="27"/>
      <c r="AC176" s="30"/>
      <c r="AD176" s="47"/>
      <c r="AE176" s="41"/>
      <c r="AF176" s="14">
        <f>IF(AF175&gt;4.65,IF((AF175+VLOOKUP(CEILING(AF175,1),Tables!$L$2:$M$22,2,FALSE)&lt;4.65),4.65,AF175+VLOOKUP(CEILING(AF175,1),Tables!$L$2:$M$22,2,FALSE)),IF(AF175&lt;4.65,IF((AF175+VLOOKUP(FLOOR(AF175,1),Tables!$L$2:$M$22,2,FALSE)&gt;4.65),4.65,AF175+VLOOKUP(FLOOR(AF175,1),Tables!$L$2:$M$22,2,FALSE)),4.65))</f>
        <v>4.3692307692307697</v>
      </c>
      <c r="AG176" s="27"/>
      <c r="AH176" s="30"/>
      <c r="AI176" s="47"/>
      <c r="AJ176" s="41"/>
      <c r="AK176" s="14">
        <f>IF(AK175&gt;4.65,IF((AK175+VLOOKUP(CEILING(AK175,1),Tables!$L$2:$M$22,2,FALSE)&lt;4.65),4.65,AK175+VLOOKUP(CEILING(AK175,1),Tables!$L$2:$M$22,2,FALSE)),IF(AK175&lt;4.65,IF((AK175+VLOOKUP(FLOOR(AK175,1),Tables!$L$2:$M$22,2,FALSE)&gt;4.65),4.65,AK175+VLOOKUP(FLOOR(AK175,1),Tables!$L$2:$M$22,2,FALSE)),4.65))</f>
        <v>4.3692307692307697</v>
      </c>
      <c r="AL176" s="27"/>
      <c r="AM176" s="30"/>
      <c r="AN176" s="47"/>
      <c r="AO176" s="41"/>
      <c r="AP176" s="14">
        <f>IF(AP175&gt;4.65,IF((AP175+VLOOKUP(CEILING(AP175,1),Tables!$L$2:$M$22,2,FALSE)&lt;4.65),4.65,AP175+VLOOKUP(CEILING(AP175,1),Tables!$L$2:$M$22,2,FALSE)),IF(AP175&lt;4.65,IF((AP175+VLOOKUP(FLOOR(AP175,1),Tables!$L$2:$M$22,2,FALSE)&gt;4.65),4.65,AP175+VLOOKUP(FLOOR(AP175,1),Tables!$L$2:$M$22,2,FALSE)),4.65))</f>
        <v>4.3692307692307697</v>
      </c>
      <c r="AQ176" s="27"/>
      <c r="AR176" s="30"/>
      <c r="AS176" s="47"/>
    </row>
    <row r="177" spans="1:45" s="16" customFormat="1">
      <c r="A177" s="13">
        <f t="shared" si="138"/>
        <v>49</v>
      </c>
      <c r="B177" s="13">
        <f t="shared" si="139"/>
        <v>7</v>
      </c>
      <c r="C177" s="13">
        <f t="shared" si="136"/>
        <v>7</v>
      </c>
      <c r="D177" s="16" t="str">
        <f t="shared" si="137"/>
        <v>s49w7d7</v>
      </c>
      <c r="E177" s="23">
        <f t="shared" si="135"/>
        <v>41119</v>
      </c>
      <c r="F177" s="41"/>
      <c r="G177" s="14">
        <f>IF(G176&gt;4.65,IF((G176+VLOOKUP(CEILING(G176,1),Tables!$L$2:$M$22,2,FALSE)&lt;4.65),4.65,G176+VLOOKUP(CEILING(G176,1),Tables!$L$2:$M$22,2,FALSE)),IF(G176&lt;4.65,IF((G176+VLOOKUP(FLOOR(G176,1),Tables!$L$2:$M$22,2,FALSE)&gt;4.65),4.65,G176+VLOOKUP(FLOOR(G176,1),Tables!$L$2:$M$22,2,FALSE)),4.65))</f>
        <v>4.384615384615385</v>
      </c>
      <c r="H177" s="27"/>
      <c r="I177" s="30"/>
      <c r="J177" s="47"/>
      <c r="K177" s="41"/>
      <c r="L177" s="14">
        <f>IF(L176&gt;4.65,IF((L176+VLOOKUP(CEILING(L176,1),Tables!$L$2:$M$22,2,FALSE)&lt;4.65),4.65,L176+VLOOKUP(CEILING(L176,1),Tables!$L$2:$M$22,2,FALSE)),IF(L176&lt;4.65,IF((L176+VLOOKUP(FLOOR(L176,1),Tables!$L$2:$M$22,2,FALSE)&gt;4.65),4.65,L176+VLOOKUP(FLOOR(L176,1),Tables!$L$2:$M$22,2,FALSE)),4.65))</f>
        <v>4.384615384615385</v>
      </c>
      <c r="M177" s="27"/>
      <c r="N177" s="30"/>
      <c r="O177" s="47"/>
      <c r="P177" s="41"/>
      <c r="Q177" s="14">
        <f>IF(Q176&gt;4.65,IF((Q176+VLOOKUP(CEILING(Q176,1),Tables!$L$2:$M$22,2,FALSE)&lt;4.65),4.65,Q176+VLOOKUP(CEILING(Q176,1),Tables!$L$2:$M$22,2,FALSE)),IF(Q176&lt;4.65,IF((Q176+VLOOKUP(FLOOR(Q176,1),Tables!$L$2:$M$22,2,FALSE)&gt;4.65),4.65,Q176+VLOOKUP(FLOOR(Q176,1),Tables!$L$2:$M$22,2,FALSE)),4.65))</f>
        <v>4.384615384615385</v>
      </c>
      <c r="R177" s="27"/>
      <c r="S177" s="30"/>
      <c r="T177" s="47"/>
      <c r="U177" s="41"/>
      <c r="V177" s="14">
        <f>IF(V176&gt;4.65,IF((V176+VLOOKUP(CEILING(V176,1),Tables!$L$2:$M$22,2,FALSE)&lt;4.65),4.65,V176+VLOOKUP(CEILING(V176,1),Tables!$L$2:$M$22,2,FALSE)),IF(V176&lt;4.65,IF((V176+VLOOKUP(FLOOR(V176,1),Tables!$L$2:$M$22,2,FALSE)&gt;4.65),4.65,V176+VLOOKUP(FLOOR(V176,1),Tables!$L$2:$M$22,2,FALSE)),4.65))</f>
        <v>4.384615384615385</v>
      </c>
      <c r="W177" s="27"/>
      <c r="X177" s="30"/>
      <c r="Y177" s="47"/>
      <c r="Z177" s="41"/>
      <c r="AA177" s="14">
        <f>IF(AA176&gt;4.65,IF((AA176+VLOOKUP(CEILING(AA176,1),Tables!$L$2:$M$22,2,FALSE)&lt;4.65),4.65,AA176+VLOOKUP(CEILING(AA176,1),Tables!$L$2:$M$22,2,FALSE)),IF(AA176&lt;4.65,IF((AA176+VLOOKUP(FLOOR(AA176,1),Tables!$L$2:$M$22,2,FALSE)&gt;4.65),4.65,AA176+VLOOKUP(FLOOR(AA176,1),Tables!$L$2:$M$22,2,FALSE)),4.65))</f>
        <v>4.384615384615385</v>
      </c>
      <c r="AB177" s="27"/>
      <c r="AC177" s="30"/>
      <c r="AD177" s="47"/>
      <c r="AE177" s="41"/>
      <c r="AF177" s="14">
        <f>IF(AF176&gt;4.65,IF((AF176+VLOOKUP(CEILING(AF176,1),Tables!$L$2:$M$22,2,FALSE)&lt;4.65),4.65,AF176+VLOOKUP(CEILING(AF176,1),Tables!$L$2:$M$22,2,FALSE)),IF(AF176&lt;4.65,IF((AF176+VLOOKUP(FLOOR(AF176,1),Tables!$L$2:$M$22,2,FALSE)&gt;4.65),4.65,AF176+VLOOKUP(FLOOR(AF176,1),Tables!$L$2:$M$22,2,FALSE)),4.65))</f>
        <v>4.384615384615385</v>
      </c>
      <c r="AG177" s="27"/>
      <c r="AH177" s="30"/>
      <c r="AI177" s="47"/>
      <c r="AJ177" s="41"/>
      <c r="AK177" s="14">
        <f>IF(AK176&gt;4.65,IF((AK176+VLOOKUP(CEILING(AK176,1),Tables!$L$2:$M$22,2,FALSE)&lt;4.65),4.65,AK176+VLOOKUP(CEILING(AK176,1),Tables!$L$2:$M$22,2,FALSE)),IF(AK176&lt;4.65,IF((AK176+VLOOKUP(FLOOR(AK176,1),Tables!$L$2:$M$22,2,FALSE)&gt;4.65),4.65,AK176+VLOOKUP(FLOOR(AK176,1),Tables!$L$2:$M$22,2,FALSE)),4.65))</f>
        <v>4.384615384615385</v>
      </c>
      <c r="AL177" s="27"/>
      <c r="AM177" s="30"/>
      <c r="AN177" s="47"/>
      <c r="AO177" s="41"/>
      <c r="AP177" s="14">
        <f>IF(AP176&gt;4.65,IF((AP176+VLOOKUP(CEILING(AP176,1),Tables!$L$2:$M$22,2,FALSE)&lt;4.65),4.65,AP176+VLOOKUP(CEILING(AP176,1),Tables!$L$2:$M$22,2,FALSE)),IF(AP176&lt;4.65,IF((AP176+VLOOKUP(FLOOR(AP176,1),Tables!$L$2:$M$22,2,FALSE)&gt;4.65),4.65,AP176+VLOOKUP(FLOOR(AP176,1),Tables!$L$2:$M$22,2,FALSE)),4.65))</f>
        <v>4.384615384615385</v>
      </c>
      <c r="AQ177" s="27"/>
      <c r="AR177" s="30"/>
      <c r="AS177" s="47"/>
    </row>
    <row r="178" spans="1:45" s="16" customFormat="1">
      <c r="A178" s="13">
        <f t="shared" si="138"/>
        <v>49</v>
      </c>
      <c r="B178" s="13">
        <f t="shared" si="139"/>
        <v>8</v>
      </c>
      <c r="C178" s="13">
        <f t="shared" si="136"/>
        <v>1</v>
      </c>
      <c r="D178" s="16" t="str">
        <f t="shared" si="137"/>
        <v>s49w8d1</v>
      </c>
      <c r="E178" s="23">
        <f t="shared" si="135"/>
        <v>41120</v>
      </c>
      <c r="F178" s="41"/>
      <c r="G178" s="14">
        <f>IF(G177&gt;4.65,IF((G177+VLOOKUP(CEILING(G177,1),Tables!$L$2:$M$22,2,FALSE)&lt;4.65),4.65,G177+VLOOKUP(CEILING(G177,1),Tables!$L$2:$M$22,2,FALSE)),IF(G177&lt;4.65,IF((G177+VLOOKUP(FLOOR(G177,1),Tables!$L$2:$M$22,2,FALSE)&gt;4.65),4.65,G177+VLOOKUP(FLOOR(G177,1),Tables!$L$2:$M$22,2,FALSE)),4.65))</f>
        <v>4.4000000000000004</v>
      </c>
      <c r="H178" s="27"/>
      <c r="I178" s="30"/>
      <c r="J178" s="47"/>
      <c r="K178" s="41"/>
      <c r="L178" s="14">
        <f>IF(L177&gt;4.65,IF((L177+VLOOKUP(CEILING(L177,1),Tables!$L$2:$M$22,2,FALSE)&lt;4.65),4.65,L177+VLOOKUP(CEILING(L177,1),Tables!$L$2:$M$22,2,FALSE)),IF(L177&lt;4.65,IF((L177+VLOOKUP(FLOOR(L177,1),Tables!$L$2:$M$22,2,FALSE)&gt;4.65),4.65,L177+VLOOKUP(FLOOR(L177,1),Tables!$L$2:$M$22,2,FALSE)),4.65))</f>
        <v>4.4000000000000004</v>
      </c>
      <c r="M178" s="27"/>
      <c r="N178" s="30"/>
      <c r="O178" s="47"/>
      <c r="P178" s="41"/>
      <c r="Q178" s="14">
        <f>IF(Q177&gt;4.65,IF((Q177+VLOOKUP(CEILING(Q177,1),Tables!$L$2:$M$22,2,FALSE)&lt;4.65),4.65,Q177+VLOOKUP(CEILING(Q177,1),Tables!$L$2:$M$22,2,FALSE)),IF(Q177&lt;4.65,IF((Q177+VLOOKUP(FLOOR(Q177,1),Tables!$L$2:$M$22,2,FALSE)&gt;4.65),4.65,Q177+VLOOKUP(FLOOR(Q177,1),Tables!$L$2:$M$22,2,FALSE)),4.65))</f>
        <v>4.4000000000000004</v>
      </c>
      <c r="R178" s="27"/>
      <c r="S178" s="30"/>
      <c r="T178" s="47"/>
      <c r="U178" s="41"/>
      <c r="V178" s="14">
        <f>IF(V177&gt;4.65,IF((V177+VLOOKUP(CEILING(V177,1),Tables!$L$2:$M$22,2,FALSE)&lt;4.65),4.65,V177+VLOOKUP(CEILING(V177,1),Tables!$L$2:$M$22,2,FALSE)),IF(V177&lt;4.65,IF((V177+VLOOKUP(FLOOR(V177,1),Tables!$L$2:$M$22,2,FALSE)&gt;4.65),4.65,V177+VLOOKUP(FLOOR(V177,1),Tables!$L$2:$M$22,2,FALSE)),4.65))</f>
        <v>4.4000000000000004</v>
      </c>
      <c r="W178" s="27"/>
      <c r="X178" s="30"/>
      <c r="Y178" s="47"/>
      <c r="Z178" s="41"/>
      <c r="AA178" s="14">
        <f>IF(AA177&gt;4.65,IF((AA177+VLOOKUP(CEILING(AA177,1),Tables!$L$2:$M$22,2,FALSE)&lt;4.65),4.65,AA177+VLOOKUP(CEILING(AA177,1),Tables!$L$2:$M$22,2,FALSE)),IF(AA177&lt;4.65,IF((AA177+VLOOKUP(FLOOR(AA177,1),Tables!$L$2:$M$22,2,FALSE)&gt;4.65),4.65,AA177+VLOOKUP(FLOOR(AA177,1),Tables!$L$2:$M$22,2,FALSE)),4.65))</f>
        <v>4.4000000000000004</v>
      </c>
      <c r="AB178" s="27"/>
      <c r="AC178" s="30"/>
      <c r="AD178" s="47"/>
      <c r="AE178" s="41"/>
      <c r="AF178" s="14">
        <f>IF(AF177&gt;4.65,IF((AF177+VLOOKUP(CEILING(AF177,1),Tables!$L$2:$M$22,2,FALSE)&lt;4.65),4.65,AF177+VLOOKUP(CEILING(AF177,1),Tables!$L$2:$M$22,2,FALSE)),IF(AF177&lt;4.65,IF((AF177+VLOOKUP(FLOOR(AF177,1),Tables!$L$2:$M$22,2,FALSE)&gt;4.65),4.65,AF177+VLOOKUP(FLOOR(AF177,1),Tables!$L$2:$M$22,2,FALSE)),4.65))</f>
        <v>4.4000000000000004</v>
      </c>
      <c r="AG178" s="27"/>
      <c r="AH178" s="30"/>
      <c r="AI178" s="47"/>
      <c r="AJ178" s="41"/>
      <c r="AK178" s="14">
        <f>IF(AK177&gt;4.65,IF((AK177+VLOOKUP(CEILING(AK177,1),Tables!$L$2:$M$22,2,FALSE)&lt;4.65),4.65,AK177+VLOOKUP(CEILING(AK177,1),Tables!$L$2:$M$22,2,FALSE)),IF(AK177&lt;4.65,IF((AK177+VLOOKUP(FLOOR(AK177,1),Tables!$L$2:$M$22,2,FALSE)&gt;4.65),4.65,AK177+VLOOKUP(FLOOR(AK177,1),Tables!$L$2:$M$22,2,FALSE)),4.65))</f>
        <v>4.4000000000000004</v>
      </c>
      <c r="AL178" s="27"/>
      <c r="AM178" s="30"/>
      <c r="AN178" s="47"/>
      <c r="AO178" s="41"/>
      <c r="AP178" s="14">
        <f>IF(AP177&gt;4.65,IF((AP177+VLOOKUP(CEILING(AP177,1),Tables!$L$2:$M$22,2,FALSE)&lt;4.65),4.65,AP177+VLOOKUP(CEILING(AP177,1),Tables!$L$2:$M$22,2,FALSE)),IF(AP177&lt;4.65,IF((AP177+VLOOKUP(FLOOR(AP177,1),Tables!$L$2:$M$22,2,FALSE)&gt;4.65),4.65,AP177+VLOOKUP(FLOOR(AP177,1),Tables!$L$2:$M$22,2,FALSE)),4.65))</f>
        <v>4.4000000000000004</v>
      </c>
      <c r="AQ178" s="27"/>
      <c r="AR178" s="30"/>
      <c r="AS178" s="47"/>
    </row>
    <row r="179" spans="1:45" s="16" customFormat="1">
      <c r="A179" s="13">
        <f t="shared" si="138"/>
        <v>49</v>
      </c>
      <c r="B179" s="13">
        <f t="shared" si="139"/>
        <v>8</v>
      </c>
      <c r="C179" s="13">
        <f t="shared" si="136"/>
        <v>2</v>
      </c>
      <c r="D179" s="16" t="str">
        <f t="shared" si="137"/>
        <v>s49w8d2</v>
      </c>
      <c r="E179" s="23">
        <f t="shared" si="135"/>
        <v>41121</v>
      </c>
      <c r="F179" s="41"/>
      <c r="G179" s="14">
        <f>IF(G178&gt;4.65,IF((G178+VLOOKUP(CEILING(G178,1),Tables!$L$2:$M$22,2,FALSE)&lt;4.65),4.65,G178+VLOOKUP(CEILING(G178,1),Tables!$L$2:$M$22,2,FALSE)),IF(G178&lt;4.65,IF((G178+VLOOKUP(FLOOR(G178,1),Tables!$L$2:$M$22,2,FALSE)&gt;4.65),4.65,G178+VLOOKUP(FLOOR(G178,1),Tables!$L$2:$M$22,2,FALSE)),4.65))</f>
        <v>4.4153846153846157</v>
      </c>
      <c r="H179" s="27"/>
      <c r="I179" s="30"/>
      <c r="J179" s="47"/>
      <c r="K179" s="41"/>
      <c r="L179" s="14">
        <f>IF(L178&gt;4.65,IF((L178+VLOOKUP(CEILING(L178,1),Tables!$L$2:$M$22,2,FALSE)&lt;4.65),4.65,L178+VLOOKUP(CEILING(L178,1),Tables!$L$2:$M$22,2,FALSE)),IF(L178&lt;4.65,IF((L178+VLOOKUP(FLOOR(L178,1),Tables!$L$2:$M$22,2,FALSE)&gt;4.65),4.65,L178+VLOOKUP(FLOOR(L178,1),Tables!$L$2:$M$22,2,FALSE)),4.65))</f>
        <v>4.4153846153846157</v>
      </c>
      <c r="M179" s="27"/>
      <c r="N179" s="30"/>
      <c r="O179" s="47"/>
      <c r="P179" s="41"/>
      <c r="Q179" s="14">
        <f>IF(Q178&gt;4.65,IF((Q178+VLOOKUP(CEILING(Q178,1),Tables!$L$2:$M$22,2,FALSE)&lt;4.65),4.65,Q178+VLOOKUP(CEILING(Q178,1),Tables!$L$2:$M$22,2,FALSE)),IF(Q178&lt;4.65,IF((Q178+VLOOKUP(FLOOR(Q178,1),Tables!$L$2:$M$22,2,FALSE)&gt;4.65),4.65,Q178+VLOOKUP(FLOOR(Q178,1),Tables!$L$2:$M$22,2,FALSE)),4.65))</f>
        <v>4.4153846153846157</v>
      </c>
      <c r="R179" s="27"/>
      <c r="S179" s="30"/>
      <c r="T179" s="47"/>
      <c r="U179" s="41"/>
      <c r="V179" s="14">
        <f>IF(V178&gt;4.65,IF((V178+VLOOKUP(CEILING(V178,1),Tables!$L$2:$M$22,2,FALSE)&lt;4.65),4.65,V178+VLOOKUP(CEILING(V178,1),Tables!$L$2:$M$22,2,FALSE)),IF(V178&lt;4.65,IF((V178+VLOOKUP(FLOOR(V178,1),Tables!$L$2:$M$22,2,FALSE)&gt;4.65),4.65,V178+VLOOKUP(FLOOR(V178,1),Tables!$L$2:$M$22,2,FALSE)),4.65))</f>
        <v>4.4153846153846157</v>
      </c>
      <c r="W179" s="27"/>
      <c r="X179" s="30"/>
      <c r="Y179" s="47"/>
      <c r="Z179" s="41"/>
      <c r="AA179" s="14">
        <f>IF(AA178&gt;4.65,IF((AA178+VLOOKUP(CEILING(AA178,1),Tables!$L$2:$M$22,2,FALSE)&lt;4.65),4.65,AA178+VLOOKUP(CEILING(AA178,1),Tables!$L$2:$M$22,2,FALSE)),IF(AA178&lt;4.65,IF((AA178+VLOOKUP(FLOOR(AA178,1),Tables!$L$2:$M$22,2,FALSE)&gt;4.65),4.65,AA178+VLOOKUP(FLOOR(AA178,1),Tables!$L$2:$M$22,2,FALSE)),4.65))</f>
        <v>4.4153846153846157</v>
      </c>
      <c r="AB179" s="27"/>
      <c r="AC179" s="30"/>
      <c r="AD179" s="47"/>
      <c r="AE179" s="41"/>
      <c r="AF179" s="14">
        <f>IF(AF178&gt;4.65,IF((AF178+VLOOKUP(CEILING(AF178,1),Tables!$L$2:$M$22,2,FALSE)&lt;4.65),4.65,AF178+VLOOKUP(CEILING(AF178,1),Tables!$L$2:$M$22,2,FALSE)),IF(AF178&lt;4.65,IF((AF178+VLOOKUP(FLOOR(AF178,1),Tables!$L$2:$M$22,2,FALSE)&gt;4.65),4.65,AF178+VLOOKUP(FLOOR(AF178,1),Tables!$L$2:$M$22,2,FALSE)),4.65))</f>
        <v>4.4153846153846157</v>
      </c>
      <c r="AG179" s="27"/>
      <c r="AH179" s="30"/>
      <c r="AI179" s="47"/>
      <c r="AJ179" s="41"/>
      <c r="AK179" s="14">
        <f>IF(AK178&gt;4.65,IF((AK178+VLOOKUP(CEILING(AK178,1),Tables!$L$2:$M$22,2,FALSE)&lt;4.65),4.65,AK178+VLOOKUP(CEILING(AK178,1),Tables!$L$2:$M$22,2,FALSE)),IF(AK178&lt;4.65,IF((AK178+VLOOKUP(FLOOR(AK178,1),Tables!$L$2:$M$22,2,FALSE)&gt;4.65),4.65,AK178+VLOOKUP(FLOOR(AK178,1),Tables!$L$2:$M$22,2,FALSE)),4.65))</f>
        <v>4.4153846153846157</v>
      </c>
      <c r="AL179" s="27"/>
      <c r="AM179" s="30"/>
      <c r="AN179" s="47"/>
      <c r="AO179" s="41"/>
      <c r="AP179" s="14">
        <f>IF(AP178&gt;4.65,IF((AP178+VLOOKUP(CEILING(AP178,1),Tables!$L$2:$M$22,2,FALSE)&lt;4.65),4.65,AP178+VLOOKUP(CEILING(AP178,1),Tables!$L$2:$M$22,2,FALSE)),IF(AP178&lt;4.65,IF((AP178+VLOOKUP(FLOOR(AP178,1),Tables!$L$2:$M$22,2,FALSE)&gt;4.65),4.65,AP178+VLOOKUP(FLOOR(AP178,1),Tables!$L$2:$M$22,2,FALSE)),4.65))</f>
        <v>4.4153846153846157</v>
      </c>
      <c r="AQ179" s="27"/>
      <c r="AR179" s="30"/>
      <c r="AS179" s="47"/>
    </row>
    <row r="180" spans="1:45" s="16" customFormat="1">
      <c r="A180" s="13">
        <f t="shared" si="138"/>
        <v>49</v>
      </c>
      <c r="B180" s="13">
        <f t="shared" si="139"/>
        <v>8</v>
      </c>
      <c r="C180" s="13">
        <f t="shared" si="136"/>
        <v>3</v>
      </c>
      <c r="D180" s="16" t="str">
        <f t="shared" si="137"/>
        <v>s49w8d3</v>
      </c>
      <c r="E180" s="23">
        <f t="shared" si="135"/>
        <v>41122</v>
      </c>
      <c r="F180" s="41"/>
      <c r="G180" s="14">
        <f>IF(G179&gt;4.65,IF((G179+VLOOKUP(CEILING(G179,1),Tables!$L$2:$M$22,2,FALSE)&lt;4.65),4.65,G179+VLOOKUP(CEILING(G179,1),Tables!$L$2:$M$22,2,FALSE)),IF(G179&lt;4.65,IF((G179+VLOOKUP(FLOOR(G179,1),Tables!$L$2:$M$22,2,FALSE)&gt;4.65),4.65,G179+VLOOKUP(FLOOR(G179,1),Tables!$L$2:$M$22,2,FALSE)),4.65))</f>
        <v>4.430769230769231</v>
      </c>
      <c r="H180" s="27"/>
      <c r="I180" s="30"/>
      <c r="J180" s="47"/>
      <c r="K180" s="41"/>
      <c r="L180" s="14">
        <f>IF(L179&gt;4.65,IF((L179+VLOOKUP(CEILING(L179,1),Tables!$L$2:$M$22,2,FALSE)&lt;4.65),4.65,L179+VLOOKUP(CEILING(L179,1),Tables!$L$2:$M$22,2,FALSE)),IF(L179&lt;4.65,IF((L179+VLOOKUP(FLOOR(L179,1),Tables!$L$2:$M$22,2,FALSE)&gt;4.65),4.65,L179+VLOOKUP(FLOOR(L179,1),Tables!$L$2:$M$22,2,FALSE)),4.65))</f>
        <v>4.430769230769231</v>
      </c>
      <c r="M180" s="27"/>
      <c r="N180" s="30"/>
      <c r="O180" s="47"/>
      <c r="P180" s="41"/>
      <c r="Q180" s="14">
        <f>IF(Q179&gt;4.65,IF((Q179+VLOOKUP(CEILING(Q179,1),Tables!$L$2:$M$22,2,FALSE)&lt;4.65),4.65,Q179+VLOOKUP(CEILING(Q179,1),Tables!$L$2:$M$22,2,FALSE)),IF(Q179&lt;4.65,IF((Q179+VLOOKUP(FLOOR(Q179,1),Tables!$L$2:$M$22,2,FALSE)&gt;4.65),4.65,Q179+VLOOKUP(FLOOR(Q179,1),Tables!$L$2:$M$22,2,FALSE)),4.65))</f>
        <v>4.430769230769231</v>
      </c>
      <c r="R180" s="27"/>
      <c r="S180" s="30"/>
      <c r="T180" s="47"/>
      <c r="U180" s="41"/>
      <c r="V180" s="14">
        <f>IF(V179&gt;4.65,IF((V179+VLOOKUP(CEILING(V179,1),Tables!$L$2:$M$22,2,FALSE)&lt;4.65),4.65,V179+VLOOKUP(CEILING(V179,1),Tables!$L$2:$M$22,2,FALSE)),IF(V179&lt;4.65,IF((V179+VLOOKUP(FLOOR(V179,1),Tables!$L$2:$M$22,2,FALSE)&gt;4.65),4.65,V179+VLOOKUP(FLOOR(V179,1),Tables!$L$2:$M$22,2,FALSE)),4.65))</f>
        <v>4.430769230769231</v>
      </c>
      <c r="W180" s="27"/>
      <c r="X180" s="30"/>
      <c r="Y180" s="47"/>
      <c r="Z180" s="41"/>
      <c r="AA180" s="14">
        <f>IF(AA179&gt;4.65,IF((AA179+VLOOKUP(CEILING(AA179,1),Tables!$L$2:$M$22,2,FALSE)&lt;4.65),4.65,AA179+VLOOKUP(CEILING(AA179,1),Tables!$L$2:$M$22,2,FALSE)),IF(AA179&lt;4.65,IF((AA179+VLOOKUP(FLOOR(AA179,1),Tables!$L$2:$M$22,2,FALSE)&gt;4.65),4.65,AA179+VLOOKUP(FLOOR(AA179,1),Tables!$L$2:$M$22,2,FALSE)),4.65))</f>
        <v>4.430769230769231</v>
      </c>
      <c r="AB180" s="27"/>
      <c r="AC180" s="30"/>
      <c r="AD180" s="47"/>
      <c r="AE180" s="41"/>
      <c r="AF180" s="14">
        <f>IF(AF179&gt;4.65,IF((AF179+VLOOKUP(CEILING(AF179,1),Tables!$L$2:$M$22,2,FALSE)&lt;4.65),4.65,AF179+VLOOKUP(CEILING(AF179,1),Tables!$L$2:$M$22,2,FALSE)),IF(AF179&lt;4.65,IF((AF179+VLOOKUP(FLOOR(AF179,1),Tables!$L$2:$M$22,2,FALSE)&gt;4.65),4.65,AF179+VLOOKUP(FLOOR(AF179,1),Tables!$L$2:$M$22,2,FALSE)),4.65))</f>
        <v>4.430769230769231</v>
      </c>
      <c r="AG180" s="27"/>
      <c r="AH180" s="30"/>
      <c r="AI180" s="47"/>
      <c r="AJ180" s="41"/>
      <c r="AK180" s="14">
        <f>IF(AK179&gt;4.65,IF((AK179+VLOOKUP(CEILING(AK179,1),Tables!$L$2:$M$22,2,FALSE)&lt;4.65),4.65,AK179+VLOOKUP(CEILING(AK179,1),Tables!$L$2:$M$22,2,FALSE)),IF(AK179&lt;4.65,IF((AK179+VLOOKUP(FLOOR(AK179,1),Tables!$L$2:$M$22,2,FALSE)&gt;4.65),4.65,AK179+VLOOKUP(FLOOR(AK179,1),Tables!$L$2:$M$22,2,FALSE)),4.65))</f>
        <v>4.430769230769231</v>
      </c>
      <c r="AL180" s="27"/>
      <c r="AM180" s="30"/>
      <c r="AN180" s="47"/>
      <c r="AO180" s="41"/>
      <c r="AP180" s="14">
        <f>IF(AP179&gt;4.65,IF((AP179+VLOOKUP(CEILING(AP179,1),Tables!$L$2:$M$22,2,FALSE)&lt;4.65),4.65,AP179+VLOOKUP(CEILING(AP179,1),Tables!$L$2:$M$22,2,FALSE)),IF(AP179&lt;4.65,IF((AP179+VLOOKUP(FLOOR(AP179,1),Tables!$L$2:$M$22,2,FALSE)&gt;4.65),4.65,AP179+VLOOKUP(FLOOR(AP179,1),Tables!$L$2:$M$22,2,FALSE)),4.65))</f>
        <v>4.430769230769231</v>
      </c>
      <c r="AQ180" s="27"/>
      <c r="AR180" s="30"/>
      <c r="AS180" s="47"/>
    </row>
    <row r="181" spans="1:45" s="16" customFormat="1">
      <c r="A181" s="13">
        <f t="shared" si="138"/>
        <v>49</v>
      </c>
      <c r="B181" s="13">
        <f t="shared" si="139"/>
        <v>8</v>
      </c>
      <c r="C181" s="13">
        <f t="shared" si="136"/>
        <v>4</v>
      </c>
      <c r="D181" s="16" t="str">
        <f t="shared" si="137"/>
        <v>s49w8d4</v>
      </c>
      <c r="E181" s="23">
        <f t="shared" si="135"/>
        <v>41123</v>
      </c>
      <c r="F181" s="41"/>
      <c r="G181" s="14">
        <f>IF(G180&gt;4.65,IF((G180+VLOOKUP(CEILING(G180,1),Tables!$L$2:$M$22,2,FALSE)&lt;4.65),4.65,G180+VLOOKUP(CEILING(G180,1),Tables!$L$2:$M$22,2,FALSE)),IF(G180&lt;4.65,IF((G180+VLOOKUP(FLOOR(G180,1),Tables!$L$2:$M$22,2,FALSE)&gt;4.65),4.65,G180+VLOOKUP(FLOOR(G180,1),Tables!$L$2:$M$22,2,FALSE)),4.65))</f>
        <v>4.4461538461538463</v>
      </c>
      <c r="H181" s="27"/>
      <c r="I181" s="30"/>
      <c r="J181" s="47"/>
      <c r="K181" s="41"/>
      <c r="L181" s="14">
        <f>IF(L180&gt;4.65,IF((L180+VLOOKUP(CEILING(L180,1),Tables!$L$2:$M$22,2,FALSE)&lt;4.65),4.65,L180+VLOOKUP(CEILING(L180,1),Tables!$L$2:$M$22,2,FALSE)),IF(L180&lt;4.65,IF((L180+VLOOKUP(FLOOR(L180,1),Tables!$L$2:$M$22,2,FALSE)&gt;4.65),4.65,L180+VLOOKUP(FLOOR(L180,1),Tables!$L$2:$M$22,2,FALSE)),4.65))</f>
        <v>4.4461538461538463</v>
      </c>
      <c r="M181" s="27"/>
      <c r="N181" s="30"/>
      <c r="O181" s="47"/>
      <c r="P181" s="41"/>
      <c r="Q181" s="14">
        <f>IF(Q180&gt;4.65,IF((Q180+VLOOKUP(CEILING(Q180,1),Tables!$L$2:$M$22,2,FALSE)&lt;4.65),4.65,Q180+VLOOKUP(CEILING(Q180,1),Tables!$L$2:$M$22,2,FALSE)),IF(Q180&lt;4.65,IF((Q180+VLOOKUP(FLOOR(Q180,1),Tables!$L$2:$M$22,2,FALSE)&gt;4.65),4.65,Q180+VLOOKUP(FLOOR(Q180,1),Tables!$L$2:$M$22,2,FALSE)),4.65))</f>
        <v>4.4461538461538463</v>
      </c>
      <c r="R181" s="27"/>
      <c r="S181" s="30"/>
      <c r="T181" s="47"/>
      <c r="U181" s="41"/>
      <c r="V181" s="14">
        <f>IF(V180&gt;4.65,IF((V180+VLOOKUP(CEILING(V180,1),Tables!$L$2:$M$22,2,FALSE)&lt;4.65),4.65,V180+VLOOKUP(CEILING(V180,1),Tables!$L$2:$M$22,2,FALSE)),IF(V180&lt;4.65,IF((V180+VLOOKUP(FLOOR(V180,1),Tables!$L$2:$M$22,2,FALSE)&gt;4.65),4.65,V180+VLOOKUP(FLOOR(V180,1),Tables!$L$2:$M$22,2,FALSE)),4.65))</f>
        <v>4.4461538461538463</v>
      </c>
      <c r="W181" s="27"/>
      <c r="X181" s="30"/>
      <c r="Y181" s="47"/>
      <c r="Z181" s="41"/>
      <c r="AA181" s="14">
        <f>IF(AA180&gt;4.65,IF((AA180+VLOOKUP(CEILING(AA180,1),Tables!$L$2:$M$22,2,FALSE)&lt;4.65),4.65,AA180+VLOOKUP(CEILING(AA180,1),Tables!$L$2:$M$22,2,FALSE)),IF(AA180&lt;4.65,IF((AA180+VLOOKUP(FLOOR(AA180,1),Tables!$L$2:$M$22,2,FALSE)&gt;4.65),4.65,AA180+VLOOKUP(FLOOR(AA180,1),Tables!$L$2:$M$22,2,FALSE)),4.65))</f>
        <v>4.4461538461538463</v>
      </c>
      <c r="AB181" s="27"/>
      <c r="AC181" s="30"/>
      <c r="AD181" s="47"/>
      <c r="AE181" s="41"/>
      <c r="AF181" s="14">
        <f>IF(AF180&gt;4.65,IF((AF180+VLOOKUP(CEILING(AF180,1),Tables!$L$2:$M$22,2,FALSE)&lt;4.65),4.65,AF180+VLOOKUP(CEILING(AF180,1),Tables!$L$2:$M$22,2,FALSE)),IF(AF180&lt;4.65,IF((AF180+VLOOKUP(FLOOR(AF180,1),Tables!$L$2:$M$22,2,FALSE)&gt;4.65),4.65,AF180+VLOOKUP(FLOOR(AF180,1),Tables!$L$2:$M$22,2,FALSE)),4.65))</f>
        <v>4.4461538461538463</v>
      </c>
      <c r="AG181" s="27"/>
      <c r="AH181" s="30"/>
      <c r="AI181" s="47"/>
      <c r="AJ181" s="41"/>
      <c r="AK181" s="14">
        <f>IF(AK180&gt;4.65,IF((AK180+VLOOKUP(CEILING(AK180,1),Tables!$L$2:$M$22,2,FALSE)&lt;4.65),4.65,AK180+VLOOKUP(CEILING(AK180,1),Tables!$L$2:$M$22,2,FALSE)),IF(AK180&lt;4.65,IF((AK180+VLOOKUP(FLOOR(AK180,1),Tables!$L$2:$M$22,2,FALSE)&gt;4.65),4.65,AK180+VLOOKUP(FLOOR(AK180,1),Tables!$L$2:$M$22,2,FALSE)),4.65))</f>
        <v>4.4461538461538463</v>
      </c>
      <c r="AL181" s="27"/>
      <c r="AM181" s="30"/>
      <c r="AN181" s="47"/>
      <c r="AO181" s="41"/>
      <c r="AP181" s="14">
        <f>IF(AP180&gt;4.65,IF((AP180+VLOOKUP(CEILING(AP180,1),Tables!$L$2:$M$22,2,FALSE)&lt;4.65),4.65,AP180+VLOOKUP(CEILING(AP180,1),Tables!$L$2:$M$22,2,FALSE)),IF(AP180&lt;4.65,IF((AP180+VLOOKUP(FLOOR(AP180,1),Tables!$L$2:$M$22,2,FALSE)&gt;4.65),4.65,AP180+VLOOKUP(FLOOR(AP180,1),Tables!$L$2:$M$22,2,FALSE)),4.65))</f>
        <v>4.4461538461538463</v>
      </c>
      <c r="AQ181" s="27"/>
      <c r="AR181" s="30"/>
      <c r="AS181" s="47"/>
    </row>
    <row r="182" spans="1:45" s="16" customFormat="1">
      <c r="A182" s="13">
        <f t="shared" si="138"/>
        <v>49</v>
      </c>
      <c r="B182" s="13">
        <f t="shared" si="139"/>
        <v>8</v>
      </c>
      <c r="C182" s="13">
        <f t="shared" si="136"/>
        <v>5</v>
      </c>
      <c r="D182" s="16" t="str">
        <f t="shared" si="137"/>
        <v>s49w8d5</v>
      </c>
      <c r="E182" s="23">
        <f>E181+1</f>
        <v>41124</v>
      </c>
      <c r="F182" s="41"/>
      <c r="G182" s="14">
        <f>IF(G181&gt;4.65,IF((G181+VLOOKUP(CEILING(G181,1),Tables!$L$2:$M$22,2,FALSE)&lt;4.65),4.65,G181+VLOOKUP(CEILING(G181,1),Tables!$L$2:$M$22,2,FALSE)),IF(G181&lt;4.65,IF((G181+VLOOKUP(FLOOR(G181,1),Tables!$L$2:$M$22,2,FALSE)&gt;4.65),4.65,G181+VLOOKUP(FLOOR(G181,1),Tables!$L$2:$M$22,2,FALSE)),4.65))</f>
        <v>4.4615384615384617</v>
      </c>
      <c r="H182" s="27"/>
      <c r="I182" s="30"/>
      <c r="J182" s="47"/>
      <c r="K182" s="41"/>
      <c r="L182" s="14">
        <f>IF(L181&gt;4.65,IF((L181+VLOOKUP(CEILING(L181,1),Tables!$L$2:$M$22,2,FALSE)&lt;4.65),4.65,L181+VLOOKUP(CEILING(L181,1),Tables!$L$2:$M$22,2,FALSE)),IF(L181&lt;4.65,IF((L181+VLOOKUP(FLOOR(L181,1),Tables!$L$2:$M$22,2,FALSE)&gt;4.65),4.65,L181+VLOOKUP(FLOOR(L181,1),Tables!$L$2:$M$22,2,FALSE)),4.65))</f>
        <v>4.4615384615384617</v>
      </c>
      <c r="M182" s="27"/>
      <c r="N182" s="30"/>
      <c r="O182" s="47"/>
      <c r="P182" s="41"/>
      <c r="Q182" s="14">
        <f>IF(Q181&gt;4.65,IF((Q181+VLOOKUP(CEILING(Q181,1),Tables!$L$2:$M$22,2,FALSE)&lt;4.65),4.65,Q181+VLOOKUP(CEILING(Q181,1),Tables!$L$2:$M$22,2,FALSE)),IF(Q181&lt;4.65,IF((Q181+VLOOKUP(FLOOR(Q181,1),Tables!$L$2:$M$22,2,FALSE)&gt;4.65),4.65,Q181+VLOOKUP(FLOOR(Q181,1),Tables!$L$2:$M$22,2,FALSE)),4.65))</f>
        <v>4.4615384615384617</v>
      </c>
      <c r="R182" s="27"/>
      <c r="S182" s="30"/>
      <c r="T182" s="47"/>
      <c r="U182" s="41"/>
      <c r="V182" s="14">
        <f>IF(V181&gt;4.65,IF((V181+VLOOKUP(CEILING(V181,1),Tables!$L$2:$M$22,2,FALSE)&lt;4.65),4.65,V181+VLOOKUP(CEILING(V181,1),Tables!$L$2:$M$22,2,FALSE)),IF(V181&lt;4.65,IF((V181+VLOOKUP(FLOOR(V181,1),Tables!$L$2:$M$22,2,FALSE)&gt;4.65),4.65,V181+VLOOKUP(FLOOR(V181,1),Tables!$L$2:$M$22,2,FALSE)),4.65))</f>
        <v>4.4615384615384617</v>
      </c>
      <c r="W182" s="27"/>
      <c r="X182" s="30"/>
      <c r="Y182" s="47"/>
      <c r="Z182" s="41"/>
      <c r="AA182" s="14">
        <f>IF(AA181&gt;4.65,IF((AA181+VLOOKUP(CEILING(AA181,1),Tables!$L$2:$M$22,2,FALSE)&lt;4.65),4.65,AA181+VLOOKUP(CEILING(AA181,1),Tables!$L$2:$M$22,2,FALSE)),IF(AA181&lt;4.65,IF((AA181+VLOOKUP(FLOOR(AA181,1),Tables!$L$2:$M$22,2,FALSE)&gt;4.65),4.65,AA181+VLOOKUP(FLOOR(AA181,1),Tables!$L$2:$M$22,2,FALSE)),4.65))</f>
        <v>4.4615384615384617</v>
      </c>
      <c r="AB182" s="27"/>
      <c r="AC182" s="30"/>
      <c r="AD182" s="47"/>
      <c r="AE182" s="41"/>
      <c r="AF182" s="14">
        <f>IF(AF181&gt;4.65,IF((AF181+VLOOKUP(CEILING(AF181,1),Tables!$L$2:$M$22,2,FALSE)&lt;4.65),4.65,AF181+VLOOKUP(CEILING(AF181,1),Tables!$L$2:$M$22,2,FALSE)),IF(AF181&lt;4.65,IF((AF181+VLOOKUP(FLOOR(AF181,1),Tables!$L$2:$M$22,2,FALSE)&gt;4.65),4.65,AF181+VLOOKUP(FLOOR(AF181,1),Tables!$L$2:$M$22,2,FALSE)),4.65))</f>
        <v>4.4615384615384617</v>
      </c>
      <c r="AG182" s="27"/>
      <c r="AH182" s="30"/>
      <c r="AI182" s="47"/>
      <c r="AJ182" s="41"/>
      <c r="AK182" s="14">
        <f>IF(AK181&gt;4.65,IF((AK181+VLOOKUP(CEILING(AK181,1),Tables!$L$2:$M$22,2,FALSE)&lt;4.65),4.65,AK181+VLOOKUP(CEILING(AK181,1),Tables!$L$2:$M$22,2,FALSE)),IF(AK181&lt;4.65,IF((AK181+VLOOKUP(FLOOR(AK181,1),Tables!$L$2:$M$22,2,FALSE)&gt;4.65),4.65,AK181+VLOOKUP(FLOOR(AK181,1),Tables!$L$2:$M$22,2,FALSE)),4.65))</f>
        <v>4.4615384615384617</v>
      </c>
      <c r="AL182" s="27"/>
      <c r="AM182" s="30"/>
      <c r="AN182" s="47"/>
      <c r="AO182" s="41"/>
      <c r="AP182" s="14">
        <f>IF(AP181&gt;4.65,IF((AP181+VLOOKUP(CEILING(AP181,1),Tables!$L$2:$M$22,2,FALSE)&lt;4.65),4.65,AP181+VLOOKUP(CEILING(AP181,1),Tables!$L$2:$M$22,2,FALSE)),IF(AP181&lt;4.65,IF((AP181+VLOOKUP(FLOOR(AP181,1),Tables!$L$2:$M$22,2,FALSE)&gt;4.65),4.65,AP181+VLOOKUP(FLOOR(AP181,1),Tables!$L$2:$M$22,2,FALSE)),4.65))</f>
        <v>4.4615384615384617</v>
      </c>
      <c r="AQ182" s="27"/>
      <c r="AR182" s="30"/>
      <c r="AS182" s="47"/>
    </row>
    <row r="183" spans="1:45">
      <c r="A183" s="9"/>
      <c r="B183" s="9"/>
      <c r="C183" s="9"/>
      <c r="D183" s="19"/>
      <c r="E183" s="20" t="s">
        <v>72</v>
      </c>
      <c r="F183" s="57"/>
      <c r="G183" s="22">
        <f t="shared" ref="G183" si="140">IF(F183="pic",G182/0.75,IF(F183="mots",G182*0.5,G182))</f>
        <v>4.4615384615384617</v>
      </c>
      <c r="H183" s="49"/>
      <c r="K183" s="57"/>
      <c r="L183" s="22">
        <f t="shared" ref="L183" si="141">IF(K183="pic",L182/0.75,IF(K183="mots",L182*0.5,L182))</f>
        <v>4.4615384615384617</v>
      </c>
      <c r="M183" s="49"/>
      <c r="P183" s="57"/>
      <c r="Q183" s="22">
        <f t="shared" ref="Q183" si="142">IF(P183="pic",Q182/0.75,IF(P183="mots",Q182*0.5,Q182))</f>
        <v>4.4615384615384617</v>
      </c>
      <c r="R183" s="49"/>
      <c r="U183" s="57"/>
      <c r="V183" s="22">
        <f t="shared" ref="V183" si="143">IF(U183="pic",V182/0.75,IF(U183="mots",V182*0.5,V182))</f>
        <v>4.4615384615384617</v>
      </c>
      <c r="W183" s="49"/>
      <c r="Z183" s="57"/>
      <c r="AA183" s="22">
        <f t="shared" ref="AA183" si="144">IF(Z183="pic",AA182/0.75,IF(Z183="mots",AA182*0.5,AA182))</f>
        <v>4.4615384615384617</v>
      </c>
      <c r="AB183" s="49"/>
      <c r="AE183" s="57"/>
      <c r="AF183" s="22">
        <f t="shared" ref="AF183" si="145">IF(AE183="pic",AF182/0.75,IF(AE183="mots",AF182*0.5,AF182))</f>
        <v>4.4615384615384617</v>
      </c>
      <c r="AG183" s="49"/>
      <c r="AJ183" s="57"/>
      <c r="AK183" s="22">
        <f t="shared" ref="AK183" si="146">IF(AJ183="pic",AK182/0.75,IF(AJ183="mots",AK182*0.5,AK182))</f>
        <v>4.4615384615384617</v>
      </c>
      <c r="AL183" s="49"/>
      <c r="AO183" s="57"/>
      <c r="AP183" s="22">
        <f t="shared" ref="AP183" si="147">IF(AO183="pic",AP182/0.75,IF(AO183="mots",AP182*0.5,AP182))</f>
        <v>4.4615384615384617</v>
      </c>
      <c r="AQ183" s="49"/>
    </row>
    <row r="184" spans="1:45">
      <c r="A184" s="6">
        <f>IF(AND(B182=16,C182=7),A182+1,A182)</f>
        <v>49</v>
      </c>
      <c r="B184" s="6">
        <f>IF(A184&gt;A182,1,IF(C182=7,B182+1,B182))</f>
        <v>8</v>
      </c>
      <c r="C184" s="6">
        <f>IF(C182=7,1,C182+1)</f>
        <v>6</v>
      </c>
      <c r="D184" s="2" t="str">
        <f t="shared" si="137"/>
        <v>s49w8d6</v>
      </c>
      <c r="E184" s="24">
        <f>E182+1</f>
        <v>41125</v>
      </c>
      <c r="G184" s="14">
        <f>IF(G183&gt;4.65,IF((G183+VLOOKUP(CEILING(G183,1),Tables!$L$2:$M$22,2,FALSE)&lt;4.65),4.65,G183+VLOOKUP(CEILING(G183,1),Tables!$L$2:$M$22,2,FALSE)),IF(G183&lt;4.65,IF((G183+VLOOKUP(FLOOR(G183,1),Tables!$L$2:$M$22,2,FALSE)&gt;4.65),4.65,G183+VLOOKUP(FLOOR(G183,1),Tables!$L$2:$M$22,2,FALSE)),4.65))</f>
        <v>4.476923076923077</v>
      </c>
      <c r="L184" s="14">
        <f>IF(L183&gt;4.65,IF((L183+VLOOKUP(CEILING(L183,1),Tables!$L$2:$M$22,2,FALSE)&lt;4.65),4.65,L183+VLOOKUP(CEILING(L183,1),Tables!$L$2:$M$22,2,FALSE)),IF(L183&lt;4.65,IF((L183+VLOOKUP(FLOOR(L183,1),Tables!$L$2:$M$22,2,FALSE)&gt;4.65),4.65,L183+VLOOKUP(FLOOR(L183,1),Tables!$L$2:$M$22,2,FALSE)),4.65))</f>
        <v>4.476923076923077</v>
      </c>
      <c r="Q184" s="14">
        <f>IF(Q183&gt;4.65,IF((Q183+VLOOKUP(CEILING(Q183,1),Tables!$L$2:$M$22,2,FALSE)&lt;4.65),4.65,Q183+VLOOKUP(CEILING(Q183,1),Tables!$L$2:$M$22,2,FALSE)),IF(Q183&lt;4.65,IF((Q183+VLOOKUP(FLOOR(Q183,1),Tables!$L$2:$M$22,2,FALSE)&gt;4.65),4.65,Q183+VLOOKUP(FLOOR(Q183,1),Tables!$L$2:$M$22,2,FALSE)),4.65))</f>
        <v>4.476923076923077</v>
      </c>
      <c r="V184" s="14">
        <f>IF(V183&gt;4.65,IF((V183+VLOOKUP(CEILING(V183,1),Tables!$L$2:$M$22,2,FALSE)&lt;4.65),4.65,V183+VLOOKUP(CEILING(V183,1),Tables!$L$2:$M$22,2,FALSE)),IF(V183&lt;4.65,IF((V183+VLOOKUP(FLOOR(V183,1),Tables!$L$2:$M$22,2,FALSE)&gt;4.65),4.65,V183+VLOOKUP(FLOOR(V183,1),Tables!$L$2:$M$22,2,FALSE)),4.65))</f>
        <v>4.476923076923077</v>
      </c>
      <c r="AA184" s="14">
        <f>IF(AA183&gt;4.65,IF((AA183+VLOOKUP(CEILING(AA183,1),Tables!$L$2:$M$22,2,FALSE)&lt;4.65),4.65,AA183+VLOOKUP(CEILING(AA183,1),Tables!$L$2:$M$22,2,FALSE)),IF(AA183&lt;4.65,IF((AA183+VLOOKUP(FLOOR(AA183,1),Tables!$L$2:$M$22,2,FALSE)&gt;4.65),4.65,AA183+VLOOKUP(FLOOR(AA183,1),Tables!$L$2:$M$22,2,FALSE)),4.65))</f>
        <v>4.476923076923077</v>
      </c>
      <c r="AF184" s="14">
        <f>IF(AF183&gt;4.65,IF((AF183+VLOOKUP(CEILING(AF183,1),Tables!$L$2:$M$22,2,FALSE)&lt;4.65),4.65,AF183+VLOOKUP(CEILING(AF183,1),Tables!$L$2:$M$22,2,FALSE)),IF(AF183&lt;4.65,IF((AF183+VLOOKUP(FLOOR(AF183,1),Tables!$L$2:$M$22,2,FALSE)&gt;4.65),4.65,AF183+VLOOKUP(FLOOR(AF183,1),Tables!$L$2:$M$22,2,FALSE)),4.65))</f>
        <v>4.476923076923077</v>
      </c>
      <c r="AK184" s="14">
        <f>IF(AK183&gt;4.65,IF((AK183+VLOOKUP(CEILING(AK183,1),Tables!$L$2:$M$22,2,FALSE)&lt;4.65),4.65,AK183+VLOOKUP(CEILING(AK183,1),Tables!$L$2:$M$22,2,FALSE)),IF(AK183&lt;4.65,IF((AK183+VLOOKUP(FLOOR(AK183,1),Tables!$L$2:$M$22,2,FALSE)&gt;4.65),4.65,AK183+VLOOKUP(FLOOR(AK183,1),Tables!$L$2:$M$22,2,FALSE)),4.65))</f>
        <v>4.476923076923077</v>
      </c>
      <c r="AP184" s="14">
        <f>IF(AP183&gt;4.65,IF((AP183+VLOOKUP(CEILING(AP183,1),Tables!$L$2:$M$22,2,FALSE)&lt;4.65),4.65,AP183+VLOOKUP(CEILING(AP183,1),Tables!$L$2:$M$22,2,FALSE)),IF(AP183&lt;4.65,IF((AP183+VLOOKUP(FLOOR(AP183,1),Tables!$L$2:$M$22,2,FALSE)&gt;4.65),4.65,AP183+VLOOKUP(FLOOR(AP183,1),Tables!$L$2:$M$22,2,FALSE)),4.65))</f>
        <v>4.476923076923077</v>
      </c>
    </row>
    <row r="185" spans="1:45">
      <c r="A185" s="6">
        <f t="shared" si="138"/>
        <v>49</v>
      </c>
      <c r="B185" s="6">
        <f t="shared" si="139"/>
        <v>8</v>
      </c>
      <c r="C185" s="6">
        <f t="shared" si="136"/>
        <v>7</v>
      </c>
      <c r="D185" s="2" t="str">
        <f t="shared" si="137"/>
        <v>s49w8d7</v>
      </c>
      <c r="E185" s="24">
        <f>E184+1</f>
        <v>41126</v>
      </c>
      <c r="G185" s="14">
        <f>IF(G184&gt;4.65,IF((G184+VLOOKUP(CEILING(G184,1),Tables!$L$2:$M$22,2,FALSE)&lt;4.65),4.65,G184+VLOOKUP(CEILING(G184,1),Tables!$L$2:$M$22,2,FALSE)),IF(G184&lt;4.65,IF((G184+VLOOKUP(FLOOR(G184,1),Tables!$L$2:$M$22,2,FALSE)&gt;4.65),4.65,G184+VLOOKUP(FLOOR(G184,1),Tables!$L$2:$M$22,2,FALSE)),4.65))</f>
        <v>4.4923076923076923</v>
      </c>
      <c r="L185" s="14">
        <f>IF(L184&gt;4.65,IF((L184+VLOOKUP(CEILING(L184,1),Tables!$L$2:$M$22,2,FALSE)&lt;4.65),4.65,L184+VLOOKUP(CEILING(L184,1),Tables!$L$2:$M$22,2,FALSE)),IF(L184&lt;4.65,IF((L184+VLOOKUP(FLOOR(L184,1),Tables!$L$2:$M$22,2,FALSE)&gt;4.65),4.65,L184+VLOOKUP(FLOOR(L184,1),Tables!$L$2:$M$22,2,FALSE)),4.65))</f>
        <v>4.4923076923076923</v>
      </c>
      <c r="Q185" s="14">
        <f>IF(Q184&gt;4.65,IF((Q184+VLOOKUP(CEILING(Q184,1),Tables!$L$2:$M$22,2,FALSE)&lt;4.65),4.65,Q184+VLOOKUP(CEILING(Q184,1),Tables!$L$2:$M$22,2,FALSE)),IF(Q184&lt;4.65,IF((Q184+VLOOKUP(FLOOR(Q184,1),Tables!$L$2:$M$22,2,FALSE)&gt;4.65),4.65,Q184+VLOOKUP(FLOOR(Q184,1),Tables!$L$2:$M$22,2,FALSE)),4.65))</f>
        <v>4.4923076923076923</v>
      </c>
      <c r="V185" s="14">
        <f>IF(V184&gt;4.65,IF((V184+VLOOKUP(CEILING(V184,1),Tables!$L$2:$M$22,2,FALSE)&lt;4.65),4.65,V184+VLOOKUP(CEILING(V184,1),Tables!$L$2:$M$22,2,FALSE)),IF(V184&lt;4.65,IF((V184+VLOOKUP(FLOOR(V184,1),Tables!$L$2:$M$22,2,FALSE)&gt;4.65),4.65,V184+VLOOKUP(FLOOR(V184,1),Tables!$L$2:$M$22,2,FALSE)),4.65))</f>
        <v>4.4923076923076923</v>
      </c>
      <c r="AA185" s="14">
        <f>IF(AA184&gt;4.65,IF((AA184+VLOOKUP(CEILING(AA184,1),Tables!$L$2:$M$22,2,FALSE)&lt;4.65),4.65,AA184+VLOOKUP(CEILING(AA184,1),Tables!$L$2:$M$22,2,FALSE)),IF(AA184&lt;4.65,IF((AA184+VLOOKUP(FLOOR(AA184,1),Tables!$L$2:$M$22,2,FALSE)&gt;4.65),4.65,AA184+VLOOKUP(FLOOR(AA184,1),Tables!$L$2:$M$22,2,FALSE)),4.65))</f>
        <v>4.4923076923076923</v>
      </c>
      <c r="AF185" s="14">
        <f>IF(AF184&gt;4.65,IF((AF184+VLOOKUP(CEILING(AF184,1),Tables!$L$2:$M$22,2,FALSE)&lt;4.65),4.65,AF184+VLOOKUP(CEILING(AF184,1),Tables!$L$2:$M$22,2,FALSE)),IF(AF184&lt;4.65,IF((AF184+VLOOKUP(FLOOR(AF184,1),Tables!$L$2:$M$22,2,FALSE)&gt;4.65),4.65,AF184+VLOOKUP(FLOOR(AF184,1),Tables!$L$2:$M$22,2,FALSE)),4.65))</f>
        <v>4.4923076923076923</v>
      </c>
      <c r="AK185" s="14">
        <f>IF(AK184&gt;4.65,IF((AK184+VLOOKUP(CEILING(AK184,1),Tables!$L$2:$M$22,2,FALSE)&lt;4.65),4.65,AK184+VLOOKUP(CEILING(AK184,1),Tables!$L$2:$M$22,2,FALSE)),IF(AK184&lt;4.65,IF((AK184+VLOOKUP(FLOOR(AK184,1),Tables!$L$2:$M$22,2,FALSE)&gt;4.65),4.65,AK184+VLOOKUP(FLOOR(AK184,1),Tables!$L$2:$M$22,2,FALSE)),4.65))</f>
        <v>4.4923076923076923</v>
      </c>
      <c r="AP185" s="14">
        <f>IF(AP184&gt;4.65,IF((AP184+VLOOKUP(CEILING(AP184,1),Tables!$L$2:$M$22,2,FALSE)&lt;4.65),4.65,AP184+VLOOKUP(CEILING(AP184,1),Tables!$L$2:$M$22,2,FALSE)),IF(AP184&lt;4.65,IF((AP184+VLOOKUP(FLOOR(AP184,1),Tables!$L$2:$M$22,2,FALSE)&gt;4.65),4.65,AP184+VLOOKUP(FLOOR(AP184,1),Tables!$L$2:$M$22,2,FALSE)),4.65))</f>
        <v>4.4923076923076923</v>
      </c>
    </row>
    <row r="186" spans="1:45">
      <c r="A186" s="6">
        <f t="shared" si="138"/>
        <v>49</v>
      </c>
      <c r="B186" s="6">
        <f t="shared" si="139"/>
        <v>9</v>
      </c>
      <c r="C186" s="6">
        <f t="shared" si="136"/>
        <v>1</v>
      </c>
      <c r="D186" s="2" t="str">
        <f t="shared" si="137"/>
        <v>s49w9d1</v>
      </c>
      <c r="E186" s="24">
        <f>E185+1</f>
        <v>41127</v>
      </c>
      <c r="G186" s="14">
        <f>IF(G185&gt;4.65,IF((G185+VLOOKUP(CEILING(G185,1),Tables!$L$2:$M$22,2,FALSE)&lt;4.65),4.65,G185+VLOOKUP(CEILING(G185,1),Tables!$L$2:$M$22,2,FALSE)),IF(G185&lt;4.65,IF((G185+VLOOKUP(FLOOR(G185,1),Tables!$L$2:$M$22,2,FALSE)&gt;4.65),4.65,G185+VLOOKUP(FLOOR(G185,1),Tables!$L$2:$M$22,2,FALSE)),4.65))</f>
        <v>4.5076923076923077</v>
      </c>
      <c r="L186" s="14">
        <f>IF(L185&gt;4.65,IF((L185+VLOOKUP(CEILING(L185,1),Tables!$L$2:$M$22,2,FALSE)&lt;4.65),4.65,L185+VLOOKUP(CEILING(L185,1),Tables!$L$2:$M$22,2,FALSE)),IF(L185&lt;4.65,IF((L185+VLOOKUP(FLOOR(L185,1),Tables!$L$2:$M$22,2,FALSE)&gt;4.65),4.65,L185+VLOOKUP(FLOOR(L185,1),Tables!$L$2:$M$22,2,FALSE)),4.65))</f>
        <v>4.5076923076923077</v>
      </c>
      <c r="Q186" s="14">
        <f>IF(Q185&gt;4.65,IF((Q185+VLOOKUP(CEILING(Q185,1),Tables!$L$2:$M$22,2,FALSE)&lt;4.65),4.65,Q185+VLOOKUP(CEILING(Q185,1),Tables!$L$2:$M$22,2,FALSE)),IF(Q185&lt;4.65,IF((Q185+VLOOKUP(FLOOR(Q185,1),Tables!$L$2:$M$22,2,FALSE)&gt;4.65),4.65,Q185+VLOOKUP(FLOOR(Q185,1),Tables!$L$2:$M$22,2,FALSE)),4.65))</f>
        <v>4.5076923076923077</v>
      </c>
      <c r="V186" s="14">
        <f>IF(V185&gt;4.65,IF((V185+VLOOKUP(CEILING(V185,1),Tables!$L$2:$M$22,2,FALSE)&lt;4.65),4.65,V185+VLOOKUP(CEILING(V185,1),Tables!$L$2:$M$22,2,FALSE)),IF(V185&lt;4.65,IF((V185+VLOOKUP(FLOOR(V185,1),Tables!$L$2:$M$22,2,FALSE)&gt;4.65),4.65,V185+VLOOKUP(FLOOR(V185,1),Tables!$L$2:$M$22,2,FALSE)),4.65))</f>
        <v>4.5076923076923077</v>
      </c>
      <c r="AA186" s="14">
        <f>IF(AA185&gt;4.65,IF((AA185+VLOOKUP(CEILING(AA185,1),Tables!$L$2:$M$22,2,FALSE)&lt;4.65),4.65,AA185+VLOOKUP(CEILING(AA185,1),Tables!$L$2:$M$22,2,FALSE)),IF(AA185&lt;4.65,IF((AA185+VLOOKUP(FLOOR(AA185,1),Tables!$L$2:$M$22,2,FALSE)&gt;4.65),4.65,AA185+VLOOKUP(FLOOR(AA185,1),Tables!$L$2:$M$22,2,FALSE)),4.65))</f>
        <v>4.5076923076923077</v>
      </c>
      <c r="AF186" s="14">
        <f>IF(AF185&gt;4.65,IF((AF185+VLOOKUP(CEILING(AF185,1),Tables!$L$2:$M$22,2,FALSE)&lt;4.65),4.65,AF185+VLOOKUP(CEILING(AF185,1),Tables!$L$2:$M$22,2,FALSE)),IF(AF185&lt;4.65,IF((AF185+VLOOKUP(FLOOR(AF185,1),Tables!$L$2:$M$22,2,FALSE)&gt;4.65),4.65,AF185+VLOOKUP(FLOOR(AF185,1),Tables!$L$2:$M$22,2,FALSE)),4.65))</f>
        <v>4.5076923076923077</v>
      </c>
      <c r="AK186" s="14">
        <f>IF(AK185&gt;4.65,IF((AK185+VLOOKUP(CEILING(AK185,1),Tables!$L$2:$M$22,2,FALSE)&lt;4.65),4.65,AK185+VLOOKUP(CEILING(AK185,1),Tables!$L$2:$M$22,2,FALSE)),IF(AK185&lt;4.65,IF((AK185+VLOOKUP(FLOOR(AK185,1),Tables!$L$2:$M$22,2,FALSE)&gt;4.65),4.65,AK185+VLOOKUP(FLOOR(AK185,1),Tables!$L$2:$M$22,2,FALSE)),4.65))</f>
        <v>4.5076923076923077</v>
      </c>
      <c r="AP186" s="14">
        <f>IF(AP185&gt;4.65,IF((AP185+VLOOKUP(CEILING(AP185,1),Tables!$L$2:$M$22,2,FALSE)&lt;4.65),4.65,AP185+VLOOKUP(CEILING(AP185,1),Tables!$L$2:$M$22,2,FALSE)),IF(AP185&lt;4.65,IF((AP185+VLOOKUP(FLOOR(AP185,1),Tables!$L$2:$M$22,2,FALSE)&gt;4.65),4.65,AP185+VLOOKUP(FLOOR(AP185,1),Tables!$L$2:$M$22,2,FALSE)),4.65))</f>
        <v>4.5076923076923077</v>
      </c>
    </row>
    <row r="187" spans="1:45" s="19" customFormat="1">
      <c r="A187" s="9"/>
      <c r="B187" s="9"/>
      <c r="C187" s="9"/>
      <c r="E187" s="20" t="s">
        <v>0</v>
      </c>
      <c r="F187" s="43"/>
      <c r="G187" s="22">
        <f t="shared" ref="G187" si="148">IF(F187="pic",G186/0.75,IF(F187="mots",G186*0.5,G186))</f>
        <v>4.5076923076923077</v>
      </c>
      <c r="H187" s="49"/>
      <c r="I187" s="32"/>
      <c r="J187" s="56"/>
      <c r="K187" s="43"/>
      <c r="L187" s="22">
        <f t="shared" ref="L187" si="149">IF(K187="pic",L186/0.75,IF(K187="mots",L186*0.5,L186))</f>
        <v>4.5076923076923077</v>
      </c>
      <c r="M187" s="49"/>
      <c r="N187" s="32"/>
      <c r="O187" s="56"/>
      <c r="P187" s="43"/>
      <c r="Q187" s="22">
        <f t="shared" ref="Q187" si="150">IF(P187="pic",Q186/0.75,IF(P187="mots",Q186*0.5,Q186))</f>
        <v>4.5076923076923077</v>
      </c>
      <c r="R187" s="49"/>
      <c r="S187" s="32"/>
      <c r="T187" s="56"/>
      <c r="U187" s="43"/>
      <c r="V187" s="22">
        <f t="shared" ref="V187" si="151">IF(U187="pic",V186/0.75,IF(U187="mots",V186*0.5,V186))</f>
        <v>4.5076923076923077</v>
      </c>
      <c r="W187" s="49"/>
      <c r="X187" s="32"/>
      <c r="Y187" s="56"/>
      <c r="Z187" s="43"/>
      <c r="AA187" s="22">
        <f t="shared" ref="AA187" si="152">IF(Z187="pic",AA186/0.75,IF(Z187="mots",AA186*0.5,AA186))</f>
        <v>4.5076923076923077</v>
      </c>
      <c r="AB187" s="49"/>
      <c r="AC187" s="32"/>
      <c r="AD187" s="56"/>
      <c r="AE187" s="43"/>
      <c r="AF187" s="22">
        <f t="shared" ref="AF187" si="153">IF(AE187="pic",AF186/0.75,IF(AE187="mots",AF186*0.5,AF186))</f>
        <v>4.5076923076923077</v>
      </c>
      <c r="AG187" s="49"/>
      <c r="AH187" s="32"/>
      <c r="AI187" s="56"/>
      <c r="AJ187" s="43"/>
      <c r="AK187" s="22">
        <f t="shared" ref="AK187" si="154">IF(AJ187="pic",AK186/0.75,IF(AJ187="mots",AK186*0.5,AK186))</f>
        <v>4.5076923076923077</v>
      </c>
      <c r="AL187" s="49"/>
      <c r="AM187" s="32"/>
      <c r="AN187" s="56"/>
      <c r="AO187" s="43"/>
      <c r="AP187" s="22">
        <f t="shared" ref="AP187" si="155">IF(AO187="pic",AP186/0.75,IF(AO187="mots",AP186*0.5,AP186))</f>
        <v>4.5076923076923077</v>
      </c>
      <c r="AQ187" s="49"/>
      <c r="AR187" s="32"/>
      <c r="AS187" s="56"/>
    </row>
    <row r="188" spans="1:45">
      <c r="A188" s="6">
        <f>IF(AND(B186=16,C186=7),A186+1,A186)</f>
        <v>49</v>
      </c>
      <c r="B188" s="6">
        <f>IF(A188&gt;A186,1,IF(C186=7,B186+1,B186))</f>
        <v>9</v>
      </c>
      <c r="C188" s="6">
        <f>IF(C186=7,1,C186+1)</f>
        <v>2</v>
      </c>
      <c r="D188" s="2" t="str">
        <f t="shared" si="137"/>
        <v>s49w9d2</v>
      </c>
      <c r="E188" s="24">
        <f>E186+1</f>
        <v>41128</v>
      </c>
      <c r="G188" s="14">
        <f>IF(G187&gt;4.65,IF((G187+VLOOKUP(CEILING(G187,1),Tables!$L$2:$M$22,2,FALSE)&lt;4.65),4.65,G187+VLOOKUP(CEILING(G187,1),Tables!$L$2:$M$22,2,FALSE)),IF(G187&lt;4.65,IF((G187+VLOOKUP(FLOOR(G187,1),Tables!$L$2:$M$22,2,FALSE)&gt;4.65),4.65,G187+VLOOKUP(FLOOR(G187,1),Tables!$L$2:$M$22,2,FALSE)),4.65))</f>
        <v>4.523076923076923</v>
      </c>
      <c r="L188" s="14">
        <f>IF(L187&gt;4.65,IF((L187+VLOOKUP(CEILING(L187,1),Tables!$L$2:$M$22,2,FALSE)&lt;4.65),4.65,L187+VLOOKUP(CEILING(L187,1),Tables!$L$2:$M$22,2,FALSE)),IF(L187&lt;4.65,IF((L187+VLOOKUP(FLOOR(L187,1),Tables!$L$2:$M$22,2,FALSE)&gt;4.65),4.65,L187+VLOOKUP(FLOOR(L187,1),Tables!$L$2:$M$22,2,FALSE)),4.65))</f>
        <v>4.523076923076923</v>
      </c>
      <c r="Q188" s="14">
        <f>IF(Q187&gt;4.65,IF((Q187+VLOOKUP(CEILING(Q187,1),Tables!$L$2:$M$22,2,FALSE)&lt;4.65),4.65,Q187+VLOOKUP(CEILING(Q187,1),Tables!$L$2:$M$22,2,FALSE)),IF(Q187&lt;4.65,IF((Q187+VLOOKUP(FLOOR(Q187,1),Tables!$L$2:$M$22,2,FALSE)&gt;4.65),4.65,Q187+VLOOKUP(FLOOR(Q187,1),Tables!$L$2:$M$22,2,FALSE)),4.65))</f>
        <v>4.523076923076923</v>
      </c>
      <c r="V188" s="14">
        <f>IF(V187&gt;4.65,IF((V187+VLOOKUP(CEILING(V187,1),Tables!$L$2:$M$22,2,FALSE)&lt;4.65),4.65,V187+VLOOKUP(CEILING(V187,1),Tables!$L$2:$M$22,2,FALSE)),IF(V187&lt;4.65,IF((V187+VLOOKUP(FLOOR(V187,1),Tables!$L$2:$M$22,2,FALSE)&gt;4.65),4.65,V187+VLOOKUP(FLOOR(V187,1),Tables!$L$2:$M$22,2,FALSE)),4.65))</f>
        <v>4.523076923076923</v>
      </c>
      <c r="AA188" s="14">
        <f>IF(AA187&gt;4.65,IF((AA187+VLOOKUP(CEILING(AA187,1),Tables!$L$2:$M$22,2,FALSE)&lt;4.65),4.65,AA187+VLOOKUP(CEILING(AA187,1),Tables!$L$2:$M$22,2,FALSE)),IF(AA187&lt;4.65,IF((AA187+VLOOKUP(FLOOR(AA187,1),Tables!$L$2:$M$22,2,FALSE)&gt;4.65),4.65,AA187+VLOOKUP(FLOOR(AA187,1),Tables!$L$2:$M$22,2,FALSE)),4.65))</f>
        <v>4.523076923076923</v>
      </c>
      <c r="AF188" s="14">
        <f>IF(AF187&gt;4.65,IF((AF187+VLOOKUP(CEILING(AF187,1),Tables!$L$2:$M$22,2,FALSE)&lt;4.65),4.65,AF187+VLOOKUP(CEILING(AF187,1),Tables!$L$2:$M$22,2,FALSE)),IF(AF187&lt;4.65,IF((AF187+VLOOKUP(FLOOR(AF187,1),Tables!$L$2:$M$22,2,FALSE)&gt;4.65),4.65,AF187+VLOOKUP(FLOOR(AF187,1),Tables!$L$2:$M$22,2,FALSE)),4.65))</f>
        <v>4.523076923076923</v>
      </c>
      <c r="AK188" s="14">
        <f>IF(AK187&gt;4.65,IF((AK187+VLOOKUP(CEILING(AK187,1),Tables!$L$2:$M$22,2,FALSE)&lt;4.65),4.65,AK187+VLOOKUP(CEILING(AK187,1),Tables!$L$2:$M$22,2,FALSE)),IF(AK187&lt;4.65,IF((AK187+VLOOKUP(FLOOR(AK187,1),Tables!$L$2:$M$22,2,FALSE)&gt;4.65),4.65,AK187+VLOOKUP(FLOOR(AK187,1),Tables!$L$2:$M$22,2,FALSE)),4.65))</f>
        <v>4.523076923076923</v>
      </c>
      <c r="AP188" s="14">
        <f>IF(AP187&gt;4.65,IF((AP187+VLOOKUP(CEILING(AP187,1),Tables!$L$2:$M$22,2,FALSE)&lt;4.65),4.65,AP187+VLOOKUP(CEILING(AP187,1),Tables!$L$2:$M$22,2,FALSE)),IF(AP187&lt;4.65,IF((AP187+VLOOKUP(FLOOR(AP187,1),Tables!$L$2:$M$22,2,FALSE)&gt;4.65),4.65,AP187+VLOOKUP(FLOOR(AP187,1),Tables!$L$2:$M$22,2,FALSE)),4.65))</f>
        <v>4.523076923076923</v>
      </c>
    </row>
    <row r="189" spans="1:45">
      <c r="A189" s="6">
        <f t="shared" si="138"/>
        <v>49</v>
      </c>
      <c r="B189" s="6">
        <f t="shared" si="139"/>
        <v>9</v>
      </c>
      <c r="C189" s="6">
        <f t="shared" si="136"/>
        <v>3</v>
      </c>
      <c r="D189" s="2" t="str">
        <f t="shared" si="137"/>
        <v>s49w9d3</v>
      </c>
      <c r="E189" s="24">
        <f>E188+1</f>
        <v>41129</v>
      </c>
      <c r="G189" s="14">
        <f>IF(G188&gt;4.65,IF((G188+VLOOKUP(CEILING(G188,1),Tables!$L$2:$M$22,2,FALSE)&lt;4.65),4.65,G188+VLOOKUP(CEILING(G188,1),Tables!$L$2:$M$22,2,FALSE)),IF(G188&lt;4.65,IF((G188+VLOOKUP(FLOOR(G188,1),Tables!$L$2:$M$22,2,FALSE)&gt;4.65),4.65,G188+VLOOKUP(FLOOR(G188,1),Tables!$L$2:$M$22,2,FALSE)),4.65))</f>
        <v>4.5384615384615383</v>
      </c>
      <c r="L189" s="14">
        <f>IF(L188&gt;4.65,IF((L188+VLOOKUP(CEILING(L188,1),Tables!$L$2:$M$22,2,FALSE)&lt;4.65),4.65,L188+VLOOKUP(CEILING(L188,1),Tables!$L$2:$M$22,2,FALSE)),IF(L188&lt;4.65,IF((L188+VLOOKUP(FLOOR(L188,1),Tables!$L$2:$M$22,2,FALSE)&gt;4.65),4.65,L188+VLOOKUP(FLOOR(L188,1),Tables!$L$2:$M$22,2,FALSE)),4.65))</f>
        <v>4.5384615384615383</v>
      </c>
      <c r="Q189" s="14">
        <f>IF(Q188&gt;4.65,IF((Q188+VLOOKUP(CEILING(Q188,1),Tables!$L$2:$M$22,2,FALSE)&lt;4.65),4.65,Q188+VLOOKUP(CEILING(Q188,1),Tables!$L$2:$M$22,2,FALSE)),IF(Q188&lt;4.65,IF((Q188+VLOOKUP(FLOOR(Q188,1),Tables!$L$2:$M$22,2,FALSE)&gt;4.65),4.65,Q188+VLOOKUP(FLOOR(Q188,1),Tables!$L$2:$M$22,2,FALSE)),4.65))</f>
        <v>4.5384615384615383</v>
      </c>
      <c r="V189" s="14">
        <f>IF(V188&gt;4.65,IF((V188+VLOOKUP(CEILING(V188,1),Tables!$L$2:$M$22,2,FALSE)&lt;4.65),4.65,V188+VLOOKUP(CEILING(V188,1),Tables!$L$2:$M$22,2,FALSE)),IF(V188&lt;4.65,IF((V188+VLOOKUP(FLOOR(V188,1),Tables!$L$2:$M$22,2,FALSE)&gt;4.65),4.65,V188+VLOOKUP(FLOOR(V188,1),Tables!$L$2:$M$22,2,FALSE)),4.65))</f>
        <v>4.5384615384615383</v>
      </c>
      <c r="AA189" s="14">
        <f>IF(AA188&gt;4.65,IF((AA188+VLOOKUP(CEILING(AA188,1),Tables!$L$2:$M$22,2,FALSE)&lt;4.65),4.65,AA188+VLOOKUP(CEILING(AA188,1),Tables!$L$2:$M$22,2,FALSE)),IF(AA188&lt;4.65,IF((AA188+VLOOKUP(FLOOR(AA188,1),Tables!$L$2:$M$22,2,FALSE)&gt;4.65),4.65,AA188+VLOOKUP(FLOOR(AA188,1),Tables!$L$2:$M$22,2,FALSE)),4.65))</f>
        <v>4.5384615384615383</v>
      </c>
      <c r="AF189" s="14">
        <f>IF(AF188&gt;4.65,IF((AF188+VLOOKUP(CEILING(AF188,1),Tables!$L$2:$M$22,2,FALSE)&lt;4.65),4.65,AF188+VLOOKUP(CEILING(AF188,1),Tables!$L$2:$M$22,2,FALSE)),IF(AF188&lt;4.65,IF((AF188+VLOOKUP(FLOOR(AF188,1),Tables!$L$2:$M$22,2,FALSE)&gt;4.65),4.65,AF188+VLOOKUP(FLOOR(AF188,1),Tables!$L$2:$M$22,2,FALSE)),4.65))</f>
        <v>4.5384615384615383</v>
      </c>
      <c r="AK189" s="14">
        <f>IF(AK188&gt;4.65,IF((AK188+VLOOKUP(CEILING(AK188,1),Tables!$L$2:$M$22,2,FALSE)&lt;4.65),4.65,AK188+VLOOKUP(CEILING(AK188,1),Tables!$L$2:$M$22,2,FALSE)),IF(AK188&lt;4.65,IF((AK188+VLOOKUP(FLOOR(AK188,1),Tables!$L$2:$M$22,2,FALSE)&gt;4.65),4.65,AK188+VLOOKUP(FLOOR(AK188,1),Tables!$L$2:$M$22,2,FALSE)),4.65))</f>
        <v>4.5384615384615383</v>
      </c>
      <c r="AP189" s="14">
        <f>IF(AP188&gt;4.65,IF((AP188+VLOOKUP(CEILING(AP188,1),Tables!$L$2:$M$22,2,FALSE)&lt;4.65),4.65,AP188+VLOOKUP(CEILING(AP188,1),Tables!$L$2:$M$22,2,FALSE)),IF(AP188&lt;4.65,IF((AP188+VLOOKUP(FLOOR(AP188,1),Tables!$L$2:$M$22,2,FALSE)&gt;4.65),4.65,AP188+VLOOKUP(FLOOR(AP188,1),Tables!$L$2:$M$22,2,FALSE)),4.65))</f>
        <v>4.5384615384615383</v>
      </c>
    </row>
    <row r="190" spans="1:45">
      <c r="A190" s="6">
        <f t="shared" si="138"/>
        <v>49</v>
      </c>
      <c r="B190" s="6">
        <f t="shared" si="139"/>
        <v>9</v>
      </c>
      <c r="C190" s="6">
        <f t="shared" si="136"/>
        <v>4</v>
      </c>
      <c r="D190" s="2" t="str">
        <f t="shared" si="137"/>
        <v>s49w9d4</v>
      </c>
      <c r="E190" s="24">
        <f>E189+1</f>
        <v>41130</v>
      </c>
      <c r="G190" s="14">
        <f>IF(G189&gt;4.65,IF((G189+VLOOKUP(CEILING(G189,1),Tables!$L$2:$M$22,2,FALSE)&lt;4.65),4.65,G189+VLOOKUP(CEILING(G189,1),Tables!$L$2:$M$22,2,FALSE)),IF(G189&lt;4.65,IF((G189+VLOOKUP(FLOOR(G189,1),Tables!$L$2:$M$22,2,FALSE)&gt;4.65),4.65,G189+VLOOKUP(FLOOR(G189,1),Tables!$L$2:$M$22,2,FALSE)),4.65))</f>
        <v>4.5538461538461537</v>
      </c>
      <c r="L190" s="14">
        <f>IF(L189&gt;4.65,IF((L189+VLOOKUP(CEILING(L189,1),Tables!$L$2:$M$22,2,FALSE)&lt;4.65),4.65,L189+VLOOKUP(CEILING(L189,1),Tables!$L$2:$M$22,2,FALSE)),IF(L189&lt;4.65,IF((L189+VLOOKUP(FLOOR(L189,1),Tables!$L$2:$M$22,2,FALSE)&gt;4.65),4.65,L189+VLOOKUP(FLOOR(L189,1),Tables!$L$2:$M$22,2,FALSE)),4.65))</f>
        <v>4.5538461538461537</v>
      </c>
      <c r="Q190" s="14">
        <f>IF(Q189&gt;4.65,IF((Q189+VLOOKUP(CEILING(Q189,1),Tables!$L$2:$M$22,2,FALSE)&lt;4.65),4.65,Q189+VLOOKUP(CEILING(Q189,1),Tables!$L$2:$M$22,2,FALSE)),IF(Q189&lt;4.65,IF((Q189+VLOOKUP(FLOOR(Q189,1),Tables!$L$2:$M$22,2,FALSE)&gt;4.65),4.65,Q189+VLOOKUP(FLOOR(Q189,1),Tables!$L$2:$M$22,2,FALSE)),4.65))</f>
        <v>4.5538461538461537</v>
      </c>
      <c r="V190" s="14">
        <f>IF(V189&gt;4.65,IF((V189+VLOOKUP(CEILING(V189,1),Tables!$L$2:$M$22,2,FALSE)&lt;4.65),4.65,V189+VLOOKUP(CEILING(V189,1),Tables!$L$2:$M$22,2,FALSE)),IF(V189&lt;4.65,IF((V189+VLOOKUP(FLOOR(V189,1),Tables!$L$2:$M$22,2,FALSE)&gt;4.65),4.65,V189+VLOOKUP(FLOOR(V189,1),Tables!$L$2:$M$22,2,FALSE)),4.65))</f>
        <v>4.5538461538461537</v>
      </c>
      <c r="AA190" s="14">
        <f>IF(AA189&gt;4.65,IF((AA189+VLOOKUP(CEILING(AA189,1),Tables!$L$2:$M$22,2,FALSE)&lt;4.65),4.65,AA189+VLOOKUP(CEILING(AA189,1),Tables!$L$2:$M$22,2,FALSE)),IF(AA189&lt;4.65,IF((AA189+VLOOKUP(FLOOR(AA189,1),Tables!$L$2:$M$22,2,FALSE)&gt;4.65),4.65,AA189+VLOOKUP(FLOOR(AA189,1),Tables!$L$2:$M$22,2,FALSE)),4.65))</f>
        <v>4.5538461538461537</v>
      </c>
      <c r="AF190" s="14">
        <f>IF(AF189&gt;4.65,IF((AF189+VLOOKUP(CEILING(AF189,1),Tables!$L$2:$M$22,2,FALSE)&lt;4.65),4.65,AF189+VLOOKUP(CEILING(AF189,1),Tables!$L$2:$M$22,2,FALSE)),IF(AF189&lt;4.65,IF((AF189+VLOOKUP(FLOOR(AF189,1),Tables!$L$2:$M$22,2,FALSE)&gt;4.65),4.65,AF189+VLOOKUP(FLOOR(AF189,1),Tables!$L$2:$M$22,2,FALSE)),4.65))</f>
        <v>4.5538461538461537</v>
      </c>
      <c r="AK190" s="14">
        <f>IF(AK189&gt;4.65,IF((AK189+VLOOKUP(CEILING(AK189,1),Tables!$L$2:$M$22,2,FALSE)&lt;4.65),4.65,AK189+VLOOKUP(CEILING(AK189,1),Tables!$L$2:$M$22,2,FALSE)),IF(AK189&lt;4.65,IF((AK189+VLOOKUP(FLOOR(AK189,1),Tables!$L$2:$M$22,2,FALSE)&gt;4.65),4.65,AK189+VLOOKUP(FLOOR(AK189,1),Tables!$L$2:$M$22,2,FALSE)),4.65))</f>
        <v>4.5538461538461537</v>
      </c>
      <c r="AP190" s="14">
        <f>IF(AP189&gt;4.65,IF((AP189+VLOOKUP(CEILING(AP189,1),Tables!$L$2:$M$22,2,FALSE)&lt;4.65),4.65,AP189+VLOOKUP(CEILING(AP189,1),Tables!$L$2:$M$22,2,FALSE)),IF(AP189&lt;4.65,IF((AP189+VLOOKUP(FLOOR(AP189,1),Tables!$L$2:$M$22,2,FALSE)&gt;4.65),4.65,AP189+VLOOKUP(FLOOR(AP189,1),Tables!$L$2:$M$22,2,FALSE)),4.65))</f>
        <v>4.5538461538461537</v>
      </c>
    </row>
    <row r="191" spans="1:45">
      <c r="A191" s="6">
        <f t="shared" si="138"/>
        <v>49</v>
      </c>
      <c r="B191" s="6">
        <f t="shared" si="139"/>
        <v>9</v>
      </c>
      <c r="C191" s="6">
        <f t="shared" si="136"/>
        <v>5</v>
      </c>
      <c r="D191" s="2" t="str">
        <f t="shared" si="137"/>
        <v>s49w9d5</v>
      </c>
      <c r="E191" s="24">
        <f>E190+1</f>
        <v>41131</v>
      </c>
      <c r="G191" s="14">
        <f>IF(G190&gt;4.65,IF((G190+VLOOKUP(CEILING(G190,1),Tables!$L$2:$M$22,2,FALSE)&lt;4.65),4.65,G190+VLOOKUP(CEILING(G190,1),Tables!$L$2:$M$22,2,FALSE)),IF(G190&lt;4.65,IF((G190+VLOOKUP(FLOOR(G190,1),Tables!$L$2:$M$22,2,FALSE)&gt;4.65),4.65,G190+VLOOKUP(FLOOR(G190,1),Tables!$L$2:$M$22,2,FALSE)),4.65))</f>
        <v>4.569230769230769</v>
      </c>
      <c r="L191" s="14">
        <f>IF(L190&gt;4.65,IF((L190+VLOOKUP(CEILING(L190,1),Tables!$L$2:$M$22,2,FALSE)&lt;4.65),4.65,L190+VLOOKUP(CEILING(L190,1),Tables!$L$2:$M$22,2,FALSE)),IF(L190&lt;4.65,IF((L190+VLOOKUP(FLOOR(L190,1),Tables!$L$2:$M$22,2,FALSE)&gt;4.65),4.65,L190+VLOOKUP(FLOOR(L190,1),Tables!$L$2:$M$22,2,FALSE)),4.65))</f>
        <v>4.569230769230769</v>
      </c>
      <c r="Q191" s="14">
        <f>IF(Q190&gt;4.65,IF((Q190+VLOOKUP(CEILING(Q190,1),Tables!$L$2:$M$22,2,FALSE)&lt;4.65),4.65,Q190+VLOOKUP(CEILING(Q190,1),Tables!$L$2:$M$22,2,FALSE)),IF(Q190&lt;4.65,IF((Q190+VLOOKUP(FLOOR(Q190,1),Tables!$L$2:$M$22,2,FALSE)&gt;4.65),4.65,Q190+VLOOKUP(FLOOR(Q190,1),Tables!$L$2:$M$22,2,FALSE)),4.65))</f>
        <v>4.569230769230769</v>
      </c>
      <c r="V191" s="14">
        <f>IF(V190&gt;4.65,IF((V190+VLOOKUP(CEILING(V190,1),Tables!$L$2:$M$22,2,FALSE)&lt;4.65),4.65,V190+VLOOKUP(CEILING(V190,1),Tables!$L$2:$M$22,2,FALSE)),IF(V190&lt;4.65,IF((V190+VLOOKUP(FLOOR(V190,1),Tables!$L$2:$M$22,2,FALSE)&gt;4.65),4.65,V190+VLOOKUP(FLOOR(V190,1),Tables!$L$2:$M$22,2,FALSE)),4.65))</f>
        <v>4.569230769230769</v>
      </c>
      <c r="AA191" s="14">
        <f>IF(AA190&gt;4.65,IF((AA190+VLOOKUP(CEILING(AA190,1),Tables!$L$2:$M$22,2,FALSE)&lt;4.65),4.65,AA190+VLOOKUP(CEILING(AA190,1),Tables!$L$2:$M$22,2,FALSE)),IF(AA190&lt;4.65,IF((AA190+VLOOKUP(FLOOR(AA190,1),Tables!$L$2:$M$22,2,FALSE)&gt;4.65),4.65,AA190+VLOOKUP(FLOOR(AA190,1),Tables!$L$2:$M$22,2,FALSE)),4.65))</f>
        <v>4.569230769230769</v>
      </c>
      <c r="AF191" s="14">
        <f>IF(AF190&gt;4.65,IF((AF190+VLOOKUP(CEILING(AF190,1),Tables!$L$2:$M$22,2,FALSE)&lt;4.65),4.65,AF190+VLOOKUP(CEILING(AF190,1),Tables!$L$2:$M$22,2,FALSE)),IF(AF190&lt;4.65,IF((AF190+VLOOKUP(FLOOR(AF190,1),Tables!$L$2:$M$22,2,FALSE)&gt;4.65),4.65,AF190+VLOOKUP(FLOOR(AF190,1),Tables!$L$2:$M$22,2,FALSE)),4.65))</f>
        <v>4.569230769230769</v>
      </c>
      <c r="AK191" s="14">
        <f>IF(AK190&gt;4.65,IF((AK190+VLOOKUP(CEILING(AK190,1),Tables!$L$2:$M$22,2,FALSE)&lt;4.65),4.65,AK190+VLOOKUP(CEILING(AK190,1),Tables!$L$2:$M$22,2,FALSE)),IF(AK190&lt;4.65,IF((AK190+VLOOKUP(FLOOR(AK190,1),Tables!$L$2:$M$22,2,FALSE)&gt;4.65),4.65,AK190+VLOOKUP(FLOOR(AK190,1),Tables!$L$2:$M$22,2,FALSE)),4.65))</f>
        <v>4.569230769230769</v>
      </c>
      <c r="AP191" s="14">
        <f>IF(AP190&gt;4.65,IF((AP190+VLOOKUP(CEILING(AP190,1),Tables!$L$2:$M$22,2,FALSE)&lt;4.65),4.65,AP190+VLOOKUP(CEILING(AP190,1),Tables!$L$2:$M$22,2,FALSE)),IF(AP190&lt;4.65,IF((AP190+VLOOKUP(FLOOR(AP190,1),Tables!$L$2:$M$22,2,FALSE)&gt;4.65),4.65,AP190+VLOOKUP(FLOOR(AP190,1),Tables!$L$2:$M$22,2,FALSE)),4.65))</f>
        <v>4.569230769230769</v>
      </c>
    </row>
    <row r="192" spans="1:45" s="19" customFormat="1">
      <c r="A192" s="9"/>
      <c r="B192" s="9"/>
      <c r="C192" s="9"/>
      <c r="E192" s="20" t="s">
        <v>1</v>
      </c>
      <c r="F192" s="43"/>
      <c r="G192" s="22">
        <f t="shared" ref="G192" si="156">IF(F192="pic",G191/0.75,IF(F192="mots",G191*0.5,G191))</f>
        <v>4.569230769230769</v>
      </c>
      <c r="H192" s="49"/>
      <c r="I192" s="32"/>
      <c r="J192" s="56"/>
      <c r="K192" s="43"/>
      <c r="L192" s="22">
        <f t="shared" ref="L192" si="157">IF(K192="pic",L191/0.75,IF(K192="mots",L191*0.5,L191))</f>
        <v>4.569230769230769</v>
      </c>
      <c r="M192" s="49"/>
      <c r="N192" s="32"/>
      <c r="O192" s="56"/>
      <c r="P192" s="43"/>
      <c r="Q192" s="22">
        <f t="shared" ref="Q192" si="158">IF(P192="pic",Q191/0.75,IF(P192="mots",Q191*0.5,Q191))</f>
        <v>4.569230769230769</v>
      </c>
      <c r="R192" s="49"/>
      <c r="S192" s="32"/>
      <c r="T192" s="56"/>
      <c r="U192" s="43"/>
      <c r="V192" s="22">
        <f t="shared" ref="V192" si="159">IF(U192="pic",V191/0.75,IF(U192="mots",V191*0.5,V191))</f>
        <v>4.569230769230769</v>
      </c>
      <c r="W192" s="49"/>
      <c r="X192" s="32"/>
      <c r="Y192" s="56"/>
      <c r="Z192" s="43"/>
      <c r="AA192" s="22">
        <f t="shared" ref="AA192" si="160">IF(Z192="pic",AA191/0.75,IF(Z192="mots",AA191*0.5,AA191))</f>
        <v>4.569230769230769</v>
      </c>
      <c r="AB192" s="49"/>
      <c r="AC192" s="32"/>
      <c r="AD192" s="56"/>
      <c r="AE192" s="43"/>
      <c r="AF192" s="22">
        <f t="shared" ref="AF192" si="161">IF(AE192="pic",AF191/0.75,IF(AE192="mots",AF191*0.5,AF191))</f>
        <v>4.569230769230769</v>
      </c>
      <c r="AG192" s="49"/>
      <c r="AH192" s="32"/>
      <c r="AI192" s="56"/>
      <c r="AJ192" s="43"/>
      <c r="AK192" s="22">
        <f t="shared" ref="AK192" si="162">IF(AJ192="pic",AK191/0.75,IF(AJ192="mots",AK191*0.5,AK191))</f>
        <v>4.569230769230769</v>
      </c>
      <c r="AL192" s="49"/>
      <c r="AM192" s="32"/>
      <c r="AN192" s="56"/>
      <c r="AO192" s="43"/>
      <c r="AP192" s="22">
        <f t="shared" ref="AP192" si="163">IF(AO192="pic",AP191/0.75,IF(AO192="mots",AP191*0.5,AP191))</f>
        <v>4.569230769230769</v>
      </c>
      <c r="AQ192" s="49"/>
      <c r="AR192" s="32"/>
      <c r="AS192" s="56"/>
    </row>
    <row r="193" spans="1:43">
      <c r="A193" s="6">
        <f>IF(AND(B191=16,C191=7),A191+1,A191)</f>
        <v>49</v>
      </c>
      <c r="B193" s="6">
        <f>IF(A193&gt;A191,1,IF(C191=7,B191+1,B191))</f>
        <v>9</v>
      </c>
      <c r="C193" s="6">
        <f>IF(C191=7,1,C191+1)</f>
        <v>6</v>
      </c>
      <c r="D193" s="2" t="str">
        <f t="shared" si="137"/>
        <v>s49w9d6</v>
      </c>
      <c r="E193" s="24">
        <f>E191+1</f>
        <v>41132</v>
      </c>
      <c r="G193" s="14">
        <f>IF(G192&gt;4.65,IF((G192+VLOOKUP(CEILING(G192,1),Tables!$L$2:$M$22,2,FALSE)&lt;4.65),4.65,G192+VLOOKUP(CEILING(G192,1),Tables!$L$2:$M$22,2,FALSE)),IF(G192&lt;4.65,IF((G192+VLOOKUP(FLOOR(G192,1),Tables!$L$2:$M$22,2,FALSE)&gt;4.65),4.65,G192+VLOOKUP(FLOOR(G192,1),Tables!$L$2:$M$22,2,FALSE)),4.65))</f>
        <v>4.5846153846153843</v>
      </c>
      <c r="H193" s="31"/>
      <c r="L193" s="14">
        <f>IF(L192&gt;4.65,IF((L192+VLOOKUP(CEILING(L192,1),Tables!$L$2:$M$22,2,FALSE)&lt;4.65),4.65,L192+VLOOKUP(CEILING(L192,1),Tables!$L$2:$M$22,2,FALSE)),IF(L192&lt;4.65,IF((L192+VLOOKUP(FLOOR(L192,1),Tables!$L$2:$M$22,2,FALSE)&gt;4.65),4.65,L192+VLOOKUP(FLOOR(L192,1),Tables!$L$2:$M$22,2,FALSE)),4.65))</f>
        <v>4.5846153846153843</v>
      </c>
      <c r="M193" s="31"/>
      <c r="Q193" s="14">
        <f>IF(Q192&gt;4.65,IF((Q192+VLOOKUP(CEILING(Q192,1),Tables!$L$2:$M$22,2,FALSE)&lt;4.65),4.65,Q192+VLOOKUP(CEILING(Q192,1),Tables!$L$2:$M$22,2,FALSE)),IF(Q192&lt;4.65,IF((Q192+VLOOKUP(FLOOR(Q192,1),Tables!$L$2:$M$22,2,FALSE)&gt;4.65),4.65,Q192+VLOOKUP(FLOOR(Q192,1),Tables!$L$2:$M$22,2,FALSE)),4.65))</f>
        <v>4.5846153846153843</v>
      </c>
      <c r="R193" s="31"/>
      <c r="V193" s="14">
        <f>IF(V192&gt;4.65,IF((V192+VLOOKUP(CEILING(V192,1),Tables!$L$2:$M$22,2,FALSE)&lt;4.65),4.65,V192+VLOOKUP(CEILING(V192,1),Tables!$L$2:$M$22,2,FALSE)),IF(V192&lt;4.65,IF((V192+VLOOKUP(FLOOR(V192,1),Tables!$L$2:$M$22,2,FALSE)&gt;4.65),4.65,V192+VLOOKUP(FLOOR(V192,1),Tables!$L$2:$M$22,2,FALSE)),4.65))</f>
        <v>4.5846153846153843</v>
      </c>
      <c r="W193" s="31"/>
      <c r="AA193" s="14">
        <f>IF(AA192&gt;4.65,IF((AA192+VLOOKUP(CEILING(AA192,1),Tables!$L$2:$M$22,2,FALSE)&lt;4.65),4.65,AA192+VLOOKUP(CEILING(AA192,1),Tables!$L$2:$M$22,2,FALSE)),IF(AA192&lt;4.65,IF((AA192+VLOOKUP(FLOOR(AA192,1),Tables!$L$2:$M$22,2,FALSE)&gt;4.65),4.65,AA192+VLOOKUP(FLOOR(AA192,1),Tables!$L$2:$M$22,2,FALSE)),4.65))</f>
        <v>4.5846153846153843</v>
      </c>
      <c r="AB193" s="31"/>
      <c r="AF193" s="14">
        <f>IF(AF192&gt;4.65,IF((AF192+VLOOKUP(CEILING(AF192,1),Tables!$L$2:$M$22,2,FALSE)&lt;4.65),4.65,AF192+VLOOKUP(CEILING(AF192,1),Tables!$L$2:$M$22,2,FALSE)),IF(AF192&lt;4.65,IF((AF192+VLOOKUP(FLOOR(AF192,1),Tables!$L$2:$M$22,2,FALSE)&gt;4.65),4.65,AF192+VLOOKUP(FLOOR(AF192,1),Tables!$L$2:$M$22,2,FALSE)),4.65))</f>
        <v>4.5846153846153843</v>
      </c>
      <c r="AG193" s="31"/>
      <c r="AK193" s="14">
        <f>IF(AK192&gt;4.65,IF((AK192+VLOOKUP(CEILING(AK192,1),Tables!$L$2:$M$22,2,FALSE)&lt;4.65),4.65,AK192+VLOOKUP(CEILING(AK192,1),Tables!$L$2:$M$22,2,FALSE)),IF(AK192&lt;4.65,IF((AK192+VLOOKUP(FLOOR(AK192,1),Tables!$L$2:$M$22,2,FALSE)&gt;4.65),4.65,AK192+VLOOKUP(FLOOR(AK192,1),Tables!$L$2:$M$22,2,FALSE)),4.65))</f>
        <v>4.5846153846153843</v>
      </c>
      <c r="AL193" s="31"/>
      <c r="AP193" s="14">
        <f>IF(AP192&gt;4.65,IF((AP192+VLOOKUP(CEILING(AP192,1),Tables!$L$2:$M$22,2,FALSE)&lt;4.65),4.65,AP192+VLOOKUP(CEILING(AP192,1),Tables!$L$2:$M$22,2,FALSE)),IF(AP192&lt;4.65,IF((AP192+VLOOKUP(FLOOR(AP192,1),Tables!$L$2:$M$22,2,FALSE)&gt;4.65),4.65,AP192+VLOOKUP(FLOOR(AP192,1),Tables!$L$2:$M$22,2,FALSE)),4.65))</f>
        <v>4.5846153846153843</v>
      </c>
      <c r="AQ193" s="31"/>
    </row>
    <row r="194" spans="1:43">
      <c r="A194" s="6">
        <f t="shared" si="138"/>
        <v>49</v>
      </c>
      <c r="B194" s="6">
        <f t="shared" si="139"/>
        <v>9</v>
      </c>
      <c r="C194" s="6">
        <f t="shared" si="136"/>
        <v>7</v>
      </c>
      <c r="D194" s="2" t="str">
        <f t="shared" si="137"/>
        <v>s49w9d7</v>
      </c>
      <c r="E194" s="24">
        <f t="shared" ref="E194:E220" si="164">E193+1</f>
        <v>41133</v>
      </c>
      <c r="G194" s="14">
        <f>IF(G193&gt;4.65,IF((G193+VLOOKUP(CEILING(G193,1),Tables!$L$2:$M$22,2,FALSE)&lt;4.65),4.65,G193+VLOOKUP(CEILING(G193,1),Tables!$L$2:$M$22,2,FALSE)),IF(G193&lt;4.65,IF((G193+VLOOKUP(FLOOR(G193,1),Tables!$L$2:$M$22,2,FALSE)&gt;4.65),4.65,G193+VLOOKUP(FLOOR(G193,1),Tables!$L$2:$M$22,2,FALSE)),4.65))</f>
        <v>4.5999999999999996</v>
      </c>
      <c r="H194" s="31"/>
      <c r="L194" s="14">
        <f>IF(L193&gt;4.65,IF((L193+VLOOKUP(CEILING(L193,1),Tables!$L$2:$M$22,2,FALSE)&lt;4.65),4.65,L193+VLOOKUP(CEILING(L193,1),Tables!$L$2:$M$22,2,FALSE)),IF(L193&lt;4.65,IF((L193+VLOOKUP(FLOOR(L193,1),Tables!$L$2:$M$22,2,FALSE)&gt;4.65),4.65,L193+VLOOKUP(FLOOR(L193,1),Tables!$L$2:$M$22,2,FALSE)),4.65))</f>
        <v>4.5999999999999996</v>
      </c>
      <c r="M194" s="31"/>
      <c r="Q194" s="14">
        <f>IF(Q193&gt;4.65,IF((Q193+VLOOKUP(CEILING(Q193,1),Tables!$L$2:$M$22,2,FALSE)&lt;4.65),4.65,Q193+VLOOKUP(CEILING(Q193,1),Tables!$L$2:$M$22,2,FALSE)),IF(Q193&lt;4.65,IF((Q193+VLOOKUP(FLOOR(Q193,1),Tables!$L$2:$M$22,2,FALSE)&gt;4.65),4.65,Q193+VLOOKUP(FLOOR(Q193,1),Tables!$L$2:$M$22,2,FALSE)),4.65))</f>
        <v>4.5999999999999996</v>
      </c>
      <c r="R194" s="31"/>
      <c r="V194" s="14">
        <f>IF(V193&gt;4.65,IF((V193+VLOOKUP(CEILING(V193,1),Tables!$L$2:$M$22,2,FALSE)&lt;4.65),4.65,V193+VLOOKUP(CEILING(V193,1),Tables!$L$2:$M$22,2,FALSE)),IF(V193&lt;4.65,IF((V193+VLOOKUP(FLOOR(V193,1),Tables!$L$2:$M$22,2,FALSE)&gt;4.65),4.65,V193+VLOOKUP(FLOOR(V193,1),Tables!$L$2:$M$22,2,FALSE)),4.65))</f>
        <v>4.5999999999999996</v>
      </c>
      <c r="W194" s="31"/>
      <c r="AA194" s="14">
        <f>IF(AA193&gt;4.65,IF((AA193+VLOOKUP(CEILING(AA193,1),Tables!$L$2:$M$22,2,FALSE)&lt;4.65),4.65,AA193+VLOOKUP(CEILING(AA193,1),Tables!$L$2:$M$22,2,FALSE)),IF(AA193&lt;4.65,IF((AA193+VLOOKUP(FLOOR(AA193,1),Tables!$L$2:$M$22,2,FALSE)&gt;4.65),4.65,AA193+VLOOKUP(FLOOR(AA193,1),Tables!$L$2:$M$22,2,FALSE)),4.65))</f>
        <v>4.5999999999999996</v>
      </c>
      <c r="AB194" s="31"/>
      <c r="AF194" s="14">
        <f>IF(AF193&gt;4.65,IF((AF193+VLOOKUP(CEILING(AF193,1),Tables!$L$2:$M$22,2,FALSE)&lt;4.65),4.65,AF193+VLOOKUP(CEILING(AF193,1),Tables!$L$2:$M$22,2,FALSE)),IF(AF193&lt;4.65,IF((AF193+VLOOKUP(FLOOR(AF193,1),Tables!$L$2:$M$22,2,FALSE)&gt;4.65),4.65,AF193+VLOOKUP(FLOOR(AF193,1),Tables!$L$2:$M$22,2,FALSE)),4.65))</f>
        <v>4.5999999999999996</v>
      </c>
      <c r="AG194" s="31"/>
      <c r="AK194" s="14">
        <f>IF(AK193&gt;4.65,IF((AK193+VLOOKUP(CEILING(AK193,1),Tables!$L$2:$M$22,2,FALSE)&lt;4.65),4.65,AK193+VLOOKUP(CEILING(AK193,1),Tables!$L$2:$M$22,2,FALSE)),IF(AK193&lt;4.65,IF((AK193+VLOOKUP(FLOOR(AK193,1),Tables!$L$2:$M$22,2,FALSE)&gt;4.65),4.65,AK193+VLOOKUP(FLOOR(AK193,1),Tables!$L$2:$M$22,2,FALSE)),4.65))</f>
        <v>4.5999999999999996</v>
      </c>
      <c r="AL194" s="31"/>
      <c r="AP194" s="14">
        <f>IF(AP193&gt;4.65,IF((AP193+VLOOKUP(CEILING(AP193,1),Tables!$L$2:$M$22,2,FALSE)&lt;4.65),4.65,AP193+VLOOKUP(CEILING(AP193,1),Tables!$L$2:$M$22,2,FALSE)),IF(AP193&lt;4.65,IF((AP193+VLOOKUP(FLOOR(AP193,1),Tables!$L$2:$M$22,2,FALSE)&gt;4.65),4.65,AP193+VLOOKUP(FLOOR(AP193,1),Tables!$L$2:$M$22,2,FALSE)),4.65))</f>
        <v>4.5999999999999996</v>
      </c>
      <c r="AQ194" s="31"/>
    </row>
    <row r="195" spans="1:43">
      <c r="A195" s="6">
        <f t="shared" si="138"/>
        <v>49</v>
      </c>
      <c r="B195" s="6">
        <f t="shared" si="139"/>
        <v>10</v>
      </c>
      <c r="C195" s="6">
        <f t="shared" si="136"/>
        <v>1</v>
      </c>
      <c r="D195" s="2" t="str">
        <f t="shared" si="137"/>
        <v>s49w10d1</v>
      </c>
      <c r="E195" s="24">
        <f t="shared" si="164"/>
        <v>41134</v>
      </c>
      <c r="G195" s="14">
        <f>IF(G194&gt;4.65,IF((G194+VLOOKUP(CEILING(G194,1),Tables!$L$2:$M$22,2,FALSE)&lt;4.65),4.65,G194+VLOOKUP(CEILING(G194,1),Tables!$L$2:$M$22,2,FALSE)),IF(G194&lt;4.65,IF((G194+VLOOKUP(FLOOR(G194,1),Tables!$L$2:$M$22,2,FALSE)&gt;4.65),4.65,G194+VLOOKUP(FLOOR(G194,1),Tables!$L$2:$M$22,2,FALSE)),4.65))</f>
        <v>4.615384615384615</v>
      </c>
      <c r="H195" s="31"/>
      <c r="L195" s="14">
        <f>IF(L194&gt;4.65,IF((L194+VLOOKUP(CEILING(L194,1),Tables!$L$2:$M$22,2,FALSE)&lt;4.65),4.65,L194+VLOOKUP(CEILING(L194,1),Tables!$L$2:$M$22,2,FALSE)),IF(L194&lt;4.65,IF((L194+VLOOKUP(FLOOR(L194,1),Tables!$L$2:$M$22,2,FALSE)&gt;4.65),4.65,L194+VLOOKUP(FLOOR(L194,1),Tables!$L$2:$M$22,2,FALSE)),4.65))</f>
        <v>4.615384615384615</v>
      </c>
      <c r="M195" s="31"/>
      <c r="Q195" s="14">
        <f>IF(Q194&gt;4.65,IF((Q194+VLOOKUP(CEILING(Q194,1),Tables!$L$2:$M$22,2,FALSE)&lt;4.65),4.65,Q194+VLOOKUP(CEILING(Q194,1),Tables!$L$2:$M$22,2,FALSE)),IF(Q194&lt;4.65,IF((Q194+VLOOKUP(FLOOR(Q194,1),Tables!$L$2:$M$22,2,FALSE)&gt;4.65),4.65,Q194+VLOOKUP(FLOOR(Q194,1),Tables!$L$2:$M$22,2,FALSE)),4.65))</f>
        <v>4.615384615384615</v>
      </c>
      <c r="R195" s="31"/>
      <c r="V195" s="14">
        <f>IF(V194&gt;4.65,IF((V194+VLOOKUP(CEILING(V194,1),Tables!$L$2:$M$22,2,FALSE)&lt;4.65),4.65,V194+VLOOKUP(CEILING(V194,1),Tables!$L$2:$M$22,2,FALSE)),IF(V194&lt;4.65,IF((V194+VLOOKUP(FLOOR(V194,1),Tables!$L$2:$M$22,2,FALSE)&gt;4.65),4.65,V194+VLOOKUP(FLOOR(V194,1),Tables!$L$2:$M$22,2,FALSE)),4.65))</f>
        <v>4.615384615384615</v>
      </c>
      <c r="W195" s="31"/>
      <c r="AA195" s="14">
        <f>IF(AA194&gt;4.65,IF((AA194+VLOOKUP(CEILING(AA194,1),Tables!$L$2:$M$22,2,FALSE)&lt;4.65),4.65,AA194+VLOOKUP(CEILING(AA194,1),Tables!$L$2:$M$22,2,FALSE)),IF(AA194&lt;4.65,IF((AA194+VLOOKUP(FLOOR(AA194,1),Tables!$L$2:$M$22,2,FALSE)&gt;4.65),4.65,AA194+VLOOKUP(FLOOR(AA194,1),Tables!$L$2:$M$22,2,FALSE)),4.65))</f>
        <v>4.615384615384615</v>
      </c>
      <c r="AB195" s="31"/>
      <c r="AF195" s="14">
        <f>IF(AF194&gt;4.65,IF((AF194+VLOOKUP(CEILING(AF194,1),Tables!$L$2:$M$22,2,FALSE)&lt;4.65),4.65,AF194+VLOOKUP(CEILING(AF194,1),Tables!$L$2:$M$22,2,FALSE)),IF(AF194&lt;4.65,IF((AF194+VLOOKUP(FLOOR(AF194,1),Tables!$L$2:$M$22,2,FALSE)&gt;4.65),4.65,AF194+VLOOKUP(FLOOR(AF194,1),Tables!$L$2:$M$22,2,FALSE)),4.65))</f>
        <v>4.615384615384615</v>
      </c>
      <c r="AG195" s="31"/>
      <c r="AK195" s="14">
        <f>IF(AK194&gt;4.65,IF((AK194+VLOOKUP(CEILING(AK194,1),Tables!$L$2:$M$22,2,FALSE)&lt;4.65),4.65,AK194+VLOOKUP(CEILING(AK194,1),Tables!$L$2:$M$22,2,FALSE)),IF(AK194&lt;4.65,IF((AK194+VLOOKUP(FLOOR(AK194,1),Tables!$L$2:$M$22,2,FALSE)&gt;4.65),4.65,AK194+VLOOKUP(FLOOR(AK194,1),Tables!$L$2:$M$22,2,FALSE)),4.65))</f>
        <v>4.615384615384615</v>
      </c>
      <c r="AL195" s="31"/>
      <c r="AP195" s="14">
        <f>IF(AP194&gt;4.65,IF((AP194+VLOOKUP(CEILING(AP194,1),Tables!$L$2:$M$22,2,FALSE)&lt;4.65),4.65,AP194+VLOOKUP(CEILING(AP194,1),Tables!$L$2:$M$22,2,FALSE)),IF(AP194&lt;4.65,IF((AP194+VLOOKUP(FLOOR(AP194,1),Tables!$L$2:$M$22,2,FALSE)&gt;4.65),4.65,AP194+VLOOKUP(FLOOR(AP194,1),Tables!$L$2:$M$22,2,FALSE)),4.65))</f>
        <v>4.615384615384615</v>
      </c>
      <c r="AQ195" s="31"/>
    </row>
    <row r="196" spans="1:43">
      <c r="A196" s="6">
        <f t="shared" si="138"/>
        <v>49</v>
      </c>
      <c r="B196" s="6">
        <f t="shared" si="139"/>
        <v>10</v>
      </c>
      <c r="C196" s="6">
        <f t="shared" si="136"/>
        <v>2</v>
      </c>
      <c r="D196" s="2" t="str">
        <f t="shared" si="137"/>
        <v>s49w10d2</v>
      </c>
      <c r="E196" s="24">
        <f t="shared" si="164"/>
        <v>41135</v>
      </c>
      <c r="G196" s="14">
        <f>IF(G195&gt;4.65,IF((G195+VLOOKUP(CEILING(G195,1),Tables!$L$2:$M$22,2,FALSE)&lt;4.65),4.65,G195+VLOOKUP(CEILING(G195,1),Tables!$L$2:$M$22,2,FALSE)),IF(G195&lt;4.65,IF((G195+VLOOKUP(FLOOR(G195,1),Tables!$L$2:$M$22,2,FALSE)&gt;4.65),4.65,G195+VLOOKUP(FLOOR(G195,1),Tables!$L$2:$M$22,2,FALSE)),4.65))</f>
        <v>4.6307692307692303</v>
      </c>
      <c r="H196" s="31"/>
      <c r="L196" s="14">
        <f>IF(L195&gt;4.65,IF((L195+VLOOKUP(CEILING(L195,1),Tables!$L$2:$M$22,2,FALSE)&lt;4.65),4.65,L195+VLOOKUP(CEILING(L195,1),Tables!$L$2:$M$22,2,FALSE)),IF(L195&lt;4.65,IF((L195+VLOOKUP(FLOOR(L195,1),Tables!$L$2:$M$22,2,FALSE)&gt;4.65),4.65,L195+VLOOKUP(FLOOR(L195,1),Tables!$L$2:$M$22,2,FALSE)),4.65))</f>
        <v>4.6307692307692303</v>
      </c>
      <c r="M196" s="31"/>
      <c r="Q196" s="14">
        <f>IF(Q195&gt;4.65,IF((Q195+VLOOKUP(CEILING(Q195,1),Tables!$L$2:$M$22,2,FALSE)&lt;4.65),4.65,Q195+VLOOKUP(CEILING(Q195,1),Tables!$L$2:$M$22,2,FALSE)),IF(Q195&lt;4.65,IF((Q195+VLOOKUP(FLOOR(Q195,1),Tables!$L$2:$M$22,2,FALSE)&gt;4.65),4.65,Q195+VLOOKUP(FLOOR(Q195,1),Tables!$L$2:$M$22,2,FALSE)),4.65))</f>
        <v>4.6307692307692303</v>
      </c>
      <c r="R196" s="31"/>
      <c r="V196" s="14">
        <f>IF(V195&gt;4.65,IF((V195+VLOOKUP(CEILING(V195,1),Tables!$L$2:$M$22,2,FALSE)&lt;4.65),4.65,V195+VLOOKUP(CEILING(V195,1),Tables!$L$2:$M$22,2,FALSE)),IF(V195&lt;4.65,IF((V195+VLOOKUP(FLOOR(V195,1),Tables!$L$2:$M$22,2,FALSE)&gt;4.65),4.65,V195+VLOOKUP(FLOOR(V195,1),Tables!$L$2:$M$22,2,FALSE)),4.65))</f>
        <v>4.6307692307692303</v>
      </c>
      <c r="W196" s="31"/>
      <c r="AA196" s="14">
        <f>IF(AA195&gt;4.65,IF((AA195+VLOOKUP(CEILING(AA195,1),Tables!$L$2:$M$22,2,FALSE)&lt;4.65),4.65,AA195+VLOOKUP(CEILING(AA195,1),Tables!$L$2:$M$22,2,FALSE)),IF(AA195&lt;4.65,IF((AA195+VLOOKUP(FLOOR(AA195,1),Tables!$L$2:$M$22,2,FALSE)&gt;4.65),4.65,AA195+VLOOKUP(FLOOR(AA195,1),Tables!$L$2:$M$22,2,FALSE)),4.65))</f>
        <v>4.6307692307692303</v>
      </c>
      <c r="AB196" s="31"/>
      <c r="AF196" s="14">
        <f>IF(AF195&gt;4.65,IF((AF195+VLOOKUP(CEILING(AF195,1),Tables!$L$2:$M$22,2,FALSE)&lt;4.65),4.65,AF195+VLOOKUP(CEILING(AF195,1),Tables!$L$2:$M$22,2,FALSE)),IF(AF195&lt;4.65,IF((AF195+VLOOKUP(FLOOR(AF195,1),Tables!$L$2:$M$22,2,FALSE)&gt;4.65),4.65,AF195+VLOOKUP(FLOOR(AF195,1),Tables!$L$2:$M$22,2,FALSE)),4.65))</f>
        <v>4.6307692307692303</v>
      </c>
      <c r="AG196" s="31"/>
      <c r="AK196" s="14">
        <f>IF(AK195&gt;4.65,IF((AK195+VLOOKUP(CEILING(AK195,1),Tables!$L$2:$M$22,2,FALSE)&lt;4.65),4.65,AK195+VLOOKUP(CEILING(AK195,1),Tables!$L$2:$M$22,2,FALSE)),IF(AK195&lt;4.65,IF((AK195+VLOOKUP(FLOOR(AK195,1),Tables!$L$2:$M$22,2,FALSE)&gt;4.65),4.65,AK195+VLOOKUP(FLOOR(AK195,1),Tables!$L$2:$M$22,2,FALSE)),4.65))</f>
        <v>4.6307692307692303</v>
      </c>
      <c r="AL196" s="31"/>
      <c r="AP196" s="14">
        <f>IF(AP195&gt;4.65,IF((AP195+VLOOKUP(CEILING(AP195,1),Tables!$L$2:$M$22,2,FALSE)&lt;4.65),4.65,AP195+VLOOKUP(CEILING(AP195,1),Tables!$L$2:$M$22,2,FALSE)),IF(AP195&lt;4.65,IF((AP195+VLOOKUP(FLOOR(AP195,1),Tables!$L$2:$M$22,2,FALSE)&gt;4.65),4.65,AP195+VLOOKUP(FLOOR(AP195,1),Tables!$L$2:$M$22,2,FALSE)),4.65))</f>
        <v>4.6307692307692303</v>
      </c>
      <c r="AQ196" s="31"/>
    </row>
    <row r="197" spans="1:43">
      <c r="A197" s="6">
        <f t="shared" si="138"/>
        <v>49</v>
      </c>
      <c r="B197" s="6">
        <f t="shared" si="139"/>
        <v>10</v>
      </c>
      <c r="C197" s="6">
        <f t="shared" ref="C197:C250" si="165">IF(C196=7,1,C196+1)</f>
        <v>3</v>
      </c>
      <c r="D197" s="2" t="str">
        <f t="shared" si="137"/>
        <v>s49w10d3</v>
      </c>
      <c r="E197" s="24">
        <f t="shared" si="164"/>
        <v>41136</v>
      </c>
      <c r="G197" s="14">
        <f>IF(G196&gt;4.65,IF((G196+VLOOKUP(CEILING(G196,1),Tables!$L$2:$M$22,2,FALSE)&lt;4.65),4.65,G196+VLOOKUP(CEILING(G196,1),Tables!$L$2:$M$22,2,FALSE)),IF(G196&lt;4.65,IF((G196+VLOOKUP(FLOOR(G196,1),Tables!$L$2:$M$22,2,FALSE)&gt;4.65),4.65,G196+VLOOKUP(FLOOR(G196,1),Tables!$L$2:$M$22,2,FALSE)),4.65))</f>
        <v>4.6461538461538456</v>
      </c>
      <c r="H197" s="31"/>
      <c r="L197" s="14">
        <f>IF(L196&gt;4.65,IF((L196+VLOOKUP(CEILING(L196,1),Tables!$L$2:$M$22,2,FALSE)&lt;4.65),4.65,L196+VLOOKUP(CEILING(L196,1),Tables!$L$2:$M$22,2,FALSE)),IF(L196&lt;4.65,IF((L196+VLOOKUP(FLOOR(L196,1),Tables!$L$2:$M$22,2,FALSE)&gt;4.65),4.65,L196+VLOOKUP(FLOOR(L196,1),Tables!$L$2:$M$22,2,FALSE)),4.65))</f>
        <v>4.6461538461538456</v>
      </c>
      <c r="M197" s="31"/>
      <c r="Q197" s="14">
        <f>IF(Q196&gt;4.65,IF((Q196+VLOOKUP(CEILING(Q196,1),Tables!$L$2:$M$22,2,FALSE)&lt;4.65),4.65,Q196+VLOOKUP(CEILING(Q196,1),Tables!$L$2:$M$22,2,FALSE)),IF(Q196&lt;4.65,IF((Q196+VLOOKUP(FLOOR(Q196,1),Tables!$L$2:$M$22,2,FALSE)&gt;4.65),4.65,Q196+VLOOKUP(FLOOR(Q196,1),Tables!$L$2:$M$22,2,FALSE)),4.65))</f>
        <v>4.6461538461538456</v>
      </c>
      <c r="R197" s="31"/>
      <c r="V197" s="14">
        <f>IF(V196&gt;4.65,IF((V196+VLOOKUP(CEILING(V196,1),Tables!$L$2:$M$22,2,FALSE)&lt;4.65),4.65,V196+VLOOKUP(CEILING(V196,1),Tables!$L$2:$M$22,2,FALSE)),IF(V196&lt;4.65,IF((V196+VLOOKUP(FLOOR(V196,1),Tables!$L$2:$M$22,2,FALSE)&gt;4.65),4.65,V196+VLOOKUP(FLOOR(V196,1),Tables!$L$2:$M$22,2,FALSE)),4.65))</f>
        <v>4.6461538461538456</v>
      </c>
      <c r="W197" s="31"/>
      <c r="AA197" s="14">
        <f>IF(AA196&gt;4.65,IF((AA196+VLOOKUP(CEILING(AA196,1),Tables!$L$2:$M$22,2,FALSE)&lt;4.65),4.65,AA196+VLOOKUP(CEILING(AA196,1),Tables!$L$2:$M$22,2,FALSE)),IF(AA196&lt;4.65,IF((AA196+VLOOKUP(FLOOR(AA196,1),Tables!$L$2:$M$22,2,FALSE)&gt;4.65),4.65,AA196+VLOOKUP(FLOOR(AA196,1),Tables!$L$2:$M$22,2,FALSE)),4.65))</f>
        <v>4.6461538461538456</v>
      </c>
      <c r="AB197" s="31"/>
      <c r="AF197" s="14">
        <f>IF(AF196&gt;4.65,IF((AF196+VLOOKUP(CEILING(AF196,1),Tables!$L$2:$M$22,2,FALSE)&lt;4.65),4.65,AF196+VLOOKUP(CEILING(AF196,1),Tables!$L$2:$M$22,2,FALSE)),IF(AF196&lt;4.65,IF((AF196+VLOOKUP(FLOOR(AF196,1),Tables!$L$2:$M$22,2,FALSE)&gt;4.65),4.65,AF196+VLOOKUP(FLOOR(AF196,1),Tables!$L$2:$M$22,2,FALSE)),4.65))</f>
        <v>4.6461538461538456</v>
      </c>
      <c r="AG197" s="31"/>
      <c r="AK197" s="14">
        <f>IF(AK196&gt;4.65,IF((AK196+VLOOKUP(CEILING(AK196,1),Tables!$L$2:$M$22,2,FALSE)&lt;4.65),4.65,AK196+VLOOKUP(CEILING(AK196,1),Tables!$L$2:$M$22,2,FALSE)),IF(AK196&lt;4.65,IF((AK196+VLOOKUP(FLOOR(AK196,1),Tables!$L$2:$M$22,2,FALSE)&gt;4.65),4.65,AK196+VLOOKUP(FLOOR(AK196,1),Tables!$L$2:$M$22,2,FALSE)),4.65))</f>
        <v>4.6461538461538456</v>
      </c>
      <c r="AL197" s="31"/>
      <c r="AP197" s="14">
        <f>IF(AP196&gt;4.65,IF((AP196+VLOOKUP(CEILING(AP196,1),Tables!$L$2:$M$22,2,FALSE)&lt;4.65),4.65,AP196+VLOOKUP(CEILING(AP196,1),Tables!$L$2:$M$22,2,FALSE)),IF(AP196&lt;4.65,IF((AP196+VLOOKUP(FLOOR(AP196,1),Tables!$L$2:$M$22,2,FALSE)&gt;4.65),4.65,AP196+VLOOKUP(FLOOR(AP196,1),Tables!$L$2:$M$22,2,FALSE)),4.65))</f>
        <v>4.6461538461538456</v>
      </c>
      <c r="AQ197" s="31"/>
    </row>
    <row r="198" spans="1:43">
      <c r="A198" s="6">
        <f t="shared" si="138"/>
        <v>49</v>
      </c>
      <c r="B198" s="6">
        <f t="shared" si="139"/>
        <v>10</v>
      </c>
      <c r="C198" s="6">
        <f t="shared" si="165"/>
        <v>4</v>
      </c>
      <c r="D198" s="2" t="str">
        <f t="shared" si="137"/>
        <v>s49w10d4</v>
      </c>
      <c r="E198" s="24">
        <f t="shared" si="164"/>
        <v>41137</v>
      </c>
      <c r="G198" s="14">
        <f>IF(G197&gt;4.65,IF((G197+VLOOKUP(CEILING(G197,1),Tables!$L$2:$M$22,2,FALSE)&lt;4.65),4.65,G197+VLOOKUP(CEILING(G197,1),Tables!$L$2:$M$22,2,FALSE)),IF(G197&lt;4.65,IF((G197+VLOOKUP(FLOOR(G197,1),Tables!$L$2:$M$22,2,FALSE)&gt;4.65),4.65,G197+VLOOKUP(FLOOR(G197,1),Tables!$L$2:$M$22,2,FALSE)),4.65))</f>
        <v>4.6500000000000004</v>
      </c>
      <c r="H198" s="31"/>
      <c r="L198" s="14">
        <f>IF(L197&gt;4.65,IF((L197+VLOOKUP(CEILING(L197,1),Tables!$L$2:$M$22,2,FALSE)&lt;4.65),4.65,L197+VLOOKUP(CEILING(L197,1),Tables!$L$2:$M$22,2,FALSE)),IF(L197&lt;4.65,IF((L197+VLOOKUP(FLOOR(L197,1),Tables!$L$2:$M$22,2,FALSE)&gt;4.65),4.65,L197+VLOOKUP(FLOOR(L197,1),Tables!$L$2:$M$22,2,FALSE)),4.65))</f>
        <v>4.6500000000000004</v>
      </c>
      <c r="M198" s="31"/>
      <c r="Q198" s="14">
        <f>IF(Q197&gt;4.65,IF((Q197+VLOOKUP(CEILING(Q197,1),Tables!$L$2:$M$22,2,FALSE)&lt;4.65),4.65,Q197+VLOOKUP(CEILING(Q197,1),Tables!$L$2:$M$22,2,FALSE)),IF(Q197&lt;4.65,IF((Q197+VLOOKUP(FLOOR(Q197,1),Tables!$L$2:$M$22,2,FALSE)&gt;4.65),4.65,Q197+VLOOKUP(FLOOR(Q197,1),Tables!$L$2:$M$22,2,FALSE)),4.65))</f>
        <v>4.6500000000000004</v>
      </c>
      <c r="R198" s="31"/>
      <c r="V198" s="14">
        <f>IF(V197&gt;4.65,IF((V197+VLOOKUP(CEILING(V197,1),Tables!$L$2:$M$22,2,FALSE)&lt;4.65),4.65,V197+VLOOKUP(CEILING(V197,1),Tables!$L$2:$M$22,2,FALSE)),IF(V197&lt;4.65,IF((V197+VLOOKUP(FLOOR(V197,1),Tables!$L$2:$M$22,2,FALSE)&gt;4.65),4.65,V197+VLOOKUP(FLOOR(V197,1),Tables!$L$2:$M$22,2,FALSE)),4.65))</f>
        <v>4.6500000000000004</v>
      </c>
      <c r="W198" s="31"/>
      <c r="AA198" s="14">
        <f>IF(AA197&gt;4.65,IF((AA197+VLOOKUP(CEILING(AA197,1),Tables!$L$2:$M$22,2,FALSE)&lt;4.65),4.65,AA197+VLOOKUP(CEILING(AA197,1),Tables!$L$2:$M$22,2,FALSE)),IF(AA197&lt;4.65,IF((AA197+VLOOKUP(FLOOR(AA197,1),Tables!$L$2:$M$22,2,FALSE)&gt;4.65),4.65,AA197+VLOOKUP(FLOOR(AA197,1),Tables!$L$2:$M$22,2,FALSE)),4.65))</f>
        <v>4.6500000000000004</v>
      </c>
      <c r="AB198" s="31"/>
      <c r="AF198" s="14">
        <f>IF(AF197&gt;4.65,IF((AF197+VLOOKUP(CEILING(AF197,1),Tables!$L$2:$M$22,2,FALSE)&lt;4.65),4.65,AF197+VLOOKUP(CEILING(AF197,1),Tables!$L$2:$M$22,2,FALSE)),IF(AF197&lt;4.65,IF((AF197+VLOOKUP(FLOOR(AF197,1),Tables!$L$2:$M$22,2,FALSE)&gt;4.65),4.65,AF197+VLOOKUP(FLOOR(AF197,1),Tables!$L$2:$M$22,2,FALSE)),4.65))</f>
        <v>4.6500000000000004</v>
      </c>
      <c r="AG198" s="31"/>
      <c r="AK198" s="14">
        <f>IF(AK197&gt;4.65,IF((AK197+VLOOKUP(CEILING(AK197,1),Tables!$L$2:$M$22,2,FALSE)&lt;4.65),4.65,AK197+VLOOKUP(CEILING(AK197,1),Tables!$L$2:$M$22,2,FALSE)),IF(AK197&lt;4.65,IF((AK197+VLOOKUP(FLOOR(AK197,1),Tables!$L$2:$M$22,2,FALSE)&gt;4.65),4.65,AK197+VLOOKUP(FLOOR(AK197,1),Tables!$L$2:$M$22,2,FALSE)),4.65))</f>
        <v>4.6500000000000004</v>
      </c>
      <c r="AL198" s="31"/>
      <c r="AP198" s="14">
        <f>IF(AP197&gt;4.65,IF((AP197+VLOOKUP(CEILING(AP197,1),Tables!$L$2:$M$22,2,FALSE)&lt;4.65),4.65,AP197+VLOOKUP(CEILING(AP197,1),Tables!$L$2:$M$22,2,FALSE)),IF(AP197&lt;4.65,IF((AP197+VLOOKUP(FLOOR(AP197,1),Tables!$L$2:$M$22,2,FALSE)&gt;4.65),4.65,AP197+VLOOKUP(FLOOR(AP197,1),Tables!$L$2:$M$22,2,FALSE)),4.65))</f>
        <v>4.6500000000000004</v>
      </c>
      <c r="AQ198" s="31"/>
    </row>
    <row r="199" spans="1:43">
      <c r="A199" s="6">
        <f t="shared" si="138"/>
        <v>49</v>
      </c>
      <c r="B199" s="6">
        <f t="shared" si="139"/>
        <v>10</v>
      </c>
      <c r="C199" s="6">
        <f t="shared" si="165"/>
        <v>5</v>
      </c>
      <c r="D199" s="2" t="str">
        <f t="shared" si="137"/>
        <v>s49w10d5</v>
      </c>
      <c r="E199" s="24">
        <f t="shared" si="164"/>
        <v>41138</v>
      </c>
      <c r="G199" s="14">
        <f>IF(G198&gt;4.65,IF((G198+VLOOKUP(CEILING(G198,1),Tables!$L$2:$M$22,2,FALSE)&lt;4.65),4.65,G198+VLOOKUP(CEILING(G198,1),Tables!$L$2:$M$22,2,FALSE)),IF(G198&lt;4.65,IF((G198+VLOOKUP(FLOOR(G198,1),Tables!$L$2:$M$22,2,FALSE)&gt;4.65),4.65,G198+VLOOKUP(FLOOR(G198,1),Tables!$L$2:$M$22,2,FALSE)),4.65))</f>
        <v>4.6500000000000004</v>
      </c>
      <c r="H199" s="31"/>
      <c r="L199" s="14">
        <f>IF(L198&gt;4.65,IF((L198+VLOOKUP(CEILING(L198,1),Tables!$L$2:$M$22,2,FALSE)&lt;4.65),4.65,L198+VLOOKUP(CEILING(L198,1),Tables!$L$2:$M$22,2,FALSE)),IF(L198&lt;4.65,IF((L198+VLOOKUP(FLOOR(L198,1),Tables!$L$2:$M$22,2,FALSE)&gt;4.65),4.65,L198+VLOOKUP(FLOOR(L198,1),Tables!$L$2:$M$22,2,FALSE)),4.65))</f>
        <v>4.6500000000000004</v>
      </c>
      <c r="M199" s="31"/>
      <c r="Q199" s="14">
        <f>IF(Q198&gt;4.65,IF((Q198+VLOOKUP(CEILING(Q198,1),Tables!$L$2:$M$22,2,FALSE)&lt;4.65),4.65,Q198+VLOOKUP(CEILING(Q198,1),Tables!$L$2:$M$22,2,FALSE)),IF(Q198&lt;4.65,IF((Q198+VLOOKUP(FLOOR(Q198,1),Tables!$L$2:$M$22,2,FALSE)&gt;4.65),4.65,Q198+VLOOKUP(FLOOR(Q198,1),Tables!$L$2:$M$22,2,FALSE)),4.65))</f>
        <v>4.6500000000000004</v>
      </c>
      <c r="R199" s="31"/>
      <c r="V199" s="14">
        <f>IF(V198&gt;4.65,IF((V198+VLOOKUP(CEILING(V198,1),Tables!$L$2:$M$22,2,FALSE)&lt;4.65),4.65,V198+VLOOKUP(CEILING(V198,1),Tables!$L$2:$M$22,2,FALSE)),IF(V198&lt;4.65,IF((V198+VLOOKUP(FLOOR(V198,1),Tables!$L$2:$M$22,2,FALSE)&gt;4.65),4.65,V198+VLOOKUP(FLOOR(V198,1),Tables!$L$2:$M$22,2,FALSE)),4.65))</f>
        <v>4.6500000000000004</v>
      </c>
      <c r="W199" s="31"/>
      <c r="AA199" s="14">
        <f>IF(AA198&gt;4.65,IF((AA198+VLOOKUP(CEILING(AA198,1),Tables!$L$2:$M$22,2,FALSE)&lt;4.65),4.65,AA198+VLOOKUP(CEILING(AA198,1),Tables!$L$2:$M$22,2,FALSE)),IF(AA198&lt;4.65,IF((AA198+VLOOKUP(FLOOR(AA198,1),Tables!$L$2:$M$22,2,FALSE)&gt;4.65),4.65,AA198+VLOOKUP(FLOOR(AA198,1),Tables!$L$2:$M$22,2,FALSE)),4.65))</f>
        <v>4.6500000000000004</v>
      </c>
      <c r="AB199" s="31"/>
      <c r="AF199" s="14">
        <f>IF(AF198&gt;4.65,IF((AF198+VLOOKUP(CEILING(AF198,1),Tables!$L$2:$M$22,2,FALSE)&lt;4.65),4.65,AF198+VLOOKUP(CEILING(AF198,1),Tables!$L$2:$M$22,2,FALSE)),IF(AF198&lt;4.65,IF((AF198+VLOOKUP(FLOOR(AF198,1),Tables!$L$2:$M$22,2,FALSE)&gt;4.65),4.65,AF198+VLOOKUP(FLOOR(AF198,1),Tables!$L$2:$M$22,2,FALSE)),4.65))</f>
        <v>4.6500000000000004</v>
      </c>
      <c r="AG199" s="31"/>
      <c r="AK199" s="14">
        <f>IF(AK198&gt;4.65,IF((AK198+VLOOKUP(CEILING(AK198,1),Tables!$L$2:$M$22,2,FALSE)&lt;4.65),4.65,AK198+VLOOKUP(CEILING(AK198,1),Tables!$L$2:$M$22,2,FALSE)),IF(AK198&lt;4.65,IF((AK198+VLOOKUP(FLOOR(AK198,1),Tables!$L$2:$M$22,2,FALSE)&gt;4.65),4.65,AK198+VLOOKUP(FLOOR(AK198,1),Tables!$L$2:$M$22,2,FALSE)),4.65))</f>
        <v>4.6500000000000004</v>
      </c>
      <c r="AL199" s="31"/>
      <c r="AP199" s="14">
        <f>IF(AP198&gt;4.65,IF((AP198+VLOOKUP(CEILING(AP198,1),Tables!$L$2:$M$22,2,FALSE)&lt;4.65),4.65,AP198+VLOOKUP(CEILING(AP198,1),Tables!$L$2:$M$22,2,FALSE)),IF(AP198&lt;4.65,IF((AP198+VLOOKUP(FLOOR(AP198,1),Tables!$L$2:$M$22,2,FALSE)&gt;4.65),4.65,AP198+VLOOKUP(FLOOR(AP198,1),Tables!$L$2:$M$22,2,FALSE)),4.65))</f>
        <v>4.6500000000000004</v>
      </c>
      <c r="AQ199" s="31"/>
    </row>
    <row r="200" spans="1:43">
      <c r="A200" s="6">
        <f t="shared" si="138"/>
        <v>49</v>
      </c>
      <c r="B200" s="6">
        <f t="shared" si="139"/>
        <v>10</v>
      </c>
      <c r="C200" s="6">
        <f t="shared" si="165"/>
        <v>6</v>
      </c>
      <c r="D200" s="2" t="str">
        <f t="shared" ref="D200:D250" si="166">CONCATENATE("s",A200,"w",B200,"d",C200)</f>
        <v>s49w10d6</v>
      </c>
      <c r="E200" s="24">
        <f t="shared" si="164"/>
        <v>41139</v>
      </c>
      <c r="G200" s="14">
        <f>IF(G199&gt;4.65,IF((G199+VLOOKUP(CEILING(G199,1),Tables!$L$2:$M$22,2,FALSE)&lt;4.65),4.65,G199+VLOOKUP(CEILING(G199,1),Tables!$L$2:$M$22,2,FALSE)),IF(G199&lt;4.65,IF((G199+VLOOKUP(FLOOR(G199,1),Tables!$L$2:$M$22,2,FALSE)&gt;4.65),4.65,G199+VLOOKUP(FLOOR(G199,1),Tables!$L$2:$M$22,2,FALSE)),4.65))</f>
        <v>4.6500000000000004</v>
      </c>
      <c r="H200" s="31"/>
      <c r="L200" s="14">
        <f>IF(L199&gt;4.65,IF((L199+VLOOKUP(CEILING(L199,1),Tables!$L$2:$M$22,2,FALSE)&lt;4.65),4.65,L199+VLOOKUP(CEILING(L199,1),Tables!$L$2:$M$22,2,FALSE)),IF(L199&lt;4.65,IF((L199+VLOOKUP(FLOOR(L199,1),Tables!$L$2:$M$22,2,FALSE)&gt;4.65),4.65,L199+VLOOKUP(FLOOR(L199,1),Tables!$L$2:$M$22,2,FALSE)),4.65))</f>
        <v>4.6500000000000004</v>
      </c>
      <c r="M200" s="31"/>
      <c r="Q200" s="14">
        <f>IF(Q199&gt;4.65,IF((Q199+VLOOKUP(CEILING(Q199,1),Tables!$L$2:$M$22,2,FALSE)&lt;4.65),4.65,Q199+VLOOKUP(CEILING(Q199,1),Tables!$L$2:$M$22,2,FALSE)),IF(Q199&lt;4.65,IF((Q199+VLOOKUP(FLOOR(Q199,1),Tables!$L$2:$M$22,2,FALSE)&gt;4.65),4.65,Q199+VLOOKUP(FLOOR(Q199,1),Tables!$L$2:$M$22,2,FALSE)),4.65))</f>
        <v>4.6500000000000004</v>
      </c>
      <c r="R200" s="31"/>
      <c r="V200" s="14">
        <f>IF(V199&gt;4.65,IF((V199+VLOOKUP(CEILING(V199,1),Tables!$L$2:$M$22,2,FALSE)&lt;4.65),4.65,V199+VLOOKUP(CEILING(V199,1),Tables!$L$2:$M$22,2,FALSE)),IF(V199&lt;4.65,IF((V199+VLOOKUP(FLOOR(V199,1),Tables!$L$2:$M$22,2,FALSE)&gt;4.65),4.65,V199+VLOOKUP(FLOOR(V199,1),Tables!$L$2:$M$22,2,FALSE)),4.65))</f>
        <v>4.6500000000000004</v>
      </c>
      <c r="W200" s="31"/>
      <c r="AA200" s="14">
        <f>IF(AA199&gt;4.65,IF((AA199+VLOOKUP(CEILING(AA199,1),Tables!$L$2:$M$22,2,FALSE)&lt;4.65),4.65,AA199+VLOOKUP(CEILING(AA199,1),Tables!$L$2:$M$22,2,FALSE)),IF(AA199&lt;4.65,IF((AA199+VLOOKUP(FLOOR(AA199,1),Tables!$L$2:$M$22,2,FALSE)&gt;4.65),4.65,AA199+VLOOKUP(FLOOR(AA199,1),Tables!$L$2:$M$22,2,FALSE)),4.65))</f>
        <v>4.6500000000000004</v>
      </c>
      <c r="AB200" s="31"/>
      <c r="AF200" s="14">
        <f>IF(AF199&gt;4.65,IF((AF199+VLOOKUP(CEILING(AF199,1),Tables!$L$2:$M$22,2,FALSE)&lt;4.65),4.65,AF199+VLOOKUP(CEILING(AF199,1),Tables!$L$2:$M$22,2,FALSE)),IF(AF199&lt;4.65,IF((AF199+VLOOKUP(FLOOR(AF199,1),Tables!$L$2:$M$22,2,FALSE)&gt;4.65),4.65,AF199+VLOOKUP(FLOOR(AF199,1),Tables!$L$2:$M$22,2,FALSE)),4.65))</f>
        <v>4.6500000000000004</v>
      </c>
      <c r="AG200" s="31"/>
      <c r="AK200" s="14">
        <f>IF(AK199&gt;4.65,IF((AK199+VLOOKUP(CEILING(AK199,1),Tables!$L$2:$M$22,2,FALSE)&lt;4.65),4.65,AK199+VLOOKUP(CEILING(AK199,1),Tables!$L$2:$M$22,2,FALSE)),IF(AK199&lt;4.65,IF((AK199+VLOOKUP(FLOOR(AK199,1),Tables!$L$2:$M$22,2,FALSE)&gt;4.65),4.65,AK199+VLOOKUP(FLOOR(AK199,1),Tables!$L$2:$M$22,2,FALSE)),4.65))</f>
        <v>4.6500000000000004</v>
      </c>
      <c r="AL200" s="31"/>
      <c r="AP200" s="14">
        <f>IF(AP199&gt;4.65,IF((AP199+VLOOKUP(CEILING(AP199,1),Tables!$L$2:$M$22,2,FALSE)&lt;4.65),4.65,AP199+VLOOKUP(CEILING(AP199,1),Tables!$L$2:$M$22,2,FALSE)),IF(AP199&lt;4.65,IF((AP199+VLOOKUP(FLOOR(AP199,1),Tables!$L$2:$M$22,2,FALSE)&gt;4.65),4.65,AP199+VLOOKUP(FLOOR(AP199,1),Tables!$L$2:$M$22,2,FALSE)),4.65))</f>
        <v>4.6500000000000004</v>
      </c>
      <c r="AQ200" s="31"/>
    </row>
    <row r="201" spans="1:43">
      <c r="A201" s="6">
        <f t="shared" si="138"/>
        <v>49</v>
      </c>
      <c r="B201" s="6">
        <f t="shared" si="139"/>
        <v>10</v>
      </c>
      <c r="C201" s="6">
        <f t="shared" si="165"/>
        <v>7</v>
      </c>
      <c r="D201" s="2" t="str">
        <f t="shared" si="166"/>
        <v>s49w10d7</v>
      </c>
      <c r="E201" s="24">
        <f t="shared" si="164"/>
        <v>41140</v>
      </c>
      <c r="G201" s="14">
        <f>IF(G200&gt;4.65,IF((G200+VLOOKUP(CEILING(G200,1),Tables!$L$2:$M$22,2,FALSE)&lt;4.65),4.65,G200+VLOOKUP(CEILING(G200,1),Tables!$L$2:$M$22,2,FALSE)),IF(G200&lt;4.65,IF((G200+VLOOKUP(FLOOR(G200,1),Tables!$L$2:$M$22,2,FALSE)&gt;4.65),4.65,G200+VLOOKUP(FLOOR(G200,1),Tables!$L$2:$M$22,2,FALSE)),4.65))</f>
        <v>4.6500000000000004</v>
      </c>
      <c r="H201" s="31"/>
      <c r="L201" s="14">
        <f>IF(L200&gt;4.65,IF((L200+VLOOKUP(CEILING(L200,1),Tables!$L$2:$M$22,2,FALSE)&lt;4.65),4.65,L200+VLOOKUP(CEILING(L200,1),Tables!$L$2:$M$22,2,FALSE)),IF(L200&lt;4.65,IF((L200+VLOOKUP(FLOOR(L200,1),Tables!$L$2:$M$22,2,FALSE)&gt;4.65),4.65,L200+VLOOKUP(FLOOR(L200,1),Tables!$L$2:$M$22,2,FALSE)),4.65))</f>
        <v>4.6500000000000004</v>
      </c>
      <c r="M201" s="31"/>
      <c r="Q201" s="14">
        <f>IF(Q200&gt;4.65,IF((Q200+VLOOKUP(CEILING(Q200,1),Tables!$L$2:$M$22,2,FALSE)&lt;4.65),4.65,Q200+VLOOKUP(CEILING(Q200,1),Tables!$L$2:$M$22,2,FALSE)),IF(Q200&lt;4.65,IF((Q200+VLOOKUP(FLOOR(Q200,1),Tables!$L$2:$M$22,2,FALSE)&gt;4.65),4.65,Q200+VLOOKUP(FLOOR(Q200,1),Tables!$L$2:$M$22,2,FALSE)),4.65))</f>
        <v>4.6500000000000004</v>
      </c>
      <c r="R201" s="31"/>
      <c r="V201" s="14">
        <f>IF(V200&gt;4.65,IF((V200+VLOOKUP(CEILING(V200,1),Tables!$L$2:$M$22,2,FALSE)&lt;4.65),4.65,V200+VLOOKUP(CEILING(V200,1),Tables!$L$2:$M$22,2,FALSE)),IF(V200&lt;4.65,IF((V200+VLOOKUP(FLOOR(V200,1),Tables!$L$2:$M$22,2,FALSE)&gt;4.65),4.65,V200+VLOOKUP(FLOOR(V200,1),Tables!$L$2:$M$22,2,FALSE)),4.65))</f>
        <v>4.6500000000000004</v>
      </c>
      <c r="W201" s="31"/>
      <c r="AA201" s="14">
        <f>IF(AA200&gt;4.65,IF((AA200+VLOOKUP(CEILING(AA200,1),Tables!$L$2:$M$22,2,FALSE)&lt;4.65),4.65,AA200+VLOOKUP(CEILING(AA200,1),Tables!$L$2:$M$22,2,FALSE)),IF(AA200&lt;4.65,IF((AA200+VLOOKUP(FLOOR(AA200,1),Tables!$L$2:$M$22,2,FALSE)&gt;4.65),4.65,AA200+VLOOKUP(FLOOR(AA200,1),Tables!$L$2:$M$22,2,FALSE)),4.65))</f>
        <v>4.6500000000000004</v>
      </c>
      <c r="AB201" s="31"/>
      <c r="AF201" s="14">
        <f>IF(AF200&gt;4.65,IF((AF200+VLOOKUP(CEILING(AF200,1),Tables!$L$2:$M$22,2,FALSE)&lt;4.65),4.65,AF200+VLOOKUP(CEILING(AF200,1),Tables!$L$2:$M$22,2,FALSE)),IF(AF200&lt;4.65,IF((AF200+VLOOKUP(FLOOR(AF200,1),Tables!$L$2:$M$22,2,FALSE)&gt;4.65),4.65,AF200+VLOOKUP(FLOOR(AF200,1),Tables!$L$2:$M$22,2,FALSE)),4.65))</f>
        <v>4.6500000000000004</v>
      </c>
      <c r="AG201" s="31"/>
      <c r="AK201" s="14">
        <f>IF(AK200&gt;4.65,IF((AK200+VLOOKUP(CEILING(AK200,1),Tables!$L$2:$M$22,2,FALSE)&lt;4.65),4.65,AK200+VLOOKUP(CEILING(AK200,1),Tables!$L$2:$M$22,2,FALSE)),IF(AK200&lt;4.65,IF((AK200+VLOOKUP(FLOOR(AK200,1),Tables!$L$2:$M$22,2,FALSE)&gt;4.65),4.65,AK200+VLOOKUP(FLOOR(AK200,1),Tables!$L$2:$M$22,2,FALSE)),4.65))</f>
        <v>4.6500000000000004</v>
      </c>
      <c r="AL201" s="31"/>
      <c r="AP201" s="14">
        <f>IF(AP200&gt;4.65,IF((AP200+VLOOKUP(CEILING(AP200,1),Tables!$L$2:$M$22,2,FALSE)&lt;4.65),4.65,AP200+VLOOKUP(CEILING(AP200,1),Tables!$L$2:$M$22,2,FALSE)),IF(AP200&lt;4.65,IF((AP200+VLOOKUP(FLOOR(AP200,1),Tables!$L$2:$M$22,2,FALSE)&gt;4.65),4.65,AP200+VLOOKUP(FLOOR(AP200,1),Tables!$L$2:$M$22,2,FALSE)),4.65))</f>
        <v>4.6500000000000004</v>
      </c>
      <c r="AQ201" s="31"/>
    </row>
    <row r="202" spans="1:43">
      <c r="A202" s="6">
        <f t="shared" si="138"/>
        <v>49</v>
      </c>
      <c r="B202" s="6">
        <f t="shared" si="139"/>
        <v>11</v>
      </c>
      <c r="C202" s="6">
        <f t="shared" si="165"/>
        <v>1</v>
      </c>
      <c r="D202" s="2" t="str">
        <f t="shared" si="166"/>
        <v>s49w11d1</v>
      </c>
      <c r="E202" s="24">
        <f t="shared" si="164"/>
        <v>41141</v>
      </c>
      <c r="G202" s="14">
        <f>IF(G201&gt;4.65,IF((G201+VLOOKUP(CEILING(G201,1),Tables!$L$2:$M$22,2,FALSE)&lt;4.65),4.65,G201+VLOOKUP(CEILING(G201,1),Tables!$L$2:$M$22,2,FALSE)),IF(G201&lt;4.65,IF((G201+VLOOKUP(FLOOR(G201,1),Tables!$L$2:$M$22,2,FALSE)&gt;4.65),4.65,G201+VLOOKUP(FLOOR(G201,1),Tables!$L$2:$M$22,2,FALSE)),4.65))</f>
        <v>4.6500000000000004</v>
      </c>
      <c r="H202" s="31"/>
      <c r="L202" s="14">
        <f>IF(L201&gt;4.65,IF((L201+VLOOKUP(CEILING(L201,1),Tables!$L$2:$M$22,2,FALSE)&lt;4.65),4.65,L201+VLOOKUP(CEILING(L201,1),Tables!$L$2:$M$22,2,FALSE)),IF(L201&lt;4.65,IF((L201+VLOOKUP(FLOOR(L201,1),Tables!$L$2:$M$22,2,FALSE)&gt;4.65),4.65,L201+VLOOKUP(FLOOR(L201,1),Tables!$L$2:$M$22,2,FALSE)),4.65))</f>
        <v>4.6500000000000004</v>
      </c>
      <c r="M202" s="31"/>
      <c r="Q202" s="14">
        <f>IF(Q201&gt;4.65,IF((Q201+VLOOKUP(CEILING(Q201,1),Tables!$L$2:$M$22,2,FALSE)&lt;4.65),4.65,Q201+VLOOKUP(CEILING(Q201,1),Tables!$L$2:$M$22,2,FALSE)),IF(Q201&lt;4.65,IF((Q201+VLOOKUP(FLOOR(Q201,1),Tables!$L$2:$M$22,2,FALSE)&gt;4.65),4.65,Q201+VLOOKUP(FLOOR(Q201,1),Tables!$L$2:$M$22,2,FALSE)),4.65))</f>
        <v>4.6500000000000004</v>
      </c>
      <c r="R202" s="31"/>
      <c r="V202" s="14">
        <f>IF(V201&gt;4.65,IF((V201+VLOOKUP(CEILING(V201,1),Tables!$L$2:$M$22,2,FALSE)&lt;4.65),4.65,V201+VLOOKUP(CEILING(V201,1),Tables!$L$2:$M$22,2,FALSE)),IF(V201&lt;4.65,IF((V201+VLOOKUP(FLOOR(V201,1),Tables!$L$2:$M$22,2,FALSE)&gt;4.65),4.65,V201+VLOOKUP(FLOOR(V201,1),Tables!$L$2:$M$22,2,FALSE)),4.65))</f>
        <v>4.6500000000000004</v>
      </c>
      <c r="W202" s="31"/>
      <c r="AA202" s="14">
        <f>IF(AA201&gt;4.65,IF((AA201+VLOOKUP(CEILING(AA201,1),Tables!$L$2:$M$22,2,FALSE)&lt;4.65),4.65,AA201+VLOOKUP(CEILING(AA201,1),Tables!$L$2:$M$22,2,FALSE)),IF(AA201&lt;4.65,IF((AA201+VLOOKUP(FLOOR(AA201,1),Tables!$L$2:$M$22,2,FALSE)&gt;4.65),4.65,AA201+VLOOKUP(FLOOR(AA201,1),Tables!$L$2:$M$22,2,FALSE)),4.65))</f>
        <v>4.6500000000000004</v>
      </c>
      <c r="AB202" s="31"/>
      <c r="AF202" s="14">
        <f>IF(AF201&gt;4.65,IF((AF201+VLOOKUP(CEILING(AF201,1),Tables!$L$2:$M$22,2,FALSE)&lt;4.65),4.65,AF201+VLOOKUP(CEILING(AF201,1),Tables!$L$2:$M$22,2,FALSE)),IF(AF201&lt;4.65,IF((AF201+VLOOKUP(FLOOR(AF201,1),Tables!$L$2:$M$22,2,FALSE)&gt;4.65),4.65,AF201+VLOOKUP(FLOOR(AF201,1),Tables!$L$2:$M$22,2,FALSE)),4.65))</f>
        <v>4.6500000000000004</v>
      </c>
      <c r="AG202" s="31"/>
      <c r="AK202" s="14">
        <f>IF(AK201&gt;4.65,IF((AK201+VLOOKUP(CEILING(AK201,1),Tables!$L$2:$M$22,2,FALSE)&lt;4.65),4.65,AK201+VLOOKUP(CEILING(AK201,1),Tables!$L$2:$M$22,2,FALSE)),IF(AK201&lt;4.65,IF((AK201+VLOOKUP(FLOOR(AK201,1),Tables!$L$2:$M$22,2,FALSE)&gt;4.65),4.65,AK201+VLOOKUP(FLOOR(AK201,1),Tables!$L$2:$M$22,2,FALSE)),4.65))</f>
        <v>4.6500000000000004</v>
      </c>
      <c r="AL202" s="31"/>
      <c r="AP202" s="14">
        <f>IF(AP201&gt;4.65,IF((AP201+VLOOKUP(CEILING(AP201,1),Tables!$L$2:$M$22,2,FALSE)&lt;4.65),4.65,AP201+VLOOKUP(CEILING(AP201,1),Tables!$L$2:$M$22,2,FALSE)),IF(AP201&lt;4.65,IF((AP201+VLOOKUP(FLOOR(AP201,1),Tables!$L$2:$M$22,2,FALSE)&gt;4.65),4.65,AP201+VLOOKUP(FLOOR(AP201,1),Tables!$L$2:$M$22,2,FALSE)),4.65))</f>
        <v>4.6500000000000004</v>
      </c>
      <c r="AQ202" s="31"/>
    </row>
    <row r="203" spans="1:43">
      <c r="A203" s="6">
        <f t="shared" si="138"/>
        <v>49</v>
      </c>
      <c r="B203" s="6">
        <f t="shared" si="139"/>
        <v>11</v>
      </c>
      <c r="C203" s="6">
        <f t="shared" si="165"/>
        <v>2</v>
      </c>
      <c r="D203" s="2" t="str">
        <f t="shared" si="166"/>
        <v>s49w11d2</v>
      </c>
      <c r="E203" s="24">
        <f t="shared" si="164"/>
        <v>41142</v>
      </c>
      <c r="G203" s="14">
        <f>IF(G202&gt;4.65,IF((G202+VLOOKUP(CEILING(G202,1),Tables!$L$2:$M$22,2,FALSE)&lt;4.65),4.65,G202+VLOOKUP(CEILING(G202,1),Tables!$L$2:$M$22,2,FALSE)),IF(G202&lt;4.65,IF((G202+VLOOKUP(FLOOR(G202,1),Tables!$L$2:$M$22,2,FALSE)&gt;4.65),4.65,G202+VLOOKUP(FLOOR(G202,1),Tables!$L$2:$M$22,2,FALSE)),4.65))</f>
        <v>4.6500000000000004</v>
      </c>
      <c r="H203" s="31"/>
      <c r="L203" s="14">
        <f>IF(L202&gt;4.65,IF((L202+VLOOKUP(CEILING(L202,1),Tables!$L$2:$M$22,2,FALSE)&lt;4.65),4.65,L202+VLOOKUP(CEILING(L202,1),Tables!$L$2:$M$22,2,FALSE)),IF(L202&lt;4.65,IF((L202+VLOOKUP(FLOOR(L202,1),Tables!$L$2:$M$22,2,FALSE)&gt;4.65),4.65,L202+VLOOKUP(FLOOR(L202,1),Tables!$L$2:$M$22,2,FALSE)),4.65))</f>
        <v>4.6500000000000004</v>
      </c>
      <c r="M203" s="31"/>
      <c r="Q203" s="14">
        <f>IF(Q202&gt;4.65,IF((Q202+VLOOKUP(CEILING(Q202,1),Tables!$L$2:$M$22,2,FALSE)&lt;4.65),4.65,Q202+VLOOKUP(CEILING(Q202,1),Tables!$L$2:$M$22,2,FALSE)),IF(Q202&lt;4.65,IF((Q202+VLOOKUP(FLOOR(Q202,1),Tables!$L$2:$M$22,2,FALSE)&gt;4.65),4.65,Q202+VLOOKUP(FLOOR(Q202,1),Tables!$L$2:$M$22,2,FALSE)),4.65))</f>
        <v>4.6500000000000004</v>
      </c>
      <c r="R203" s="31"/>
      <c r="V203" s="14">
        <f>IF(V202&gt;4.65,IF((V202+VLOOKUP(CEILING(V202,1),Tables!$L$2:$M$22,2,FALSE)&lt;4.65),4.65,V202+VLOOKUP(CEILING(V202,1),Tables!$L$2:$M$22,2,FALSE)),IF(V202&lt;4.65,IF((V202+VLOOKUP(FLOOR(V202,1),Tables!$L$2:$M$22,2,FALSE)&gt;4.65),4.65,V202+VLOOKUP(FLOOR(V202,1),Tables!$L$2:$M$22,2,FALSE)),4.65))</f>
        <v>4.6500000000000004</v>
      </c>
      <c r="W203" s="31"/>
      <c r="AA203" s="14">
        <f>IF(AA202&gt;4.65,IF((AA202+VLOOKUP(CEILING(AA202,1),Tables!$L$2:$M$22,2,FALSE)&lt;4.65),4.65,AA202+VLOOKUP(CEILING(AA202,1),Tables!$L$2:$M$22,2,FALSE)),IF(AA202&lt;4.65,IF((AA202+VLOOKUP(FLOOR(AA202,1),Tables!$L$2:$M$22,2,FALSE)&gt;4.65),4.65,AA202+VLOOKUP(FLOOR(AA202,1),Tables!$L$2:$M$22,2,FALSE)),4.65))</f>
        <v>4.6500000000000004</v>
      </c>
      <c r="AB203" s="31"/>
      <c r="AF203" s="14">
        <f>IF(AF202&gt;4.65,IF((AF202+VLOOKUP(CEILING(AF202,1),Tables!$L$2:$M$22,2,FALSE)&lt;4.65),4.65,AF202+VLOOKUP(CEILING(AF202,1),Tables!$L$2:$M$22,2,FALSE)),IF(AF202&lt;4.65,IF((AF202+VLOOKUP(FLOOR(AF202,1),Tables!$L$2:$M$22,2,FALSE)&gt;4.65),4.65,AF202+VLOOKUP(FLOOR(AF202,1),Tables!$L$2:$M$22,2,FALSE)),4.65))</f>
        <v>4.6500000000000004</v>
      </c>
      <c r="AG203" s="31"/>
      <c r="AK203" s="14">
        <f>IF(AK202&gt;4.65,IF((AK202+VLOOKUP(CEILING(AK202,1),Tables!$L$2:$M$22,2,FALSE)&lt;4.65),4.65,AK202+VLOOKUP(CEILING(AK202,1),Tables!$L$2:$M$22,2,FALSE)),IF(AK202&lt;4.65,IF((AK202+VLOOKUP(FLOOR(AK202,1),Tables!$L$2:$M$22,2,FALSE)&gt;4.65),4.65,AK202+VLOOKUP(FLOOR(AK202,1),Tables!$L$2:$M$22,2,FALSE)),4.65))</f>
        <v>4.6500000000000004</v>
      </c>
      <c r="AL203" s="31"/>
      <c r="AP203" s="14">
        <f>IF(AP202&gt;4.65,IF((AP202+VLOOKUP(CEILING(AP202,1),Tables!$L$2:$M$22,2,FALSE)&lt;4.65),4.65,AP202+VLOOKUP(CEILING(AP202,1),Tables!$L$2:$M$22,2,FALSE)),IF(AP202&lt;4.65,IF((AP202+VLOOKUP(FLOOR(AP202,1),Tables!$L$2:$M$22,2,FALSE)&gt;4.65),4.65,AP202+VLOOKUP(FLOOR(AP202,1),Tables!$L$2:$M$22,2,FALSE)),4.65))</f>
        <v>4.6500000000000004</v>
      </c>
      <c r="AQ203" s="31"/>
    </row>
    <row r="204" spans="1:43">
      <c r="A204" s="6">
        <f t="shared" si="138"/>
        <v>49</v>
      </c>
      <c r="B204" s="6">
        <f t="shared" si="139"/>
        <v>11</v>
      </c>
      <c r="C204" s="6">
        <f t="shared" si="165"/>
        <v>3</v>
      </c>
      <c r="D204" s="2" t="str">
        <f t="shared" si="166"/>
        <v>s49w11d3</v>
      </c>
      <c r="E204" s="24">
        <f t="shared" si="164"/>
        <v>41143</v>
      </c>
      <c r="G204" s="14">
        <f>IF(G203&gt;4.65,IF((G203+VLOOKUP(CEILING(G203,1),Tables!$L$2:$M$22,2,FALSE)&lt;4.65),4.65,G203+VLOOKUP(CEILING(G203,1),Tables!$L$2:$M$22,2,FALSE)),IF(G203&lt;4.65,IF((G203+VLOOKUP(FLOOR(G203,1),Tables!$L$2:$M$22,2,FALSE)&gt;4.65),4.65,G203+VLOOKUP(FLOOR(G203,1),Tables!$L$2:$M$22,2,FALSE)),4.65))</f>
        <v>4.6500000000000004</v>
      </c>
      <c r="H204" s="31"/>
      <c r="L204" s="14">
        <f>IF(L203&gt;4.65,IF((L203+VLOOKUP(CEILING(L203,1),Tables!$L$2:$M$22,2,FALSE)&lt;4.65),4.65,L203+VLOOKUP(CEILING(L203,1),Tables!$L$2:$M$22,2,FALSE)),IF(L203&lt;4.65,IF((L203+VLOOKUP(FLOOR(L203,1),Tables!$L$2:$M$22,2,FALSE)&gt;4.65),4.65,L203+VLOOKUP(FLOOR(L203,1),Tables!$L$2:$M$22,2,FALSE)),4.65))</f>
        <v>4.6500000000000004</v>
      </c>
      <c r="M204" s="31"/>
      <c r="Q204" s="14">
        <f>IF(Q203&gt;4.65,IF((Q203+VLOOKUP(CEILING(Q203,1),Tables!$L$2:$M$22,2,FALSE)&lt;4.65),4.65,Q203+VLOOKUP(CEILING(Q203,1),Tables!$L$2:$M$22,2,FALSE)),IF(Q203&lt;4.65,IF((Q203+VLOOKUP(FLOOR(Q203,1),Tables!$L$2:$M$22,2,FALSE)&gt;4.65),4.65,Q203+VLOOKUP(FLOOR(Q203,1),Tables!$L$2:$M$22,2,FALSE)),4.65))</f>
        <v>4.6500000000000004</v>
      </c>
      <c r="R204" s="31"/>
      <c r="V204" s="14">
        <f>IF(V203&gt;4.65,IF((V203+VLOOKUP(CEILING(V203,1),Tables!$L$2:$M$22,2,FALSE)&lt;4.65),4.65,V203+VLOOKUP(CEILING(V203,1),Tables!$L$2:$M$22,2,FALSE)),IF(V203&lt;4.65,IF((V203+VLOOKUP(FLOOR(V203,1),Tables!$L$2:$M$22,2,FALSE)&gt;4.65),4.65,V203+VLOOKUP(FLOOR(V203,1),Tables!$L$2:$M$22,2,FALSE)),4.65))</f>
        <v>4.6500000000000004</v>
      </c>
      <c r="W204" s="31"/>
      <c r="AA204" s="14">
        <f>IF(AA203&gt;4.65,IF((AA203+VLOOKUP(CEILING(AA203,1),Tables!$L$2:$M$22,2,FALSE)&lt;4.65),4.65,AA203+VLOOKUP(CEILING(AA203,1),Tables!$L$2:$M$22,2,FALSE)),IF(AA203&lt;4.65,IF((AA203+VLOOKUP(FLOOR(AA203,1),Tables!$L$2:$M$22,2,FALSE)&gt;4.65),4.65,AA203+VLOOKUP(FLOOR(AA203,1),Tables!$L$2:$M$22,2,FALSE)),4.65))</f>
        <v>4.6500000000000004</v>
      </c>
      <c r="AB204" s="31"/>
      <c r="AF204" s="14">
        <f>IF(AF203&gt;4.65,IF((AF203+VLOOKUP(CEILING(AF203,1),Tables!$L$2:$M$22,2,FALSE)&lt;4.65),4.65,AF203+VLOOKUP(CEILING(AF203,1),Tables!$L$2:$M$22,2,FALSE)),IF(AF203&lt;4.65,IF((AF203+VLOOKUP(FLOOR(AF203,1),Tables!$L$2:$M$22,2,FALSE)&gt;4.65),4.65,AF203+VLOOKUP(FLOOR(AF203,1),Tables!$L$2:$M$22,2,FALSE)),4.65))</f>
        <v>4.6500000000000004</v>
      </c>
      <c r="AG204" s="31"/>
      <c r="AK204" s="14">
        <f>IF(AK203&gt;4.65,IF((AK203+VLOOKUP(CEILING(AK203,1),Tables!$L$2:$M$22,2,FALSE)&lt;4.65),4.65,AK203+VLOOKUP(CEILING(AK203,1),Tables!$L$2:$M$22,2,FALSE)),IF(AK203&lt;4.65,IF((AK203+VLOOKUP(FLOOR(AK203,1),Tables!$L$2:$M$22,2,FALSE)&gt;4.65),4.65,AK203+VLOOKUP(FLOOR(AK203,1),Tables!$L$2:$M$22,2,FALSE)),4.65))</f>
        <v>4.6500000000000004</v>
      </c>
      <c r="AL204" s="31"/>
      <c r="AP204" s="14">
        <f>IF(AP203&gt;4.65,IF((AP203+VLOOKUP(CEILING(AP203,1),Tables!$L$2:$M$22,2,FALSE)&lt;4.65),4.65,AP203+VLOOKUP(CEILING(AP203,1),Tables!$L$2:$M$22,2,FALSE)),IF(AP203&lt;4.65,IF((AP203+VLOOKUP(FLOOR(AP203,1),Tables!$L$2:$M$22,2,FALSE)&gt;4.65),4.65,AP203+VLOOKUP(FLOOR(AP203,1),Tables!$L$2:$M$22,2,FALSE)),4.65))</f>
        <v>4.6500000000000004</v>
      </c>
      <c r="AQ204" s="31"/>
    </row>
    <row r="205" spans="1:43">
      <c r="A205" s="6">
        <f t="shared" si="138"/>
        <v>49</v>
      </c>
      <c r="B205" s="6">
        <f t="shared" si="139"/>
        <v>11</v>
      </c>
      <c r="C205" s="6">
        <f t="shared" si="165"/>
        <v>4</v>
      </c>
      <c r="D205" s="2" t="str">
        <f t="shared" si="166"/>
        <v>s49w11d4</v>
      </c>
      <c r="E205" s="24">
        <f t="shared" si="164"/>
        <v>41144</v>
      </c>
      <c r="G205" s="14">
        <f>IF(G204&gt;4.65,IF((G204+VLOOKUP(CEILING(G204,1),Tables!$L$2:$M$22,2,FALSE)&lt;4.65),4.65,G204+VLOOKUP(CEILING(G204,1),Tables!$L$2:$M$22,2,FALSE)),IF(G204&lt;4.65,IF((G204+VLOOKUP(FLOOR(G204,1),Tables!$L$2:$M$22,2,FALSE)&gt;4.65),4.65,G204+VLOOKUP(FLOOR(G204,1),Tables!$L$2:$M$22,2,FALSE)),4.65))</f>
        <v>4.6500000000000004</v>
      </c>
      <c r="H205" s="31"/>
      <c r="L205" s="14">
        <f>IF(L204&gt;4.65,IF((L204+VLOOKUP(CEILING(L204,1),Tables!$L$2:$M$22,2,FALSE)&lt;4.65),4.65,L204+VLOOKUP(CEILING(L204,1),Tables!$L$2:$M$22,2,FALSE)),IF(L204&lt;4.65,IF((L204+VLOOKUP(FLOOR(L204,1),Tables!$L$2:$M$22,2,FALSE)&gt;4.65),4.65,L204+VLOOKUP(FLOOR(L204,1),Tables!$L$2:$M$22,2,FALSE)),4.65))</f>
        <v>4.6500000000000004</v>
      </c>
      <c r="M205" s="31"/>
      <c r="Q205" s="14">
        <f>IF(Q204&gt;4.65,IF((Q204+VLOOKUP(CEILING(Q204,1),Tables!$L$2:$M$22,2,FALSE)&lt;4.65),4.65,Q204+VLOOKUP(CEILING(Q204,1),Tables!$L$2:$M$22,2,FALSE)),IF(Q204&lt;4.65,IF((Q204+VLOOKUP(FLOOR(Q204,1),Tables!$L$2:$M$22,2,FALSE)&gt;4.65),4.65,Q204+VLOOKUP(FLOOR(Q204,1),Tables!$L$2:$M$22,2,FALSE)),4.65))</f>
        <v>4.6500000000000004</v>
      </c>
      <c r="R205" s="31"/>
      <c r="V205" s="14">
        <f>IF(V204&gt;4.65,IF((V204+VLOOKUP(CEILING(V204,1),Tables!$L$2:$M$22,2,FALSE)&lt;4.65),4.65,V204+VLOOKUP(CEILING(V204,1),Tables!$L$2:$M$22,2,FALSE)),IF(V204&lt;4.65,IF((V204+VLOOKUP(FLOOR(V204,1),Tables!$L$2:$M$22,2,FALSE)&gt;4.65),4.65,V204+VLOOKUP(FLOOR(V204,1),Tables!$L$2:$M$22,2,FALSE)),4.65))</f>
        <v>4.6500000000000004</v>
      </c>
      <c r="W205" s="31"/>
      <c r="AA205" s="14">
        <f>IF(AA204&gt;4.65,IF((AA204+VLOOKUP(CEILING(AA204,1),Tables!$L$2:$M$22,2,FALSE)&lt;4.65),4.65,AA204+VLOOKUP(CEILING(AA204,1),Tables!$L$2:$M$22,2,FALSE)),IF(AA204&lt;4.65,IF((AA204+VLOOKUP(FLOOR(AA204,1),Tables!$L$2:$M$22,2,FALSE)&gt;4.65),4.65,AA204+VLOOKUP(FLOOR(AA204,1),Tables!$L$2:$M$22,2,FALSE)),4.65))</f>
        <v>4.6500000000000004</v>
      </c>
      <c r="AB205" s="31"/>
      <c r="AF205" s="14">
        <f>IF(AF204&gt;4.65,IF((AF204+VLOOKUP(CEILING(AF204,1),Tables!$L$2:$M$22,2,FALSE)&lt;4.65),4.65,AF204+VLOOKUP(CEILING(AF204,1),Tables!$L$2:$M$22,2,FALSE)),IF(AF204&lt;4.65,IF((AF204+VLOOKUP(FLOOR(AF204,1),Tables!$L$2:$M$22,2,FALSE)&gt;4.65),4.65,AF204+VLOOKUP(FLOOR(AF204,1),Tables!$L$2:$M$22,2,FALSE)),4.65))</f>
        <v>4.6500000000000004</v>
      </c>
      <c r="AG205" s="31"/>
      <c r="AK205" s="14">
        <f>IF(AK204&gt;4.65,IF((AK204+VLOOKUP(CEILING(AK204,1),Tables!$L$2:$M$22,2,FALSE)&lt;4.65),4.65,AK204+VLOOKUP(CEILING(AK204,1),Tables!$L$2:$M$22,2,FALSE)),IF(AK204&lt;4.65,IF((AK204+VLOOKUP(FLOOR(AK204,1),Tables!$L$2:$M$22,2,FALSE)&gt;4.65),4.65,AK204+VLOOKUP(FLOOR(AK204,1),Tables!$L$2:$M$22,2,FALSE)),4.65))</f>
        <v>4.6500000000000004</v>
      </c>
      <c r="AL205" s="31"/>
      <c r="AP205" s="14">
        <f>IF(AP204&gt;4.65,IF((AP204+VLOOKUP(CEILING(AP204,1),Tables!$L$2:$M$22,2,FALSE)&lt;4.65),4.65,AP204+VLOOKUP(CEILING(AP204,1),Tables!$L$2:$M$22,2,FALSE)),IF(AP204&lt;4.65,IF((AP204+VLOOKUP(FLOOR(AP204,1),Tables!$L$2:$M$22,2,FALSE)&gt;4.65),4.65,AP204+VLOOKUP(FLOOR(AP204,1),Tables!$L$2:$M$22,2,FALSE)),4.65))</f>
        <v>4.6500000000000004</v>
      </c>
      <c r="AQ205" s="31"/>
    </row>
    <row r="206" spans="1:43">
      <c r="A206" s="6">
        <f t="shared" si="138"/>
        <v>49</v>
      </c>
      <c r="B206" s="6">
        <f t="shared" si="139"/>
        <v>11</v>
      </c>
      <c r="C206" s="6">
        <f t="shared" si="165"/>
        <v>5</v>
      </c>
      <c r="D206" s="2" t="str">
        <f t="shared" si="166"/>
        <v>s49w11d5</v>
      </c>
      <c r="E206" s="24">
        <f t="shared" si="164"/>
        <v>41145</v>
      </c>
      <c r="G206" s="14">
        <f>IF(G205&gt;4.65,IF((G205+VLOOKUP(CEILING(G205,1),Tables!$L$2:$M$22,2,FALSE)&lt;4.65),4.65,G205+VLOOKUP(CEILING(G205,1),Tables!$L$2:$M$22,2,FALSE)),IF(G205&lt;4.65,IF((G205+VLOOKUP(FLOOR(G205,1),Tables!$L$2:$M$22,2,FALSE)&gt;4.65),4.65,G205+VLOOKUP(FLOOR(G205,1),Tables!$L$2:$M$22,2,FALSE)),4.65))</f>
        <v>4.6500000000000004</v>
      </c>
      <c r="H206" s="31"/>
      <c r="L206" s="14">
        <f>IF(L205&gt;4.65,IF((L205+VLOOKUP(CEILING(L205,1),Tables!$L$2:$M$22,2,FALSE)&lt;4.65),4.65,L205+VLOOKUP(CEILING(L205,1),Tables!$L$2:$M$22,2,FALSE)),IF(L205&lt;4.65,IF((L205+VLOOKUP(FLOOR(L205,1),Tables!$L$2:$M$22,2,FALSE)&gt;4.65),4.65,L205+VLOOKUP(FLOOR(L205,1),Tables!$L$2:$M$22,2,FALSE)),4.65))</f>
        <v>4.6500000000000004</v>
      </c>
      <c r="M206" s="31"/>
      <c r="Q206" s="14">
        <f>IF(Q205&gt;4.65,IF((Q205+VLOOKUP(CEILING(Q205,1),Tables!$L$2:$M$22,2,FALSE)&lt;4.65),4.65,Q205+VLOOKUP(CEILING(Q205,1),Tables!$L$2:$M$22,2,FALSE)),IF(Q205&lt;4.65,IF((Q205+VLOOKUP(FLOOR(Q205,1),Tables!$L$2:$M$22,2,FALSE)&gt;4.65),4.65,Q205+VLOOKUP(FLOOR(Q205,1),Tables!$L$2:$M$22,2,FALSE)),4.65))</f>
        <v>4.6500000000000004</v>
      </c>
      <c r="R206" s="31"/>
      <c r="V206" s="14">
        <f>IF(V205&gt;4.65,IF((V205+VLOOKUP(CEILING(V205,1),Tables!$L$2:$M$22,2,FALSE)&lt;4.65),4.65,V205+VLOOKUP(CEILING(V205,1),Tables!$L$2:$M$22,2,FALSE)),IF(V205&lt;4.65,IF((V205+VLOOKUP(FLOOR(V205,1),Tables!$L$2:$M$22,2,FALSE)&gt;4.65),4.65,V205+VLOOKUP(FLOOR(V205,1),Tables!$L$2:$M$22,2,FALSE)),4.65))</f>
        <v>4.6500000000000004</v>
      </c>
      <c r="W206" s="31"/>
      <c r="AA206" s="14">
        <f>IF(AA205&gt;4.65,IF((AA205+VLOOKUP(CEILING(AA205,1),Tables!$L$2:$M$22,2,FALSE)&lt;4.65),4.65,AA205+VLOOKUP(CEILING(AA205,1),Tables!$L$2:$M$22,2,FALSE)),IF(AA205&lt;4.65,IF((AA205+VLOOKUP(FLOOR(AA205,1),Tables!$L$2:$M$22,2,FALSE)&gt;4.65),4.65,AA205+VLOOKUP(FLOOR(AA205,1),Tables!$L$2:$M$22,2,FALSE)),4.65))</f>
        <v>4.6500000000000004</v>
      </c>
      <c r="AB206" s="31"/>
      <c r="AF206" s="14">
        <f>IF(AF205&gt;4.65,IF((AF205+VLOOKUP(CEILING(AF205,1),Tables!$L$2:$M$22,2,FALSE)&lt;4.65),4.65,AF205+VLOOKUP(CEILING(AF205,1),Tables!$L$2:$M$22,2,FALSE)),IF(AF205&lt;4.65,IF((AF205+VLOOKUP(FLOOR(AF205,1),Tables!$L$2:$M$22,2,FALSE)&gt;4.65),4.65,AF205+VLOOKUP(FLOOR(AF205,1),Tables!$L$2:$M$22,2,FALSE)),4.65))</f>
        <v>4.6500000000000004</v>
      </c>
      <c r="AG206" s="31"/>
      <c r="AK206" s="14">
        <f>IF(AK205&gt;4.65,IF((AK205+VLOOKUP(CEILING(AK205,1),Tables!$L$2:$M$22,2,FALSE)&lt;4.65),4.65,AK205+VLOOKUP(CEILING(AK205,1),Tables!$L$2:$M$22,2,FALSE)),IF(AK205&lt;4.65,IF((AK205+VLOOKUP(FLOOR(AK205,1),Tables!$L$2:$M$22,2,FALSE)&gt;4.65),4.65,AK205+VLOOKUP(FLOOR(AK205,1),Tables!$L$2:$M$22,2,FALSE)),4.65))</f>
        <v>4.6500000000000004</v>
      </c>
      <c r="AL206" s="31"/>
      <c r="AP206" s="14">
        <f>IF(AP205&gt;4.65,IF((AP205+VLOOKUP(CEILING(AP205,1),Tables!$L$2:$M$22,2,FALSE)&lt;4.65),4.65,AP205+VLOOKUP(CEILING(AP205,1),Tables!$L$2:$M$22,2,FALSE)),IF(AP205&lt;4.65,IF((AP205+VLOOKUP(FLOOR(AP205,1),Tables!$L$2:$M$22,2,FALSE)&gt;4.65),4.65,AP205+VLOOKUP(FLOOR(AP205,1),Tables!$L$2:$M$22,2,FALSE)),4.65))</f>
        <v>4.6500000000000004</v>
      </c>
      <c r="AQ206" s="31"/>
    </row>
    <row r="207" spans="1:43">
      <c r="A207" s="6">
        <f t="shared" si="138"/>
        <v>49</v>
      </c>
      <c r="B207" s="6">
        <f t="shared" si="139"/>
        <v>11</v>
      </c>
      <c r="C207" s="6">
        <f t="shared" si="165"/>
        <v>6</v>
      </c>
      <c r="D207" s="2" t="str">
        <f t="shared" si="166"/>
        <v>s49w11d6</v>
      </c>
      <c r="E207" s="24">
        <f t="shared" si="164"/>
        <v>41146</v>
      </c>
      <c r="G207" s="14">
        <f>IF(G206&gt;4.65,IF((G206+VLOOKUP(CEILING(G206,1),Tables!$L$2:$M$22,2,FALSE)&lt;4.65),4.65,G206+VLOOKUP(CEILING(G206,1),Tables!$L$2:$M$22,2,FALSE)),IF(G206&lt;4.65,IF((G206+VLOOKUP(FLOOR(G206,1),Tables!$L$2:$M$22,2,FALSE)&gt;4.65),4.65,G206+VLOOKUP(FLOOR(G206,1),Tables!$L$2:$M$22,2,FALSE)),4.65))</f>
        <v>4.6500000000000004</v>
      </c>
      <c r="H207" s="31"/>
      <c r="L207" s="14">
        <f>IF(L206&gt;4.65,IF((L206+VLOOKUP(CEILING(L206,1),Tables!$L$2:$M$22,2,FALSE)&lt;4.65),4.65,L206+VLOOKUP(CEILING(L206,1),Tables!$L$2:$M$22,2,FALSE)),IF(L206&lt;4.65,IF((L206+VLOOKUP(FLOOR(L206,1),Tables!$L$2:$M$22,2,FALSE)&gt;4.65),4.65,L206+VLOOKUP(FLOOR(L206,1),Tables!$L$2:$M$22,2,FALSE)),4.65))</f>
        <v>4.6500000000000004</v>
      </c>
      <c r="M207" s="31"/>
      <c r="Q207" s="14">
        <f>IF(Q206&gt;4.65,IF((Q206+VLOOKUP(CEILING(Q206,1),Tables!$L$2:$M$22,2,FALSE)&lt;4.65),4.65,Q206+VLOOKUP(CEILING(Q206,1),Tables!$L$2:$M$22,2,FALSE)),IF(Q206&lt;4.65,IF((Q206+VLOOKUP(FLOOR(Q206,1),Tables!$L$2:$M$22,2,FALSE)&gt;4.65),4.65,Q206+VLOOKUP(FLOOR(Q206,1),Tables!$L$2:$M$22,2,FALSE)),4.65))</f>
        <v>4.6500000000000004</v>
      </c>
      <c r="R207" s="31"/>
      <c r="V207" s="14">
        <f>IF(V206&gt;4.65,IF((V206+VLOOKUP(CEILING(V206,1),Tables!$L$2:$M$22,2,FALSE)&lt;4.65),4.65,V206+VLOOKUP(CEILING(V206,1),Tables!$L$2:$M$22,2,FALSE)),IF(V206&lt;4.65,IF((V206+VLOOKUP(FLOOR(V206,1),Tables!$L$2:$M$22,2,FALSE)&gt;4.65),4.65,V206+VLOOKUP(FLOOR(V206,1),Tables!$L$2:$M$22,2,FALSE)),4.65))</f>
        <v>4.6500000000000004</v>
      </c>
      <c r="W207" s="31"/>
      <c r="AA207" s="14">
        <f>IF(AA206&gt;4.65,IF((AA206+VLOOKUP(CEILING(AA206,1),Tables!$L$2:$M$22,2,FALSE)&lt;4.65),4.65,AA206+VLOOKUP(CEILING(AA206,1),Tables!$L$2:$M$22,2,FALSE)),IF(AA206&lt;4.65,IF((AA206+VLOOKUP(FLOOR(AA206,1),Tables!$L$2:$M$22,2,FALSE)&gt;4.65),4.65,AA206+VLOOKUP(FLOOR(AA206,1),Tables!$L$2:$M$22,2,FALSE)),4.65))</f>
        <v>4.6500000000000004</v>
      </c>
      <c r="AB207" s="31"/>
      <c r="AF207" s="14">
        <f>IF(AF206&gt;4.65,IF((AF206+VLOOKUP(CEILING(AF206,1),Tables!$L$2:$M$22,2,FALSE)&lt;4.65),4.65,AF206+VLOOKUP(CEILING(AF206,1),Tables!$L$2:$M$22,2,FALSE)),IF(AF206&lt;4.65,IF((AF206+VLOOKUP(FLOOR(AF206,1),Tables!$L$2:$M$22,2,FALSE)&gt;4.65),4.65,AF206+VLOOKUP(FLOOR(AF206,1),Tables!$L$2:$M$22,2,FALSE)),4.65))</f>
        <v>4.6500000000000004</v>
      </c>
      <c r="AG207" s="31"/>
      <c r="AK207" s="14">
        <f>IF(AK206&gt;4.65,IF((AK206+VLOOKUP(CEILING(AK206,1),Tables!$L$2:$M$22,2,FALSE)&lt;4.65),4.65,AK206+VLOOKUP(CEILING(AK206,1),Tables!$L$2:$M$22,2,FALSE)),IF(AK206&lt;4.65,IF((AK206+VLOOKUP(FLOOR(AK206,1),Tables!$L$2:$M$22,2,FALSE)&gt;4.65),4.65,AK206+VLOOKUP(FLOOR(AK206,1),Tables!$L$2:$M$22,2,FALSE)),4.65))</f>
        <v>4.6500000000000004</v>
      </c>
      <c r="AL207" s="31"/>
      <c r="AP207" s="14">
        <f>IF(AP206&gt;4.65,IF((AP206+VLOOKUP(CEILING(AP206,1),Tables!$L$2:$M$22,2,FALSE)&lt;4.65),4.65,AP206+VLOOKUP(CEILING(AP206,1),Tables!$L$2:$M$22,2,FALSE)),IF(AP206&lt;4.65,IF((AP206+VLOOKUP(FLOOR(AP206,1),Tables!$L$2:$M$22,2,FALSE)&gt;4.65),4.65,AP206+VLOOKUP(FLOOR(AP206,1),Tables!$L$2:$M$22,2,FALSE)),4.65))</f>
        <v>4.6500000000000004</v>
      </c>
      <c r="AQ207" s="31"/>
    </row>
    <row r="208" spans="1:43">
      <c r="A208" s="6">
        <f t="shared" si="138"/>
        <v>49</v>
      </c>
      <c r="B208" s="6">
        <f t="shared" si="139"/>
        <v>11</v>
      </c>
      <c r="C208" s="6">
        <f t="shared" si="165"/>
        <v>7</v>
      </c>
      <c r="D208" s="2" t="str">
        <f t="shared" si="166"/>
        <v>s49w11d7</v>
      </c>
      <c r="E208" s="24">
        <f t="shared" si="164"/>
        <v>41147</v>
      </c>
      <c r="G208" s="14">
        <f>IF(G207&gt;4.65,IF((G207+VLOOKUP(CEILING(G207,1),Tables!$L$2:$M$22,2,FALSE)&lt;4.65),4.65,G207+VLOOKUP(CEILING(G207,1),Tables!$L$2:$M$22,2,FALSE)),IF(G207&lt;4.65,IF((G207+VLOOKUP(FLOOR(G207,1),Tables!$L$2:$M$22,2,FALSE)&gt;4.65),4.65,G207+VLOOKUP(FLOOR(G207,1),Tables!$L$2:$M$22,2,FALSE)),4.65))</f>
        <v>4.6500000000000004</v>
      </c>
      <c r="H208" s="31"/>
      <c r="L208" s="14">
        <f>IF(L207&gt;4.65,IF((L207+VLOOKUP(CEILING(L207,1),Tables!$L$2:$M$22,2,FALSE)&lt;4.65),4.65,L207+VLOOKUP(CEILING(L207,1),Tables!$L$2:$M$22,2,FALSE)),IF(L207&lt;4.65,IF((L207+VLOOKUP(FLOOR(L207,1),Tables!$L$2:$M$22,2,FALSE)&gt;4.65),4.65,L207+VLOOKUP(FLOOR(L207,1),Tables!$L$2:$M$22,2,FALSE)),4.65))</f>
        <v>4.6500000000000004</v>
      </c>
      <c r="M208" s="31"/>
      <c r="Q208" s="14">
        <f>IF(Q207&gt;4.65,IF((Q207+VLOOKUP(CEILING(Q207,1),Tables!$L$2:$M$22,2,FALSE)&lt;4.65),4.65,Q207+VLOOKUP(CEILING(Q207,1),Tables!$L$2:$M$22,2,FALSE)),IF(Q207&lt;4.65,IF((Q207+VLOOKUP(FLOOR(Q207,1),Tables!$L$2:$M$22,2,FALSE)&gt;4.65),4.65,Q207+VLOOKUP(FLOOR(Q207,1),Tables!$L$2:$M$22,2,FALSE)),4.65))</f>
        <v>4.6500000000000004</v>
      </c>
      <c r="R208" s="31"/>
      <c r="V208" s="14">
        <f>IF(V207&gt;4.65,IF((V207+VLOOKUP(CEILING(V207,1),Tables!$L$2:$M$22,2,FALSE)&lt;4.65),4.65,V207+VLOOKUP(CEILING(V207,1),Tables!$L$2:$M$22,2,FALSE)),IF(V207&lt;4.65,IF((V207+VLOOKUP(FLOOR(V207,1),Tables!$L$2:$M$22,2,FALSE)&gt;4.65),4.65,V207+VLOOKUP(FLOOR(V207,1),Tables!$L$2:$M$22,2,FALSE)),4.65))</f>
        <v>4.6500000000000004</v>
      </c>
      <c r="W208" s="31"/>
      <c r="AA208" s="14">
        <f>IF(AA207&gt;4.65,IF((AA207+VLOOKUP(CEILING(AA207,1),Tables!$L$2:$M$22,2,FALSE)&lt;4.65),4.65,AA207+VLOOKUP(CEILING(AA207,1),Tables!$L$2:$M$22,2,FALSE)),IF(AA207&lt;4.65,IF((AA207+VLOOKUP(FLOOR(AA207,1),Tables!$L$2:$M$22,2,FALSE)&gt;4.65),4.65,AA207+VLOOKUP(FLOOR(AA207,1),Tables!$L$2:$M$22,2,FALSE)),4.65))</f>
        <v>4.6500000000000004</v>
      </c>
      <c r="AB208" s="31"/>
      <c r="AF208" s="14">
        <f>IF(AF207&gt;4.65,IF((AF207+VLOOKUP(CEILING(AF207,1),Tables!$L$2:$M$22,2,FALSE)&lt;4.65),4.65,AF207+VLOOKUP(CEILING(AF207,1),Tables!$L$2:$M$22,2,FALSE)),IF(AF207&lt;4.65,IF((AF207+VLOOKUP(FLOOR(AF207,1),Tables!$L$2:$M$22,2,FALSE)&gt;4.65),4.65,AF207+VLOOKUP(FLOOR(AF207,1),Tables!$L$2:$M$22,2,FALSE)),4.65))</f>
        <v>4.6500000000000004</v>
      </c>
      <c r="AG208" s="31"/>
      <c r="AK208" s="14">
        <f>IF(AK207&gt;4.65,IF((AK207+VLOOKUP(CEILING(AK207,1),Tables!$L$2:$M$22,2,FALSE)&lt;4.65),4.65,AK207+VLOOKUP(CEILING(AK207,1),Tables!$L$2:$M$22,2,FALSE)),IF(AK207&lt;4.65,IF((AK207+VLOOKUP(FLOOR(AK207,1),Tables!$L$2:$M$22,2,FALSE)&gt;4.65),4.65,AK207+VLOOKUP(FLOOR(AK207,1),Tables!$L$2:$M$22,2,FALSE)),4.65))</f>
        <v>4.6500000000000004</v>
      </c>
      <c r="AL208" s="31"/>
      <c r="AP208" s="14">
        <f>IF(AP207&gt;4.65,IF((AP207+VLOOKUP(CEILING(AP207,1),Tables!$L$2:$M$22,2,FALSE)&lt;4.65),4.65,AP207+VLOOKUP(CEILING(AP207,1),Tables!$L$2:$M$22,2,FALSE)),IF(AP207&lt;4.65,IF((AP207+VLOOKUP(FLOOR(AP207,1),Tables!$L$2:$M$22,2,FALSE)&gt;4.65),4.65,AP207+VLOOKUP(FLOOR(AP207,1),Tables!$L$2:$M$22,2,FALSE)),4.65))</f>
        <v>4.6500000000000004</v>
      </c>
      <c r="AQ208" s="31"/>
    </row>
    <row r="209" spans="1:45">
      <c r="A209" s="6">
        <f t="shared" si="138"/>
        <v>49</v>
      </c>
      <c r="B209" s="6">
        <f t="shared" si="139"/>
        <v>12</v>
      </c>
      <c r="C209" s="6">
        <f t="shared" si="165"/>
        <v>1</v>
      </c>
      <c r="D209" s="2" t="str">
        <f t="shared" si="166"/>
        <v>s49w12d1</v>
      </c>
      <c r="E209" s="24">
        <f t="shared" si="164"/>
        <v>41148</v>
      </c>
      <c r="G209" s="14">
        <f>IF(G208&gt;4.65,IF((G208+VLOOKUP(CEILING(G208,1),Tables!$L$2:$M$22,2,FALSE)&lt;4.65),4.65,G208+VLOOKUP(CEILING(G208,1),Tables!$L$2:$M$22,2,FALSE)),IF(G208&lt;4.65,IF((G208+VLOOKUP(FLOOR(G208,1),Tables!$L$2:$M$22,2,FALSE)&gt;4.65),4.65,G208+VLOOKUP(FLOOR(G208,1),Tables!$L$2:$M$22,2,FALSE)),4.65))</f>
        <v>4.6500000000000004</v>
      </c>
      <c r="H209" s="31"/>
      <c r="L209" s="14">
        <f>IF(L208&gt;4.65,IF((L208+VLOOKUP(CEILING(L208,1),Tables!$L$2:$M$22,2,FALSE)&lt;4.65),4.65,L208+VLOOKUP(CEILING(L208,1),Tables!$L$2:$M$22,2,FALSE)),IF(L208&lt;4.65,IF((L208+VLOOKUP(FLOOR(L208,1),Tables!$L$2:$M$22,2,FALSE)&gt;4.65),4.65,L208+VLOOKUP(FLOOR(L208,1),Tables!$L$2:$M$22,2,FALSE)),4.65))</f>
        <v>4.6500000000000004</v>
      </c>
      <c r="M209" s="31"/>
      <c r="Q209" s="14">
        <f>IF(Q208&gt;4.65,IF((Q208+VLOOKUP(CEILING(Q208,1),Tables!$L$2:$M$22,2,FALSE)&lt;4.65),4.65,Q208+VLOOKUP(CEILING(Q208,1),Tables!$L$2:$M$22,2,FALSE)),IF(Q208&lt;4.65,IF((Q208+VLOOKUP(FLOOR(Q208,1),Tables!$L$2:$M$22,2,FALSE)&gt;4.65),4.65,Q208+VLOOKUP(FLOOR(Q208,1),Tables!$L$2:$M$22,2,FALSE)),4.65))</f>
        <v>4.6500000000000004</v>
      </c>
      <c r="R209" s="31"/>
      <c r="V209" s="14">
        <f>IF(V208&gt;4.65,IF((V208+VLOOKUP(CEILING(V208,1),Tables!$L$2:$M$22,2,FALSE)&lt;4.65),4.65,V208+VLOOKUP(CEILING(V208,1),Tables!$L$2:$M$22,2,FALSE)),IF(V208&lt;4.65,IF((V208+VLOOKUP(FLOOR(V208,1),Tables!$L$2:$M$22,2,FALSE)&gt;4.65),4.65,V208+VLOOKUP(FLOOR(V208,1),Tables!$L$2:$M$22,2,FALSE)),4.65))</f>
        <v>4.6500000000000004</v>
      </c>
      <c r="W209" s="31"/>
      <c r="AA209" s="14">
        <f>IF(AA208&gt;4.65,IF((AA208+VLOOKUP(CEILING(AA208,1),Tables!$L$2:$M$22,2,FALSE)&lt;4.65),4.65,AA208+VLOOKUP(CEILING(AA208,1),Tables!$L$2:$M$22,2,FALSE)),IF(AA208&lt;4.65,IF((AA208+VLOOKUP(FLOOR(AA208,1),Tables!$L$2:$M$22,2,FALSE)&gt;4.65),4.65,AA208+VLOOKUP(FLOOR(AA208,1),Tables!$L$2:$M$22,2,FALSE)),4.65))</f>
        <v>4.6500000000000004</v>
      </c>
      <c r="AB209" s="31"/>
      <c r="AF209" s="14">
        <f>IF(AF208&gt;4.65,IF((AF208+VLOOKUP(CEILING(AF208,1),Tables!$L$2:$M$22,2,FALSE)&lt;4.65),4.65,AF208+VLOOKUP(CEILING(AF208,1),Tables!$L$2:$M$22,2,FALSE)),IF(AF208&lt;4.65,IF((AF208+VLOOKUP(FLOOR(AF208,1),Tables!$L$2:$M$22,2,FALSE)&gt;4.65),4.65,AF208+VLOOKUP(FLOOR(AF208,1),Tables!$L$2:$M$22,2,FALSE)),4.65))</f>
        <v>4.6500000000000004</v>
      </c>
      <c r="AG209" s="31"/>
      <c r="AK209" s="14">
        <f>IF(AK208&gt;4.65,IF((AK208+VLOOKUP(CEILING(AK208,1),Tables!$L$2:$M$22,2,FALSE)&lt;4.65),4.65,AK208+VLOOKUP(CEILING(AK208,1),Tables!$L$2:$M$22,2,FALSE)),IF(AK208&lt;4.65,IF((AK208+VLOOKUP(FLOOR(AK208,1),Tables!$L$2:$M$22,2,FALSE)&gt;4.65),4.65,AK208+VLOOKUP(FLOOR(AK208,1),Tables!$L$2:$M$22,2,FALSE)),4.65))</f>
        <v>4.6500000000000004</v>
      </c>
      <c r="AL209" s="31"/>
      <c r="AP209" s="14">
        <f>IF(AP208&gt;4.65,IF((AP208+VLOOKUP(CEILING(AP208,1),Tables!$L$2:$M$22,2,FALSE)&lt;4.65),4.65,AP208+VLOOKUP(CEILING(AP208,1),Tables!$L$2:$M$22,2,FALSE)),IF(AP208&lt;4.65,IF((AP208+VLOOKUP(FLOOR(AP208,1),Tables!$L$2:$M$22,2,FALSE)&gt;4.65),4.65,AP208+VLOOKUP(FLOOR(AP208,1),Tables!$L$2:$M$22,2,FALSE)),4.65))</f>
        <v>4.6500000000000004</v>
      </c>
      <c r="AQ209" s="31"/>
    </row>
    <row r="210" spans="1:45">
      <c r="A210" s="6">
        <f t="shared" si="138"/>
        <v>49</v>
      </c>
      <c r="B210" s="6">
        <f t="shared" si="139"/>
        <v>12</v>
      </c>
      <c r="C210" s="6">
        <f t="shared" si="165"/>
        <v>2</v>
      </c>
      <c r="D210" s="2" t="str">
        <f t="shared" si="166"/>
        <v>s49w12d2</v>
      </c>
      <c r="E210" s="24">
        <f t="shared" si="164"/>
        <v>41149</v>
      </c>
      <c r="G210" s="14">
        <f>IF(G209&gt;4.65,IF((G209+VLOOKUP(CEILING(G209,1),Tables!$L$2:$M$22,2,FALSE)&lt;4.65),4.65,G209+VLOOKUP(CEILING(G209,1),Tables!$L$2:$M$22,2,FALSE)),IF(G209&lt;4.65,IF((G209+VLOOKUP(FLOOR(G209,1),Tables!$L$2:$M$22,2,FALSE)&gt;4.65),4.65,G209+VLOOKUP(FLOOR(G209,1),Tables!$L$2:$M$22,2,FALSE)),4.65))</f>
        <v>4.6500000000000004</v>
      </c>
      <c r="H210" s="31"/>
      <c r="L210" s="14">
        <f>IF(L209&gt;4.65,IF((L209+VLOOKUP(CEILING(L209,1),Tables!$L$2:$M$22,2,FALSE)&lt;4.65),4.65,L209+VLOOKUP(CEILING(L209,1),Tables!$L$2:$M$22,2,FALSE)),IF(L209&lt;4.65,IF((L209+VLOOKUP(FLOOR(L209,1),Tables!$L$2:$M$22,2,FALSE)&gt;4.65),4.65,L209+VLOOKUP(FLOOR(L209,1),Tables!$L$2:$M$22,2,FALSE)),4.65))</f>
        <v>4.6500000000000004</v>
      </c>
      <c r="M210" s="31"/>
      <c r="Q210" s="14">
        <f>IF(Q209&gt;4.65,IF((Q209+VLOOKUP(CEILING(Q209,1),Tables!$L$2:$M$22,2,FALSE)&lt;4.65),4.65,Q209+VLOOKUP(CEILING(Q209,1),Tables!$L$2:$M$22,2,FALSE)),IF(Q209&lt;4.65,IF((Q209+VLOOKUP(FLOOR(Q209,1),Tables!$L$2:$M$22,2,FALSE)&gt;4.65),4.65,Q209+VLOOKUP(FLOOR(Q209,1),Tables!$L$2:$M$22,2,FALSE)),4.65))</f>
        <v>4.6500000000000004</v>
      </c>
      <c r="R210" s="31"/>
      <c r="V210" s="14">
        <f>IF(V209&gt;4.65,IF((V209+VLOOKUP(CEILING(V209,1),Tables!$L$2:$M$22,2,FALSE)&lt;4.65),4.65,V209+VLOOKUP(CEILING(V209,1),Tables!$L$2:$M$22,2,FALSE)),IF(V209&lt;4.65,IF((V209+VLOOKUP(FLOOR(V209,1),Tables!$L$2:$M$22,2,FALSE)&gt;4.65),4.65,V209+VLOOKUP(FLOOR(V209,1),Tables!$L$2:$M$22,2,FALSE)),4.65))</f>
        <v>4.6500000000000004</v>
      </c>
      <c r="W210" s="31"/>
      <c r="AA210" s="14">
        <f>IF(AA209&gt;4.65,IF((AA209+VLOOKUP(CEILING(AA209,1),Tables!$L$2:$M$22,2,FALSE)&lt;4.65),4.65,AA209+VLOOKUP(CEILING(AA209,1),Tables!$L$2:$M$22,2,FALSE)),IF(AA209&lt;4.65,IF((AA209+VLOOKUP(FLOOR(AA209,1),Tables!$L$2:$M$22,2,FALSE)&gt;4.65),4.65,AA209+VLOOKUP(FLOOR(AA209,1),Tables!$L$2:$M$22,2,FALSE)),4.65))</f>
        <v>4.6500000000000004</v>
      </c>
      <c r="AB210" s="31"/>
      <c r="AF210" s="14">
        <f>IF(AF209&gt;4.65,IF((AF209+VLOOKUP(CEILING(AF209,1),Tables!$L$2:$M$22,2,FALSE)&lt;4.65),4.65,AF209+VLOOKUP(CEILING(AF209,1),Tables!$L$2:$M$22,2,FALSE)),IF(AF209&lt;4.65,IF((AF209+VLOOKUP(FLOOR(AF209,1),Tables!$L$2:$M$22,2,FALSE)&gt;4.65),4.65,AF209+VLOOKUP(FLOOR(AF209,1),Tables!$L$2:$M$22,2,FALSE)),4.65))</f>
        <v>4.6500000000000004</v>
      </c>
      <c r="AG210" s="31"/>
      <c r="AK210" s="14">
        <f>IF(AK209&gt;4.65,IF((AK209+VLOOKUP(CEILING(AK209,1),Tables!$L$2:$M$22,2,FALSE)&lt;4.65),4.65,AK209+VLOOKUP(CEILING(AK209,1),Tables!$L$2:$M$22,2,FALSE)),IF(AK209&lt;4.65,IF((AK209+VLOOKUP(FLOOR(AK209,1),Tables!$L$2:$M$22,2,FALSE)&gt;4.65),4.65,AK209+VLOOKUP(FLOOR(AK209,1),Tables!$L$2:$M$22,2,FALSE)),4.65))</f>
        <v>4.6500000000000004</v>
      </c>
      <c r="AL210" s="31"/>
      <c r="AP210" s="14">
        <f>IF(AP209&gt;4.65,IF((AP209+VLOOKUP(CEILING(AP209,1),Tables!$L$2:$M$22,2,FALSE)&lt;4.65),4.65,AP209+VLOOKUP(CEILING(AP209,1),Tables!$L$2:$M$22,2,FALSE)),IF(AP209&lt;4.65,IF((AP209+VLOOKUP(FLOOR(AP209,1),Tables!$L$2:$M$22,2,FALSE)&gt;4.65),4.65,AP209+VLOOKUP(FLOOR(AP209,1),Tables!$L$2:$M$22,2,FALSE)),4.65))</f>
        <v>4.6500000000000004</v>
      </c>
      <c r="AQ210" s="31"/>
    </row>
    <row r="211" spans="1:45">
      <c r="A211" s="6">
        <f t="shared" si="138"/>
        <v>49</v>
      </c>
      <c r="B211" s="6">
        <f t="shared" si="139"/>
        <v>12</v>
      </c>
      <c r="C211" s="6">
        <f t="shared" si="165"/>
        <v>3</v>
      </c>
      <c r="D211" s="2" t="str">
        <f t="shared" si="166"/>
        <v>s49w12d3</v>
      </c>
      <c r="E211" s="24">
        <f t="shared" si="164"/>
        <v>41150</v>
      </c>
      <c r="G211" s="14">
        <f>IF(G210&gt;4.65,IF((G210+VLOOKUP(CEILING(G210,1),Tables!$L$2:$M$22,2,FALSE)&lt;4.65),4.65,G210+VLOOKUP(CEILING(G210,1),Tables!$L$2:$M$22,2,FALSE)),IF(G210&lt;4.65,IF((G210+VLOOKUP(FLOOR(G210,1),Tables!$L$2:$M$22,2,FALSE)&gt;4.65),4.65,G210+VLOOKUP(FLOOR(G210,1),Tables!$L$2:$M$22,2,FALSE)),4.65))</f>
        <v>4.6500000000000004</v>
      </c>
      <c r="H211" s="31"/>
      <c r="L211" s="14">
        <f>IF(L210&gt;4.65,IF((L210+VLOOKUP(CEILING(L210,1),Tables!$L$2:$M$22,2,FALSE)&lt;4.65),4.65,L210+VLOOKUP(CEILING(L210,1),Tables!$L$2:$M$22,2,FALSE)),IF(L210&lt;4.65,IF((L210+VLOOKUP(FLOOR(L210,1),Tables!$L$2:$M$22,2,FALSE)&gt;4.65),4.65,L210+VLOOKUP(FLOOR(L210,1),Tables!$L$2:$M$22,2,FALSE)),4.65))</f>
        <v>4.6500000000000004</v>
      </c>
      <c r="M211" s="31"/>
      <c r="Q211" s="14">
        <f>IF(Q210&gt;4.65,IF((Q210+VLOOKUP(CEILING(Q210,1),Tables!$L$2:$M$22,2,FALSE)&lt;4.65),4.65,Q210+VLOOKUP(CEILING(Q210,1),Tables!$L$2:$M$22,2,FALSE)),IF(Q210&lt;4.65,IF((Q210+VLOOKUP(FLOOR(Q210,1),Tables!$L$2:$M$22,2,FALSE)&gt;4.65),4.65,Q210+VLOOKUP(FLOOR(Q210,1),Tables!$L$2:$M$22,2,FALSE)),4.65))</f>
        <v>4.6500000000000004</v>
      </c>
      <c r="R211" s="31"/>
      <c r="V211" s="14">
        <f>IF(V210&gt;4.65,IF((V210+VLOOKUP(CEILING(V210,1),Tables!$L$2:$M$22,2,FALSE)&lt;4.65),4.65,V210+VLOOKUP(CEILING(V210,1),Tables!$L$2:$M$22,2,FALSE)),IF(V210&lt;4.65,IF((V210+VLOOKUP(FLOOR(V210,1),Tables!$L$2:$M$22,2,FALSE)&gt;4.65),4.65,V210+VLOOKUP(FLOOR(V210,1),Tables!$L$2:$M$22,2,FALSE)),4.65))</f>
        <v>4.6500000000000004</v>
      </c>
      <c r="W211" s="31"/>
      <c r="AA211" s="14">
        <f>IF(AA210&gt;4.65,IF((AA210+VLOOKUP(CEILING(AA210,1),Tables!$L$2:$M$22,2,FALSE)&lt;4.65),4.65,AA210+VLOOKUP(CEILING(AA210,1),Tables!$L$2:$M$22,2,FALSE)),IF(AA210&lt;4.65,IF((AA210+VLOOKUP(FLOOR(AA210,1),Tables!$L$2:$M$22,2,FALSE)&gt;4.65),4.65,AA210+VLOOKUP(FLOOR(AA210,1),Tables!$L$2:$M$22,2,FALSE)),4.65))</f>
        <v>4.6500000000000004</v>
      </c>
      <c r="AB211" s="31"/>
      <c r="AF211" s="14">
        <f>IF(AF210&gt;4.65,IF((AF210+VLOOKUP(CEILING(AF210,1),Tables!$L$2:$M$22,2,FALSE)&lt;4.65),4.65,AF210+VLOOKUP(CEILING(AF210,1),Tables!$L$2:$M$22,2,FALSE)),IF(AF210&lt;4.65,IF((AF210+VLOOKUP(FLOOR(AF210,1),Tables!$L$2:$M$22,2,FALSE)&gt;4.65),4.65,AF210+VLOOKUP(FLOOR(AF210,1),Tables!$L$2:$M$22,2,FALSE)),4.65))</f>
        <v>4.6500000000000004</v>
      </c>
      <c r="AG211" s="31"/>
      <c r="AK211" s="14">
        <f>IF(AK210&gt;4.65,IF((AK210+VLOOKUP(CEILING(AK210,1),Tables!$L$2:$M$22,2,FALSE)&lt;4.65),4.65,AK210+VLOOKUP(CEILING(AK210,1),Tables!$L$2:$M$22,2,FALSE)),IF(AK210&lt;4.65,IF((AK210+VLOOKUP(FLOOR(AK210,1),Tables!$L$2:$M$22,2,FALSE)&gt;4.65),4.65,AK210+VLOOKUP(FLOOR(AK210,1),Tables!$L$2:$M$22,2,FALSE)),4.65))</f>
        <v>4.6500000000000004</v>
      </c>
      <c r="AL211" s="31"/>
      <c r="AP211" s="14">
        <f>IF(AP210&gt;4.65,IF((AP210+VLOOKUP(CEILING(AP210,1),Tables!$L$2:$M$22,2,FALSE)&lt;4.65),4.65,AP210+VLOOKUP(CEILING(AP210,1),Tables!$L$2:$M$22,2,FALSE)),IF(AP210&lt;4.65,IF((AP210+VLOOKUP(FLOOR(AP210,1),Tables!$L$2:$M$22,2,FALSE)&gt;4.65),4.65,AP210+VLOOKUP(FLOOR(AP210,1),Tables!$L$2:$M$22,2,FALSE)),4.65))</f>
        <v>4.6500000000000004</v>
      </c>
      <c r="AQ211" s="31"/>
    </row>
    <row r="212" spans="1:45">
      <c r="A212" s="6">
        <f t="shared" si="138"/>
        <v>49</v>
      </c>
      <c r="B212" s="6">
        <f t="shared" si="139"/>
        <v>12</v>
      </c>
      <c r="C212" s="6">
        <f t="shared" si="165"/>
        <v>4</v>
      </c>
      <c r="D212" s="2" t="str">
        <f t="shared" si="166"/>
        <v>s49w12d4</v>
      </c>
      <c r="E212" s="24">
        <f t="shared" si="164"/>
        <v>41151</v>
      </c>
      <c r="G212" s="14">
        <f>IF(G211&gt;4.65,IF((G211+VLOOKUP(CEILING(G211,1),Tables!$L$2:$M$22,2,FALSE)&lt;4.65),4.65,G211+VLOOKUP(CEILING(G211,1),Tables!$L$2:$M$22,2,FALSE)),IF(G211&lt;4.65,IF((G211+VLOOKUP(FLOOR(G211,1),Tables!$L$2:$M$22,2,FALSE)&gt;4.65),4.65,G211+VLOOKUP(FLOOR(G211,1),Tables!$L$2:$M$22,2,FALSE)),4.65))</f>
        <v>4.6500000000000004</v>
      </c>
      <c r="H212" s="31"/>
      <c r="L212" s="14">
        <f>IF(L211&gt;4.65,IF((L211+VLOOKUP(CEILING(L211,1),Tables!$L$2:$M$22,2,FALSE)&lt;4.65),4.65,L211+VLOOKUP(CEILING(L211,1),Tables!$L$2:$M$22,2,FALSE)),IF(L211&lt;4.65,IF((L211+VLOOKUP(FLOOR(L211,1),Tables!$L$2:$M$22,2,FALSE)&gt;4.65),4.65,L211+VLOOKUP(FLOOR(L211,1),Tables!$L$2:$M$22,2,FALSE)),4.65))</f>
        <v>4.6500000000000004</v>
      </c>
      <c r="M212" s="31"/>
      <c r="Q212" s="14">
        <f>IF(Q211&gt;4.65,IF((Q211+VLOOKUP(CEILING(Q211,1),Tables!$L$2:$M$22,2,FALSE)&lt;4.65),4.65,Q211+VLOOKUP(CEILING(Q211,1),Tables!$L$2:$M$22,2,FALSE)),IF(Q211&lt;4.65,IF((Q211+VLOOKUP(FLOOR(Q211,1),Tables!$L$2:$M$22,2,FALSE)&gt;4.65),4.65,Q211+VLOOKUP(FLOOR(Q211,1),Tables!$L$2:$M$22,2,FALSE)),4.65))</f>
        <v>4.6500000000000004</v>
      </c>
      <c r="R212" s="31"/>
      <c r="V212" s="14">
        <f>IF(V211&gt;4.65,IF((V211+VLOOKUP(CEILING(V211,1),Tables!$L$2:$M$22,2,FALSE)&lt;4.65),4.65,V211+VLOOKUP(CEILING(V211,1),Tables!$L$2:$M$22,2,FALSE)),IF(V211&lt;4.65,IF((V211+VLOOKUP(FLOOR(V211,1),Tables!$L$2:$M$22,2,FALSE)&gt;4.65),4.65,V211+VLOOKUP(FLOOR(V211,1),Tables!$L$2:$M$22,2,FALSE)),4.65))</f>
        <v>4.6500000000000004</v>
      </c>
      <c r="W212" s="31"/>
      <c r="AA212" s="14">
        <f>IF(AA211&gt;4.65,IF((AA211+VLOOKUP(CEILING(AA211,1),Tables!$L$2:$M$22,2,FALSE)&lt;4.65),4.65,AA211+VLOOKUP(CEILING(AA211,1),Tables!$L$2:$M$22,2,FALSE)),IF(AA211&lt;4.65,IF((AA211+VLOOKUP(FLOOR(AA211,1),Tables!$L$2:$M$22,2,FALSE)&gt;4.65),4.65,AA211+VLOOKUP(FLOOR(AA211,1),Tables!$L$2:$M$22,2,FALSE)),4.65))</f>
        <v>4.6500000000000004</v>
      </c>
      <c r="AB212" s="31"/>
      <c r="AF212" s="14">
        <f>IF(AF211&gt;4.65,IF((AF211+VLOOKUP(CEILING(AF211,1),Tables!$L$2:$M$22,2,FALSE)&lt;4.65),4.65,AF211+VLOOKUP(CEILING(AF211,1),Tables!$L$2:$M$22,2,FALSE)),IF(AF211&lt;4.65,IF((AF211+VLOOKUP(FLOOR(AF211,1),Tables!$L$2:$M$22,2,FALSE)&gt;4.65),4.65,AF211+VLOOKUP(FLOOR(AF211,1),Tables!$L$2:$M$22,2,FALSE)),4.65))</f>
        <v>4.6500000000000004</v>
      </c>
      <c r="AG212" s="31"/>
      <c r="AK212" s="14">
        <f>IF(AK211&gt;4.65,IF((AK211+VLOOKUP(CEILING(AK211,1),Tables!$L$2:$M$22,2,FALSE)&lt;4.65),4.65,AK211+VLOOKUP(CEILING(AK211,1),Tables!$L$2:$M$22,2,FALSE)),IF(AK211&lt;4.65,IF((AK211+VLOOKUP(FLOOR(AK211,1),Tables!$L$2:$M$22,2,FALSE)&gt;4.65),4.65,AK211+VLOOKUP(FLOOR(AK211,1),Tables!$L$2:$M$22,2,FALSE)),4.65))</f>
        <v>4.6500000000000004</v>
      </c>
      <c r="AL212" s="31"/>
      <c r="AP212" s="14">
        <f>IF(AP211&gt;4.65,IF((AP211+VLOOKUP(CEILING(AP211,1),Tables!$L$2:$M$22,2,FALSE)&lt;4.65),4.65,AP211+VLOOKUP(CEILING(AP211,1),Tables!$L$2:$M$22,2,FALSE)),IF(AP211&lt;4.65,IF((AP211+VLOOKUP(FLOOR(AP211,1),Tables!$L$2:$M$22,2,FALSE)&gt;4.65),4.65,AP211+VLOOKUP(FLOOR(AP211,1),Tables!$L$2:$M$22,2,FALSE)),4.65))</f>
        <v>4.6500000000000004</v>
      </c>
      <c r="AQ212" s="31"/>
    </row>
    <row r="213" spans="1:45">
      <c r="A213" s="6">
        <f t="shared" si="138"/>
        <v>49</v>
      </c>
      <c r="B213" s="6">
        <f t="shared" si="139"/>
        <v>12</v>
      </c>
      <c r="C213" s="6">
        <f t="shared" si="165"/>
        <v>5</v>
      </c>
      <c r="D213" s="2" t="str">
        <f t="shared" si="166"/>
        <v>s49w12d5</v>
      </c>
      <c r="E213" s="24">
        <f t="shared" si="164"/>
        <v>41152</v>
      </c>
      <c r="G213" s="14">
        <f>IF(G212&gt;4.65,IF((G212+VLOOKUP(CEILING(G212,1),Tables!$L$2:$M$22,2,FALSE)&lt;4.65),4.65,G212+VLOOKUP(CEILING(G212,1),Tables!$L$2:$M$22,2,FALSE)),IF(G212&lt;4.65,IF((G212+VLOOKUP(FLOOR(G212,1),Tables!$L$2:$M$22,2,FALSE)&gt;4.65),4.65,G212+VLOOKUP(FLOOR(G212,1),Tables!$L$2:$M$22,2,FALSE)),4.65))</f>
        <v>4.6500000000000004</v>
      </c>
      <c r="H213" s="31"/>
      <c r="L213" s="14">
        <f>IF(L212&gt;4.65,IF((L212+VLOOKUP(CEILING(L212,1),Tables!$L$2:$M$22,2,FALSE)&lt;4.65),4.65,L212+VLOOKUP(CEILING(L212,1),Tables!$L$2:$M$22,2,FALSE)),IF(L212&lt;4.65,IF((L212+VLOOKUP(FLOOR(L212,1),Tables!$L$2:$M$22,2,FALSE)&gt;4.65),4.65,L212+VLOOKUP(FLOOR(L212,1),Tables!$L$2:$M$22,2,FALSE)),4.65))</f>
        <v>4.6500000000000004</v>
      </c>
      <c r="M213" s="31"/>
      <c r="Q213" s="14">
        <f>IF(Q212&gt;4.65,IF((Q212+VLOOKUP(CEILING(Q212,1),Tables!$L$2:$M$22,2,FALSE)&lt;4.65),4.65,Q212+VLOOKUP(CEILING(Q212,1),Tables!$L$2:$M$22,2,FALSE)),IF(Q212&lt;4.65,IF((Q212+VLOOKUP(FLOOR(Q212,1),Tables!$L$2:$M$22,2,FALSE)&gt;4.65),4.65,Q212+VLOOKUP(FLOOR(Q212,1),Tables!$L$2:$M$22,2,FALSE)),4.65))</f>
        <v>4.6500000000000004</v>
      </c>
      <c r="R213" s="31"/>
      <c r="V213" s="14">
        <f>IF(V212&gt;4.65,IF((V212+VLOOKUP(CEILING(V212,1),Tables!$L$2:$M$22,2,FALSE)&lt;4.65),4.65,V212+VLOOKUP(CEILING(V212,1),Tables!$L$2:$M$22,2,FALSE)),IF(V212&lt;4.65,IF((V212+VLOOKUP(FLOOR(V212,1),Tables!$L$2:$M$22,2,FALSE)&gt;4.65),4.65,V212+VLOOKUP(FLOOR(V212,1),Tables!$L$2:$M$22,2,FALSE)),4.65))</f>
        <v>4.6500000000000004</v>
      </c>
      <c r="W213" s="31"/>
      <c r="AA213" s="14">
        <f>IF(AA212&gt;4.65,IF((AA212+VLOOKUP(CEILING(AA212,1),Tables!$L$2:$M$22,2,FALSE)&lt;4.65),4.65,AA212+VLOOKUP(CEILING(AA212,1),Tables!$L$2:$M$22,2,FALSE)),IF(AA212&lt;4.65,IF((AA212+VLOOKUP(FLOOR(AA212,1),Tables!$L$2:$M$22,2,FALSE)&gt;4.65),4.65,AA212+VLOOKUP(FLOOR(AA212,1),Tables!$L$2:$M$22,2,FALSE)),4.65))</f>
        <v>4.6500000000000004</v>
      </c>
      <c r="AB213" s="31"/>
      <c r="AF213" s="14">
        <f>IF(AF212&gt;4.65,IF((AF212+VLOOKUP(CEILING(AF212,1),Tables!$L$2:$M$22,2,FALSE)&lt;4.65),4.65,AF212+VLOOKUP(CEILING(AF212,1),Tables!$L$2:$M$22,2,FALSE)),IF(AF212&lt;4.65,IF((AF212+VLOOKUP(FLOOR(AF212,1),Tables!$L$2:$M$22,2,FALSE)&gt;4.65),4.65,AF212+VLOOKUP(FLOOR(AF212,1),Tables!$L$2:$M$22,2,FALSE)),4.65))</f>
        <v>4.6500000000000004</v>
      </c>
      <c r="AG213" s="31"/>
      <c r="AK213" s="14">
        <f>IF(AK212&gt;4.65,IF((AK212+VLOOKUP(CEILING(AK212,1),Tables!$L$2:$M$22,2,FALSE)&lt;4.65),4.65,AK212+VLOOKUP(CEILING(AK212,1),Tables!$L$2:$M$22,2,FALSE)),IF(AK212&lt;4.65,IF((AK212+VLOOKUP(FLOOR(AK212,1),Tables!$L$2:$M$22,2,FALSE)&gt;4.65),4.65,AK212+VLOOKUP(FLOOR(AK212,1),Tables!$L$2:$M$22,2,FALSE)),4.65))</f>
        <v>4.6500000000000004</v>
      </c>
      <c r="AL213" s="31"/>
      <c r="AP213" s="14">
        <f>IF(AP212&gt;4.65,IF((AP212+VLOOKUP(CEILING(AP212,1),Tables!$L$2:$M$22,2,FALSE)&lt;4.65),4.65,AP212+VLOOKUP(CEILING(AP212,1),Tables!$L$2:$M$22,2,FALSE)),IF(AP212&lt;4.65,IF((AP212+VLOOKUP(FLOOR(AP212,1),Tables!$L$2:$M$22,2,FALSE)&gt;4.65),4.65,AP212+VLOOKUP(FLOOR(AP212,1),Tables!$L$2:$M$22,2,FALSE)),4.65))</f>
        <v>4.6500000000000004</v>
      </c>
      <c r="AQ213" s="31"/>
    </row>
    <row r="214" spans="1:45">
      <c r="A214" s="6">
        <f t="shared" si="138"/>
        <v>49</v>
      </c>
      <c r="B214" s="6">
        <f t="shared" si="139"/>
        <v>12</v>
      </c>
      <c r="C214" s="6">
        <f t="shared" si="165"/>
        <v>6</v>
      </c>
      <c r="D214" s="2" t="str">
        <f t="shared" si="166"/>
        <v>s49w12d6</v>
      </c>
      <c r="E214" s="24">
        <f t="shared" si="164"/>
        <v>41153</v>
      </c>
      <c r="G214" s="14">
        <f>IF(G213&gt;4.65,IF((G213+VLOOKUP(CEILING(G213,1),Tables!$L$2:$M$22,2,FALSE)&lt;4.65),4.65,G213+VLOOKUP(CEILING(G213,1),Tables!$L$2:$M$22,2,FALSE)),IF(G213&lt;4.65,IF((G213+VLOOKUP(FLOOR(G213,1),Tables!$L$2:$M$22,2,FALSE)&gt;4.65),4.65,G213+VLOOKUP(FLOOR(G213,1),Tables!$L$2:$M$22,2,FALSE)),4.65))</f>
        <v>4.6500000000000004</v>
      </c>
      <c r="H214" s="31"/>
      <c r="L214" s="14">
        <f>IF(L213&gt;4.65,IF((L213+VLOOKUP(CEILING(L213,1),Tables!$L$2:$M$22,2,FALSE)&lt;4.65),4.65,L213+VLOOKUP(CEILING(L213,1),Tables!$L$2:$M$22,2,FALSE)),IF(L213&lt;4.65,IF((L213+VLOOKUP(FLOOR(L213,1),Tables!$L$2:$M$22,2,FALSE)&gt;4.65),4.65,L213+VLOOKUP(FLOOR(L213,1),Tables!$L$2:$M$22,2,FALSE)),4.65))</f>
        <v>4.6500000000000004</v>
      </c>
      <c r="M214" s="31"/>
      <c r="Q214" s="14">
        <f>IF(Q213&gt;4.65,IF((Q213+VLOOKUP(CEILING(Q213,1),Tables!$L$2:$M$22,2,FALSE)&lt;4.65),4.65,Q213+VLOOKUP(CEILING(Q213,1),Tables!$L$2:$M$22,2,FALSE)),IF(Q213&lt;4.65,IF((Q213+VLOOKUP(FLOOR(Q213,1),Tables!$L$2:$M$22,2,FALSE)&gt;4.65),4.65,Q213+VLOOKUP(FLOOR(Q213,1),Tables!$L$2:$M$22,2,FALSE)),4.65))</f>
        <v>4.6500000000000004</v>
      </c>
      <c r="R214" s="31"/>
      <c r="V214" s="14">
        <f>IF(V213&gt;4.65,IF((V213+VLOOKUP(CEILING(V213,1),Tables!$L$2:$M$22,2,FALSE)&lt;4.65),4.65,V213+VLOOKUP(CEILING(V213,1),Tables!$L$2:$M$22,2,FALSE)),IF(V213&lt;4.65,IF((V213+VLOOKUP(FLOOR(V213,1),Tables!$L$2:$M$22,2,FALSE)&gt;4.65),4.65,V213+VLOOKUP(FLOOR(V213,1),Tables!$L$2:$M$22,2,FALSE)),4.65))</f>
        <v>4.6500000000000004</v>
      </c>
      <c r="W214" s="31"/>
      <c r="AA214" s="14">
        <f>IF(AA213&gt;4.65,IF((AA213+VLOOKUP(CEILING(AA213,1),Tables!$L$2:$M$22,2,FALSE)&lt;4.65),4.65,AA213+VLOOKUP(CEILING(AA213,1),Tables!$L$2:$M$22,2,FALSE)),IF(AA213&lt;4.65,IF((AA213+VLOOKUP(FLOOR(AA213,1),Tables!$L$2:$M$22,2,FALSE)&gt;4.65),4.65,AA213+VLOOKUP(FLOOR(AA213,1),Tables!$L$2:$M$22,2,FALSE)),4.65))</f>
        <v>4.6500000000000004</v>
      </c>
      <c r="AB214" s="31"/>
      <c r="AF214" s="14">
        <f>IF(AF213&gt;4.65,IF((AF213+VLOOKUP(CEILING(AF213,1),Tables!$L$2:$M$22,2,FALSE)&lt;4.65),4.65,AF213+VLOOKUP(CEILING(AF213,1),Tables!$L$2:$M$22,2,FALSE)),IF(AF213&lt;4.65,IF((AF213+VLOOKUP(FLOOR(AF213,1),Tables!$L$2:$M$22,2,FALSE)&gt;4.65),4.65,AF213+VLOOKUP(FLOOR(AF213,1),Tables!$L$2:$M$22,2,FALSE)),4.65))</f>
        <v>4.6500000000000004</v>
      </c>
      <c r="AG214" s="31"/>
      <c r="AK214" s="14">
        <f>IF(AK213&gt;4.65,IF((AK213+VLOOKUP(CEILING(AK213,1),Tables!$L$2:$M$22,2,FALSE)&lt;4.65),4.65,AK213+VLOOKUP(CEILING(AK213,1),Tables!$L$2:$M$22,2,FALSE)),IF(AK213&lt;4.65,IF((AK213+VLOOKUP(FLOOR(AK213,1),Tables!$L$2:$M$22,2,FALSE)&gt;4.65),4.65,AK213+VLOOKUP(FLOOR(AK213,1),Tables!$L$2:$M$22,2,FALSE)),4.65))</f>
        <v>4.6500000000000004</v>
      </c>
      <c r="AL214" s="31"/>
      <c r="AP214" s="14">
        <f>IF(AP213&gt;4.65,IF((AP213+VLOOKUP(CEILING(AP213,1),Tables!$L$2:$M$22,2,FALSE)&lt;4.65),4.65,AP213+VLOOKUP(CEILING(AP213,1),Tables!$L$2:$M$22,2,FALSE)),IF(AP213&lt;4.65,IF((AP213+VLOOKUP(FLOOR(AP213,1),Tables!$L$2:$M$22,2,FALSE)&gt;4.65),4.65,AP213+VLOOKUP(FLOOR(AP213,1),Tables!$L$2:$M$22,2,FALSE)),4.65))</f>
        <v>4.6500000000000004</v>
      </c>
      <c r="AQ214" s="31"/>
    </row>
    <row r="215" spans="1:45">
      <c r="A215" s="6">
        <f t="shared" si="138"/>
        <v>49</v>
      </c>
      <c r="B215" s="6">
        <f t="shared" si="139"/>
        <v>12</v>
      </c>
      <c r="C215" s="6">
        <f t="shared" si="165"/>
        <v>7</v>
      </c>
      <c r="D215" s="2" t="str">
        <f t="shared" si="166"/>
        <v>s49w12d7</v>
      </c>
      <c r="E215" s="24">
        <f t="shared" si="164"/>
        <v>41154</v>
      </c>
      <c r="G215" s="14">
        <f>IF(G214&gt;4.65,IF((G214+VLOOKUP(CEILING(G214,1),Tables!$L$2:$M$22,2,FALSE)&lt;4.65),4.65,G214+VLOOKUP(CEILING(G214,1),Tables!$L$2:$M$22,2,FALSE)),IF(G214&lt;4.65,IF((G214+VLOOKUP(FLOOR(G214,1),Tables!$L$2:$M$22,2,FALSE)&gt;4.65),4.65,G214+VLOOKUP(FLOOR(G214,1),Tables!$L$2:$M$22,2,FALSE)),4.65))</f>
        <v>4.6500000000000004</v>
      </c>
      <c r="H215" s="31"/>
      <c r="L215" s="14">
        <f>IF(L214&gt;4.65,IF((L214+VLOOKUP(CEILING(L214,1),Tables!$L$2:$M$22,2,FALSE)&lt;4.65),4.65,L214+VLOOKUP(CEILING(L214,1),Tables!$L$2:$M$22,2,FALSE)),IF(L214&lt;4.65,IF((L214+VLOOKUP(FLOOR(L214,1),Tables!$L$2:$M$22,2,FALSE)&gt;4.65),4.65,L214+VLOOKUP(FLOOR(L214,1),Tables!$L$2:$M$22,2,FALSE)),4.65))</f>
        <v>4.6500000000000004</v>
      </c>
      <c r="M215" s="31"/>
      <c r="Q215" s="14">
        <f>IF(Q214&gt;4.65,IF((Q214+VLOOKUP(CEILING(Q214,1),Tables!$L$2:$M$22,2,FALSE)&lt;4.65),4.65,Q214+VLOOKUP(CEILING(Q214,1),Tables!$L$2:$M$22,2,FALSE)),IF(Q214&lt;4.65,IF((Q214+VLOOKUP(FLOOR(Q214,1),Tables!$L$2:$M$22,2,FALSE)&gt;4.65),4.65,Q214+VLOOKUP(FLOOR(Q214,1),Tables!$L$2:$M$22,2,FALSE)),4.65))</f>
        <v>4.6500000000000004</v>
      </c>
      <c r="R215" s="31"/>
      <c r="V215" s="14">
        <f>IF(V214&gt;4.65,IF((V214+VLOOKUP(CEILING(V214,1),Tables!$L$2:$M$22,2,FALSE)&lt;4.65),4.65,V214+VLOOKUP(CEILING(V214,1),Tables!$L$2:$M$22,2,FALSE)),IF(V214&lt;4.65,IF((V214+VLOOKUP(FLOOR(V214,1),Tables!$L$2:$M$22,2,FALSE)&gt;4.65),4.65,V214+VLOOKUP(FLOOR(V214,1),Tables!$L$2:$M$22,2,FALSE)),4.65))</f>
        <v>4.6500000000000004</v>
      </c>
      <c r="W215" s="31"/>
      <c r="AA215" s="14">
        <f>IF(AA214&gt;4.65,IF((AA214+VLOOKUP(CEILING(AA214,1),Tables!$L$2:$M$22,2,FALSE)&lt;4.65),4.65,AA214+VLOOKUP(CEILING(AA214,1),Tables!$L$2:$M$22,2,FALSE)),IF(AA214&lt;4.65,IF((AA214+VLOOKUP(FLOOR(AA214,1),Tables!$L$2:$M$22,2,FALSE)&gt;4.65),4.65,AA214+VLOOKUP(FLOOR(AA214,1),Tables!$L$2:$M$22,2,FALSE)),4.65))</f>
        <v>4.6500000000000004</v>
      </c>
      <c r="AB215" s="31"/>
      <c r="AF215" s="14">
        <f>IF(AF214&gt;4.65,IF((AF214+VLOOKUP(CEILING(AF214,1),Tables!$L$2:$M$22,2,FALSE)&lt;4.65),4.65,AF214+VLOOKUP(CEILING(AF214,1),Tables!$L$2:$M$22,2,FALSE)),IF(AF214&lt;4.65,IF((AF214+VLOOKUP(FLOOR(AF214,1),Tables!$L$2:$M$22,2,FALSE)&gt;4.65),4.65,AF214+VLOOKUP(FLOOR(AF214,1),Tables!$L$2:$M$22,2,FALSE)),4.65))</f>
        <v>4.6500000000000004</v>
      </c>
      <c r="AG215" s="31"/>
      <c r="AK215" s="14">
        <f>IF(AK214&gt;4.65,IF((AK214+VLOOKUP(CEILING(AK214,1),Tables!$L$2:$M$22,2,FALSE)&lt;4.65),4.65,AK214+VLOOKUP(CEILING(AK214,1),Tables!$L$2:$M$22,2,FALSE)),IF(AK214&lt;4.65,IF((AK214+VLOOKUP(FLOOR(AK214,1),Tables!$L$2:$M$22,2,FALSE)&gt;4.65),4.65,AK214+VLOOKUP(FLOOR(AK214,1),Tables!$L$2:$M$22,2,FALSE)),4.65))</f>
        <v>4.6500000000000004</v>
      </c>
      <c r="AL215" s="31"/>
      <c r="AP215" s="14">
        <f>IF(AP214&gt;4.65,IF((AP214+VLOOKUP(CEILING(AP214,1),Tables!$L$2:$M$22,2,FALSE)&lt;4.65),4.65,AP214+VLOOKUP(CEILING(AP214,1),Tables!$L$2:$M$22,2,FALSE)),IF(AP214&lt;4.65,IF((AP214+VLOOKUP(FLOOR(AP214,1),Tables!$L$2:$M$22,2,FALSE)&gt;4.65),4.65,AP214+VLOOKUP(FLOOR(AP214,1),Tables!$L$2:$M$22,2,FALSE)),4.65))</f>
        <v>4.6500000000000004</v>
      </c>
      <c r="AQ215" s="31"/>
    </row>
    <row r="216" spans="1:45">
      <c r="A216" s="6">
        <f t="shared" ref="A216:A250" si="167">IF(AND(B215=16,C215=7),A215+1,A215)</f>
        <v>49</v>
      </c>
      <c r="B216" s="6">
        <f t="shared" ref="B216:B250" si="168">IF(A216&gt;A215,1,IF(C215=7,B215+1,B215))</f>
        <v>13</v>
      </c>
      <c r="C216" s="6">
        <f t="shared" si="165"/>
        <v>1</v>
      </c>
      <c r="D216" s="2" t="str">
        <f t="shared" si="166"/>
        <v>s49w13d1</v>
      </c>
      <c r="E216" s="24">
        <f t="shared" si="164"/>
        <v>41155</v>
      </c>
      <c r="G216" s="14">
        <f>IF(G215&gt;4.65,IF((G215+VLOOKUP(CEILING(G215,1),Tables!$L$2:$M$22,2,FALSE)&lt;4.65),4.65,G215+VLOOKUP(CEILING(G215,1),Tables!$L$2:$M$22,2,FALSE)),IF(G215&lt;4.65,IF((G215+VLOOKUP(FLOOR(G215,1),Tables!$L$2:$M$22,2,FALSE)&gt;4.65),4.65,G215+VLOOKUP(FLOOR(G215,1),Tables!$L$2:$M$22,2,FALSE)),4.65))</f>
        <v>4.6500000000000004</v>
      </c>
      <c r="H216" s="31"/>
      <c r="L216" s="14">
        <f>IF(L215&gt;4.65,IF((L215+VLOOKUP(CEILING(L215,1),Tables!$L$2:$M$22,2,FALSE)&lt;4.65),4.65,L215+VLOOKUP(CEILING(L215,1),Tables!$L$2:$M$22,2,FALSE)),IF(L215&lt;4.65,IF((L215+VLOOKUP(FLOOR(L215,1),Tables!$L$2:$M$22,2,FALSE)&gt;4.65),4.65,L215+VLOOKUP(FLOOR(L215,1),Tables!$L$2:$M$22,2,FALSE)),4.65))</f>
        <v>4.6500000000000004</v>
      </c>
      <c r="M216" s="31"/>
      <c r="Q216" s="14">
        <f>IF(Q215&gt;4.65,IF((Q215+VLOOKUP(CEILING(Q215,1),Tables!$L$2:$M$22,2,FALSE)&lt;4.65),4.65,Q215+VLOOKUP(CEILING(Q215,1),Tables!$L$2:$M$22,2,FALSE)),IF(Q215&lt;4.65,IF((Q215+VLOOKUP(FLOOR(Q215,1),Tables!$L$2:$M$22,2,FALSE)&gt;4.65),4.65,Q215+VLOOKUP(FLOOR(Q215,1),Tables!$L$2:$M$22,2,FALSE)),4.65))</f>
        <v>4.6500000000000004</v>
      </c>
      <c r="R216" s="31"/>
      <c r="V216" s="14">
        <f>IF(V215&gt;4.65,IF((V215+VLOOKUP(CEILING(V215,1),Tables!$L$2:$M$22,2,FALSE)&lt;4.65),4.65,V215+VLOOKUP(CEILING(V215,1),Tables!$L$2:$M$22,2,FALSE)),IF(V215&lt;4.65,IF((V215+VLOOKUP(FLOOR(V215,1),Tables!$L$2:$M$22,2,FALSE)&gt;4.65),4.65,V215+VLOOKUP(FLOOR(V215,1),Tables!$L$2:$M$22,2,FALSE)),4.65))</f>
        <v>4.6500000000000004</v>
      </c>
      <c r="W216" s="31"/>
      <c r="AA216" s="14">
        <f>IF(AA215&gt;4.65,IF((AA215+VLOOKUP(CEILING(AA215,1),Tables!$L$2:$M$22,2,FALSE)&lt;4.65),4.65,AA215+VLOOKUP(CEILING(AA215,1),Tables!$L$2:$M$22,2,FALSE)),IF(AA215&lt;4.65,IF((AA215+VLOOKUP(FLOOR(AA215,1),Tables!$L$2:$M$22,2,FALSE)&gt;4.65),4.65,AA215+VLOOKUP(FLOOR(AA215,1),Tables!$L$2:$M$22,2,FALSE)),4.65))</f>
        <v>4.6500000000000004</v>
      </c>
      <c r="AB216" s="31"/>
      <c r="AF216" s="14">
        <f>IF(AF215&gt;4.65,IF((AF215+VLOOKUP(CEILING(AF215,1),Tables!$L$2:$M$22,2,FALSE)&lt;4.65),4.65,AF215+VLOOKUP(CEILING(AF215,1),Tables!$L$2:$M$22,2,FALSE)),IF(AF215&lt;4.65,IF((AF215+VLOOKUP(FLOOR(AF215,1),Tables!$L$2:$M$22,2,FALSE)&gt;4.65),4.65,AF215+VLOOKUP(FLOOR(AF215,1),Tables!$L$2:$M$22,2,FALSE)),4.65))</f>
        <v>4.6500000000000004</v>
      </c>
      <c r="AG216" s="31"/>
      <c r="AK216" s="14">
        <f>IF(AK215&gt;4.65,IF((AK215+VLOOKUP(CEILING(AK215,1),Tables!$L$2:$M$22,2,FALSE)&lt;4.65),4.65,AK215+VLOOKUP(CEILING(AK215,1),Tables!$L$2:$M$22,2,FALSE)),IF(AK215&lt;4.65,IF((AK215+VLOOKUP(FLOOR(AK215,1),Tables!$L$2:$M$22,2,FALSE)&gt;4.65),4.65,AK215+VLOOKUP(FLOOR(AK215,1),Tables!$L$2:$M$22,2,FALSE)),4.65))</f>
        <v>4.6500000000000004</v>
      </c>
      <c r="AL216" s="31"/>
      <c r="AP216" s="14">
        <f>IF(AP215&gt;4.65,IF((AP215+VLOOKUP(CEILING(AP215,1),Tables!$L$2:$M$22,2,FALSE)&lt;4.65),4.65,AP215+VLOOKUP(CEILING(AP215,1),Tables!$L$2:$M$22,2,FALSE)),IF(AP215&lt;4.65,IF((AP215+VLOOKUP(FLOOR(AP215,1),Tables!$L$2:$M$22,2,FALSE)&gt;4.65),4.65,AP215+VLOOKUP(FLOOR(AP215,1),Tables!$L$2:$M$22,2,FALSE)),4.65))</f>
        <v>4.6500000000000004</v>
      </c>
      <c r="AQ216" s="31"/>
    </row>
    <row r="217" spans="1:45">
      <c r="A217" s="6">
        <f t="shared" si="167"/>
        <v>49</v>
      </c>
      <c r="B217" s="6">
        <f t="shared" si="168"/>
        <v>13</v>
      </c>
      <c r="C217" s="6">
        <f t="shared" si="165"/>
        <v>2</v>
      </c>
      <c r="D217" s="2" t="str">
        <f t="shared" si="166"/>
        <v>s49w13d2</v>
      </c>
      <c r="E217" s="24">
        <f t="shared" si="164"/>
        <v>41156</v>
      </c>
      <c r="G217" s="14">
        <f>IF(G216&gt;4.65,IF((G216+VLOOKUP(CEILING(G216,1),Tables!$L$2:$M$22,2,FALSE)&lt;4.65),4.65,G216+VLOOKUP(CEILING(G216,1),Tables!$L$2:$M$22,2,FALSE)),IF(G216&lt;4.65,IF((G216+VLOOKUP(FLOOR(G216,1),Tables!$L$2:$M$22,2,FALSE)&gt;4.65),4.65,G216+VLOOKUP(FLOOR(G216,1),Tables!$L$2:$M$22,2,FALSE)),4.65))</f>
        <v>4.6500000000000004</v>
      </c>
      <c r="H217" s="31"/>
      <c r="L217" s="14">
        <f>IF(L216&gt;4.65,IF((L216+VLOOKUP(CEILING(L216,1),Tables!$L$2:$M$22,2,FALSE)&lt;4.65),4.65,L216+VLOOKUP(CEILING(L216,1),Tables!$L$2:$M$22,2,FALSE)),IF(L216&lt;4.65,IF((L216+VLOOKUP(FLOOR(L216,1),Tables!$L$2:$M$22,2,FALSE)&gt;4.65),4.65,L216+VLOOKUP(FLOOR(L216,1),Tables!$L$2:$M$22,2,FALSE)),4.65))</f>
        <v>4.6500000000000004</v>
      </c>
      <c r="M217" s="31"/>
      <c r="Q217" s="14">
        <f>IF(Q216&gt;4.65,IF((Q216+VLOOKUP(CEILING(Q216,1),Tables!$L$2:$M$22,2,FALSE)&lt;4.65),4.65,Q216+VLOOKUP(CEILING(Q216,1),Tables!$L$2:$M$22,2,FALSE)),IF(Q216&lt;4.65,IF((Q216+VLOOKUP(FLOOR(Q216,1),Tables!$L$2:$M$22,2,FALSE)&gt;4.65),4.65,Q216+VLOOKUP(FLOOR(Q216,1),Tables!$L$2:$M$22,2,FALSE)),4.65))</f>
        <v>4.6500000000000004</v>
      </c>
      <c r="R217" s="31"/>
      <c r="V217" s="14">
        <f>IF(V216&gt;4.65,IF((V216+VLOOKUP(CEILING(V216,1),Tables!$L$2:$M$22,2,FALSE)&lt;4.65),4.65,V216+VLOOKUP(CEILING(V216,1),Tables!$L$2:$M$22,2,FALSE)),IF(V216&lt;4.65,IF((V216+VLOOKUP(FLOOR(V216,1),Tables!$L$2:$M$22,2,FALSE)&gt;4.65),4.65,V216+VLOOKUP(FLOOR(V216,1),Tables!$L$2:$M$22,2,FALSE)),4.65))</f>
        <v>4.6500000000000004</v>
      </c>
      <c r="W217" s="31"/>
      <c r="AA217" s="14">
        <f>IF(AA216&gt;4.65,IF((AA216+VLOOKUP(CEILING(AA216,1),Tables!$L$2:$M$22,2,FALSE)&lt;4.65),4.65,AA216+VLOOKUP(CEILING(AA216,1),Tables!$L$2:$M$22,2,FALSE)),IF(AA216&lt;4.65,IF((AA216+VLOOKUP(FLOOR(AA216,1),Tables!$L$2:$M$22,2,FALSE)&gt;4.65),4.65,AA216+VLOOKUP(FLOOR(AA216,1),Tables!$L$2:$M$22,2,FALSE)),4.65))</f>
        <v>4.6500000000000004</v>
      </c>
      <c r="AB217" s="31"/>
      <c r="AF217" s="14">
        <f>IF(AF216&gt;4.65,IF((AF216+VLOOKUP(CEILING(AF216,1),Tables!$L$2:$M$22,2,FALSE)&lt;4.65),4.65,AF216+VLOOKUP(CEILING(AF216,1),Tables!$L$2:$M$22,2,FALSE)),IF(AF216&lt;4.65,IF((AF216+VLOOKUP(FLOOR(AF216,1),Tables!$L$2:$M$22,2,FALSE)&gt;4.65),4.65,AF216+VLOOKUP(FLOOR(AF216,1),Tables!$L$2:$M$22,2,FALSE)),4.65))</f>
        <v>4.6500000000000004</v>
      </c>
      <c r="AG217" s="31"/>
      <c r="AK217" s="14">
        <f>IF(AK216&gt;4.65,IF((AK216+VLOOKUP(CEILING(AK216,1),Tables!$L$2:$M$22,2,FALSE)&lt;4.65),4.65,AK216+VLOOKUP(CEILING(AK216,1),Tables!$L$2:$M$22,2,FALSE)),IF(AK216&lt;4.65,IF((AK216+VLOOKUP(FLOOR(AK216,1),Tables!$L$2:$M$22,2,FALSE)&gt;4.65),4.65,AK216+VLOOKUP(FLOOR(AK216,1),Tables!$L$2:$M$22,2,FALSE)),4.65))</f>
        <v>4.6500000000000004</v>
      </c>
      <c r="AL217" s="31"/>
      <c r="AP217" s="14">
        <f>IF(AP216&gt;4.65,IF((AP216+VLOOKUP(CEILING(AP216,1),Tables!$L$2:$M$22,2,FALSE)&lt;4.65),4.65,AP216+VLOOKUP(CEILING(AP216,1),Tables!$L$2:$M$22,2,FALSE)),IF(AP216&lt;4.65,IF((AP216+VLOOKUP(FLOOR(AP216,1),Tables!$L$2:$M$22,2,FALSE)&gt;4.65),4.65,AP216+VLOOKUP(FLOOR(AP216,1),Tables!$L$2:$M$22,2,FALSE)),4.65))</f>
        <v>4.6500000000000004</v>
      </c>
      <c r="AQ217" s="31"/>
    </row>
    <row r="218" spans="1:45">
      <c r="A218" s="6">
        <f t="shared" si="167"/>
        <v>49</v>
      </c>
      <c r="B218" s="6">
        <f t="shared" si="168"/>
        <v>13</v>
      </c>
      <c r="C218" s="6">
        <f t="shared" si="165"/>
        <v>3</v>
      </c>
      <c r="D218" s="2" t="str">
        <f t="shared" si="166"/>
        <v>s49w13d3</v>
      </c>
      <c r="E218" s="24">
        <f t="shared" si="164"/>
        <v>41157</v>
      </c>
      <c r="G218" s="14">
        <f>IF(G217&gt;4.65,IF((G217+VLOOKUP(CEILING(G217,1),Tables!$L$2:$M$22,2,FALSE)&lt;4.65),4.65,G217+VLOOKUP(CEILING(G217,1),Tables!$L$2:$M$22,2,FALSE)),IF(G217&lt;4.65,IF((G217+VLOOKUP(FLOOR(G217,1),Tables!$L$2:$M$22,2,FALSE)&gt;4.65),4.65,G217+VLOOKUP(FLOOR(G217,1),Tables!$L$2:$M$22,2,FALSE)),4.65))</f>
        <v>4.6500000000000004</v>
      </c>
      <c r="H218" s="31"/>
      <c r="L218" s="14">
        <f>IF(L217&gt;4.65,IF((L217+VLOOKUP(CEILING(L217,1),Tables!$L$2:$M$22,2,FALSE)&lt;4.65),4.65,L217+VLOOKUP(CEILING(L217,1),Tables!$L$2:$M$22,2,FALSE)),IF(L217&lt;4.65,IF((L217+VLOOKUP(FLOOR(L217,1),Tables!$L$2:$M$22,2,FALSE)&gt;4.65),4.65,L217+VLOOKUP(FLOOR(L217,1),Tables!$L$2:$M$22,2,FALSE)),4.65))</f>
        <v>4.6500000000000004</v>
      </c>
      <c r="M218" s="31"/>
      <c r="Q218" s="14">
        <f>IF(Q217&gt;4.65,IF((Q217+VLOOKUP(CEILING(Q217,1),Tables!$L$2:$M$22,2,FALSE)&lt;4.65),4.65,Q217+VLOOKUP(CEILING(Q217,1),Tables!$L$2:$M$22,2,FALSE)),IF(Q217&lt;4.65,IF((Q217+VLOOKUP(FLOOR(Q217,1),Tables!$L$2:$M$22,2,FALSE)&gt;4.65),4.65,Q217+VLOOKUP(FLOOR(Q217,1),Tables!$L$2:$M$22,2,FALSE)),4.65))</f>
        <v>4.6500000000000004</v>
      </c>
      <c r="R218" s="31"/>
      <c r="V218" s="14">
        <f>IF(V217&gt;4.65,IF((V217+VLOOKUP(CEILING(V217,1),Tables!$L$2:$M$22,2,FALSE)&lt;4.65),4.65,V217+VLOOKUP(CEILING(V217,1),Tables!$L$2:$M$22,2,FALSE)),IF(V217&lt;4.65,IF((V217+VLOOKUP(FLOOR(V217,1),Tables!$L$2:$M$22,2,FALSE)&gt;4.65),4.65,V217+VLOOKUP(FLOOR(V217,1),Tables!$L$2:$M$22,2,FALSE)),4.65))</f>
        <v>4.6500000000000004</v>
      </c>
      <c r="W218" s="31"/>
      <c r="AA218" s="14">
        <f>IF(AA217&gt;4.65,IF((AA217+VLOOKUP(CEILING(AA217,1),Tables!$L$2:$M$22,2,FALSE)&lt;4.65),4.65,AA217+VLOOKUP(CEILING(AA217,1),Tables!$L$2:$M$22,2,FALSE)),IF(AA217&lt;4.65,IF((AA217+VLOOKUP(FLOOR(AA217,1),Tables!$L$2:$M$22,2,FALSE)&gt;4.65),4.65,AA217+VLOOKUP(FLOOR(AA217,1),Tables!$L$2:$M$22,2,FALSE)),4.65))</f>
        <v>4.6500000000000004</v>
      </c>
      <c r="AB218" s="31"/>
      <c r="AF218" s="14">
        <f>IF(AF217&gt;4.65,IF((AF217+VLOOKUP(CEILING(AF217,1),Tables!$L$2:$M$22,2,FALSE)&lt;4.65),4.65,AF217+VLOOKUP(CEILING(AF217,1),Tables!$L$2:$M$22,2,FALSE)),IF(AF217&lt;4.65,IF((AF217+VLOOKUP(FLOOR(AF217,1),Tables!$L$2:$M$22,2,FALSE)&gt;4.65),4.65,AF217+VLOOKUP(FLOOR(AF217,1),Tables!$L$2:$M$22,2,FALSE)),4.65))</f>
        <v>4.6500000000000004</v>
      </c>
      <c r="AG218" s="31"/>
      <c r="AK218" s="14">
        <f>IF(AK217&gt;4.65,IF((AK217+VLOOKUP(CEILING(AK217,1),Tables!$L$2:$M$22,2,FALSE)&lt;4.65),4.65,AK217+VLOOKUP(CEILING(AK217,1),Tables!$L$2:$M$22,2,FALSE)),IF(AK217&lt;4.65,IF((AK217+VLOOKUP(FLOOR(AK217,1),Tables!$L$2:$M$22,2,FALSE)&gt;4.65),4.65,AK217+VLOOKUP(FLOOR(AK217,1),Tables!$L$2:$M$22,2,FALSE)),4.65))</f>
        <v>4.6500000000000004</v>
      </c>
      <c r="AL218" s="31"/>
      <c r="AP218" s="14">
        <f>IF(AP217&gt;4.65,IF((AP217+VLOOKUP(CEILING(AP217,1),Tables!$L$2:$M$22,2,FALSE)&lt;4.65),4.65,AP217+VLOOKUP(CEILING(AP217,1),Tables!$L$2:$M$22,2,FALSE)),IF(AP217&lt;4.65,IF((AP217+VLOOKUP(FLOOR(AP217,1),Tables!$L$2:$M$22,2,FALSE)&gt;4.65),4.65,AP217+VLOOKUP(FLOOR(AP217,1),Tables!$L$2:$M$22,2,FALSE)),4.65))</f>
        <v>4.6500000000000004</v>
      </c>
      <c r="AQ218" s="31"/>
    </row>
    <row r="219" spans="1:45">
      <c r="A219" s="6">
        <f t="shared" si="167"/>
        <v>49</v>
      </c>
      <c r="B219" s="6">
        <f t="shared" si="168"/>
        <v>13</v>
      </c>
      <c r="C219" s="6">
        <f t="shared" si="165"/>
        <v>4</v>
      </c>
      <c r="D219" s="2" t="str">
        <f t="shared" si="166"/>
        <v>s49w13d4</v>
      </c>
      <c r="E219" s="24">
        <f t="shared" si="164"/>
        <v>41158</v>
      </c>
      <c r="G219" s="14">
        <f>IF(G218&gt;4.65,IF((G218+VLOOKUP(CEILING(G218,1),Tables!$L$2:$M$22,2,FALSE)&lt;4.65),4.65,G218+VLOOKUP(CEILING(G218,1),Tables!$L$2:$M$22,2,FALSE)),IF(G218&lt;4.65,IF((G218+VLOOKUP(FLOOR(G218,1),Tables!$L$2:$M$22,2,FALSE)&gt;4.65),4.65,G218+VLOOKUP(FLOOR(G218,1),Tables!$L$2:$M$22,2,FALSE)),4.65))</f>
        <v>4.6500000000000004</v>
      </c>
      <c r="H219" s="31"/>
      <c r="L219" s="14">
        <f>IF(L218&gt;4.65,IF((L218+VLOOKUP(CEILING(L218,1),Tables!$L$2:$M$22,2,FALSE)&lt;4.65),4.65,L218+VLOOKUP(CEILING(L218,1),Tables!$L$2:$M$22,2,FALSE)),IF(L218&lt;4.65,IF((L218+VLOOKUP(FLOOR(L218,1),Tables!$L$2:$M$22,2,FALSE)&gt;4.65),4.65,L218+VLOOKUP(FLOOR(L218,1),Tables!$L$2:$M$22,2,FALSE)),4.65))</f>
        <v>4.6500000000000004</v>
      </c>
      <c r="M219" s="31"/>
      <c r="Q219" s="14">
        <f>IF(Q218&gt;4.65,IF((Q218+VLOOKUP(CEILING(Q218,1),Tables!$L$2:$M$22,2,FALSE)&lt;4.65),4.65,Q218+VLOOKUP(CEILING(Q218,1),Tables!$L$2:$M$22,2,FALSE)),IF(Q218&lt;4.65,IF((Q218+VLOOKUP(FLOOR(Q218,1),Tables!$L$2:$M$22,2,FALSE)&gt;4.65),4.65,Q218+VLOOKUP(FLOOR(Q218,1),Tables!$L$2:$M$22,2,FALSE)),4.65))</f>
        <v>4.6500000000000004</v>
      </c>
      <c r="R219" s="31"/>
      <c r="V219" s="14">
        <f>IF(V218&gt;4.65,IF((V218+VLOOKUP(CEILING(V218,1),Tables!$L$2:$M$22,2,FALSE)&lt;4.65),4.65,V218+VLOOKUP(CEILING(V218,1),Tables!$L$2:$M$22,2,FALSE)),IF(V218&lt;4.65,IF((V218+VLOOKUP(FLOOR(V218,1),Tables!$L$2:$M$22,2,FALSE)&gt;4.65),4.65,V218+VLOOKUP(FLOOR(V218,1),Tables!$L$2:$M$22,2,FALSE)),4.65))</f>
        <v>4.6500000000000004</v>
      </c>
      <c r="W219" s="31"/>
      <c r="AA219" s="14">
        <f>IF(AA218&gt;4.65,IF((AA218+VLOOKUP(CEILING(AA218,1),Tables!$L$2:$M$22,2,FALSE)&lt;4.65),4.65,AA218+VLOOKUP(CEILING(AA218,1),Tables!$L$2:$M$22,2,FALSE)),IF(AA218&lt;4.65,IF((AA218+VLOOKUP(FLOOR(AA218,1),Tables!$L$2:$M$22,2,FALSE)&gt;4.65),4.65,AA218+VLOOKUP(FLOOR(AA218,1),Tables!$L$2:$M$22,2,FALSE)),4.65))</f>
        <v>4.6500000000000004</v>
      </c>
      <c r="AB219" s="31"/>
      <c r="AF219" s="14">
        <f>IF(AF218&gt;4.65,IF((AF218+VLOOKUP(CEILING(AF218,1),Tables!$L$2:$M$22,2,FALSE)&lt;4.65),4.65,AF218+VLOOKUP(CEILING(AF218,1),Tables!$L$2:$M$22,2,FALSE)),IF(AF218&lt;4.65,IF((AF218+VLOOKUP(FLOOR(AF218,1),Tables!$L$2:$M$22,2,FALSE)&gt;4.65),4.65,AF218+VLOOKUP(FLOOR(AF218,1),Tables!$L$2:$M$22,2,FALSE)),4.65))</f>
        <v>4.6500000000000004</v>
      </c>
      <c r="AG219" s="31"/>
      <c r="AK219" s="14">
        <f>IF(AK218&gt;4.65,IF((AK218+VLOOKUP(CEILING(AK218,1),Tables!$L$2:$M$22,2,FALSE)&lt;4.65),4.65,AK218+VLOOKUP(CEILING(AK218,1),Tables!$L$2:$M$22,2,FALSE)),IF(AK218&lt;4.65,IF((AK218+VLOOKUP(FLOOR(AK218,1),Tables!$L$2:$M$22,2,FALSE)&gt;4.65),4.65,AK218+VLOOKUP(FLOOR(AK218,1),Tables!$L$2:$M$22,2,FALSE)),4.65))</f>
        <v>4.6500000000000004</v>
      </c>
      <c r="AL219" s="31"/>
      <c r="AP219" s="14">
        <f>IF(AP218&gt;4.65,IF((AP218+VLOOKUP(CEILING(AP218,1),Tables!$L$2:$M$22,2,FALSE)&lt;4.65),4.65,AP218+VLOOKUP(CEILING(AP218,1),Tables!$L$2:$M$22,2,FALSE)),IF(AP218&lt;4.65,IF((AP218+VLOOKUP(FLOOR(AP218,1),Tables!$L$2:$M$22,2,FALSE)&gt;4.65),4.65,AP218+VLOOKUP(FLOOR(AP218,1),Tables!$L$2:$M$22,2,FALSE)),4.65))</f>
        <v>4.6500000000000004</v>
      </c>
      <c r="AQ219" s="31"/>
    </row>
    <row r="220" spans="1:45">
      <c r="A220" s="6">
        <f t="shared" si="167"/>
        <v>49</v>
      </c>
      <c r="B220" s="6">
        <f t="shared" si="168"/>
        <v>13</v>
      </c>
      <c r="C220" s="6">
        <f t="shared" si="165"/>
        <v>5</v>
      </c>
      <c r="D220" s="2" t="str">
        <f t="shared" si="166"/>
        <v>s49w13d5</v>
      </c>
      <c r="E220" s="24">
        <f t="shared" si="164"/>
        <v>41159</v>
      </c>
      <c r="G220" s="14">
        <f>IF(G219&gt;4.65,IF((G219+VLOOKUP(CEILING(G219,1),Tables!$L$2:$M$22,2,FALSE)&lt;4.65),4.65,G219+VLOOKUP(CEILING(G219,1),Tables!$L$2:$M$22,2,FALSE)),IF(G219&lt;4.65,IF((G219+VLOOKUP(FLOOR(G219,1),Tables!$L$2:$M$22,2,FALSE)&gt;4.65),4.65,G219+VLOOKUP(FLOOR(G219,1),Tables!$L$2:$M$22,2,FALSE)),4.65))</f>
        <v>4.6500000000000004</v>
      </c>
      <c r="H220" s="31"/>
      <c r="L220" s="14">
        <f>IF(L219&gt;4.65,IF((L219+VLOOKUP(CEILING(L219,1),Tables!$L$2:$M$22,2,FALSE)&lt;4.65),4.65,L219+VLOOKUP(CEILING(L219,1),Tables!$L$2:$M$22,2,FALSE)),IF(L219&lt;4.65,IF((L219+VLOOKUP(FLOOR(L219,1),Tables!$L$2:$M$22,2,FALSE)&gt;4.65),4.65,L219+VLOOKUP(FLOOR(L219,1),Tables!$L$2:$M$22,2,FALSE)),4.65))</f>
        <v>4.6500000000000004</v>
      </c>
      <c r="M220" s="31"/>
      <c r="Q220" s="14">
        <f>IF(Q219&gt;4.65,IF((Q219+VLOOKUP(CEILING(Q219,1),Tables!$L$2:$M$22,2,FALSE)&lt;4.65),4.65,Q219+VLOOKUP(CEILING(Q219,1),Tables!$L$2:$M$22,2,FALSE)),IF(Q219&lt;4.65,IF((Q219+VLOOKUP(FLOOR(Q219,1),Tables!$L$2:$M$22,2,FALSE)&gt;4.65),4.65,Q219+VLOOKUP(FLOOR(Q219,1),Tables!$L$2:$M$22,2,FALSE)),4.65))</f>
        <v>4.6500000000000004</v>
      </c>
      <c r="R220" s="31"/>
      <c r="V220" s="14">
        <f>IF(V219&gt;4.65,IF((V219+VLOOKUP(CEILING(V219,1),Tables!$L$2:$M$22,2,FALSE)&lt;4.65),4.65,V219+VLOOKUP(CEILING(V219,1),Tables!$L$2:$M$22,2,FALSE)),IF(V219&lt;4.65,IF((V219+VLOOKUP(FLOOR(V219,1),Tables!$L$2:$M$22,2,FALSE)&gt;4.65),4.65,V219+VLOOKUP(FLOOR(V219,1),Tables!$L$2:$M$22,2,FALSE)),4.65))</f>
        <v>4.6500000000000004</v>
      </c>
      <c r="W220" s="31"/>
      <c r="AA220" s="14">
        <f>IF(AA219&gt;4.65,IF((AA219+VLOOKUP(CEILING(AA219,1),Tables!$L$2:$M$22,2,FALSE)&lt;4.65),4.65,AA219+VLOOKUP(CEILING(AA219,1),Tables!$L$2:$M$22,2,FALSE)),IF(AA219&lt;4.65,IF((AA219+VLOOKUP(FLOOR(AA219,1),Tables!$L$2:$M$22,2,FALSE)&gt;4.65),4.65,AA219+VLOOKUP(FLOOR(AA219,1),Tables!$L$2:$M$22,2,FALSE)),4.65))</f>
        <v>4.6500000000000004</v>
      </c>
      <c r="AB220" s="31"/>
      <c r="AF220" s="14">
        <f>IF(AF219&gt;4.65,IF((AF219+VLOOKUP(CEILING(AF219,1),Tables!$L$2:$M$22,2,FALSE)&lt;4.65),4.65,AF219+VLOOKUP(CEILING(AF219,1),Tables!$L$2:$M$22,2,FALSE)),IF(AF219&lt;4.65,IF((AF219+VLOOKUP(FLOOR(AF219,1),Tables!$L$2:$M$22,2,FALSE)&gt;4.65),4.65,AF219+VLOOKUP(FLOOR(AF219,1),Tables!$L$2:$M$22,2,FALSE)),4.65))</f>
        <v>4.6500000000000004</v>
      </c>
      <c r="AG220" s="31"/>
      <c r="AK220" s="14">
        <f>IF(AK219&gt;4.65,IF((AK219+VLOOKUP(CEILING(AK219,1),Tables!$L$2:$M$22,2,FALSE)&lt;4.65),4.65,AK219+VLOOKUP(CEILING(AK219,1),Tables!$L$2:$M$22,2,FALSE)),IF(AK219&lt;4.65,IF((AK219+VLOOKUP(FLOOR(AK219,1),Tables!$L$2:$M$22,2,FALSE)&gt;4.65),4.65,AK219+VLOOKUP(FLOOR(AK219,1),Tables!$L$2:$M$22,2,FALSE)),4.65))</f>
        <v>4.6500000000000004</v>
      </c>
      <c r="AL220" s="31"/>
      <c r="AP220" s="14">
        <f>IF(AP219&gt;4.65,IF((AP219+VLOOKUP(CEILING(AP219,1),Tables!$L$2:$M$22,2,FALSE)&lt;4.65),4.65,AP219+VLOOKUP(CEILING(AP219,1),Tables!$L$2:$M$22,2,FALSE)),IF(AP219&lt;4.65,IF((AP219+VLOOKUP(FLOOR(AP219,1),Tables!$L$2:$M$22,2,FALSE)&gt;4.65),4.65,AP219+VLOOKUP(FLOOR(AP219,1),Tables!$L$2:$M$22,2,FALSE)),4.65))</f>
        <v>4.6500000000000004</v>
      </c>
      <c r="AQ220" s="31"/>
    </row>
    <row r="221" spans="1:45" s="19" customFormat="1">
      <c r="A221" s="9"/>
      <c r="B221" s="9"/>
      <c r="C221" s="9"/>
      <c r="E221" s="20" t="s">
        <v>2</v>
      </c>
      <c r="F221" s="57"/>
      <c r="G221" s="22">
        <f t="shared" ref="G221" si="169">IF(F221="pic",G220/0.75,IF(F221="mots",G220*0.5,G220))</f>
        <v>4.6500000000000004</v>
      </c>
      <c r="H221" s="49"/>
      <c r="I221" s="32"/>
      <c r="J221" s="56"/>
      <c r="K221" s="57"/>
      <c r="L221" s="22">
        <f t="shared" ref="L221" si="170">IF(K221="pic",L220/0.75,IF(K221="mots",L220*0.5,L220))</f>
        <v>4.6500000000000004</v>
      </c>
      <c r="M221" s="49"/>
      <c r="N221" s="32"/>
      <c r="O221" s="56"/>
      <c r="P221" s="57"/>
      <c r="Q221" s="22">
        <f t="shared" ref="Q221" si="171">IF(P221="pic",Q220/0.75,IF(P221="mots",Q220*0.5,Q220))</f>
        <v>4.6500000000000004</v>
      </c>
      <c r="R221" s="49"/>
      <c r="S221" s="32"/>
      <c r="T221" s="56"/>
      <c r="U221" s="57"/>
      <c r="V221" s="22">
        <f t="shared" ref="V221" si="172">IF(U221="pic",V220/0.75,IF(U221="mots",V220*0.5,V220))</f>
        <v>4.6500000000000004</v>
      </c>
      <c r="W221" s="49"/>
      <c r="X221" s="32"/>
      <c r="Y221" s="56"/>
      <c r="Z221" s="57"/>
      <c r="AA221" s="22">
        <f t="shared" ref="AA221" si="173">IF(Z221="pic",AA220/0.75,IF(Z221="mots",AA220*0.5,AA220))</f>
        <v>4.6500000000000004</v>
      </c>
      <c r="AB221" s="49"/>
      <c r="AC221" s="32"/>
      <c r="AD221" s="56"/>
      <c r="AE221" s="57"/>
      <c r="AF221" s="22">
        <f t="shared" ref="AF221" si="174">IF(AE221="pic",AF220/0.75,IF(AE221="mots",AF220*0.5,AF220))</f>
        <v>4.6500000000000004</v>
      </c>
      <c r="AG221" s="49"/>
      <c r="AH221" s="32"/>
      <c r="AI221" s="56"/>
      <c r="AJ221" s="57"/>
      <c r="AK221" s="22">
        <f t="shared" ref="AK221" si="175">IF(AJ221="pic",AK220/0.75,IF(AJ221="mots",AK220*0.5,AK220))</f>
        <v>4.6500000000000004</v>
      </c>
      <c r="AL221" s="49"/>
      <c r="AM221" s="32"/>
      <c r="AN221" s="56"/>
      <c r="AO221" s="57"/>
      <c r="AP221" s="22">
        <f t="shared" ref="AP221" si="176">IF(AO221="pic",AP220/0.75,IF(AO221="mots",AP220*0.5,AP220))</f>
        <v>4.6500000000000004</v>
      </c>
      <c r="AQ221" s="49"/>
      <c r="AR221" s="32"/>
      <c r="AS221" s="56"/>
    </row>
    <row r="222" spans="1:45">
      <c r="A222" s="6">
        <f>IF(AND(B220=16,C220=7),A220+1,A220)</f>
        <v>49</v>
      </c>
      <c r="B222" s="6">
        <f>IF(A222&gt;A220,1,IF(C220=7,B220+1,B220))</f>
        <v>13</v>
      </c>
      <c r="C222" s="6">
        <f>IF(C220=7,1,C220+1)</f>
        <v>6</v>
      </c>
      <c r="D222" s="2" t="str">
        <f t="shared" si="166"/>
        <v>s49w13d6</v>
      </c>
      <c r="E222" s="24">
        <f>E220+1</f>
        <v>41160</v>
      </c>
      <c r="G222" s="14">
        <f>IF(G221&gt;4.65,IF((G221+VLOOKUP(CEILING(G221,1),Tables!$L$2:$M$22,2,FALSE)&lt;4.65),4.65,G221+VLOOKUP(CEILING(G221,1),Tables!$L$2:$M$22,2,FALSE)),IF(G221&lt;4.65,IF((G221+VLOOKUP(FLOOR(G221,1),Tables!$L$2:$M$22,2,FALSE)&gt;4.65),4.65,G221+VLOOKUP(FLOOR(G221,1),Tables!$L$2:$M$22,2,FALSE)),4.65))</f>
        <v>4.6500000000000004</v>
      </c>
      <c r="L222" s="14">
        <f>IF(L221&gt;4.65,IF((L221+VLOOKUP(CEILING(L221,1),Tables!$L$2:$M$22,2,FALSE)&lt;4.65),4.65,L221+VLOOKUP(CEILING(L221,1),Tables!$L$2:$M$22,2,FALSE)),IF(L221&lt;4.65,IF((L221+VLOOKUP(FLOOR(L221,1),Tables!$L$2:$M$22,2,FALSE)&gt;4.65),4.65,L221+VLOOKUP(FLOOR(L221,1),Tables!$L$2:$M$22,2,FALSE)),4.65))</f>
        <v>4.6500000000000004</v>
      </c>
      <c r="Q222" s="14">
        <f>IF(Q221&gt;4.65,IF((Q221+VLOOKUP(CEILING(Q221,1),Tables!$L$2:$M$22,2,FALSE)&lt;4.65),4.65,Q221+VLOOKUP(CEILING(Q221,1),Tables!$L$2:$M$22,2,FALSE)),IF(Q221&lt;4.65,IF((Q221+VLOOKUP(FLOOR(Q221,1),Tables!$L$2:$M$22,2,FALSE)&gt;4.65),4.65,Q221+VLOOKUP(FLOOR(Q221,1),Tables!$L$2:$M$22,2,FALSE)),4.65))</f>
        <v>4.6500000000000004</v>
      </c>
      <c r="V222" s="14">
        <f>IF(V221&gt;4.65,IF((V221+VLOOKUP(CEILING(V221,1),Tables!$L$2:$M$22,2,FALSE)&lt;4.65),4.65,V221+VLOOKUP(CEILING(V221,1),Tables!$L$2:$M$22,2,FALSE)),IF(V221&lt;4.65,IF((V221+VLOOKUP(FLOOR(V221,1),Tables!$L$2:$M$22,2,FALSE)&gt;4.65),4.65,V221+VLOOKUP(FLOOR(V221,1),Tables!$L$2:$M$22,2,FALSE)),4.65))</f>
        <v>4.6500000000000004</v>
      </c>
      <c r="AA222" s="14">
        <f>IF(AA221&gt;4.65,IF((AA221+VLOOKUP(CEILING(AA221,1),Tables!$L$2:$M$22,2,FALSE)&lt;4.65),4.65,AA221+VLOOKUP(CEILING(AA221,1),Tables!$L$2:$M$22,2,FALSE)),IF(AA221&lt;4.65,IF((AA221+VLOOKUP(FLOOR(AA221,1),Tables!$L$2:$M$22,2,FALSE)&gt;4.65),4.65,AA221+VLOOKUP(FLOOR(AA221,1),Tables!$L$2:$M$22,2,FALSE)),4.65))</f>
        <v>4.6500000000000004</v>
      </c>
      <c r="AF222" s="14">
        <f>IF(AF221&gt;4.65,IF((AF221+VLOOKUP(CEILING(AF221,1),Tables!$L$2:$M$22,2,FALSE)&lt;4.65),4.65,AF221+VLOOKUP(CEILING(AF221,1),Tables!$L$2:$M$22,2,FALSE)),IF(AF221&lt;4.65,IF((AF221+VLOOKUP(FLOOR(AF221,1),Tables!$L$2:$M$22,2,FALSE)&gt;4.65),4.65,AF221+VLOOKUP(FLOOR(AF221,1),Tables!$L$2:$M$22,2,FALSE)),4.65))</f>
        <v>4.6500000000000004</v>
      </c>
      <c r="AK222" s="14">
        <f>IF(AK221&gt;4.65,IF((AK221+VLOOKUP(CEILING(AK221,1),Tables!$L$2:$M$22,2,FALSE)&lt;4.65),4.65,AK221+VLOOKUP(CEILING(AK221,1),Tables!$L$2:$M$22,2,FALSE)),IF(AK221&lt;4.65,IF((AK221+VLOOKUP(FLOOR(AK221,1),Tables!$L$2:$M$22,2,FALSE)&gt;4.65),4.65,AK221+VLOOKUP(FLOOR(AK221,1),Tables!$L$2:$M$22,2,FALSE)),4.65))</f>
        <v>4.6500000000000004</v>
      </c>
      <c r="AP222" s="14">
        <f>IF(AP221&gt;4.65,IF((AP221+VLOOKUP(CEILING(AP221,1),Tables!$L$2:$M$22,2,FALSE)&lt;4.65),4.65,AP221+VLOOKUP(CEILING(AP221,1),Tables!$L$2:$M$22,2,FALSE)),IF(AP221&lt;4.65,IF((AP221+VLOOKUP(FLOOR(AP221,1),Tables!$L$2:$M$22,2,FALSE)&gt;4.65),4.65,AP221+VLOOKUP(FLOOR(AP221,1),Tables!$L$2:$M$22,2,FALSE)),4.65))</f>
        <v>4.6500000000000004</v>
      </c>
    </row>
    <row r="223" spans="1:45">
      <c r="A223" s="6">
        <f t="shared" si="167"/>
        <v>49</v>
      </c>
      <c r="B223" s="6">
        <f t="shared" si="168"/>
        <v>13</v>
      </c>
      <c r="C223" s="6">
        <f t="shared" si="165"/>
        <v>7</v>
      </c>
      <c r="D223" s="2" t="str">
        <f t="shared" si="166"/>
        <v>s49w13d7</v>
      </c>
      <c r="E223" s="24">
        <f>E222+1</f>
        <v>41161</v>
      </c>
      <c r="G223" s="14">
        <f>IF(G222&gt;4.65,IF((G222+VLOOKUP(CEILING(G222,1),Tables!$L$2:$M$22,2,FALSE)&lt;4.65),4.65,G222+VLOOKUP(CEILING(G222,1),Tables!$L$2:$M$22,2,FALSE)),IF(G222&lt;4.65,IF((G222+VLOOKUP(FLOOR(G222,1),Tables!$L$2:$M$22,2,FALSE)&gt;4.65),4.65,G222+VLOOKUP(FLOOR(G222,1),Tables!$L$2:$M$22,2,FALSE)),4.65))</f>
        <v>4.6500000000000004</v>
      </c>
      <c r="L223" s="14">
        <f>IF(L222&gt;4.65,IF((L222+VLOOKUP(CEILING(L222,1),Tables!$L$2:$M$22,2,FALSE)&lt;4.65),4.65,L222+VLOOKUP(CEILING(L222,1),Tables!$L$2:$M$22,2,FALSE)),IF(L222&lt;4.65,IF((L222+VLOOKUP(FLOOR(L222,1),Tables!$L$2:$M$22,2,FALSE)&gt;4.65),4.65,L222+VLOOKUP(FLOOR(L222,1),Tables!$L$2:$M$22,2,FALSE)),4.65))</f>
        <v>4.6500000000000004</v>
      </c>
      <c r="Q223" s="14">
        <f>IF(Q222&gt;4.65,IF((Q222+VLOOKUP(CEILING(Q222,1),Tables!$L$2:$M$22,2,FALSE)&lt;4.65),4.65,Q222+VLOOKUP(CEILING(Q222,1),Tables!$L$2:$M$22,2,FALSE)),IF(Q222&lt;4.65,IF((Q222+VLOOKUP(FLOOR(Q222,1),Tables!$L$2:$M$22,2,FALSE)&gt;4.65),4.65,Q222+VLOOKUP(FLOOR(Q222,1),Tables!$L$2:$M$22,2,FALSE)),4.65))</f>
        <v>4.6500000000000004</v>
      </c>
      <c r="V223" s="14">
        <f>IF(V222&gt;4.65,IF((V222+VLOOKUP(CEILING(V222,1),Tables!$L$2:$M$22,2,FALSE)&lt;4.65),4.65,V222+VLOOKUP(CEILING(V222,1),Tables!$L$2:$M$22,2,FALSE)),IF(V222&lt;4.65,IF((V222+VLOOKUP(FLOOR(V222,1),Tables!$L$2:$M$22,2,FALSE)&gt;4.65),4.65,V222+VLOOKUP(FLOOR(V222,1),Tables!$L$2:$M$22,2,FALSE)),4.65))</f>
        <v>4.6500000000000004</v>
      </c>
      <c r="AA223" s="14">
        <f>IF(AA222&gt;4.65,IF((AA222+VLOOKUP(CEILING(AA222,1),Tables!$L$2:$M$22,2,FALSE)&lt;4.65),4.65,AA222+VLOOKUP(CEILING(AA222,1),Tables!$L$2:$M$22,2,FALSE)),IF(AA222&lt;4.65,IF((AA222+VLOOKUP(FLOOR(AA222,1),Tables!$L$2:$M$22,2,FALSE)&gt;4.65),4.65,AA222+VLOOKUP(FLOOR(AA222,1),Tables!$L$2:$M$22,2,FALSE)),4.65))</f>
        <v>4.6500000000000004</v>
      </c>
      <c r="AF223" s="14">
        <f>IF(AF222&gt;4.65,IF((AF222+VLOOKUP(CEILING(AF222,1),Tables!$L$2:$M$22,2,FALSE)&lt;4.65),4.65,AF222+VLOOKUP(CEILING(AF222,1),Tables!$L$2:$M$22,2,FALSE)),IF(AF222&lt;4.65,IF((AF222+VLOOKUP(FLOOR(AF222,1),Tables!$L$2:$M$22,2,FALSE)&gt;4.65),4.65,AF222+VLOOKUP(FLOOR(AF222,1),Tables!$L$2:$M$22,2,FALSE)),4.65))</f>
        <v>4.6500000000000004</v>
      </c>
      <c r="AK223" s="14">
        <f>IF(AK222&gt;4.65,IF((AK222+VLOOKUP(CEILING(AK222,1),Tables!$L$2:$M$22,2,FALSE)&lt;4.65),4.65,AK222+VLOOKUP(CEILING(AK222,1),Tables!$L$2:$M$22,2,FALSE)),IF(AK222&lt;4.65,IF((AK222+VLOOKUP(FLOOR(AK222,1),Tables!$L$2:$M$22,2,FALSE)&gt;4.65),4.65,AK222+VLOOKUP(FLOOR(AK222,1),Tables!$L$2:$M$22,2,FALSE)),4.65))</f>
        <v>4.6500000000000004</v>
      </c>
      <c r="AP223" s="14">
        <f>IF(AP222&gt;4.65,IF((AP222+VLOOKUP(CEILING(AP222,1),Tables!$L$2:$M$22,2,FALSE)&lt;4.65),4.65,AP222+VLOOKUP(CEILING(AP222,1),Tables!$L$2:$M$22,2,FALSE)),IF(AP222&lt;4.65,IF((AP222+VLOOKUP(FLOOR(AP222,1),Tables!$L$2:$M$22,2,FALSE)&gt;4.65),4.65,AP222+VLOOKUP(FLOOR(AP222,1),Tables!$L$2:$M$22,2,FALSE)),4.65))</f>
        <v>4.6500000000000004</v>
      </c>
    </row>
    <row r="224" spans="1:45">
      <c r="A224" s="6">
        <f t="shared" si="167"/>
        <v>49</v>
      </c>
      <c r="B224" s="6">
        <f t="shared" si="168"/>
        <v>14</v>
      </c>
      <c r="C224" s="6">
        <f t="shared" si="165"/>
        <v>1</v>
      </c>
      <c r="D224" s="2" t="str">
        <f t="shared" si="166"/>
        <v>s49w14d1</v>
      </c>
      <c r="E224" s="24">
        <f>E223+1</f>
        <v>41162</v>
      </c>
      <c r="G224" s="14">
        <f>IF(G223&gt;4.65,IF((G223+VLOOKUP(CEILING(G223,1),Tables!$L$2:$M$22,2,FALSE)&lt;4.65),4.65,G223+VLOOKUP(CEILING(G223,1),Tables!$L$2:$M$22,2,FALSE)),IF(G223&lt;4.65,IF((G223+VLOOKUP(FLOOR(G223,1),Tables!$L$2:$M$22,2,FALSE)&gt;4.65),4.65,G223+VLOOKUP(FLOOR(G223,1),Tables!$L$2:$M$22,2,FALSE)),4.65))</f>
        <v>4.6500000000000004</v>
      </c>
      <c r="L224" s="14">
        <f>IF(L223&gt;4.65,IF((L223+VLOOKUP(CEILING(L223,1),Tables!$L$2:$M$22,2,FALSE)&lt;4.65),4.65,L223+VLOOKUP(CEILING(L223,1),Tables!$L$2:$M$22,2,FALSE)),IF(L223&lt;4.65,IF((L223+VLOOKUP(FLOOR(L223,1),Tables!$L$2:$M$22,2,FALSE)&gt;4.65),4.65,L223+VLOOKUP(FLOOR(L223,1),Tables!$L$2:$M$22,2,FALSE)),4.65))</f>
        <v>4.6500000000000004</v>
      </c>
      <c r="Q224" s="14">
        <f>IF(Q223&gt;4.65,IF((Q223+VLOOKUP(CEILING(Q223,1),Tables!$L$2:$M$22,2,FALSE)&lt;4.65),4.65,Q223+VLOOKUP(CEILING(Q223,1),Tables!$L$2:$M$22,2,FALSE)),IF(Q223&lt;4.65,IF((Q223+VLOOKUP(FLOOR(Q223,1),Tables!$L$2:$M$22,2,FALSE)&gt;4.65),4.65,Q223+VLOOKUP(FLOOR(Q223,1),Tables!$L$2:$M$22,2,FALSE)),4.65))</f>
        <v>4.6500000000000004</v>
      </c>
      <c r="V224" s="14">
        <f>IF(V223&gt;4.65,IF((V223+VLOOKUP(CEILING(V223,1),Tables!$L$2:$M$22,2,FALSE)&lt;4.65),4.65,V223+VLOOKUP(CEILING(V223,1),Tables!$L$2:$M$22,2,FALSE)),IF(V223&lt;4.65,IF((V223+VLOOKUP(FLOOR(V223,1),Tables!$L$2:$M$22,2,FALSE)&gt;4.65),4.65,V223+VLOOKUP(FLOOR(V223,1),Tables!$L$2:$M$22,2,FALSE)),4.65))</f>
        <v>4.6500000000000004</v>
      </c>
      <c r="AA224" s="14">
        <f>IF(AA223&gt;4.65,IF((AA223+VLOOKUP(CEILING(AA223,1),Tables!$L$2:$M$22,2,FALSE)&lt;4.65),4.65,AA223+VLOOKUP(CEILING(AA223,1),Tables!$L$2:$M$22,2,FALSE)),IF(AA223&lt;4.65,IF((AA223+VLOOKUP(FLOOR(AA223,1),Tables!$L$2:$M$22,2,FALSE)&gt;4.65),4.65,AA223+VLOOKUP(FLOOR(AA223,1),Tables!$L$2:$M$22,2,FALSE)),4.65))</f>
        <v>4.6500000000000004</v>
      </c>
      <c r="AF224" s="14">
        <f>IF(AF223&gt;4.65,IF((AF223+VLOOKUP(CEILING(AF223,1),Tables!$L$2:$M$22,2,FALSE)&lt;4.65),4.65,AF223+VLOOKUP(CEILING(AF223,1),Tables!$L$2:$M$22,2,FALSE)),IF(AF223&lt;4.65,IF((AF223+VLOOKUP(FLOOR(AF223,1),Tables!$L$2:$M$22,2,FALSE)&gt;4.65),4.65,AF223+VLOOKUP(FLOOR(AF223,1),Tables!$L$2:$M$22,2,FALSE)),4.65))</f>
        <v>4.6500000000000004</v>
      </c>
      <c r="AK224" s="14">
        <f>IF(AK223&gt;4.65,IF((AK223+VLOOKUP(CEILING(AK223,1),Tables!$L$2:$M$22,2,FALSE)&lt;4.65),4.65,AK223+VLOOKUP(CEILING(AK223,1),Tables!$L$2:$M$22,2,FALSE)),IF(AK223&lt;4.65,IF((AK223+VLOOKUP(FLOOR(AK223,1),Tables!$L$2:$M$22,2,FALSE)&gt;4.65),4.65,AK223+VLOOKUP(FLOOR(AK223,1),Tables!$L$2:$M$22,2,FALSE)),4.65))</f>
        <v>4.6500000000000004</v>
      </c>
      <c r="AP224" s="14">
        <f>IF(AP223&gt;4.65,IF((AP223+VLOOKUP(CEILING(AP223,1),Tables!$L$2:$M$22,2,FALSE)&lt;4.65),4.65,AP223+VLOOKUP(CEILING(AP223,1),Tables!$L$2:$M$22,2,FALSE)),IF(AP223&lt;4.65,IF((AP223+VLOOKUP(FLOOR(AP223,1),Tables!$L$2:$M$22,2,FALSE)&gt;4.65),4.65,AP223+VLOOKUP(FLOOR(AP223,1),Tables!$L$2:$M$22,2,FALSE)),4.65))</f>
        <v>4.6500000000000004</v>
      </c>
    </row>
    <row r="225" spans="1:45" s="19" customFormat="1">
      <c r="A225" s="9"/>
      <c r="B225" s="9"/>
      <c r="C225" s="9"/>
      <c r="E225" s="20" t="s">
        <v>3</v>
      </c>
      <c r="F225" s="57"/>
      <c r="G225" s="22">
        <f t="shared" ref="G225" si="177">IF(F225="pic",G224/0.75,IF(F225="mots",G224*0.5,G224))</f>
        <v>4.6500000000000004</v>
      </c>
      <c r="H225" s="49"/>
      <c r="I225" s="32"/>
      <c r="J225" s="56"/>
      <c r="K225" s="57"/>
      <c r="L225" s="22">
        <f t="shared" ref="L225" si="178">IF(K225="pic",L224/0.75,IF(K225="mots",L224*0.5,L224))</f>
        <v>4.6500000000000004</v>
      </c>
      <c r="M225" s="49"/>
      <c r="N225" s="32"/>
      <c r="O225" s="56"/>
      <c r="P225" s="57"/>
      <c r="Q225" s="22">
        <f t="shared" ref="Q225" si="179">IF(P225="pic",Q224/0.75,IF(P225="mots",Q224*0.5,Q224))</f>
        <v>4.6500000000000004</v>
      </c>
      <c r="R225" s="49"/>
      <c r="S225" s="32"/>
      <c r="T225" s="56"/>
      <c r="U225" s="57"/>
      <c r="V225" s="22">
        <f t="shared" ref="V225" si="180">IF(U225="pic",V224/0.75,IF(U225="mots",V224*0.5,V224))</f>
        <v>4.6500000000000004</v>
      </c>
      <c r="W225" s="49"/>
      <c r="X225" s="32"/>
      <c r="Y225" s="56"/>
      <c r="Z225" s="57"/>
      <c r="AA225" s="22">
        <f t="shared" ref="AA225" si="181">IF(Z225="pic",AA224/0.75,IF(Z225="mots",AA224*0.5,AA224))</f>
        <v>4.6500000000000004</v>
      </c>
      <c r="AB225" s="49"/>
      <c r="AC225" s="32"/>
      <c r="AD225" s="56"/>
      <c r="AE225" s="57"/>
      <c r="AF225" s="22">
        <f t="shared" ref="AF225" si="182">IF(AE225="pic",AF224/0.75,IF(AE225="mots",AF224*0.5,AF224))</f>
        <v>4.6500000000000004</v>
      </c>
      <c r="AG225" s="49"/>
      <c r="AH225" s="32"/>
      <c r="AI225" s="56"/>
      <c r="AJ225" s="57"/>
      <c r="AK225" s="22">
        <f t="shared" ref="AK225" si="183">IF(AJ225="pic",AK224/0.75,IF(AJ225="mots",AK224*0.5,AK224))</f>
        <v>4.6500000000000004</v>
      </c>
      <c r="AL225" s="49"/>
      <c r="AM225" s="32"/>
      <c r="AN225" s="56"/>
      <c r="AO225" s="57"/>
      <c r="AP225" s="22">
        <f t="shared" ref="AP225" si="184">IF(AO225="pic",AP224/0.75,IF(AO225="mots",AP224*0.5,AP224))</f>
        <v>4.6500000000000004</v>
      </c>
      <c r="AQ225" s="49"/>
      <c r="AR225" s="32"/>
      <c r="AS225" s="56"/>
    </row>
    <row r="226" spans="1:45">
      <c r="A226" s="6">
        <f>IF(AND(B224=16,C224=7),A224+1,A224)</f>
        <v>49</v>
      </c>
      <c r="B226" s="6">
        <f>IF(A226&gt;A224,1,IF(C224=7,B224+1,B224))</f>
        <v>14</v>
      </c>
      <c r="C226" s="6">
        <f>IF(C224=7,1,C224+1)</f>
        <v>2</v>
      </c>
      <c r="D226" s="2" t="str">
        <f t="shared" si="166"/>
        <v>s49w14d2</v>
      </c>
      <c r="E226" s="24">
        <f>E224+1</f>
        <v>41163</v>
      </c>
      <c r="G226" s="14">
        <f>IF(G225&gt;4.65,IF((G225+VLOOKUP(CEILING(G225,1),Tables!$L$2:$M$22,2,FALSE)&lt;4.65),4.65,G225+VLOOKUP(CEILING(G225,1),Tables!$L$2:$M$22,2,FALSE)),IF(G225&lt;4.65,IF((G225+VLOOKUP(FLOOR(G225,1),Tables!$L$2:$M$22,2,FALSE)&gt;4.65),4.65,G225+VLOOKUP(FLOOR(G225,1),Tables!$L$2:$M$22,2,FALSE)),4.65))</f>
        <v>4.6500000000000004</v>
      </c>
      <c r="L226" s="14">
        <f>IF(L225&gt;4.65,IF((L225+VLOOKUP(CEILING(L225,1),Tables!$L$2:$M$22,2,FALSE)&lt;4.65),4.65,L225+VLOOKUP(CEILING(L225,1),Tables!$L$2:$M$22,2,FALSE)),IF(L225&lt;4.65,IF((L225+VLOOKUP(FLOOR(L225,1),Tables!$L$2:$M$22,2,FALSE)&gt;4.65),4.65,L225+VLOOKUP(FLOOR(L225,1),Tables!$L$2:$M$22,2,FALSE)),4.65))</f>
        <v>4.6500000000000004</v>
      </c>
      <c r="Q226" s="14">
        <f>IF(Q225&gt;4.65,IF((Q225+VLOOKUP(CEILING(Q225,1),Tables!$L$2:$M$22,2,FALSE)&lt;4.65),4.65,Q225+VLOOKUP(CEILING(Q225,1),Tables!$L$2:$M$22,2,FALSE)),IF(Q225&lt;4.65,IF((Q225+VLOOKUP(FLOOR(Q225,1),Tables!$L$2:$M$22,2,FALSE)&gt;4.65),4.65,Q225+VLOOKUP(FLOOR(Q225,1),Tables!$L$2:$M$22,2,FALSE)),4.65))</f>
        <v>4.6500000000000004</v>
      </c>
      <c r="V226" s="14">
        <f>IF(V225&gt;4.65,IF((V225+VLOOKUP(CEILING(V225,1),Tables!$L$2:$M$22,2,FALSE)&lt;4.65),4.65,V225+VLOOKUP(CEILING(V225,1),Tables!$L$2:$M$22,2,FALSE)),IF(V225&lt;4.65,IF((V225+VLOOKUP(FLOOR(V225,1),Tables!$L$2:$M$22,2,FALSE)&gt;4.65),4.65,V225+VLOOKUP(FLOOR(V225,1),Tables!$L$2:$M$22,2,FALSE)),4.65))</f>
        <v>4.6500000000000004</v>
      </c>
      <c r="AA226" s="14">
        <f>IF(AA225&gt;4.65,IF((AA225+VLOOKUP(CEILING(AA225,1),Tables!$L$2:$M$22,2,FALSE)&lt;4.65),4.65,AA225+VLOOKUP(CEILING(AA225,1),Tables!$L$2:$M$22,2,FALSE)),IF(AA225&lt;4.65,IF((AA225+VLOOKUP(FLOOR(AA225,1),Tables!$L$2:$M$22,2,FALSE)&gt;4.65),4.65,AA225+VLOOKUP(FLOOR(AA225,1),Tables!$L$2:$M$22,2,FALSE)),4.65))</f>
        <v>4.6500000000000004</v>
      </c>
      <c r="AF226" s="14">
        <f>IF(AF225&gt;4.65,IF((AF225+VLOOKUP(CEILING(AF225,1),Tables!$L$2:$M$22,2,FALSE)&lt;4.65),4.65,AF225+VLOOKUP(CEILING(AF225,1),Tables!$L$2:$M$22,2,FALSE)),IF(AF225&lt;4.65,IF((AF225+VLOOKUP(FLOOR(AF225,1),Tables!$L$2:$M$22,2,FALSE)&gt;4.65),4.65,AF225+VLOOKUP(FLOOR(AF225,1),Tables!$L$2:$M$22,2,FALSE)),4.65))</f>
        <v>4.6500000000000004</v>
      </c>
      <c r="AK226" s="14">
        <f>IF(AK225&gt;4.65,IF((AK225+VLOOKUP(CEILING(AK225,1),Tables!$L$2:$M$22,2,FALSE)&lt;4.65),4.65,AK225+VLOOKUP(CEILING(AK225,1),Tables!$L$2:$M$22,2,FALSE)),IF(AK225&lt;4.65,IF((AK225+VLOOKUP(FLOOR(AK225,1),Tables!$L$2:$M$22,2,FALSE)&gt;4.65),4.65,AK225+VLOOKUP(FLOOR(AK225,1),Tables!$L$2:$M$22,2,FALSE)),4.65))</f>
        <v>4.6500000000000004</v>
      </c>
      <c r="AP226" s="14">
        <f>IF(AP225&gt;4.65,IF((AP225+VLOOKUP(CEILING(AP225,1),Tables!$L$2:$M$22,2,FALSE)&lt;4.65),4.65,AP225+VLOOKUP(CEILING(AP225,1),Tables!$L$2:$M$22,2,FALSE)),IF(AP225&lt;4.65,IF((AP225+VLOOKUP(FLOOR(AP225,1),Tables!$L$2:$M$22,2,FALSE)&gt;4.65),4.65,AP225+VLOOKUP(FLOOR(AP225,1),Tables!$L$2:$M$22,2,FALSE)),4.65))</f>
        <v>4.6500000000000004</v>
      </c>
    </row>
    <row r="227" spans="1:45">
      <c r="A227" s="6">
        <f t="shared" si="167"/>
        <v>49</v>
      </c>
      <c r="B227" s="6">
        <f t="shared" si="168"/>
        <v>14</v>
      </c>
      <c r="C227" s="6">
        <f t="shared" si="165"/>
        <v>3</v>
      </c>
      <c r="D227" s="2" t="str">
        <f t="shared" si="166"/>
        <v>s49w14d3</v>
      </c>
      <c r="E227" s="24">
        <f>E226+1</f>
        <v>41164</v>
      </c>
      <c r="G227" s="14">
        <f>IF(G226&gt;4.65,IF((G226+VLOOKUP(CEILING(G226,1),Tables!$L$2:$M$22,2,FALSE)&lt;4.65),4.65,G226+VLOOKUP(CEILING(G226,1),Tables!$L$2:$M$22,2,FALSE)),IF(G226&lt;4.65,IF((G226+VLOOKUP(FLOOR(G226,1),Tables!$L$2:$M$22,2,FALSE)&gt;4.65),4.65,G226+VLOOKUP(FLOOR(G226,1),Tables!$L$2:$M$22,2,FALSE)),4.65))</f>
        <v>4.6500000000000004</v>
      </c>
      <c r="L227" s="14">
        <f>IF(L226&gt;4.65,IF((L226+VLOOKUP(CEILING(L226,1),Tables!$L$2:$M$22,2,FALSE)&lt;4.65),4.65,L226+VLOOKUP(CEILING(L226,1),Tables!$L$2:$M$22,2,FALSE)),IF(L226&lt;4.65,IF((L226+VLOOKUP(FLOOR(L226,1),Tables!$L$2:$M$22,2,FALSE)&gt;4.65),4.65,L226+VLOOKUP(FLOOR(L226,1),Tables!$L$2:$M$22,2,FALSE)),4.65))</f>
        <v>4.6500000000000004</v>
      </c>
      <c r="Q227" s="14">
        <f>IF(Q226&gt;4.65,IF((Q226+VLOOKUP(CEILING(Q226,1),Tables!$L$2:$M$22,2,FALSE)&lt;4.65),4.65,Q226+VLOOKUP(CEILING(Q226,1),Tables!$L$2:$M$22,2,FALSE)),IF(Q226&lt;4.65,IF((Q226+VLOOKUP(FLOOR(Q226,1),Tables!$L$2:$M$22,2,FALSE)&gt;4.65),4.65,Q226+VLOOKUP(FLOOR(Q226,1),Tables!$L$2:$M$22,2,FALSE)),4.65))</f>
        <v>4.6500000000000004</v>
      </c>
      <c r="V227" s="14">
        <f>IF(V226&gt;4.65,IF((V226+VLOOKUP(CEILING(V226,1),Tables!$L$2:$M$22,2,FALSE)&lt;4.65),4.65,V226+VLOOKUP(CEILING(V226,1),Tables!$L$2:$M$22,2,FALSE)),IF(V226&lt;4.65,IF((V226+VLOOKUP(FLOOR(V226,1),Tables!$L$2:$M$22,2,FALSE)&gt;4.65),4.65,V226+VLOOKUP(FLOOR(V226,1),Tables!$L$2:$M$22,2,FALSE)),4.65))</f>
        <v>4.6500000000000004</v>
      </c>
      <c r="AA227" s="14">
        <f>IF(AA226&gt;4.65,IF((AA226+VLOOKUP(CEILING(AA226,1),Tables!$L$2:$M$22,2,FALSE)&lt;4.65),4.65,AA226+VLOOKUP(CEILING(AA226,1),Tables!$L$2:$M$22,2,FALSE)),IF(AA226&lt;4.65,IF((AA226+VLOOKUP(FLOOR(AA226,1),Tables!$L$2:$M$22,2,FALSE)&gt;4.65),4.65,AA226+VLOOKUP(FLOOR(AA226,1),Tables!$L$2:$M$22,2,FALSE)),4.65))</f>
        <v>4.6500000000000004</v>
      </c>
      <c r="AF227" s="14">
        <f>IF(AF226&gt;4.65,IF((AF226+VLOOKUP(CEILING(AF226,1),Tables!$L$2:$M$22,2,FALSE)&lt;4.65),4.65,AF226+VLOOKUP(CEILING(AF226,1),Tables!$L$2:$M$22,2,FALSE)),IF(AF226&lt;4.65,IF((AF226+VLOOKUP(FLOOR(AF226,1),Tables!$L$2:$M$22,2,FALSE)&gt;4.65),4.65,AF226+VLOOKUP(FLOOR(AF226,1),Tables!$L$2:$M$22,2,FALSE)),4.65))</f>
        <v>4.6500000000000004</v>
      </c>
      <c r="AK227" s="14">
        <f>IF(AK226&gt;4.65,IF((AK226+VLOOKUP(CEILING(AK226,1),Tables!$L$2:$M$22,2,FALSE)&lt;4.65),4.65,AK226+VLOOKUP(CEILING(AK226,1),Tables!$L$2:$M$22,2,FALSE)),IF(AK226&lt;4.65,IF((AK226+VLOOKUP(FLOOR(AK226,1),Tables!$L$2:$M$22,2,FALSE)&gt;4.65),4.65,AK226+VLOOKUP(FLOOR(AK226,1),Tables!$L$2:$M$22,2,FALSE)),4.65))</f>
        <v>4.6500000000000004</v>
      </c>
      <c r="AP227" s="14">
        <f>IF(AP226&gt;4.65,IF((AP226+VLOOKUP(CEILING(AP226,1),Tables!$L$2:$M$22,2,FALSE)&lt;4.65),4.65,AP226+VLOOKUP(CEILING(AP226,1),Tables!$L$2:$M$22,2,FALSE)),IF(AP226&lt;4.65,IF((AP226+VLOOKUP(FLOOR(AP226,1),Tables!$L$2:$M$22,2,FALSE)&gt;4.65),4.65,AP226+VLOOKUP(FLOOR(AP226,1),Tables!$L$2:$M$22,2,FALSE)),4.65))</f>
        <v>4.6500000000000004</v>
      </c>
    </row>
    <row r="228" spans="1:45">
      <c r="A228" s="6">
        <f t="shared" si="167"/>
        <v>49</v>
      </c>
      <c r="B228" s="6">
        <f t="shared" si="168"/>
        <v>14</v>
      </c>
      <c r="C228" s="6">
        <f t="shared" si="165"/>
        <v>4</v>
      </c>
      <c r="D228" s="2" t="str">
        <f t="shared" si="166"/>
        <v>s49w14d4</v>
      </c>
      <c r="E228" s="24">
        <f>E227+1</f>
        <v>41165</v>
      </c>
      <c r="G228" s="14">
        <f>IF(G227&gt;4.65,IF((G227+VLOOKUP(CEILING(G227,1),Tables!$L$2:$M$22,2,FALSE)&lt;4.65),4.65,G227+VLOOKUP(CEILING(G227,1),Tables!$L$2:$M$22,2,FALSE)),IF(G227&lt;4.65,IF((G227+VLOOKUP(FLOOR(G227,1),Tables!$L$2:$M$22,2,FALSE)&gt;4.65),4.65,G227+VLOOKUP(FLOOR(G227,1),Tables!$L$2:$M$22,2,FALSE)),4.65))</f>
        <v>4.6500000000000004</v>
      </c>
      <c r="L228" s="14">
        <f>IF(L227&gt;4.65,IF((L227+VLOOKUP(CEILING(L227,1),Tables!$L$2:$M$22,2,FALSE)&lt;4.65),4.65,L227+VLOOKUP(CEILING(L227,1),Tables!$L$2:$M$22,2,FALSE)),IF(L227&lt;4.65,IF((L227+VLOOKUP(FLOOR(L227,1),Tables!$L$2:$M$22,2,FALSE)&gt;4.65),4.65,L227+VLOOKUP(FLOOR(L227,1),Tables!$L$2:$M$22,2,FALSE)),4.65))</f>
        <v>4.6500000000000004</v>
      </c>
      <c r="Q228" s="14">
        <f>IF(Q227&gt;4.65,IF((Q227+VLOOKUP(CEILING(Q227,1),Tables!$L$2:$M$22,2,FALSE)&lt;4.65),4.65,Q227+VLOOKUP(CEILING(Q227,1),Tables!$L$2:$M$22,2,FALSE)),IF(Q227&lt;4.65,IF((Q227+VLOOKUP(FLOOR(Q227,1),Tables!$L$2:$M$22,2,FALSE)&gt;4.65),4.65,Q227+VLOOKUP(FLOOR(Q227,1),Tables!$L$2:$M$22,2,FALSE)),4.65))</f>
        <v>4.6500000000000004</v>
      </c>
      <c r="V228" s="14">
        <f>IF(V227&gt;4.65,IF((V227+VLOOKUP(CEILING(V227,1),Tables!$L$2:$M$22,2,FALSE)&lt;4.65),4.65,V227+VLOOKUP(CEILING(V227,1),Tables!$L$2:$M$22,2,FALSE)),IF(V227&lt;4.65,IF((V227+VLOOKUP(FLOOR(V227,1),Tables!$L$2:$M$22,2,FALSE)&gt;4.65),4.65,V227+VLOOKUP(FLOOR(V227,1),Tables!$L$2:$M$22,2,FALSE)),4.65))</f>
        <v>4.6500000000000004</v>
      </c>
      <c r="AA228" s="14">
        <f>IF(AA227&gt;4.65,IF((AA227+VLOOKUP(CEILING(AA227,1),Tables!$L$2:$M$22,2,FALSE)&lt;4.65),4.65,AA227+VLOOKUP(CEILING(AA227,1),Tables!$L$2:$M$22,2,FALSE)),IF(AA227&lt;4.65,IF((AA227+VLOOKUP(FLOOR(AA227,1),Tables!$L$2:$M$22,2,FALSE)&gt;4.65),4.65,AA227+VLOOKUP(FLOOR(AA227,1),Tables!$L$2:$M$22,2,FALSE)),4.65))</f>
        <v>4.6500000000000004</v>
      </c>
      <c r="AF228" s="14">
        <f>IF(AF227&gt;4.65,IF((AF227+VLOOKUP(CEILING(AF227,1),Tables!$L$2:$M$22,2,FALSE)&lt;4.65),4.65,AF227+VLOOKUP(CEILING(AF227,1),Tables!$L$2:$M$22,2,FALSE)),IF(AF227&lt;4.65,IF((AF227+VLOOKUP(FLOOR(AF227,1),Tables!$L$2:$M$22,2,FALSE)&gt;4.65),4.65,AF227+VLOOKUP(FLOOR(AF227,1),Tables!$L$2:$M$22,2,FALSE)),4.65))</f>
        <v>4.6500000000000004</v>
      </c>
      <c r="AK228" s="14">
        <f>IF(AK227&gt;4.65,IF((AK227+VLOOKUP(CEILING(AK227,1),Tables!$L$2:$M$22,2,FALSE)&lt;4.65),4.65,AK227+VLOOKUP(CEILING(AK227,1),Tables!$L$2:$M$22,2,FALSE)),IF(AK227&lt;4.65,IF((AK227+VLOOKUP(FLOOR(AK227,1),Tables!$L$2:$M$22,2,FALSE)&gt;4.65),4.65,AK227+VLOOKUP(FLOOR(AK227,1),Tables!$L$2:$M$22,2,FALSE)),4.65))</f>
        <v>4.6500000000000004</v>
      </c>
      <c r="AP228" s="14">
        <f>IF(AP227&gt;4.65,IF((AP227+VLOOKUP(CEILING(AP227,1),Tables!$L$2:$M$22,2,FALSE)&lt;4.65),4.65,AP227+VLOOKUP(CEILING(AP227,1),Tables!$L$2:$M$22,2,FALSE)),IF(AP227&lt;4.65,IF((AP227+VLOOKUP(FLOOR(AP227,1),Tables!$L$2:$M$22,2,FALSE)&gt;4.65),4.65,AP227+VLOOKUP(FLOOR(AP227,1),Tables!$L$2:$M$22,2,FALSE)),4.65))</f>
        <v>4.6500000000000004</v>
      </c>
    </row>
    <row r="229" spans="1:45">
      <c r="A229" s="6">
        <f t="shared" si="167"/>
        <v>49</v>
      </c>
      <c r="B229" s="6">
        <f t="shared" si="168"/>
        <v>14</v>
      </c>
      <c r="C229" s="6">
        <f t="shared" si="165"/>
        <v>5</v>
      </c>
      <c r="D229" s="2" t="str">
        <f t="shared" si="166"/>
        <v>s49w14d5</v>
      </c>
      <c r="E229" s="24">
        <f>E228+1</f>
        <v>41166</v>
      </c>
      <c r="G229" s="14">
        <f>IF(G228&gt;4.65,IF((G228+VLOOKUP(CEILING(G228,1),Tables!$L$2:$M$22,2,FALSE)&lt;4.65),4.65,G228+VLOOKUP(CEILING(G228,1),Tables!$L$2:$M$22,2,FALSE)),IF(G228&lt;4.65,IF((G228+VLOOKUP(FLOOR(G228,1),Tables!$L$2:$M$22,2,FALSE)&gt;4.65),4.65,G228+VLOOKUP(FLOOR(G228,1),Tables!$L$2:$M$22,2,FALSE)),4.65))</f>
        <v>4.6500000000000004</v>
      </c>
      <c r="L229" s="14">
        <f>IF(L228&gt;4.65,IF((L228+VLOOKUP(CEILING(L228,1),Tables!$L$2:$M$22,2,FALSE)&lt;4.65),4.65,L228+VLOOKUP(CEILING(L228,1),Tables!$L$2:$M$22,2,FALSE)),IF(L228&lt;4.65,IF((L228+VLOOKUP(FLOOR(L228,1),Tables!$L$2:$M$22,2,FALSE)&gt;4.65),4.65,L228+VLOOKUP(FLOOR(L228,1),Tables!$L$2:$M$22,2,FALSE)),4.65))</f>
        <v>4.6500000000000004</v>
      </c>
      <c r="Q229" s="14">
        <f>IF(Q228&gt;4.65,IF((Q228+VLOOKUP(CEILING(Q228,1),Tables!$L$2:$M$22,2,FALSE)&lt;4.65),4.65,Q228+VLOOKUP(CEILING(Q228,1),Tables!$L$2:$M$22,2,FALSE)),IF(Q228&lt;4.65,IF((Q228+VLOOKUP(FLOOR(Q228,1),Tables!$L$2:$M$22,2,FALSE)&gt;4.65),4.65,Q228+VLOOKUP(FLOOR(Q228,1),Tables!$L$2:$M$22,2,FALSE)),4.65))</f>
        <v>4.6500000000000004</v>
      </c>
      <c r="V229" s="14">
        <f>IF(V228&gt;4.65,IF((V228+VLOOKUP(CEILING(V228,1),Tables!$L$2:$M$22,2,FALSE)&lt;4.65),4.65,V228+VLOOKUP(CEILING(V228,1),Tables!$L$2:$M$22,2,FALSE)),IF(V228&lt;4.65,IF((V228+VLOOKUP(FLOOR(V228,1),Tables!$L$2:$M$22,2,FALSE)&gt;4.65),4.65,V228+VLOOKUP(FLOOR(V228,1),Tables!$L$2:$M$22,2,FALSE)),4.65))</f>
        <v>4.6500000000000004</v>
      </c>
      <c r="AA229" s="14">
        <f>IF(AA228&gt;4.65,IF((AA228+VLOOKUP(CEILING(AA228,1),Tables!$L$2:$M$22,2,FALSE)&lt;4.65),4.65,AA228+VLOOKUP(CEILING(AA228,1),Tables!$L$2:$M$22,2,FALSE)),IF(AA228&lt;4.65,IF((AA228+VLOOKUP(FLOOR(AA228,1),Tables!$L$2:$M$22,2,FALSE)&gt;4.65),4.65,AA228+VLOOKUP(FLOOR(AA228,1),Tables!$L$2:$M$22,2,FALSE)),4.65))</f>
        <v>4.6500000000000004</v>
      </c>
      <c r="AF229" s="14">
        <f>IF(AF228&gt;4.65,IF((AF228+VLOOKUP(CEILING(AF228,1),Tables!$L$2:$M$22,2,FALSE)&lt;4.65),4.65,AF228+VLOOKUP(CEILING(AF228,1),Tables!$L$2:$M$22,2,FALSE)),IF(AF228&lt;4.65,IF((AF228+VLOOKUP(FLOOR(AF228,1),Tables!$L$2:$M$22,2,FALSE)&gt;4.65),4.65,AF228+VLOOKUP(FLOOR(AF228,1),Tables!$L$2:$M$22,2,FALSE)),4.65))</f>
        <v>4.6500000000000004</v>
      </c>
      <c r="AK229" s="14">
        <f>IF(AK228&gt;4.65,IF((AK228+VLOOKUP(CEILING(AK228,1),Tables!$L$2:$M$22,2,FALSE)&lt;4.65),4.65,AK228+VLOOKUP(CEILING(AK228,1),Tables!$L$2:$M$22,2,FALSE)),IF(AK228&lt;4.65,IF((AK228+VLOOKUP(FLOOR(AK228,1),Tables!$L$2:$M$22,2,FALSE)&gt;4.65),4.65,AK228+VLOOKUP(FLOOR(AK228,1),Tables!$L$2:$M$22,2,FALSE)),4.65))</f>
        <v>4.6500000000000004</v>
      </c>
      <c r="AP229" s="14">
        <f>IF(AP228&gt;4.65,IF((AP228+VLOOKUP(CEILING(AP228,1),Tables!$L$2:$M$22,2,FALSE)&lt;4.65),4.65,AP228+VLOOKUP(CEILING(AP228,1),Tables!$L$2:$M$22,2,FALSE)),IF(AP228&lt;4.65,IF((AP228+VLOOKUP(FLOOR(AP228,1),Tables!$L$2:$M$22,2,FALSE)&gt;4.65),4.65,AP228+VLOOKUP(FLOOR(AP228,1),Tables!$L$2:$M$22,2,FALSE)),4.65))</f>
        <v>4.6500000000000004</v>
      </c>
    </row>
    <row r="230" spans="1:45" s="19" customFormat="1">
      <c r="A230" s="9"/>
      <c r="B230" s="9"/>
      <c r="C230" s="9"/>
      <c r="E230" s="20" t="s">
        <v>4</v>
      </c>
      <c r="F230" s="57"/>
      <c r="G230" s="22">
        <f t="shared" ref="G230" si="185">IF(F230="pic",G229/0.75,IF(F230="mots",G229*0.5,G229))</f>
        <v>4.6500000000000004</v>
      </c>
      <c r="H230" s="49"/>
      <c r="I230" s="32"/>
      <c r="J230" s="56"/>
      <c r="K230" s="57"/>
      <c r="L230" s="22">
        <f t="shared" ref="L230" si="186">IF(K230="pic",L229/0.75,IF(K230="mots",L229*0.5,L229))</f>
        <v>4.6500000000000004</v>
      </c>
      <c r="M230" s="49"/>
      <c r="N230" s="32"/>
      <c r="O230" s="56"/>
      <c r="P230" s="57"/>
      <c r="Q230" s="22">
        <f t="shared" ref="Q230" si="187">IF(P230="pic",Q229/0.75,IF(P230="mots",Q229*0.5,Q229))</f>
        <v>4.6500000000000004</v>
      </c>
      <c r="R230" s="49"/>
      <c r="S230" s="32"/>
      <c r="T230" s="56"/>
      <c r="U230" s="57"/>
      <c r="V230" s="22">
        <f t="shared" ref="V230" si="188">IF(U230="pic",V229/0.75,IF(U230="mots",V229*0.5,V229))</f>
        <v>4.6500000000000004</v>
      </c>
      <c r="W230" s="49"/>
      <c r="X230" s="32"/>
      <c r="Y230" s="56"/>
      <c r="Z230" s="57"/>
      <c r="AA230" s="22">
        <f t="shared" ref="AA230" si="189">IF(Z230="pic",AA229/0.75,IF(Z230="mots",AA229*0.5,AA229))</f>
        <v>4.6500000000000004</v>
      </c>
      <c r="AB230" s="49"/>
      <c r="AC230" s="32"/>
      <c r="AD230" s="56"/>
      <c r="AE230" s="57"/>
      <c r="AF230" s="22">
        <f t="shared" ref="AF230" si="190">IF(AE230="pic",AF229/0.75,IF(AE230="mots",AF229*0.5,AF229))</f>
        <v>4.6500000000000004</v>
      </c>
      <c r="AG230" s="49"/>
      <c r="AH230" s="32"/>
      <c r="AI230" s="56"/>
      <c r="AJ230" s="57"/>
      <c r="AK230" s="22">
        <f t="shared" ref="AK230" si="191">IF(AJ230="pic",AK229/0.75,IF(AJ230="mots",AK229*0.5,AK229))</f>
        <v>4.6500000000000004</v>
      </c>
      <c r="AL230" s="49"/>
      <c r="AM230" s="32"/>
      <c r="AN230" s="56"/>
      <c r="AO230" s="57"/>
      <c r="AP230" s="22">
        <f t="shared" ref="AP230" si="192">IF(AO230="pic",AP229/0.75,IF(AO230="mots",AP229*0.5,AP229))</f>
        <v>4.6500000000000004</v>
      </c>
      <c r="AQ230" s="49"/>
      <c r="AR230" s="32"/>
      <c r="AS230" s="56"/>
    </row>
    <row r="231" spans="1:45">
      <c r="A231" s="6">
        <f>IF(AND(B229=16,C229=7),A229+1,A229)</f>
        <v>49</v>
      </c>
      <c r="B231" s="6">
        <f>IF(A231&gt;A229,1,IF(C229=7,B229+1,B229))</f>
        <v>14</v>
      </c>
      <c r="C231" s="6">
        <f>IF(C229=7,1,C229+1)</f>
        <v>6</v>
      </c>
      <c r="D231" s="2" t="str">
        <f t="shared" si="166"/>
        <v>s49w14d6</v>
      </c>
      <c r="E231" s="24">
        <f>E229+1</f>
        <v>41167</v>
      </c>
      <c r="G231" s="14">
        <f>IF(G230&gt;4.65,IF((G230+VLOOKUP(CEILING(G230,1),Tables!$L$2:$M$22,2,FALSE)&lt;4.65),4.65,G230+VLOOKUP(CEILING(G230,1),Tables!$L$2:$M$22,2,FALSE)),IF(G230&lt;4.65,IF((G230+VLOOKUP(FLOOR(G230,1),Tables!$L$2:$M$22,2,FALSE)&gt;4.65),4.65,G230+VLOOKUP(FLOOR(G230,1),Tables!$L$2:$M$22,2,FALSE)),4.65))</f>
        <v>4.6500000000000004</v>
      </c>
      <c r="L231" s="14">
        <f>IF(L230&gt;4.65,IF((L230+VLOOKUP(CEILING(L230,1),Tables!$L$2:$M$22,2,FALSE)&lt;4.65),4.65,L230+VLOOKUP(CEILING(L230,1),Tables!$L$2:$M$22,2,FALSE)),IF(L230&lt;4.65,IF((L230+VLOOKUP(FLOOR(L230,1),Tables!$L$2:$M$22,2,FALSE)&gt;4.65),4.65,L230+VLOOKUP(FLOOR(L230,1),Tables!$L$2:$M$22,2,FALSE)),4.65))</f>
        <v>4.6500000000000004</v>
      </c>
      <c r="Q231" s="14">
        <f>IF(Q230&gt;4.65,IF((Q230+VLOOKUP(CEILING(Q230,1),Tables!$L$2:$M$22,2,FALSE)&lt;4.65),4.65,Q230+VLOOKUP(CEILING(Q230,1),Tables!$L$2:$M$22,2,FALSE)),IF(Q230&lt;4.65,IF((Q230+VLOOKUP(FLOOR(Q230,1),Tables!$L$2:$M$22,2,FALSE)&gt;4.65),4.65,Q230+VLOOKUP(FLOOR(Q230,1),Tables!$L$2:$M$22,2,FALSE)),4.65))</f>
        <v>4.6500000000000004</v>
      </c>
      <c r="V231" s="14">
        <f>IF(V230&gt;4.65,IF((V230+VLOOKUP(CEILING(V230,1),Tables!$L$2:$M$22,2,FALSE)&lt;4.65),4.65,V230+VLOOKUP(CEILING(V230,1),Tables!$L$2:$M$22,2,FALSE)),IF(V230&lt;4.65,IF((V230+VLOOKUP(FLOOR(V230,1),Tables!$L$2:$M$22,2,FALSE)&gt;4.65),4.65,V230+VLOOKUP(FLOOR(V230,1),Tables!$L$2:$M$22,2,FALSE)),4.65))</f>
        <v>4.6500000000000004</v>
      </c>
      <c r="AA231" s="14">
        <f>IF(AA230&gt;4.65,IF((AA230+VLOOKUP(CEILING(AA230,1),Tables!$L$2:$M$22,2,FALSE)&lt;4.65),4.65,AA230+VLOOKUP(CEILING(AA230,1),Tables!$L$2:$M$22,2,FALSE)),IF(AA230&lt;4.65,IF((AA230+VLOOKUP(FLOOR(AA230,1),Tables!$L$2:$M$22,2,FALSE)&gt;4.65),4.65,AA230+VLOOKUP(FLOOR(AA230,1),Tables!$L$2:$M$22,2,FALSE)),4.65))</f>
        <v>4.6500000000000004</v>
      </c>
      <c r="AF231" s="14">
        <f>IF(AF230&gt;4.65,IF((AF230+VLOOKUP(CEILING(AF230,1),Tables!$L$2:$M$22,2,FALSE)&lt;4.65),4.65,AF230+VLOOKUP(CEILING(AF230,1),Tables!$L$2:$M$22,2,FALSE)),IF(AF230&lt;4.65,IF((AF230+VLOOKUP(FLOOR(AF230,1),Tables!$L$2:$M$22,2,FALSE)&gt;4.65),4.65,AF230+VLOOKUP(FLOOR(AF230,1),Tables!$L$2:$M$22,2,FALSE)),4.65))</f>
        <v>4.6500000000000004</v>
      </c>
      <c r="AK231" s="14">
        <f>IF(AK230&gt;4.65,IF((AK230+VLOOKUP(CEILING(AK230,1),Tables!$L$2:$M$22,2,FALSE)&lt;4.65),4.65,AK230+VLOOKUP(CEILING(AK230,1),Tables!$L$2:$M$22,2,FALSE)),IF(AK230&lt;4.65,IF((AK230+VLOOKUP(FLOOR(AK230,1),Tables!$L$2:$M$22,2,FALSE)&gt;4.65),4.65,AK230+VLOOKUP(FLOOR(AK230,1),Tables!$L$2:$M$22,2,FALSE)),4.65))</f>
        <v>4.6500000000000004</v>
      </c>
      <c r="AP231" s="14">
        <f>IF(AP230&gt;4.65,IF((AP230+VLOOKUP(CEILING(AP230,1),Tables!$L$2:$M$22,2,FALSE)&lt;4.65),4.65,AP230+VLOOKUP(CEILING(AP230,1),Tables!$L$2:$M$22,2,FALSE)),IF(AP230&lt;4.65,IF((AP230+VLOOKUP(FLOOR(AP230,1),Tables!$L$2:$M$22,2,FALSE)&gt;4.65),4.65,AP230+VLOOKUP(FLOOR(AP230,1),Tables!$L$2:$M$22,2,FALSE)),4.65))</f>
        <v>4.6500000000000004</v>
      </c>
    </row>
    <row r="232" spans="1:45">
      <c r="A232" s="6">
        <f t="shared" si="167"/>
        <v>49</v>
      </c>
      <c r="B232" s="6">
        <f t="shared" si="168"/>
        <v>14</v>
      </c>
      <c r="C232" s="6">
        <f t="shared" si="165"/>
        <v>7</v>
      </c>
      <c r="D232" s="2" t="str">
        <f t="shared" si="166"/>
        <v>s49w14d7</v>
      </c>
      <c r="E232" s="24">
        <f>E231+1</f>
        <v>41168</v>
      </c>
      <c r="G232" s="14">
        <f>IF(G231&gt;4.65,IF((G231+VLOOKUP(CEILING(G231,1),Tables!$L$2:$M$22,2,FALSE)&lt;4.65),4.65,G231+VLOOKUP(CEILING(G231,1),Tables!$L$2:$M$22,2,FALSE)),IF(G231&lt;4.65,IF((G231+VLOOKUP(FLOOR(G231,1),Tables!$L$2:$M$22,2,FALSE)&gt;4.65),4.65,G231+VLOOKUP(FLOOR(G231,1),Tables!$L$2:$M$22,2,FALSE)),4.65))</f>
        <v>4.6500000000000004</v>
      </c>
      <c r="L232" s="14">
        <f>IF(L231&gt;4.65,IF((L231+VLOOKUP(CEILING(L231,1),Tables!$L$2:$M$22,2,FALSE)&lt;4.65),4.65,L231+VLOOKUP(CEILING(L231,1),Tables!$L$2:$M$22,2,FALSE)),IF(L231&lt;4.65,IF((L231+VLOOKUP(FLOOR(L231,1),Tables!$L$2:$M$22,2,FALSE)&gt;4.65),4.65,L231+VLOOKUP(FLOOR(L231,1),Tables!$L$2:$M$22,2,FALSE)),4.65))</f>
        <v>4.6500000000000004</v>
      </c>
      <c r="Q232" s="14">
        <f>IF(Q231&gt;4.65,IF((Q231+VLOOKUP(CEILING(Q231,1),Tables!$L$2:$M$22,2,FALSE)&lt;4.65),4.65,Q231+VLOOKUP(CEILING(Q231,1),Tables!$L$2:$M$22,2,FALSE)),IF(Q231&lt;4.65,IF((Q231+VLOOKUP(FLOOR(Q231,1),Tables!$L$2:$M$22,2,FALSE)&gt;4.65),4.65,Q231+VLOOKUP(FLOOR(Q231,1),Tables!$L$2:$M$22,2,FALSE)),4.65))</f>
        <v>4.6500000000000004</v>
      </c>
      <c r="V232" s="14">
        <f>IF(V231&gt;4.65,IF((V231+VLOOKUP(CEILING(V231,1),Tables!$L$2:$M$22,2,FALSE)&lt;4.65),4.65,V231+VLOOKUP(CEILING(V231,1),Tables!$L$2:$M$22,2,FALSE)),IF(V231&lt;4.65,IF((V231+VLOOKUP(FLOOR(V231,1),Tables!$L$2:$M$22,2,FALSE)&gt;4.65),4.65,V231+VLOOKUP(FLOOR(V231,1),Tables!$L$2:$M$22,2,FALSE)),4.65))</f>
        <v>4.6500000000000004</v>
      </c>
      <c r="AA232" s="14">
        <f>IF(AA231&gt;4.65,IF((AA231+VLOOKUP(CEILING(AA231,1),Tables!$L$2:$M$22,2,FALSE)&lt;4.65),4.65,AA231+VLOOKUP(CEILING(AA231,1),Tables!$L$2:$M$22,2,FALSE)),IF(AA231&lt;4.65,IF((AA231+VLOOKUP(FLOOR(AA231,1),Tables!$L$2:$M$22,2,FALSE)&gt;4.65),4.65,AA231+VLOOKUP(FLOOR(AA231,1),Tables!$L$2:$M$22,2,FALSE)),4.65))</f>
        <v>4.6500000000000004</v>
      </c>
      <c r="AF232" s="14">
        <f>IF(AF231&gt;4.65,IF((AF231+VLOOKUP(CEILING(AF231,1),Tables!$L$2:$M$22,2,FALSE)&lt;4.65),4.65,AF231+VLOOKUP(CEILING(AF231,1),Tables!$L$2:$M$22,2,FALSE)),IF(AF231&lt;4.65,IF((AF231+VLOOKUP(FLOOR(AF231,1),Tables!$L$2:$M$22,2,FALSE)&gt;4.65),4.65,AF231+VLOOKUP(FLOOR(AF231,1),Tables!$L$2:$M$22,2,FALSE)),4.65))</f>
        <v>4.6500000000000004</v>
      </c>
      <c r="AK232" s="14">
        <f>IF(AK231&gt;4.65,IF((AK231+VLOOKUP(CEILING(AK231,1),Tables!$L$2:$M$22,2,FALSE)&lt;4.65),4.65,AK231+VLOOKUP(CEILING(AK231,1),Tables!$L$2:$M$22,2,FALSE)),IF(AK231&lt;4.65,IF((AK231+VLOOKUP(FLOOR(AK231,1),Tables!$L$2:$M$22,2,FALSE)&gt;4.65),4.65,AK231+VLOOKUP(FLOOR(AK231,1),Tables!$L$2:$M$22,2,FALSE)),4.65))</f>
        <v>4.6500000000000004</v>
      </c>
      <c r="AP232" s="14">
        <f>IF(AP231&gt;4.65,IF((AP231+VLOOKUP(CEILING(AP231,1),Tables!$L$2:$M$22,2,FALSE)&lt;4.65),4.65,AP231+VLOOKUP(CEILING(AP231,1),Tables!$L$2:$M$22,2,FALSE)),IF(AP231&lt;4.65,IF((AP231+VLOOKUP(FLOOR(AP231,1),Tables!$L$2:$M$22,2,FALSE)&gt;4.65),4.65,AP231+VLOOKUP(FLOOR(AP231,1),Tables!$L$2:$M$22,2,FALSE)),4.65))</f>
        <v>4.6500000000000004</v>
      </c>
    </row>
    <row r="233" spans="1:45">
      <c r="A233" s="6">
        <f t="shared" si="167"/>
        <v>49</v>
      </c>
      <c r="B233" s="6">
        <f t="shared" si="168"/>
        <v>15</v>
      </c>
      <c r="C233" s="6">
        <f t="shared" si="165"/>
        <v>1</v>
      </c>
      <c r="D233" s="2" t="str">
        <f t="shared" si="166"/>
        <v>s49w15d1</v>
      </c>
      <c r="E233" s="24">
        <f>E232+1</f>
        <v>41169</v>
      </c>
      <c r="G233" s="14">
        <f>IF(G232&gt;4.65,IF((G232+VLOOKUP(CEILING(G232,1),Tables!$L$2:$M$22,2,FALSE)&lt;4.65),4.65,G232+VLOOKUP(CEILING(G232,1),Tables!$L$2:$M$22,2,FALSE)),IF(G232&lt;4.65,IF((G232+VLOOKUP(FLOOR(G232,1),Tables!$L$2:$M$22,2,FALSE)&gt;4.65),4.65,G232+VLOOKUP(FLOOR(G232,1),Tables!$L$2:$M$22,2,FALSE)),4.65))</f>
        <v>4.6500000000000004</v>
      </c>
      <c r="L233" s="14">
        <f>IF(L232&gt;4.65,IF((L232+VLOOKUP(CEILING(L232,1),Tables!$L$2:$M$22,2,FALSE)&lt;4.65),4.65,L232+VLOOKUP(CEILING(L232,1),Tables!$L$2:$M$22,2,FALSE)),IF(L232&lt;4.65,IF((L232+VLOOKUP(FLOOR(L232,1),Tables!$L$2:$M$22,2,FALSE)&gt;4.65),4.65,L232+VLOOKUP(FLOOR(L232,1),Tables!$L$2:$M$22,2,FALSE)),4.65))</f>
        <v>4.6500000000000004</v>
      </c>
      <c r="Q233" s="14">
        <f>IF(Q232&gt;4.65,IF((Q232+VLOOKUP(CEILING(Q232,1),Tables!$L$2:$M$22,2,FALSE)&lt;4.65),4.65,Q232+VLOOKUP(CEILING(Q232,1),Tables!$L$2:$M$22,2,FALSE)),IF(Q232&lt;4.65,IF((Q232+VLOOKUP(FLOOR(Q232,1),Tables!$L$2:$M$22,2,FALSE)&gt;4.65),4.65,Q232+VLOOKUP(FLOOR(Q232,1),Tables!$L$2:$M$22,2,FALSE)),4.65))</f>
        <v>4.6500000000000004</v>
      </c>
      <c r="V233" s="14">
        <f>IF(V232&gt;4.65,IF((V232+VLOOKUP(CEILING(V232,1),Tables!$L$2:$M$22,2,FALSE)&lt;4.65),4.65,V232+VLOOKUP(CEILING(V232,1),Tables!$L$2:$M$22,2,FALSE)),IF(V232&lt;4.65,IF((V232+VLOOKUP(FLOOR(V232,1),Tables!$L$2:$M$22,2,FALSE)&gt;4.65),4.65,V232+VLOOKUP(FLOOR(V232,1),Tables!$L$2:$M$22,2,FALSE)),4.65))</f>
        <v>4.6500000000000004</v>
      </c>
      <c r="AA233" s="14">
        <f>IF(AA232&gt;4.65,IF((AA232+VLOOKUP(CEILING(AA232,1),Tables!$L$2:$M$22,2,FALSE)&lt;4.65),4.65,AA232+VLOOKUP(CEILING(AA232,1),Tables!$L$2:$M$22,2,FALSE)),IF(AA232&lt;4.65,IF((AA232+VLOOKUP(FLOOR(AA232,1),Tables!$L$2:$M$22,2,FALSE)&gt;4.65),4.65,AA232+VLOOKUP(FLOOR(AA232,1),Tables!$L$2:$M$22,2,FALSE)),4.65))</f>
        <v>4.6500000000000004</v>
      </c>
      <c r="AF233" s="14">
        <f>IF(AF232&gt;4.65,IF((AF232+VLOOKUP(CEILING(AF232,1),Tables!$L$2:$M$22,2,FALSE)&lt;4.65),4.65,AF232+VLOOKUP(CEILING(AF232,1),Tables!$L$2:$M$22,2,FALSE)),IF(AF232&lt;4.65,IF((AF232+VLOOKUP(FLOOR(AF232,1),Tables!$L$2:$M$22,2,FALSE)&gt;4.65),4.65,AF232+VLOOKUP(FLOOR(AF232,1),Tables!$L$2:$M$22,2,FALSE)),4.65))</f>
        <v>4.6500000000000004</v>
      </c>
      <c r="AK233" s="14">
        <f>IF(AK232&gt;4.65,IF((AK232+VLOOKUP(CEILING(AK232,1),Tables!$L$2:$M$22,2,FALSE)&lt;4.65),4.65,AK232+VLOOKUP(CEILING(AK232,1),Tables!$L$2:$M$22,2,FALSE)),IF(AK232&lt;4.65,IF((AK232+VLOOKUP(FLOOR(AK232,1),Tables!$L$2:$M$22,2,FALSE)&gt;4.65),4.65,AK232+VLOOKUP(FLOOR(AK232,1),Tables!$L$2:$M$22,2,FALSE)),4.65))</f>
        <v>4.6500000000000004</v>
      </c>
      <c r="AP233" s="14">
        <f>IF(AP232&gt;4.65,IF((AP232+VLOOKUP(CEILING(AP232,1),Tables!$L$2:$M$22,2,FALSE)&lt;4.65),4.65,AP232+VLOOKUP(CEILING(AP232,1),Tables!$L$2:$M$22,2,FALSE)),IF(AP232&lt;4.65,IF((AP232+VLOOKUP(FLOOR(AP232,1),Tables!$L$2:$M$22,2,FALSE)&gt;4.65),4.65,AP232+VLOOKUP(FLOOR(AP232,1),Tables!$L$2:$M$22,2,FALSE)),4.65))</f>
        <v>4.6500000000000004</v>
      </c>
    </row>
    <row r="234" spans="1:45" s="19" customFormat="1">
      <c r="A234" s="9"/>
      <c r="B234" s="9"/>
      <c r="C234" s="9"/>
      <c r="E234" s="20" t="s">
        <v>5</v>
      </c>
      <c r="F234" s="57"/>
      <c r="G234" s="22">
        <f t="shared" ref="G234" si="193">IF(F234="pic",G233/0.75,IF(F234="mots",G233*0.5,G233))</f>
        <v>4.6500000000000004</v>
      </c>
      <c r="H234" s="49"/>
      <c r="I234" s="32"/>
      <c r="J234" s="56"/>
      <c r="K234" s="57"/>
      <c r="L234" s="22">
        <f t="shared" ref="L234" si="194">IF(K234="pic",L233/0.75,IF(K234="mots",L233*0.5,L233))</f>
        <v>4.6500000000000004</v>
      </c>
      <c r="M234" s="49"/>
      <c r="N234" s="32"/>
      <c r="O234" s="56"/>
      <c r="P234" s="57"/>
      <c r="Q234" s="22">
        <f t="shared" ref="Q234" si="195">IF(P234="pic",Q233/0.75,IF(P234="mots",Q233*0.5,Q233))</f>
        <v>4.6500000000000004</v>
      </c>
      <c r="R234" s="49"/>
      <c r="S234" s="32"/>
      <c r="T234" s="56"/>
      <c r="U234" s="57"/>
      <c r="V234" s="22">
        <f t="shared" ref="V234" si="196">IF(U234="pic",V233/0.75,IF(U234="mots",V233*0.5,V233))</f>
        <v>4.6500000000000004</v>
      </c>
      <c r="W234" s="49"/>
      <c r="X234" s="32"/>
      <c r="Y234" s="56"/>
      <c r="Z234" s="57"/>
      <c r="AA234" s="22">
        <f t="shared" ref="AA234" si="197">IF(Z234="pic",AA233/0.75,IF(Z234="mots",AA233*0.5,AA233))</f>
        <v>4.6500000000000004</v>
      </c>
      <c r="AB234" s="49"/>
      <c r="AC234" s="32"/>
      <c r="AD234" s="56"/>
      <c r="AE234" s="57"/>
      <c r="AF234" s="22">
        <f t="shared" ref="AF234" si="198">IF(AE234="pic",AF233/0.75,IF(AE234="mots",AF233*0.5,AF233))</f>
        <v>4.6500000000000004</v>
      </c>
      <c r="AG234" s="49"/>
      <c r="AH234" s="32"/>
      <c r="AI234" s="56"/>
      <c r="AJ234" s="57"/>
      <c r="AK234" s="22">
        <f t="shared" ref="AK234" si="199">IF(AJ234="pic",AK233/0.75,IF(AJ234="mots",AK233*0.5,AK233))</f>
        <v>4.6500000000000004</v>
      </c>
      <c r="AL234" s="49"/>
      <c r="AM234" s="32"/>
      <c r="AN234" s="56"/>
      <c r="AO234" s="57"/>
      <c r="AP234" s="22">
        <f t="shared" ref="AP234" si="200">IF(AO234="pic",AP233/0.75,IF(AO234="mots",AP233*0.5,AP233))</f>
        <v>4.6500000000000004</v>
      </c>
      <c r="AQ234" s="49"/>
      <c r="AR234" s="32"/>
      <c r="AS234" s="56"/>
    </row>
    <row r="235" spans="1:45">
      <c r="A235" s="6">
        <f>IF(AND(B233=16,C233=7),A233+1,A233)</f>
        <v>49</v>
      </c>
      <c r="B235" s="6">
        <f>IF(A235&gt;A233,1,IF(C233=7,B233+1,B233))</f>
        <v>15</v>
      </c>
      <c r="C235" s="6">
        <f>IF(C233=7,1,C233+1)</f>
        <v>2</v>
      </c>
      <c r="D235" s="2" t="str">
        <f t="shared" si="166"/>
        <v>s49w15d2</v>
      </c>
      <c r="E235" s="24">
        <f>E233+1</f>
        <v>41170</v>
      </c>
      <c r="G235" s="14">
        <f>IF(G234&gt;4.65,IF((G234+VLOOKUP(CEILING(G234,1),Tables!$L$2:$M$22,2,FALSE)&lt;4.65),4.65,G234+VLOOKUP(CEILING(G234,1),Tables!$L$2:$M$22,2,FALSE)),IF(G234&lt;4.65,IF((G234+VLOOKUP(FLOOR(G234,1),Tables!$L$2:$M$22,2,FALSE)&gt;4.65),4.65,G234+VLOOKUP(FLOOR(G234,1),Tables!$L$2:$M$22,2,FALSE)),4.65))</f>
        <v>4.6500000000000004</v>
      </c>
      <c r="L235" s="14">
        <f>IF(L234&gt;4.65,IF((L234+VLOOKUP(CEILING(L234,1),Tables!$L$2:$M$22,2,FALSE)&lt;4.65),4.65,L234+VLOOKUP(CEILING(L234,1),Tables!$L$2:$M$22,2,FALSE)),IF(L234&lt;4.65,IF((L234+VLOOKUP(FLOOR(L234,1),Tables!$L$2:$M$22,2,FALSE)&gt;4.65),4.65,L234+VLOOKUP(FLOOR(L234,1),Tables!$L$2:$M$22,2,FALSE)),4.65))</f>
        <v>4.6500000000000004</v>
      </c>
      <c r="Q235" s="14">
        <f>IF(Q234&gt;4.65,IF((Q234+VLOOKUP(CEILING(Q234,1),Tables!$L$2:$M$22,2,FALSE)&lt;4.65),4.65,Q234+VLOOKUP(CEILING(Q234,1),Tables!$L$2:$M$22,2,FALSE)),IF(Q234&lt;4.65,IF((Q234+VLOOKUP(FLOOR(Q234,1),Tables!$L$2:$M$22,2,FALSE)&gt;4.65),4.65,Q234+VLOOKUP(FLOOR(Q234,1),Tables!$L$2:$M$22,2,FALSE)),4.65))</f>
        <v>4.6500000000000004</v>
      </c>
      <c r="V235" s="14">
        <f>IF(V234&gt;4.65,IF((V234+VLOOKUP(CEILING(V234,1),Tables!$L$2:$M$22,2,FALSE)&lt;4.65),4.65,V234+VLOOKUP(CEILING(V234,1),Tables!$L$2:$M$22,2,FALSE)),IF(V234&lt;4.65,IF((V234+VLOOKUP(FLOOR(V234,1),Tables!$L$2:$M$22,2,FALSE)&gt;4.65),4.65,V234+VLOOKUP(FLOOR(V234,1),Tables!$L$2:$M$22,2,FALSE)),4.65))</f>
        <v>4.6500000000000004</v>
      </c>
      <c r="AA235" s="14">
        <f>IF(AA234&gt;4.65,IF((AA234+VLOOKUP(CEILING(AA234,1),Tables!$L$2:$M$22,2,FALSE)&lt;4.65),4.65,AA234+VLOOKUP(CEILING(AA234,1),Tables!$L$2:$M$22,2,FALSE)),IF(AA234&lt;4.65,IF((AA234+VLOOKUP(FLOOR(AA234,1),Tables!$L$2:$M$22,2,FALSE)&gt;4.65),4.65,AA234+VLOOKUP(FLOOR(AA234,1),Tables!$L$2:$M$22,2,FALSE)),4.65))</f>
        <v>4.6500000000000004</v>
      </c>
      <c r="AF235" s="14">
        <f>IF(AF234&gt;4.65,IF((AF234+VLOOKUP(CEILING(AF234,1),Tables!$L$2:$M$22,2,FALSE)&lt;4.65),4.65,AF234+VLOOKUP(CEILING(AF234,1),Tables!$L$2:$M$22,2,FALSE)),IF(AF234&lt;4.65,IF((AF234+VLOOKUP(FLOOR(AF234,1),Tables!$L$2:$M$22,2,FALSE)&gt;4.65),4.65,AF234+VLOOKUP(FLOOR(AF234,1),Tables!$L$2:$M$22,2,FALSE)),4.65))</f>
        <v>4.6500000000000004</v>
      </c>
      <c r="AK235" s="14">
        <f>IF(AK234&gt;4.65,IF((AK234+VLOOKUP(CEILING(AK234,1),Tables!$L$2:$M$22,2,FALSE)&lt;4.65),4.65,AK234+VLOOKUP(CEILING(AK234,1),Tables!$L$2:$M$22,2,FALSE)),IF(AK234&lt;4.65,IF((AK234+VLOOKUP(FLOOR(AK234,1),Tables!$L$2:$M$22,2,FALSE)&gt;4.65),4.65,AK234+VLOOKUP(FLOOR(AK234,1),Tables!$L$2:$M$22,2,FALSE)),4.65))</f>
        <v>4.6500000000000004</v>
      </c>
      <c r="AP235" s="14">
        <f>IF(AP234&gt;4.65,IF((AP234+VLOOKUP(CEILING(AP234,1),Tables!$L$2:$M$22,2,FALSE)&lt;4.65),4.65,AP234+VLOOKUP(CEILING(AP234,1),Tables!$L$2:$M$22,2,FALSE)),IF(AP234&lt;4.65,IF((AP234+VLOOKUP(FLOOR(AP234,1),Tables!$L$2:$M$22,2,FALSE)&gt;4.65),4.65,AP234+VLOOKUP(FLOOR(AP234,1),Tables!$L$2:$M$22,2,FALSE)),4.65))</f>
        <v>4.6500000000000004</v>
      </c>
    </row>
    <row r="236" spans="1:45">
      <c r="A236" s="6">
        <f t="shared" si="167"/>
        <v>49</v>
      </c>
      <c r="B236" s="6">
        <f t="shared" si="168"/>
        <v>15</v>
      </c>
      <c r="C236" s="6">
        <f t="shared" si="165"/>
        <v>3</v>
      </c>
      <c r="D236" s="2" t="str">
        <f t="shared" si="166"/>
        <v>s49w15d3</v>
      </c>
      <c r="E236" s="24">
        <f>E235+1</f>
        <v>41171</v>
      </c>
      <c r="G236" s="14">
        <f>IF(G235&gt;4.65,IF((G235+VLOOKUP(CEILING(G235,1),Tables!$L$2:$M$22,2,FALSE)&lt;4.65),4.65,G235+VLOOKUP(CEILING(G235,1),Tables!$L$2:$M$22,2,FALSE)),IF(G235&lt;4.65,IF((G235+VLOOKUP(FLOOR(G235,1),Tables!$L$2:$M$22,2,FALSE)&gt;4.65),4.65,G235+VLOOKUP(FLOOR(G235,1),Tables!$L$2:$M$22,2,FALSE)),4.65))</f>
        <v>4.6500000000000004</v>
      </c>
      <c r="L236" s="14">
        <f>IF(L235&gt;4.65,IF((L235+VLOOKUP(CEILING(L235,1),Tables!$L$2:$M$22,2,FALSE)&lt;4.65),4.65,L235+VLOOKUP(CEILING(L235,1),Tables!$L$2:$M$22,2,FALSE)),IF(L235&lt;4.65,IF((L235+VLOOKUP(FLOOR(L235,1),Tables!$L$2:$M$22,2,FALSE)&gt;4.65),4.65,L235+VLOOKUP(FLOOR(L235,1),Tables!$L$2:$M$22,2,FALSE)),4.65))</f>
        <v>4.6500000000000004</v>
      </c>
      <c r="Q236" s="14">
        <f>IF(Q235&gt;4.65,IF((Q235+VLOOKUP(CEILING(Q235,1),Tables!$L$2:$M$22,2,FALSE)&lt;4.65),4.65,Q235+VLOOKUP(CEILING(Q235,1),Tables!$L$2:$M$22,2,FALSE)),IF(Q235&lt;4.65,IF((Q235+VLOOKUP(FLOOR(Q235,1),Tables!$L$2:$M$22,2,FALSE)&gt;4.65),4.65,Q235+VLOOKUP(FLOOR(Q235,1),Tables!$L$2:$M$22,2,FALSE)),4.65))</f>
        <v>4.6500000000000004</v>
      </c>
      <c r="V236" s="14">
        <f>IF(V235&gt;4.65,IF((V235+VLOOKUP(CEILING(V235,1),Tables!$L$2:$M$22,2,FALSE)&lt;4.65),4.65,V235+VLOOKUP(CEILING(V235,1),Tables!$L$2:$M$22,2,FALSE)),IF(V235&lt;4.65,IF((V235+VLOOKUP(FLOOR(V235,1),Tables!$L$2:$M$22,2,FALSE)&gt;4.65),4.65,V235+VLOOKUP(FLOOR(V235,1),Tables!$L$2:$M$22,2,FALSE)),4.65))</f>
        <v>4.6500000000000004</v>
      </c>
      <c r="AA236" s="14">
        <f>IF(AA235&gt;4.65,IF((AA235+VLOOKUP(CEILING(AA235,1),Tables!$L$2:$M$22,2,FALSE)&lt;4.65),4.65,AA235+VLOOKUP(CEILING(AA235,1),Tables!$L$2:$M$22,2,FALSE)),IF(AA235&lt;4.65,IF((AA235+VLOOKUP(FLOOR(AA235,1),Tables!$L$2:$M$22,2,FALSE)&gt;4.65),4.65,AA235+VLOOKUP(FLOOR(AA235,1),Tables!$L$2:$M$22,2,FALSE)),4.65))</f>
        <v>4.6500000000000004</v>
      </c>
      <c r="AF236" s="14">
        <f>IF(AF235&gt;4.65,IF((AF235+VLOOKUP(CEILING(AF235,1),Tables!$L$2:$M$22,2,FALSE)&lt;4.65),4.65,AF235+VLOOKUP(CEILING(AF235,1),Tables!$L$2:$M$22,2,FALSE)),IF(AF235&lt;4.65,IF((AF235+VLOOKUP(FLOOR(AF235,1),Tables!$L$2:$M$22,2,FALSE)&gt;4.65),4.65,AF235+VLOOKUP(FLOOR(AF235,1),Tables!$L$2:$M$22,2,FALSE)),4.65))</f>
        <v>4.6500000000000004</v>
      </c>
      <c r="AK236" s="14">
        <f>IF(AK235&gt;4.65,IF((AK235+VLOOKUP(CEILING(AK235,1),Tables!$L$2:$M$22,2,FALSE)&lt;4.65),4.65,AK235+VLOOKUP(CEILING(AK235,1),Tables!$L$2:$M$22,2,FALSE)),IF(AK235&lt;4.65,IF((AK235+VLOOKUP(FLOOR(AK235,1),Tables!$L$2:$M$22,2,FALSE)&gt;4.65),4.65,AK235+VLOOKUP(FLOOR(AK235,1),Tables!$L$2:$M$22,2,FALSE)),4.65))</f>
        <v>4.6500000000000004</v>
      </c>
      <c r="AP236" s="14">
        <f>IF(AP235&gt;4.65,IF((AP235+VLOOKUP(CEILING(AP235,1),Tables!$L$2:$M$22,2,FALSE)&lt;4.65),4.65,AP235+VLOOKUP(CEILING(AP235,1),Tables!$L$2:$M$22,2,FALSE)),IF(AP235&lt;4.65,IF((AP235+VLOOKUP(FLOOR(AP235,1),Tables!$L$2:$M$22,2,FALSE)&gt;4.65),4.65,AP235+VLOOKUP(FLOOR(AP235,1),Tables!$L$2:$M$22,2,FALSE)),4.65))</f>
        <v>4.6500000000000004</v>
      </c>
    </row>
    <row r="237" spans="1:45">
      <c r="A237" s="6">
        <f t="shared" si="167"/>
        <v>49</v>
      </c>
      <c r="B237" s="6">
        <f t="shared" si="168"/>
        <v>15</v>
      </c>
      <c r="C237" s="6">
        <f t="shared" si="165"/>
        <v>4</v>
      </c>
      <c r="D237" s="2" t="str">
        <f t="shared" si="166"/>
        <v>s49w15d4</v>
      </c>
      <c r="E237" s="24">
        <f>E236+1</f>
        <v>41172</v>
      </c>
      <c r="G237" s="14">
        <f>IF(G236&gt;4.65,IF((G236+VLOOKUP(CEILING(G236,1),Tables!$L$2:$M$22,2,FALSE)&lt;4.65),4.65,G236+VLOOKUP(CEILING(G236,1),Tables!$L$2:$M$22,2,FALSE)),IF(G236&lt;4.65,IF((G236+VLOOKUP(FLOOR(G236,1),Tables!$L$2:$M$22,2,FALSE)&gt;4.65),4.65,G236+VLOOKUP(FLOOR(G236,1),Tables!$L$2:$M$22,2,FALSE)),4.65))</f>
        <v>4.6500000000000004</v>
      </c>
      <c r="L237" s="14">
        <f>IF(L236&gt;4.65,IF((L236+VLOOKUP(CEILING(L236,1),Tables!$L$2:$M$22,2,FALSE)&lt;4.65),4.65,L236+VLOOKUP(CEILING(L236,1),Tables!$L$2:$M$22,2,FALSE)),IF(L236&lt;4.65,IF((L236+VLOOKUP(FLOOR(L236,1),Tables!$L$2:$M$22,2,FALSE)&gt;4.65),4.65,L236+VLOOKUP(FLOOR(L236,1),Tables!$L$2:$M$22,2,FALSE)),4.65))</f>
        <v>4.6500000000000004</v>
      </c>
      <c r="Q237" s="14">
        <f>IF(Q236&gt;4.65,IF((Q236+VLOOKUP(CEILING(Q236,1),Tables!$L$2:$M$22,2,FALSE)&lt;4.65),4.65,Q236+VLOOKUP(CEILING(Q236,1),Tables!$L$2:$M$22,2,FALSE)),IF(Q236&lt;4.65,IF((Q236+VLOOKUP(FLOOR(Q236,1),Tables!$L$2:$M$22,2,FALSE)&gt;4.65),4.65,Q236+VLOOKUP(FLOOR(Q236,1),Tables!$L$2:$M$22,2,FALSE)),4.65))</f>
        <v>4.6500000000000004</v>
      </c>
      <c r="V237" s="14">
        <f>IF(V236&gt;4.65,IF((V236+VLOOKUP(CEILING(V236,1),Tables!$L$2:$M$22,2,FALSE)&lt;4.65),4.65,V236+VLOOKUP(CEILING(V236,1),Tables!$L$2:$M$22,2,FALSE)),IF(V236&lt;4.65,IF((V236+VLOOKUP(FLOOR(V236,1),Tables!$L$2:$M$22,2,FALSE)&gt;4.65),4.65,V236+VLOOKUP(FLOOR(V236,1),Tables!$L$2:$M$22,2,FALSE)),4.65))</f>
        <v>4.6500000000000004</v>
      </c>
      <c r="AA237" s="14">
        <f>IF(AA236&gt;4.65,IF((AA236+VLOOKUP(CEILING(AA236,1),Tables!$L$2:$M$22,2,FALSE)&lt;4.65),4.65,AA236+VLOOKUP(CEILING(AA236,1),Tables!$L$2:$M$22,2,FALSE)),IF(AA236&lt;4.65,IF((AA236+VLOOKUP(FLOOR(AA236,1),Tables!$L$2:$M$22,2,FALSE)&gt;4.65),4.65,AA236+VLOOKUP(FLOOR(AA236,1),Tables!$L$2:$M$22,2,FALSE)),4.65))</f>
        <v>4.6500000000000004</v>
      </c>
      <c r="AF237" s="14">
        <f>IF(AF236&gt;4.65,IF((AF236+VLOOKUP(CEILING(AF236,1),Tables!$L$2:$M$22,2,FALSE)&lt;4.65),4.65,AF236+VLOOKUP(CEILING(AF236,1),Tables!$L$2:$M$22,2,FALSE)),IF(AF236&lt;4.65,IF((AF236+VLOOKUP(FLOOR(AF236,1),Tables!$L$2:$M$22,2,FALSE)&gt;4.65),4.65,AF236+VLOOKUP(FLOOR(AF236,1),Tables!$L$2:$M$22,2,FALSE)),4.65))</f>
        <v>4.6500000000000004</v>
      </c>
      <c r="AK237" s="14">
        <f>IF(AK236&gt;4.65,IF((AK236+VLOOKUP(CEILING(AK236,1),Tables!$L$2:$M$22,2,FALSE)&lt;4.65),4.65,AK236+VLOOKUP(CEILING(AK236,1),Tables!$L$2:$M$22,2,FALSE)),IF(AK236&lt;4.65,IF((AK236+VLOOKUP(FLOOR(AK236,1),Tables!$L$2:$M$22,2,FALSE)&gt;4.65),4.65,AK236+VLOOKUP(FLOOR(AK236,1),Tables!$L$2:$M$22,2,FALSE)),4.65))</f>
        <v>4.6500000000000004</v>
      </c>
      <c r="AP237" s="14">
        <f>IF(AP236&gt;4.65,IF((AP236+VLOOKUP(CEILING(AP236,1),Tables!$L$2:$M$22,2,FALSE)&lt;4.65),4.65,AP236+VLOOKUP(CEILING(AP236,1),Tables!$L$2:$M$22,2,FALSE)),IF(AP236&lt;4.65,IF((AP236+VLOOKUP(FLOOR(AP236,1),Tables!$L$2:$M$22,2,FALSE)&gt;4.65),4.65,AP236+VLOOKUP(FLOOR(AP236,1),Tables!$L$2:$M$22,2,FALSE)),4.65))</f>
        <v>4.6500000000000004</v>
      </c>
    </row>
    <row r="238" spans="1:45">
      <c r="A238" s="6">
        <f t="shared" si="167"/>
        <v>49</v>
      </c>
      <c r="B238" s="6">
        <f t="shared" si="168"/>
        <v>15</v>
      </c>
      <c r="C238" s="6">
        <f t="shared" si="165"/>
        <v>5</v>
      </c>
      <c r="D238" s="2" t="str">
        <f t="shared" si="166"/>
        <v>s49w15d5</v>
      </c>
      <c r="E238" s="24">
        <f>E237+1</f>
        <v>41173</v>
      </c>
      <c r="G238" s="14">
        <f>IF(G237&gt;4.65,IF((G237+VLOOKUP(CEILING(G237,1),Tables!$L$2:$M$22,2,FALSE)&lt;4.65),4.65,G237+VLOOKUP(CEILING(G237,1),Tables!$L$2:$M$22,2,FALSE)),IF(G237&lt;4.65,IF((G237+VLOOKUP(FLOOR(G237,1),Tables!$L$2:$M$22,2,FALSE)&gt;4.65),4.65,G237+VLOOKUP(FLOOR(G237,1),Tables!$L$2:$M$22,2,FALSE)),4.65))</f>
        <v>4.6500000000000004</v>
      </c>
      <c r="L238" s="14">
        <f>IF(L237&gt;4.65,IF((L237+VLOOKUP(CEILING(L237,1),Tables!$L$2:$M$22,2,FALSE)&lt;4.65),4.65,L237+VLOOKUP(CEILING(L237,1),Tables!$L$2:$M$22,2,FALSE)),IF(L237&lt;4.65,IF((L237+VLOOKUP(FLOOR(L237,1),Tables!$L$2:$M$22,2,FALSE)&gt;4.65),4.65,L237+VLOOKUP(FLOOR(L237,1),Tables!$L$2:$M$22,2,FALSE)),4.65))</f>
        <v>4.6500000000000004</v>
      </c>
      <c r="Q238" s="14">
        <f>IF(Q237&gt;4.65,IF((Q237+VLOOKUP(CEILING(Q237,1),Tables!$L$2:$M$22,2,FALSE)&lt;4.65),4.65,Q237+VLOOKUP(CEILING(Q237,1),Tables!$L$2:$M$22,2,FALSE)),IF(Q237&lt;4.65,IF((Q237+VLOOKUP(FLOOR(Q237,1),Tables!$L$2:$M$22,2,FALSE)&gt;4.65),4.65,Q237+VLOOKUP(FLOOR(Q237,1),Tables!$L$2:$M$22,2,FALSE)),4.65))</f>
        <v>4.6500000000000004</v>
      </c>
      <c r="V238" s="14">
        <f>IF(V237&gt;4.65,IF((V237+VLOOKUP(CEILING(V237,1),Tables!$L$2:$M$22,2,FALSE)&lt;4.65),4.65,V237+VLOOKUP(CEILING(V237,1),Tables!$L$2:$M$22,2,FALSE)),IF(V237&lt;4.65,IF((V237+VLOOKUP(FLOOR(V237,1),Tables!$L$2:$M$22,2,FALSE)&gt;4.65),4.65,V237+VLOOKUP(FLOOR(V237,1),Tables!$L$2:$M$22,2,FALSE)),4.65))</f>
        <v>4.6500000000000004</v>
      </c>
      <c r="AA238" s="14">
        <f>IF(AA237&gt;4.65,IF((AA237+VLOOKUP(CEILING(AA237,1),Tables!$L$2:$M$22,2,FALSE)&lt;4.65),4.65,AA237+VLOOKUP(CEILING(AA237,1),Tables!$L$2:$M$22,2,FALSE)),IF(AA237&lt;4.65,IF((AA237+VLOOKUP(FLOOR(AA237,1),Tables!$L$2:$M$22,2,FALSE)&gt;4.65),4.65,AA237+VLOOKUP(FLOOR(AA237,1),Tables!$L$2:$M$22,2,FALSE)),4.65))</f>
        <v>4.6500000000000004</v>
      </c>
      <c r="AF238" s="14">
        <f>IF(AF237&gt;4.65,IF((AF237+VLOOKUP(CEILING(AF237,1),Tables!$L$2:$M$22,2,FALSE)&lt;4.65),4.65,AF237+VLOOKUP(CEILING(AF237,1),Tables!$L$2:$M$22,2,FALSE)),IF(AF237&lt;4.65,IF((AF237+VLOOKUP(FLOOR(AF237,1),Tables!$L$2:$M$22,2,FALSE)&gt;4.65),4.65,AF237+VLOOKUP(FLOOR(AF237,1),Tables!$L$2:$M$22,2,FALSE)),4.65))</f>
        <v>4.6500000000000004</v>
      </c>
      <c r="AK238" s="14">
        <f>IF(AK237&gt;4.65,IF((AK237+VLOOKUP(CEILING(AK237,1),Tables!$L$2:$M$22,2,FALSE)&lt;4.65),4.65,AK237+VLOOKUP(CEILING(AK237,1),Tables!$L$2:$M$22,2,FALSE)),IF(AK237&lt;4.65,IF((AK237+VLOOKUP(FLOOR(AK237,1),Tables!$L$2:$M$22,2,FALSE)&gt;4.65),4.65,AK237+VLOOKUP(FLOOR(AK237,1),Tables!$L$2:$M$22,2,FALSE)),4.65))</f>
        <v>4.6500000000000004</v>
      </c>
      <c r="AP238" s="14">
        <f>IF(AP237&gt;4.65,IF((AP237+VLOOKUP(CEILING(AP237,1),Tables!$L$2:$M$22,2,FALSE)&lt;4.65),4.65,AP237+VLOOKUP(CEILING(AP237,1),Tables!$L$2:$M$22,2,FALSE)),IF(AP237&lt;4.65,IF((AP237+VLOOKUP(FLOOR(AP237,1),Tables!$L$2:$M$22,2,FALSE)&gt;4.65),4.65,AP237+VLOOKUP(FLOOR(AP237,1),Tables!$L$2:$M$22,2,FALSE)),4.65))</f>
        <v>4.6500000000000004</v>
      </c>
    </row>
    <row r="239" spans="1:45" s="19" customFormat="1">
      <c r="A239" s="9"/>
      <c r="B239" s="9"/>
      <c r="C239" s="9"/>
      <c r="E239" s="20" t="s">
        <v>6</v>
      </c>
      <c r="F239" s="57"/>
      <c r="G239" s="22">
        <f t="shared" ref="G239" si="201">IF(F239="pic",G238/0.75,IF(F239="mots",G238*0.5,G238))</f>
        <v>4.6500000000000004</v>
      </c>
      <c r="H239" s="49"/>
      <c r="I239" s="32"/>
      <c r="J239" s="56"/>
      <c r="K239" s="57"/>
      <c r="L239" s="22">
        <f t="shared" ref="L239" si="202">IF(K239="pic",L238/0.75,IF(K239="mots",L238*0.5,L238))</f>
        <v>4.6500000000000004</v>
      </c>
      <c r="M239" s="49"/>
      <c r="N239" s="32"/>
      <c r="O239" s="56"/>
      <c r="P239" s="57"/>
      <c r="Q239" s="22">
        <f t="shared" ref="Q239" si="203">IF(P239="pic",Q238/0.75,IF(P239="mots",Q238*0.5,Q238))</f>
        <v>4.6500000000000004</v>
      </c>
      <c r="R239" s="49"/>
      <c r="S239" s="32"/>
      <c r="T239" s="56"/>
      <c r="U239" s="57"/>
      <c r="V239" s="22">
        <f t="shared" ref="V239" si="204">IF(U239="pic",V238/0.75,IF(U239="mots",V238*0.5,V238))</f>
        <v>4.6500000000000004</v>
      </c>
      <c r="W239" s="49"/>
      <c r="X239" s="32"/>
      <c r="Y239" s="56"/>
      <c r="Z239" s="57"/>
      <c r="AA239" s="22">
        <f t="shared" ref="AA239" si="205">IF(Z239="pic",AA238/0.75,IF(Z239="mots",AA238*0.5,AA238))</f>
        <v>4.6500000000000004</v>
      </c>
      <c r="AB239" s="49"/>
      <c r="AC239" s="32"/>
      <c r="AD239" s="56"/>
      <c r="AE239" s="57"/>
      <c r="AF239" s="22">
        <f t="shared" ref="AF239" si="206">IF(AE239="pic",AF238/0.75,IF(AE239="mots",AF238*0.5,AF238))</f>
        <v>4.6500000000000004</v>
      </c>
      <c r="AG239" s="49"/>
      <c r="AH239" s="32"/>
      <c r="AI239" s="56"/>
      <c r="AJ239" s="57"/>
      <c r="AK239" s="22">
        <f t="shared" ref="AK239" si="207">IF(AJ239="pic",AK238/0.75,IF(AJ239="mots",AK238*0.5,AK238))</f>
        <v>4.6500000000000004</v>
      </c>
      <c r="AL239" s="49"/>
      <c r="AM239" s="32"/>
      <c r="AN239" s="56"/>
      <c r="AO239" s="57"/>
      <c r="AP239" s="22">
        <f t="shared" ref="AP239" si="208">IF(AO239="pic",AP238/0.75,IF(AO239="mots",AP238*0.5,AP238))</f>
        <v>4.6500000000000004</v>
      </c>
      <c r="AQ239" s="49"/>
      <c r="AR239" s="32"/>
      <c r="AS239" s="56"/>
    </row>
    <row r="240" spans="1:45">
      <c r="A240" s="6">
        <f>IF(AND(B238=16,C238=7),A238+1,A238)</f>
        <v>49</v>
      </c>
      <c r="B240" s="6">
        <f>IF(A240&gt;A238,1,IF(C238=7,B238+1,B238))</f>
        <v>15</v>
      </c>
      <c r="C240" s="6">
        <f>IF(C238=7,1,C238+1)</f>
        <v>6</v>
      </c>
      <c r="D240" s="2" t="str">
        <f t="shared" si="166"/>
        <v>s49w15d6</v>
      </c>
      <c r="E240" s="24">
        <f>E238+1</f>
        <v>41174</v>
      </c>
      <c r="G240" s="14">
        <f>IF(G239&gt;4.65,IF((G239+VLOOKUP(CEILING(G239,1),Tables!$L$2:$M$22,2,FALSE)&lt;4.65),4.65,G239+VLOOKUP(CEILING(G239,1),Tables!$L$2:$M$22,2,FALSE)),IF(G239&lt;4.65,IF((G239+VLOOKUP(FLOOR(G239,1),Tables!$L$2:$M$22,2,FALSE)&gt;4.65),4.65,G239+VLOOKUP(FLOOR(G239,1),Tables!$L$2:$M$22,2,FALSE)),4.65))</f>
        <v>4.6500000000000004</v>
      </c>
      <c r="L240" s="14">
        <f>IF(L239&gt;4.65,IF((L239+VLOOKUP(CEILING(L239,1),Tables!$L$2:$M$22,2,FALSE)&lt;4.65),4.65,L239+VLOOKUP(CEILING(L239,1),Tables!$L$2:$M$22,2,FALSE)),IF(L239&lt;4.65,IF((L239+VLOOKUP(FLOOR(L239,1),Tables!$L$2:$M$22,2,FALSE)&gt;4.65),4.65,L239+VLOOKUP(FLOOR(L239,1),Tables!$L$2:$M$22,2,FALSE)),4.65))</f>
        <v>4.6500000000000004</v>
      </c>
      <c r="Q240" s="14">
        <f>IF(Q239&gt;4.65,IF((Q239+VLOOKUP(CEILING(Q239,1),Tables!$L$2:$M$22,2,FALSE)&lt;4.65),4.65,Q239+VLOOKUP(CEILING(Q239,1),Tables!$L$2:$M$22,2,FALSE)),IF(Q239&lt;4.65,IF((Q239+VLOOKUP(FLOOR(Q239,1),Tables!$L$2:$M$22,2,FALSE)&gt;4.65),4.65,Q239+VLOOKUP(FLOOR(Q239,1),Tables!$L$2:$M$22,2,FALSE)),4.65))</f>
        <v>4.6500000000000004</v>
      </c>
      <c r="V240" s="14">
        <f>IF(V239&gt;4.65,IF((V239+VLOOKUP(CEILING(V239,1),Tables!$L$2:$M$22,2,FALSE)&lt;4.65),4.65,V239+VLOOKUP(CEILING(V239,1),Tables!$L$2:$M$22,2,FALSE)),IF(V239&lt;4.65,IF((V239+VLOOKUP(FLOOR(V239,1),Tables!$L$2:$M$22,2,FALSE)&gt;4.65),4.65,V239+VLOOKUP(FLOOR(V239,1),Tables!$L$2:$M$22,2,FALSE)),4.65))</f>
        <v>4.6500000000000004</v>
      </c>
      <c r="AA240" s="14">
        <f>IF(AA239&gt;4.65,IF((AA239+VLOOKUP(CEILING(AA239,1),Tables!$L$2:$M$22,2,FALSE)&lt;4.65),4.65,AA239+VLOOKUP(CEILING(AA239,1),Tables!$L$2:$M$22,2,FALSE)),IF(AA239&lt;4.65,IF((AA239+VLOOKUP(FLOOR(AA239,1),Tables!$L$2:$M$22,2,FALSE)&gt;4.65),4.65,AA239+VLOOKUP(FLOOR(AA239,1),Tables!$L$2:$M$22,2,FALSE)),4.65))</f>
        <v>4.6500000000000004</v>
      </c>
      <c r="AF240" s="14">
        <f>IF(AF239&gt;4.65,IF((AF239+VLOOKUP(CEILING(AF239,1),Tables!$L$2:$M$22,2,FALSE)&lt;4.65),4.65,AF239+VLOOKUP(CEILING(AF239,1),Tables!$L$2:$M$22,2,FALSE)),IF(AF239&lt;4.65,IF((AF239+VLOOKUP(FLOOR(AF239,1),Tables!$L$2:$M$22,2,FALSE)&gt;4.65),4.65,AF239+VLOOKUP(FLOOR(AF239,1),Tables!$L$2:$M$22,2,FALSE)),4.65))</f>
        <v>4.6500000000000004</v>
      </c>
      <c r="AK240" s="14">
        <f>IF(AK239&gt;4.65,IF((AK239+VLOOKUP(CEILING(AK239,1),Tables!$L$2:$M$22,2,FALSE)&lt;4.65),4.65,AK239+VLOOKUP(CEILING(AK239,1),Tables!$L$2:$M$22,2,FALSE)),IF(AK239&lt;4.65,IF((AK239+VLOOKUP(FLOOR(AK239,1),Tables!$L$2:$M$22,2,FALSE)&gt;4.65),4.65,AK239+VLOOKUP(FLOOR(AK239,1),Tables!$L$2:$M$22,2,FALSE)),4.65))</f>
        <v>4.6500000000000004</v>
      </c>
      <c r="AP240" s="14">
        <f>IF(AP239&gt;4.65,IF((AP239+VLOOKUP(CEILING(AP239,1),Tables!$L$2:$M$22,2,FALSE)&lt;4.65),4.65,AP239+VLOOKUP(CEILING(AP239,1),Tables!$L$2:$M$22,2,FALSE)),IF(AP239&lt;4.65,IF((AP239+VLOOKUP(FLOOR(AP239,1),Tables!$L$2:$M$22,2,FALSE)&gt;4.65),4.65,AP239+VLOOKUP(FLOOR(AP239,1),Tables!$L$2:$M$22,2,FALSE)),4.65))</f>
        <v>4.6500000000000004</v>
      </c>
    </row>
    <row r="241" spans="1:45">
      <c r="A241" s="6">
        <f t="shared" si="167"/>
        <v>49</v>
      </c>
      <c r="B241" s="6">
        <f t="shared" si="168"/>
        <v>15</v>
      </c>
      <c r="C241" s="6">
        <f t="shared" si="165"/>
        <v>7</v>
      </c>
      <c r="D241" s="2" t="str">
        <f t="shared" si="166"/>
        <v>s49w15d7</v>
      </c>
      <c r="E241" s="24">
        <f>E240+1</f>
        <v>41175</v>
      </c>
      <c r="G241" s="14">
        <f>IF(G240&gt;4.65,IF((G240+VLOOKUP(CEILING(G240,1),Tables!$L$2:$M$22,2,FALSE)&lt;4.65),4.65,G240+VLOOKUP(CEILING(G240,1),Tables!$L$2:$M$22,2,FALSE)),IF(G240&lt;4.65,IF((G240+VLOOKUP(FLOOR(G240,1),Tables!$L$2:$M$22,2,FALSE)&gt;4.65),4.65,G240+VLOOKUP(FLOOR(G240,1),Tables!$L$2:$M$22,2,FALSE)),4.65))</f>
        <v>4.6500000000000004</v>
      </c>
      <c r="L241" s="14">
        <f>IF(L240&gt;4.65,IF((L240+VLOOKUP(CEILING(L240,1),Tables!$L$2:$M$22,2,FALSE)&lt;4.65),4.65,L240+VLOOKUP(CEILING(L240,1),Tables!$L$2:$M$22,2,FALSE)),IF(L240&lt;4.65,IF((L240+VLOOKUP(FLOOR(L240,1),Tables!$L$2:$M$22,2,FALSE)&gt;4.65),4.65,L240+VLOOKUP(FLOOR(L240,1),Tables!$L$2:$M$22,2,FALSE)),4.65))</f>
        <v>4.6500000000000004</v>
      </c>
      <c r="Q241" s="14">
        <f>IF(Q240&gt;4.65,IF((Q240+VLOOKUP(CEILING(Q240,1),Tables!$L$2:$M$22,2,FALSE)&lt;4.65),4.65,Q240+VLOOKUP(CEILING(Q240,1),Tables!$L$2:$M$22,2,FALSE)),IF(Q240&lt;4.65,IF((Q240+VLOOKUP(FLOOR(Q240,1),Tables!$L$2:$M$22,2,FALSE)&gt;4.65),4.65,Q240+VLOOKUP(FLOOR(Q240,1),Tables!$L$2:$M$22,2,FALSE)),4.65))</f>
        <v>4.6500000000000004</v>
      </c>
      <c r="V241" s="14">
        <f>IF(V240&gt;4.65,IF((V240+VLOOKUP(CEILING(V240,1),Tables!$L$2:$M$22,2,FALSE)&lt;4.65),4.65,V240+VLOOKUP(CEILING(V240,1),Tables!$L$2:$M$22,2,FALSE)),IF(V240&lt;4.65,IF((V240+VLOOKUP(FLOOR(V240,1),Tables!$L$2:$M$22,2,FALSE)&gt;4.65),4.65,V240+VLOOKUP(FLOOR(V240,1),Tables!$L$2:$M$22,2,FALSE)),4.65))</f>
        <v>4.6500000000000004</v>
      </c>
      <c r="AA241" s="14">
        <f>IF(AA240&gt;4.65,IF((AA240+VLOOKUP(CEILING(AA240,1),Tables!$L$2:$M$22,2,FALSE)&lt;4.65),4.65,AA240+VLOOKUP(CEILING(AA240,1),Tables!$L$2:$M$22,2,FALSE)),IF(AA240&lt;4.65,IF((AA240+VLOOKUP(FLOOR(AA240,1),Tables!$L$2:$M$22,2,FALSE)&gt;4.65),4.65,AA240+VLOOKUP(FLOOR(AA240,1),Tables!$L$2:$M$22,2,FALSE)),4.65))</f>
        <v>4.6500000000000004</v>
      </c>
      <c r="AF241" s="14">
        <f>IF(AF240&gt;4.65,IF((AF240+VLOOKUP(CEILING(AF240,1),Tables!$L$2:$M$22,2,FALSE)&lt;4.65),4.65,AF240+VLOOKUP(CEILING(AF240,1),Tables!$L$2:$M$22,2,FALSE)),IF(AF240&lt;4.65,IF((AF240+VLOOKUP(FLOOR(AF240,1),Tables!$L$2:$M$22,2,FALSE)&gt;4.65),4.65,AF240+VLOOKUP(FLOOR(AF240,1),Tables!$L$2:$M$22,2,FALSE)),4.65))</f>
        <v>4.6500000000000004</v>
      </c>
      <c r="AK241" s="14">
        <f>IF(AK240&gt;4.65,IF((AK240+VLOOKUP(CEILING(AK240,1),Tables!$L$2:$M$22,2,FALSE)&lt;4.65),4.65,AK240+VLOOKUP(CEILING(AK240,1),Tables!$L$2:$M$22,2,FALSE)),IF(AK240&lt;4.65,IF((AK240+VLOOKUP(FLOOR(AK240,1),Tables!$L$2:$M$22,2,FALSE)&gt;4.65),4.65,AK240+VLOOKUP(FLOOR(AK240,1),Tables!$L$2:$M$22,2,FALSE)),4.65))</f>
        <v>4.6500000000000004</v>
      </c>
      <c r="AP241" s="14">
        <f>IF(AP240&gt;4.65,IF((AP240+VLOOKUP(CEILING(AP240,1),Tables!$L$2:$M$22,2,FALSE)&lt;4.65),4.65,AP240+VLOOKUP(CEILING(AP240,1),Tables!$L$2:$M$22,2,FALSE)),IF(AP240&lt;4.65,IF((AP240+VLOOKUP(FLOOR(AP240,1),Tables!$L$2:$M$22,2,FALSE)&gt;4.65),4.65,AP240+VLOOKUP(FLOOR(AP240,1),Tables!$L$2:$M$22,2,FALSE)),4.65))</f>
        <v>4.6500000000000004</v>
      </c>
    </row>
    <row r="242" spans="1:45">
      <c r="A242" s="6">
        <f t="shared" si="167"/>
        <v>49</v>
      </c>
      <c r="B242" s="6">
        <f t="shared" si="168"/>
        <v>16</v>
      </c>
      <c r="C242" s="6">
        <f t="shared" si="165"/>
        <v>1</v>
      </c>
      <c r="D242" s="2" t="str">
        <f t="shared" si="166"/>
        <v>s49w16d1</v>
      </c>
      <c r="E242" s="24">
        <f>E241+1</f>
        <v>41176</v>
      </c>
      <c r="G242" s="14">
        <f>IF(G241&gt;4.65,IF((G241+VLOOKUP(CEILING(G241,1),Tables!$L$2:$M$22,2,FALSE)&lt;4.65),4.65,G241+VLOOKUP(CEILING(G241,1),Tables!$L$2:$M$22,2,FALSE)),IF(G241&lt;4.65,IF((G241+VLOOKUP(FLOOR(G241,1),Tables!$L$2:$M$22,2,FALSE)&gt;4.65),4.65,G241+VLOOKUP(FLOOR(G241,1),Tables!$L$2:$M$22,2,FALSE)),4.65))</f>
        <v>4.6500000000000004</v>
      </c>
      <c r="L242" s="14">
        <f>IF(L241&gt;4.65,IF((L241+VLOOKUP(CEILING(L241,1),Tables!$L$2:$M$22,2,FALSE)&lt;4.65),4.65,L241+VLOOKUP(CEILING(L241,1),Tables!$L$2:$M$22,2,FALSE)),IF(L241&lt;4.65,IF((L241+VLOOKUP(FLOOR(L241,1),Tables!$L$2:$M$22,2,FALSE)&gt;4.65),4.65,L241+VLOOKUP(FLOOR(L241,1),Tables!$L$2:$M$22,2,FALSE)),4.65))</f>
        <v>4.6500000000000004</v>
      </c>
      <c r="Q242" s="14">
        <f>IF(Q241&gt;4.65,IF((Q241+VLOOKUP(CEILING(Q241,1),Tables!$L$2:$M$22,2,FALSE)&lt;4.65),4.65,Q241+VLOOKUP(CEILING(Q241,1),Tables!$L$2:$M$22,2,FALSE)),IF(Q241&lt;4.65,IF((Q241+VLOOKUP(FLOOR(Q241,1),Tables!$L$2:$M$22,2,FALSE)&gt;4.65),4.65,Q241+VLOOKUP(FLOOR(Q241,1),Tables!$L$2:$M$22,2,FALSE)),4.65))</f>
        <v>4.6500000000000004</v>
      </c>
      <c r="V242" s="14">
        <f>IF(V241&gt;4.65,IF((V241+VLOOKUP(CEILING(V241,1),Tables!$L$2:$M$22,2,FALSE)&lt;4.65),4.65,V241+VLOOKUP(CEILING(V241,1),Tables!$L$2:$M$22,2,FALSE)),IF(V241&lt;4.65,IF((V241+VLOOKUP(FLOOR(V241,1),Tables!$L$2:$M$22,2,FALSE)&gt;4.65),4.65,V241+VLOOKUP(FLOOR(V241,1),Tables!$L$2:$M$22,2,FALSE)),4.65))</f>
        <v>4.6500000000000004</v>
      </c>
      <c r="AA242" s="14">
        <f>IF(AA241&gt;4.65,IF((AA241+VLOOKUP(CEILING(AA241,1),Tables!$L$2:$M$22,2,FALSE)&lt;4.65),4.65,AA241+VLOOKUP(CEILING(AA241,1),Tables!$L$2:$M$22,2,FALSE)),IF(AA241&lt;4.65,IF((AA241+VLOOKUP(FLOOR(AA241,1),Tables!$L$2:$M$22,2,FALSE)&gt;4.65),4.65,AA241+VLOOKUP(FLOOR(AA241,1),Tables!$L$2:$M$22,2,FALSE)),4.65))</f>
        <v>4.6500000000000004</v>
      </c>
      <c r="AF242" s="14">
        <f>IF(AF241&gt;4.65,IF((AF241+VLOOKUP(CEILING(AF241,1),Tables!$L$2:$M$22,2,FALSE)&lt;4.65),4.65,AF241+VLOOKUP(CEILING(AF241,1),Tables!$L$2:$M$22,2,FALSE)),IF(AF241&lt;4.65,IF((AF241+VLOOKUP(FLOOR(AF241,1),Tables!$L$2:$M$22,2,FALSE)&gt;4.65),4.65,AF241+VLOOKUP(FLOOR(AF241,1),Tables!$L$2:$M$22,2,FALSE)),4.65))</f>
        <v>4.6500000000000004</v>
      </c>
      <c r="AK242" s="14">
        <f>IF(AK241&gt;4.65,IF((AK241+VLOOKUP(CEILING(AK241,1),Tables!$L$2:$M$22,2,FALSE)&lt;4.65),4.65,AK241+VLOOKUP(CEILING(AK241,1),Tables!$L$2:$M$22,2,FALSE)),IF(AK241&lt;4.65,IF((AK241+VLOOKUP(FLOOR(AK241,1),Tables!$L$2:$M$22,2,FALSE)&gt;4.65),4.65,AK241+VLOOKUP(FLOOR(AK241,1),Tables!$L$2:$M$22,2,FALSE)),4.65))</f>
        <v>4.6500000000000004</v>
      </c>
      <c r="AP242" s="14">
        <f>IF(AP241&gt;4.65,IF((AP241+VLOOKUP(CEILING(AP241,1),Tables!$L$2:$M$22,2,FALSE)&lt;4.65),4.65,AP241+VLOOKUP(CEILING(AP241,1),Tables!$L$2:$M$22,2,FALSE)),IF(AP241&lt;4.65,IF((AP241+VLOOKUP(FLOOR(AP241,1),Tables!$L$2:$M$22,2,FALSE)&gt;4.65),4.65,AP241+VLOOKUP(FLOOR(AP241,1),Tables!$L$2:$M$22,2,FALSE)),4.65))</f>
        <v>4.6500000000000004</v>
      </c>
    </row>
    <row r="243" spans="1:45" s="19" customFormat="1">
      <c r="A243" s="9"/>
      <c r="B243" s="9"/>
      <c r="C243" s="9"/>
      <c r="E243" s="20" t="s">
        <v>7</v>
      </c>
      <c r="F243" s="57"/>
      <c r="G243" s="22">
        <f t="shared" ref="G243" si="209">IF(F243="pic",G242/0.75,IF(F243="mots",G242*0.5,G242))</f>
        <v>4.6500000000000004</v>
      </c>
      <c r="H243" s="49"/>
      <c r="I243" s="32"/>
      <c r="J243" s="56"/>
      <c r="K243" s="57"/>
      <c r="L243" s="22">
        <f t="shared" ref="L243" si="210">IF(K243="pic",L242/0.75,IF(K243="mots",L242*0.5,L242))</f>
        <v>4.6500000000000004</v>
      </c>
      <c r="M243" s="49"/>
      <c r="N243" s="32"/>
      <c r="O243" s="56"/>
      <c r="P243" s="57"/>
      <c r="Q243" s="22">
        <f t="shared" ref="Q243" si="211">IF(P243="pic",Q242/0.75,IF(P243="mots",Q242*0.5,Q242))</f>
        <v>4.6500000000000004</v>
      </c>
      <c r="R243" s="49"/>
      <c r="S243" s="32"/>
      <c r="T243" s="56"/>
      <c r="U243" s="57"/>
      <c r="V243" s="22">
        <f t="shared" ref="V243" si="212">IF(U243="pic",V242/0.75,IF(U243="mots",V242*0.5,V242))</f>
        <v>4.6500000000000004</v>
      </c>
      <c r="W243" s="49"/>
      <c r="X243" s="32"/>
      <c r="Y243" s="56"/>
      <c r="Z243" s="57"/>
      <c r="AA243" s="22">
        <f t="shared" ref="AA243" si="213">IF(Z243="pic",AA242/0.75,IF(Z243="mots",AA242*0.5,AA242))</f>
        <v>4.6500000000000004</v>
      </c>
      <c r="AB243" s="49"/>
      <c r="AC243" s="32"/>
      <c r="AD243" s="56"/>
      <c r="AE243" s="57"/>
      <c r="AF243" s="22">
        <f t="shared" ref="AF243" si="214">IF(AE243="pic",AF242/0.75,IF(AE243="mots",AF242*0.5,AF242))</f>
        <v>4.6500000000000004</v>
      </c>
      <c r="AG243" s="49"/>
      <c r="AH243" s="32"/>
      <c r="AI243" s="56"/>
      <c r="AJ243" s="57"/>
      <c r="AK243" s="22">
        <f t="shared" ref="AK243" si="215">IF(AJ243="pic",AK242/0.75,IF(AJ243="mots",AK242*0.5,AK242))</f>
        <v>4.6500000000000004</v>
      </c>
      <c r="AL243" s="49"/>
      <c r="AM243" s="32"/>
      <c r="AN243" s="56"/>
      <c r="AO243" s="57"/>
      <c r="AP243" s="22">
        <f t="shared" ref="AP243" si="216">IF(AO243="pic",AP242/0.75,IF(AO243="mots",AP242*0.5,AP242))</f>
        <v>4.6500000000000004</v>
      </c>
      <c r="AQ243" s="49"/>
      <c r="AR243" s="32"/>
      <c r="AS243" s="56"/>
    </row>
    <row r="244" spans="1:45">
      <c r="A244" s="6">
        <f>IF(AND(B242=16,C242=7),A242+1,A242)</f>
        <v>49</v>
      </c>
      <c r="B244" s="6">
        <f>IF(A244&gt;A242,1,IF(C242=7,B242+1,B242))</f>
        <v>16</v>
      </c>
      <c r="C244" s="6">
        <f>IF(C242=7,1,C242+1)</f>
        <v>2</v>
      </c>
      <c r="D244" s="2" t="str">
        <f t="shared" si="166"/>
        <v>s49w16d2</v>
      </c>
      <c r="E244" s="24">
        <f>E242+1</f>
        <v>41177</v>
      </c>
      <c r="G244" s="14">
        <f>IF(G243&gt;4.65,IF((G243+VLOOKUP(CEILING(G243,1),Tables!$L$2:$M$22,2,FALSE)&lt;4.65),4.65,G243+VLOOKUP(CEILING(G243,1),Tables!$L$2:$M$22,2,FALSE)),IF(G243&lt;4.65,IF((G243+VLOOKUP(FLOOR(G243,1),Tables!$L$2:$M$22,2,FALSE)&gt;4.65),4.65,G243+VLOOKUP(FLOOR(G243,1),Tables!$L$2:$M$22,2,FALSE)),4.65))</f>
        <v>4.6500000000000004</v>
      </c>
      <c r="L244" s="14">
        <f>IF(L243&gt;4.65,IF((L243+VLOOKUP(CEILING(L243,1),Tables!$L$2:$M$22,2,FALSE)&lt;4.65),4.65,L243+VLOOKUP(CEILING(L243,1),Tables!$L$2:$M$22,2,FALSE)),IF(L243&lt;4.65,IF((L243+VLOOKUP(FLOOR(L243,1),Tables!$L$2:$M$22,2,FALSE)&gt;4.65),4.65,L243+VLOOKUP(FLOOR(L243,1),Tables!$L$2:$M$22,2,FALSE)),4.65))</f>
        <v>4.6500000000000004</v>
      </c>
      <c r="Q244" s="14">
        <f>IF(Q243&gt;4.65,IF((Q243+VLOOKUP(CEILING(Q243,1),Tables!$L$2:$M$22,2,FALSE)&lt;4.65),4.65,Q243+VLOOKUP(CEILING(Q243,1),Tables!$L$2:$M$22,2,FALSE)),IF(Q243&lt;4.65,IF((Q243+VLOOKUP(FLOOR(Q243,1),Tables!$L$2:$M$22,2,FALSE)&gt;4.65),4.65,Q243+VLOOKUP(FLOOR(Q243,1),Tables!$L$2:$M$22,2,FALSE)),4.65))</f>
        <v>4.6500000000000004</v>
      </c>
      <c r="V244" s="14">
        <f>IF(V243&gt;4.65,IF((V243+VLOOKUP(CEILING(V243,1),Tables!$L$2:$M$22,2,FALSE)&lt;4.65),4.65,V243+VLOOKUP(CEILING(V243,1),Tables!$L$2:$M$22,2,FALSE)),IF(V243&lt;4.65,IF((V243+VLOOKUP(FLOOR(V243,1),Tables!$L$2:$M$22,2,FALSE)&gt;4.65),4.65,V243+VLOOKUP(FLOOR(V243,1),Tables!$L$2:$M$22,2,FALSE)),4.65))</f>
        <v>4.6500000000000004</v>
      </c>
      <c r="AA244" s="14">
        <f>IF(AA243&gt;4.65,IF((AA243+VLOOKUP(CEILING(AA243,1),Tables!$L$2:$M$22,2,FALSE)&lt;4.65),4.65,AA243+VLOOKUP(CEILING(AA243,1),Tables!$L$2:$M$22,2,FALSE)),IF(AA243&lt;4.65,IF((AA243+VLOOKUP(FLOOR(AA243,1),Tables!$L$2:$M$22,2,FALSE)&gt;4.65),4.65,AA243+VLOOKUP(FLOOR(AA243,1),Tables!$L$2:$M$22,2,FALSE)),4.65))</f>
        <v>4.6500000000000004</v>
      </c>
      <c r="AF244" s="14">
        <f>IF(AF243&gt;4.65,IF((AF243+VLOOKUP(CEILING(AF243,1),Tables!$L$2:$M$22,2,FALSE)&lt;4.65),4.65,AF243+VLOOKUP(CEILING(AF243,1),Tables!$L$2:$M$22,2,FALSE)),IF(AF243&lt;4.65,IF((AF243+VLOOKUP(FLOOR(AF243,1),Tables!$L$2:$M$22,2,FALSE)&gt;4.65),4.65,AF243+VLOOKUP(FLOOR(AF243,1),Tables!$L$2:$M$22,2,FALSE)),4.65))</f>
        <v>4.6500000000000004</v>
      </c>
      <c r="AK244" s="14">
        <f>IF(AK243&gt;4.65,IF((AK243+VLOOKUP(CEILING(AK243,1),Tables!$L$2:$M$22,2,FALSE)&lt;4.65),4.65,AK243+VLOOKUP(CEILING(AK243,1),Tables!$L$2:$M$22,2,FALSE)),IF(AK243&lt;4.65,IF((AK243+VLOOKUP(FLOOR(AK243,1),Tables!$L$2:$M$22,2,FALSE)&gt;4.65),4.65,AK243+VLOOKUP(FLOOR(AK243,1),Tables!$L$2:$M$22,2,FALSE)),4.65))</f>
        <v>4.6500000000000004</v>
      </c>
      <c r="AP244" s="14">
        <f>IF(AP243&gt;4.65,IF((AP243+VLOOKUP(CEILING(AP243,1),Tables!$L$2:$M$22,2,FALSE)&lt;4.65),4.65,AP243+VLOOKUP(CEILING(AP243,1),Tables!$L$2:$M$22,2,FALSE)),IF(AP243&lt;4.65,IF((AP243+VLOOKUP(FLOOR(AP243,1),Tables!$L$2:$M$22,2,FALSE)&gt;4.65),4.65,AP243+VLOOKUP(FLOOR(AP243,1),Tables!$L$2:$M$22,2,FALSE)),4.65))</f>
        <v>4.6500000000000004</v>
      </c>
    </row>
    <row r="245" spans="1:45">
      <c r="A245" s="6">
        <f t="shared" si="167"/>
        <v>49</v>
      </c>
      <c r="B245" s="6">
        <f t="shared" si="168"/>
        <v>16</v>
      </c>
      <c r="C245" s="6">
        <f t="shared" si="165"/>
        <v>3</v>
      </c>
      <c r="D245" s="2" t="str">
        <f t="shared" si="166"/>
        <v>s49w16d3</v>
      </c>
      <c r="E245" s="24">
        <f>E244+1</f>
        <v>41178</v>
      </c>
      <c r="G245" s="14">
        <f>IF(G244&gt;4.65,IF((G244+VLOOKUP(CEILING(G244,1),Tables!$L$2:$M$22,2,FALSE)&lt;4.65),4.65,G244+VLOOKUP(CEILING(G244,1),Tables!$L$2:$M$22,2,FALSE)),IF(G244&lt;4.65,IF((G244+VLOOKUP(FLOOR(G244,1),Tables!$L$2:$M$22,2,FALSE)&gt;4.65),4.65,G244+VLOOKUP(FLOOR(G244,1),Tables!$L$2:$M$22,2,FALSE)),4.65))</f>
        <v>4.6500000000000004</v>
      </c>
      <c r="L245" s="14">
        <f>IF(L244&gt;4.65,IF((L244+VLOOKUP(CEILING(L244,1),Tables!$L$2:$M$22,2,FALSE)&lt;4.65),4.65,L244+VLOOKUP(CEILING(L244,1),Tables!$L$2:$M$22,2,FALSE)),IF(L244&lt;4.65,IF((L244+VLOOKUP(FLOOR(L244,1),Tables!$L$2:$M$22,2,FALSE)&gt;4.65),4.65,L244+VLOOKUP(FLOOR(L244,1),Tables!$L$2:$M$22,2,FALSE)),4.65))</f>
        <v>4.6500000000000004</v>
      </c>
      <c r="Q245" s="14">
        <f>IF(Q244&gt;4.65,IF((Q244+VLOOKUP(CEILING(Q244,1),Tables!$L$2:$M$22,2,FALSE)&lt;4.65),4.65,Q244+VLOOKUP(CEILING(Q244,1),Tables!$L$2:$M$22,2,FALSE)),IF(Q244&lt;4.65,IF((Q244+VLOOKUP(FLOOR(Q244,1),Tables!$L$2:$M$22,2,FALSE)&gt;4.65),4.65,Q244+VLOOKUP(FLOOR(Q244,1),Tables!$L$2:$M$22,2,FALSE)),4.65))</f>
        <v>4.6500000000000004</v>
      </c>
      <c r="V245" s="14">
        <f>IF(V244&gt;4.65,IF((V244+VLOOKUP(CEILING(V244,1),Tables!$L$2:$M$22,2,FALSE)&lt;4.65),4.65,V244+VLOOKUP(CEILING(V244,1),Tables!$L$2:$M$22,2,FALSE)),IF(V244&lt;4.65,IF((V244+VLOOKUP(FLOOR(V244,1),Tables!$L$2:$M$22,2,FALSE)&gt;4.65),4.65,V244+VLOOKUP(FLOOR(V244,1),Tables!$L$2:$M$22,2,FALSE)),4.65))</f>
        <v>4.6500000000000004</v>
      </c>
      <c r="AA245" s="14">
        <f>IF(AA244&gt;4.65,IF((AA244+VLOOKUP(CEILING(AA244,1),Tables!$L$2:$M$22,2,FALSE)&lt;4.65),4.65,AA244+VLOOKUP(CEILING(AA244,1),Tables!$L$2:$M$22,2,FALSE)),IF(AA244&lt;4.65,IF((AA244+VLOOKUP(FLOOR(AA244,1),Tables!$L$2:$M$22,2,FALSE)&gt;4.65),4.65,AA244+VLOOKUP(FLOOR(AA244,1),Tables!$L$2:$M$22,2,FALSE)),4.65))</f>
        <v>4.6500000000000004</v>
      </c>
      <c r="AF245" s="14">
        <f>IF(AF244&gt;4.65,IF((AF244+VLOOKUP(CEILING(AF244,1),Tables!$L$2:$M$22,2,FALSE)&lt;4.65),4.65,AF244+VLOOKUP(CEILING(AF244,1),Tables!$L$2:$M$22,2,FALSE)),IF(AF244&lt;4.65,IF((AF244+VLOOKUP(FLOOR(AF244,1),Tables!$L$2:$M$22,2,FALSE)&gt;4.65),4.65,AF244+VLOOKUP(FLOOR(AF244,1),Tables!$L$2:$M$22,2,FALSE)),4.65))</f>
        <v>4.6500000000000004</v>
      </c>
      <c r="AK245" s="14">
        <f>IF(AK244&gt;4.65,IF((AK244+VLOOKUP(CEILING(AK244,1),Tables!$L$2:$M$22,2,FALSE)&lt;4.65),4.65,AK244+VLOOKUP(CEILING(AK244,1),Tables!$L$2:$M$22,2,FALSE)),IF(AK244&lt;4.65,IF((AK244+VLOOKUP(FLOOR(AK244,1),Tables!$L$2:$M$22,2,FALSE)&gt;4.65),4.65,AK244+VLOOKUP(FLOOR(AK244,1),Tables!$L$2:$M$22,2,FALSE)),4.65))</f>
        <v>4.6500000000000004</v>
      </c>
      <c r="AP245" s="14">
        <f>IF(AP244&gt;4.65,IF((AP244+VLOOKUP(CEILING(AP244,1),Tables!$L$2:$M$22,2,FALSE)&lt;4.65),4.65,AP244+VLOOKUP(CEILING(AP244,1),Tables!$L$2:$M$22,2,FALSE)),IF(AP244&lt;4.65,IF((AP244+VLOOKUP(FLOOR(AP244,1),Tables!$L$2:$M$22,2,FALSE)&gt;4.65),4.65,AP244+VLOOKUP(FLOOR(AP244,1),Tables!$L$2:$M$22,2,FALSE)),4.65))</f>
        <v>4.6500000000000004</v>
      </c>
    </row>
    <row r="246" spans="1:45">
      <c r="A246" s="6">
        <f t="shared" si="167"/>
        <v>49</v>
      </c>
      <c r="B246" s="6">
        <f t="shared" si="168"/>
        <v>16</v>
      </c>
      <c r="C246" s="6">
        <f t="shared" si="165"/>
        <v>4</v>
      </c>
      <c r="D246" s="2" t="str">
        <f t="shared" si="166"/>
        <v>s49w16d4</v>
      </c>
      <c r="E246" s="24">
        <f>E245+1</f>
        <v>41179</v>
      </c>
      <c r="G246" s="14">
        <f>IF(G245&gt;4.65,IF((G245+VLOOKUP(CEILING(G245,1),Tables!$L$2:$M$22,2,FALSE)&lt;4.65),4.65,G245+VLOOKUP(CEILING(G245,1),Tables!$L$2:$M$22,2,FALSE)),IF(G245&lt;4.65,IF((G245+VLOOKUP(FLOOR(G245,1),Tables!$L$2:$M$22,2,FALSE)&gt;4.65),4.65,G245+VLOOKUP(FLOOR(G245,1),Tables!$L$2:$M$22,2,FALSE)),4.65))</f>
        <v>4.6500000000000004</v>
      </c>
      <c r="L246" s="14">
        <f>IF(L245&gt;4.65,IF((L245+VLOOKUP(CEILING(L245,1),Tables!$L$2:$M$22,2,FALSE)&lt;4.65),4.65,L245+VLOOKUP(CEILING(L245,1),Tables!$L$2:$M$22,2,FALSE)),IF(L245&lt;4.65,IF((L245+VLOOKUP(FLOOR(L245,1),Tables!$L$2:$M$22,2,FALSE)&gt;4.65),4.65,L245+VLOOKUP(FLOOR(L245,1),Tables!$L$2:$M$22,2,FALSE)),4.65))</f>
        <v>4.6500000000000004</v>
      </c>
      <c r="Q246" s="14">
        <f>IF(Q245&gt;4.65,IF((Q245+VLOOKUP(CEILING(Q245,1),Tables!$L$2:$M$22,2,FALSE)&lt;4.65),4.65,Q245+VLOOKUP(CEILING(Q245,1),Tables!$L$2:$M$22,2,FALSE)),IF(Q245&lt;4.65,IF((Q245+VLOOKUP(FLOOR(Q245,1),Tables!$L$2:$M$22,2,FALSE)&gt;4.65),4.65,Q245+VLOOKUP(FLOOR(Q245,1),Tables!$L$2:$M$22,2,FALSE)),4.65))</f>
        <v>4.6500000000000004</v>
      </c>
      <c r="V246" s="14">
        <f>IF(V245&gt;4.65,IF((V245+VLOOKUP(CEILING(V245,1),Tables!$L$2:$M$22,2,FALSE)&lt;4.65),4.65,V245+VLOOKUP(CEILING(V245,1),Tables!$L$2:$M$22,2,FALSE)),IF(V245&lt;4.65,IF((V245+VLOOKUP(FLOOR(V245,1),Tables!$L$2:$M$22,2,FALSE)&gt;4.65),4.65,V245+VLOOKUP(FLOOR(V245,1),Tables!$L$2:$M$22,2,FALSE)),4.65))</f>
        <v>4.6500000000000004</v>
      </c>
      <c r="AA246" s="14">
        <f>IF(AA245&gt;4.65,IF((AA245+VLOOKUP(CEILING(AA245,1),Tables!$L$2:$M$22,2,FALSE)&lt;4.65),4.65,AA245+VLOOKUP(CEILING(AA245,1),Tables!$L$2:$M$22,2,FALSE)),IF(AA245&lt;4.65,IF((AA245+VLOOKUP(FLOOR(AA245,1),Tables!$L$2:$M$22,2,FALSE)&gt;4.65),4.65,AA245+VLOOKUP(FLOOR(AA245,1),Tables!$L$2:$M$22,2,FALSE)),4.65))</f>
        <v>4.6500000000000004</v>
      </c>
      <c r="AF246" s="14">
        <f>IF(AF245&gt;4.65,IF((AF245+VLOOKUP(CEILING(AF245,1),Tables!$L$2:$M$22,2,FALSE)&lt;4.65),4.65,AF245+VLOOKUP(CEILING(AF245,1),Tables!$L$2:$M$22,2,FALSE)),IF(AF245&lt;4.65,IF((AF245+VLOOKUP(FLOOR(AF245,1),Tables!$L$2:$M$22,2,FALSE)&gt;4.65),4.65,AF245+VLOOKUP(FLOOR(AF245,1),Tables!$L$2:$M$22,2,FALSE)),4.65))</f>
        <v>4.6500000000000004</v>
      </c>
      <c r="AK246" s="14">
        <f>IF(AK245&gt;4.65,IF((AK245+VLOOKUP(CEILING(AK245,1),Tables!$L$2:$M$22,2,FALSE)&lt;4.65),4.65,AK245+VLOOKUP(CEILING(AK245,1),Tables!$L$2:$M$22,2,FALSE)),IF(AK245&lt;4.65,IF((AK245+VLOOKUP(FLOOR(AK245,1),Tables!$L$2:$M$22,2,FALSE)&gt;4.65),4.65,AK245+VLOOKUP(FLOOR(AK245,1),Tables!$L$2:$M$22,2,FALSE)),4.65))</f>
        <v>4.6500000000000004</v>
      </c>
      <c r="AP246" s="14">
        <f>IF(AP245&gt;4.65,IF((AP245+VLOOKUP(CEILING(AP245,1),Tables!$L$2:$M$22,2,FALSE)&lt;4.65),4.65,AP245+VLOOKUP(CEILING(AP245,1),Tables!$L$2:$M$22,2,FALSE)),IF(AP245&lt;4.65,IF((AP245+VLOOKUP(FLOOR(AP245,1),Tables!$L$2:$M$22,2,FALSE)&gt;4.65),4.65,AP245+VLOOKUP(FLOOR(AP245,1),Tables!$L$2:$M$22,2,FALSE)),4.65))</f>
        <v>4.6500000000000004</v>
      </c>
    </row>
    <row r="247" spans="1:45">
      <c r="A247" s="6">
        <f t="shared" si="167"/>
        <v>49</v>
      </c>
      <c r="B247" s="6">
        <f t="shared" si="168"/>
        <v>16</v>
      </c>
      <c r="C247" s="6">
        <f t="shared" si="165"/>
        <v>5</v>
      </c>
      <c r="D247" s="2" t="str">
        <f t="shared" si="166"/>
        <v>s49w16d5</v>
      </c>
      <c r="E247" s="24">
        <f>E246+1</f>
        <v>41180</v>
      </c>
      <c r="G247" s="14">
        <f>IF(G246&gt;4.65,IF((G246+VLOOKUP(CEILING(G246,1),Tables!$L$2:$M$22,2,FALSE)&lt;4.65),4.65,G246+VLOOKUP(CEILING(G246,1),Tables!$L$2:$M$22,2,FALSE)),IF(G246&lt;4.65,IF((G246+VLOOKUP(FLOOR(G246,1),Tables!$L$2:$M$22,2,FALSE)&gt;4.65),4.65,G246+VLOOKUP(FLOOR(G246,1),Tables!$L$2:$M$22,2,FALSE)),4.65))</f>
        <v>4.6500000000000004</v>
      </c>
      <c r="L247" s="14">
        <f>IF(L246&gt;4.65,IF((L246+VLOOKUP(CEILING(L246,1),Tables!$L$2:$M$22,2,FALSE)&lt;4.65),4.65,L246+VLOOKUP(CEILING(L246,1),Tables!$L$2:$M$22,2,FALSE)),IF(L246&lt;4.65,IF((L246+VLOOKUP(FLOOR(L246,1),Tables!$L$2:$M$22,2,FALSE)&gt;4.65),4.65,L246+VLOOKUP(FLOOR(L246,1),Tables!$L$2:$M$22,2,FALSE)),4.65))</f>
        <v>4.6500000000000004</v>
      </c>
      <c r="Q247" s="14">
        <f>IF(Q246&gt;4.65,IF((Q246+VLOOKUP(CEILING(Q246,1),Tables!$L$2:$M$22,2,FALSE)&lt;4.65),4.65,Q246+VLOOKUP(CEILING(Q246,1),Tables!$L$2:$M$22,2,FALSE)),IF(Q246&lt;4.65,IF((Q246+VLOOKUP(FLOOR(Q246,1),Tables!$L$2:$M$22,2,FALSE)&gt;4.65),4.65,Q246+VLOOKUP(FLOOR(Q246,1),Tables!$L$2:$M$22,2,FALSE)),4.65))</f>
        <v>4.6500000000000004</v>
      </c>
      <c r="V247" s="14">
        <f>IF(V246&gt;4.65,IF((V246+VLOOKUP(CEILING(V246,1),Tables!$L$2:$M$22,2,FALSE)&lt;4.65),4.65,V246+VLOOKUP(CEILING(V246,1),Tables!$L$2:$M$22,2,FALSE)),IF(V246&lt;4.65,IF((V246+VLOOKUP(FLOOR(V246,1),Tables!$L$2:$M$22,2,FALSE)&gt;4.65),4.65,V246+VLOOKUP(FLOOR(V246,1),Tables!$L$2:$M$22,2,FALSE)),4.65))</f>
        <v>4.6500000000000004</v>
      </c>
      <c r="AA247" s="14">
        <f>IF(AA246&gt;4.65,IF((AA246+VLOOKUP(CEILING(AA246,1),Tables!$L$2:$M$22,2,FALSE)&lt;4.65),4.65,AA246+VLOOKUP(CEILING(AA246,1),Tables!$L$2:$M$22,2,FALSE)),IF(AA246&lt;4.65,IF((AA246+VLOOKUP(FLOOR(AA246,1),Tables!$L$2:$M$22,2,FALSE)&gt;4.65),4.65,AA246+VLOOKUP(FLOOR(AA246,1),Tables!$L$2:$M$22,2,FALSE)),4.65))</f>
        <v>4.6500000000000004</v>
      </c>
      <c r="AF247" s="14">
        <f>IF(AF246&gt;4.65,IF((AF246+VLOOKUP(CEILING(AF246,1),Tables!$L$2:$M$22,2,FALSE)&lt;4.65),4.65,AF246+VLOOKUP(CEILING(AF246,1),Tables!$L$2:$M$22,2,FALSE)),IF(AF246&lt;4.65,IF((AF246+VLOOKUP(FLOOR(AF246,1),Tables!$L$2:$M$22,2,FALSE)&gt;4.65),4.65,AF246+VLOOKUP(FLOOR(AF246,1),Tables!$L$2:$M$22,2,FALSE)),4.65))</f>
        <v>4.6500000000000004</v>
      </c>
      <c r="AK247" s="14">
        <f>IF(AK246&gt;4.65,IF((AK246+VLOOKUP(CEILING(AK246,1),Tables!$L$2:$M$22,2,FALSE)&lt;4.65),4.65,AK246+VLOOKUP(CEILING(AK246,1),Tables!$L$2:$M$22,2,FALSE)),IF(AK246&lt;4.65,IF((AK246+VLOOKUP(FLOOR(AK246,1),Tables!$L$2:$M$22,2,FALSE)&gt;4.65),4.65,AK246+VLOOKUP(FLOOR(AK246,1),Tables!$L$2:$M$22,2,FALSE)),4.65))</f>
        <v>4.6500000000000004</v>
      </c>
      <c r="AP247" s="14">
        <f>IF(AP246&gt;4.65,IF((AP246+VLOOKUP(CEILING(AP246,1),Tables!$L$2:$M$22,2,FALSE)&lt;4.65),4.65,AP246+VLOOKUP(CEILING(AP246,1),Tables!$L$2:$M$22,2,FALSE)),IF(AP246&lt;4.65,IF((AP246+VLOOKUP(FLOOR(AP246,1),Tables!$L$2:$M$22,2,FALSE)&gt;4.65),4.65,AP246+VLOOKUP(FLOOR(AP246,1),Tables!$L$2:$M$22,2,FALSE)),4.65))</f>
        <v>4.6500000000000004</v>
      </c>
    </row>
    <row r="248" spans="1:45" s="19" customFormat="1">
      <c r="A248" s="9"/>
      <c r="B248" s="9"/>
      <c r="C248" s="9"/>
      <c r="E248" s="33" t="s">
        <v>8</v>
      </c>
      <c r="F248" s="57"/>
      <c r="G248" s="22">
        <f t="shared" ref="G248" si="217">IF(F248="pic",G247/0.75,IF(F248="mots",G247*0.5,G247))</f>
        <v>4.6500000000000004</v>
      </c>
      <c r="H248" s="49"/>
      <c r="I248" s="32"/>
      <c r="J248" s="56"/>
      <c r="K248" s="57"/>
      <c r="L248" s="22">
        <f t="shared" ref="L248" si="218">IF(K248="pic",L247/0.75,IF(K248="mots",L247*0.5,L247))</f>
        <v>4.6500000000000004</v>
      </c>
      <c r="M248" s="49"/>
      <c r="N248" s="32"/>
      <c r="O248" s="56"/>
      <c r="P248" s="57"/>
      <c r="Q248" s="22">
        <f t="shared" ref="Q248" si="219">IF(P248="pic",Q247/0.75,IF(P248="mots",Q247*0.5,Q247))</f>
        <v>4.6500000000000004</v>
      </c>
      <c r="R248" s="49"/>
      <c r="S248" s="32"/>
      <c r="T248" s="56"/>
      <c r="U248" s="57"/>
      <c r="V248" s="22">
        <f t="shared" ref="V248" si="220">IF(U248="pic",V247/0.75,IF(U248="mots",V247*0.5,V247))</f>
        <v>4.6500000000000004</v>
      </c>
      <c r="W248" s="49"/>
      <c r="X248" s="32"/>
      <c r="Y248" s="56"/>
      <c r="Z248" s="57"/>
      <c r="AA248" s="22">
        <f t="shared" ref="AA248" si="221">IF(Z248="pic",AA247/0.75,IF(Z248="mots",AA247*0.5,AA247))</f>
        <v>4.6500000000000004</v>
      </c>
      <c r="AB248" s="49"/>
      <c r="AC248" s="32"/>
      <c r="AD248" s="56"/>
      <c r="AE248" s="57"/>
      <c r="AF248" s="22">
        <f t="shared" ref="AF248" si="222">IF(AE248="pic",AF247/0.75,IF(AE248="mots",AF247*0.5,AF247))</f>
        <v>4.6500000000000004</v>
      </c>
      <c r="AG248" s="49"/>
      <c r="AH248" s="32"/>
      <c r="AI248" s="56"/>
      <c r="AJ248" s="57"/>
      <c r="AK248" s="22">
        <f t="shared" ref="AK248" si="223">IF(AJ248="pic",AK247/0.75,IF(AJ248="mots",AK247*0.5,AK247))</f>
        <v>4.6500000000000004</v>
      </c>
      <c r="AL248" s="49"/>
      <c r="AM248" s="32"/>
      <c r="AN248" s="56"/>
      <c r="AO248" s="57"/>
      <c r="AP248" s="22">
        <f t="shared" ref="AP248" si="224">IF(AO248="pic",AP247/0.75,IF(AO248="mots",AP247*0.5,AP247))</f>
        <v>4.6500000000000004</v>
      </c>
      <c r="AQ248" s="49"/>
      <c r="AR248" s="32"/>
      <c r="AS248" s="56"/>
    </row>
    <row r="249" spans="1:45">
      <c r="A249" s="6">
        <f>IF(AND(B247=16,C247=7),A247+1,A247)</f>
        <v>49</v>
      </c>
      <c r="B249" s="6">
        <f>IF(A249&gt;A247,1,IF(C247=7,B247+1,B247))</f>
        <v>16</v>
      </c>
      <c r="C249" s="6">
        <f>IF(C247=7,1,C247+1)</f>
        <v>6</v>
      </c>
      <c r="D249" s="2" t="str">
        <f t="shared" si="166"/>
        <v>s49w16d6</v>
      </c>
      <c r="E249" s="24">
        <f>E247+1</f>
        <v>41181</v>
      </c>
      <c r="G249" s="14">
        <f>IF(G248&gt;4.65,IF((G248+VLOOKUP(CEILING(G248,1),Tables!$L$2:$M$22,2,FALSE)&lt;4.65),4.65,G248+VLOOKUP(CEILING(G248,1),Tables!$L$2:$M$22,2,FALSE)),IF(G248&lt;4.65,IF((G248+VLOOKUP(FLOOR(G248,1),Tables!$L$2:$M$22,2,FALSE)&gt;4.65),4.65,G248+VLOOKUP(FLOOR(G248,1),Tables!$L$2:$M$22,2,FALSE)),4.65))</f>
        <v>4.6500000000000004</v>
      </c>
      <c r="L249" s="14">
        <f>IF(L248&gt;4.65,IF((L248+VLOOKUP(CEILING(L248,1),Tables!$L$2:$M$22,2,FALSE)&lt;4.65),4.65,L248+VLOOKUP(CEILING(L248,1),Tables!$L$2:$M$22,2,FALSE)),IF(L248&lt;4.65,IF((L248+VLOOKUP(FLOOR(L248,1),Tables!$L$2:$M$22,2,FALSE)&gt;4.65),4.65,L248+VLOOKUP(FLOOR(L248,1),Tables!$L$2:$M$22,2,FALSE)),4.65))</f>
        <v>4.6500000000000004</v>
      </c>
      <c r="Q249" s="14">
        <f>IF(Q248&gt;4.65,IF((Q248+VLOOKUP(CEILING(Q248,1),Tables!$L$2:$M$22,2,FALSE)&lt;4.65),4.65,Q248+VLOOKUP(CEILING(Q248,1),Tables!$L$2:$M$22,2,FALSE)),IF(Q248&lt;4.65,IF((Q248+VLOOKUP(FLOOR(Q248,1),Tables!$L$2:$M$22,2,FALSE)&gt;4.65),4.65,Q248+VLOOKUP(FLOOR(Q248,1),Tables!$L$2:$M$22,2,FALSE)),4.65))</f>
        <v>4.6500000000000004</v>
      </c>
      <c r="V249" s="14">
        <f>IF(V248&gt;4.65,IF((V248+VLOOKUP(CEILING(V248,1),Tables!$L$2:$M$22,2,FALSE)&lt;4.65),4.65,V248+VLOOKUP(CEILING(V248,1),Tables!$L$2:$M$22,2,FALSE)),IF(V248&lt;4.65,IF((V248+VLOOKUP(FLOOR(V248,1),Tables!$L$2:$M$22,2,FALSE)&gt;4.65),4.65,V248+VLOOKUP(FLOOR(V248,1),Tables!$L$2:$M$22,2,FALSE)),4.65))</f>
        <v>4.6500000000000004</v>
      </c>
      <c r="AA249" s="14">
        <f>IF(AA248&gt;4.65,IF((AA248+VLOOKUP(CEILING(AA248,1),Tables!$L$2:$M$22,2,FALSE)&lt;4.65),4.65,AA248+VLOOKUP(CEILING(AA248,1),Tables!$L$2:$M$22,2,FALSE)),IF(AA248&lt;4.65,IF((AA248+VLOOKUP(FLOOR(AA248,1),Tables!$L$2:$M$22,2,FALSE)&gt;4.65),4.65,AA248+VLOOKUP(FLOOR(AA248,1),Tables!$L$2:$M$22,2,FALSE)),4.65))</f>
        <v>4.6500000000000004</v>
      </c>
      <c r="AF249" s="14">
        <f>IF(AF248&gt;4.65,IF((AF248+VLOOKUP(CEILING(AF248,1),Tables!$L$2:$M$22,2,FALSE)&lt;4.65),4.65,AF248+VLOOKUP(CEILING(AF248,1),Tables!$L$2:$M$22,2,FALSE)),IF(AF248&lt;4.65,IF((AF248+VLOOKUP(FLOOR(AF248,1),Tables!$L$2:$M$22,2,FALSE)&gt;4.65),4.65,AF248+VLOOKUP(FLOOR(AF248,1),Tables!$L$2:$M$22,2,FALSE)),4.65))</f>
        <v>4.6500000000000004</v>
      </c>
      <c r="AK249" s="14">
        <f>IF(AK248&gt;4.65,IF((AK248+VLOOKUP(CEILING(AK248,1),Tables!$L$2:$M$22,2,FALSE)&lt;4.65),4.65,AK248+VLOOKUP(CEILING(AK248,1),Tables!$L$2:$M$22,2,FALSE)),IF(AK248&lt;4.65,IF((AK248+VLOOKUP(FLOOR(AK248,1),Tables!$L$2:$M$22,2,FALSE)&gt;4.65),4.65,AK248+VLOOKUP(FLOOR(AK248,1),Tables!$L$2:$M$22,2,FALSE)),4.65))</f>
        <v>4.6500000000000004</v>
      </c>
      <c r="AP249" s="14">
        <f>IF(AP248&gt;4.65,IF((AP248+VLOOKUP(CEILING(AP248,1),Tables!$L$2:$M$22,2,FALSE)&lt;4.65),4.65,AP248+VLOOKUP(CEILING(AP248,1),Tables!$L$2:$M$22,2,FALSE)),IF(AP248&lt;4.65,IF((AP248+VLOOKUP(FLOOR(AP248,1),Tables!$L$2:$M$22,2,FALSE)&gt;4.65),4.65,AP248+VLOOKUP(FLOOR(AP248,1),Tables!$L$2:$M$22,2,FALSE)),4.65))</f>
        <v>4.6500000000000004</v>
      </c>
    </row>
    <row r="250" spans="1:45">
      <c r="A250" s="6">
        <f t="shared" si="167"/>
        <v>49</v>
      </c>
      <c r="B250" s="6">
        <f t="shared" si="168"/>
        <v>16</v>
      </c>
      <c r="C250" s="6">
        <f t="shared" si="165"/>
        <v>7</v>
      </c>
      <c r="D250" s="2" t="str">
        <f t="shared" si="166"/>
        <v>s49w16d7</v>
      </c>
      <c r="E250" s="24">
        <f>E249+1</f>
        <v>41182</v>
      </c>
      <c r="G250" s="14">
        <f>IF(G249&gt;4.65,IF((G249+VLOOKUP(CEILING(G249,1),Tables!$L$2:$M$22,2,FALSE)&lt;4.65),4.65,G249+VLOOKUP(CEILING(G249,1),Tables!$L$2:$M$22,2,FALSE)),IF(G249&lt;4.65,IF((G249+VLOOKUP(FLOOR(G249,1),Tables!$L$2:$M$22,2,FALSE)&gt;4.65),4.65,G249+VLOOKUP(FLOOR(G249,1),Tables!$L$2:$M$22,2,FALSE)),4.65))</f>
        <v>4.6500000000000004</v>
      </c>
      <c r="L250" s="14">
        <f>IF(L249&gt;4.65,IF((L249+VLOOKUP(CEILING(L249,1),Tables!$L$2:$M$22,2,FALSE)&lt;4.65),4.65,L249+VLOOKUP(CEILING(L249,1),Tables!$L$2:$M$22,2,FALSE)),IF(L249&lt;4.65,IF((L249+VLOOKUP(FLOOR(L249,1),Tables!$L$2:$M$22,2,FALSE)&gt;4.65),4.65,L249+VLOOKUP(FLOOR(L249,1),Tables!$L$2:$M$22,2,FALSE)),4.65))</f>
        <v>4.6500000000000004</v>
      </c>
      <c r="Q250" s="14">
        <f>IF(Q249&gt;4.65,IF((Q249+VLOOKUP(CEILING(Q249,1),Tables!$L$2:$M$22,2,FALSE)&lt;4.65),4.65,Q249+VLOOKUP(CEILING(Q249,1),Tables!$L$2:$M$22,2,FALSE)),IF(Q249&lt;4.65,IF((Q249+VLOOKUP(FLOOR(Q249,1),Tables!$L$2:$M$22,2,FALSE)&gt;4.65),4.65,Q249+VLOOKUP(FLOOR(Q249,1),Tables!$L$2:$M$22,2,FALSE)),4.65))</f>
        <v>4.6500000000000004</v>
      </c>
      <c r="V250" s="14">
        <f>IF(V249&gt;4.65,IF((V249+VLOOKUP(CEILING(V249,1),Tables!$L$2:$M$22,2,FALSE)&lt;4.65),4.65,V249+VLOOKUP(CEILING(V249,1),Tables!$L$2:$M$22,2,FALSE)),IF(V249&lt;4.65,IF((V249+VLOOKUP(FLOOR(V249,1),Tables!$L$2:$M$22,2,FALSE)&gt;4.65),4.65,V249+VLOOKUP(FLOOR(V249,1),Tables!$L$2:$M$22,2,FALSE)),4.65))</f>
        <v>4.6500000000000004</v>
      </c>
      <c r="AA250" s="14">
        <f>IF(AA249&gt;4.65,IF((AA249+VLOOKUP(CEILING(AA249,1),Tables!$L$2:$M$22,2,FALSE)&lt;4.65),4.65,AA249+VLOOKUP(CEILING(AA249,1),Tables!$L$2:$M$22,2,FALSE)),IF(AA249&lt;4.65,IF((AA249+VLOOKUP(FLOOR(AA249,1),Tables!$L$2:$M$22,2,FALSE)&gt;4.65),4.65,AA249+VLOOKUP(FLOOR(AA249,1),Tables!$L$2:$M$22,2,FALSE)),4.65))</f>
        <v>4.6500000000000004</v>
      </c>
      <c r="AF250" s="14">
        <f>IF(AF249&gt;4.65,IF((AF249+VLOOKUP(CEILING(AF249,1),Tables!$L$2:$M$22,2,FALSE)&lt;4.65),4.65,AF249+VLOOKUP(CEILING(AF249,1),Tables!$L$2:$M$22,2,FALSE)),IF(AF249&lt;4.65,IF((AF249+VLOOKUP(FLOOR(AF249,1),Tables!$L$2:$M$22,2,FALSE)&gt;4.65),4.65,AF249+VLOOKUP(FLOOR(AF249,1),Tables!$L$2:$M$22,2,FALSE)),4.65))</f>
        <v>4.6500000000000004</v>
      </c>
      <c r="AK250" s="14">
        <f>IF(AK249&gt;4.65,IF((AK249+VLOOKUP(CEILING(AK249,1),Tables!$L$2:$M$22,2,FALSE)&lt;4.65),4.65,AK249+VLOOKUP(CEILING(AK249,1),Tables!$L$2:$M$22,2,FALSE)),IF(AK249&lt;4.65,IF((AK249+VLOOKUP(FLOOR(AK249,1),Tables!$L$2:$M$22,2,FALSE)&gt;4.65),4.65,AK249+VLOOKUP(FLOOR(AK249,1),Tables!$L$2:$M$22,2,FALSE)),4.65))</f>
        <v>4.6500000000000004</v>
      </c>
      <c r="AP250" s="14">
        <f>IF(AP249&gt;4.65,IF((AP249+VLOOKUP(CEILING(AP249,1),Tables!$L$2:$M$22,2,FALSE)&lt;4.65),4.65,AP249+VLOOKUP(CEILING(AP249,1),Tables!$L$2:$M$22,2,FALSE)),IF(AP249&lt;4.65,IF((AP249+VLOOKUP(FLOOR(AP249,1),Tables!$L$2:$M$22,2,FALSE)&gt;4.65),4.65,AP249+VLOOKUP(FLOOR(AP249,1),Tables!$L$2:$M$22,2,FALSE)),4.65))</f>
        <v>4.6500000000000004</v>
      </c>
    </row>
    <row r="251" spans="1:45" s="19" customFormat="1">
      <c r="A251" s="9"/>
      <c r="B251" s="9"/>
      <c r="C251" s="9"/>
      <c r="E251" s="34" t="s">
        <v>9</v>
      </c>
      <c r="F251" s="43"/>
      <c r="G251" s="22">
        <f t="shared" ref="G251" si="225">IF(F251="pic",G250/0.75,IF(F251="mots",G250*0.5,G250))</f>
        <v>4.6500000000000004</v>
      </c>
      <c r="H251" s="49"/>
      <c r="I251" s="32"/>
      <c r="J251" s="56"/>
      <c r="K251" s="43"/>
      <c r="L251" s="22">
        <f t="shared" ref="L251" si="226">IF(K251="pic",L250/0.75,IF(K251="mots",L250*0.5,L250))</f>
        <v>4.6500000000000004</v>
      </c>
      <c r="M251" s="49"/>
      <c r="N251" s="32"/>
      <c r="O251" s="56"/>
      <c r="P251" s="43"/>
      <c r="Q251" s="22">
        <f t="shared" ref="Q251" si="227">IF(P251="pic",Q250/0.75,IF(P251="mots",Q250*0.5,Q250))</f>
        <v>4.6500000000000004</v>
      </c>
      <c r="R251" s="49"/>
      <c r="S251" s="32"/>
      <c r="T251" s="56"/>
      <c r="U251" s="43"/>
      <c r="V251" s="22">
        <f t="shared" ref="V251" si="228">IF(U251="pic",V250/0.75,IF(U251="mots",V250*0.5,V250))</f>
        <v>4.6500000000000004</v>
      </c>
      <c r="W251" s="49"/>
      <c r="X251" s="32"/>
      <c r="Y251" s="56"/>
      <c r="Z251" s="43"/>
      <c r="AA251" s="22">
        <f t="shared" ref="AA251" si="229">IF(Z251="pic",AA250/0.75,IF(Z251="mots",AA250*0.5,AA250))</f>
        <v>4.6500000000000004</v>
      </c>
      <c r="AB251" s="49"/>
      <c r="AC251" s="32"/>
      <c r="AD251" s="56"/>
      <c r="AE251" s="43"/>
      <c r="AF251" s="22">
        <f t="shared" ref="AF251" si="230">IF(AE251="pic",AF250/0.75,IF(AE251="mots",AF250*0.5,AF250))</f>
        <v>4.6500000000000004</v>
      </c>
      <c r="AG251" s="49"/>
      <c r="AH251" s="32"/>
      <c r="AI251" s="56"/>
      <c r="AJ251" s="43"/>
      <c r="AK251" s="22">
        <f t="shared" ref="AK251" si="231">IF(AJ251="pic",AK250/0.75,IF(AJ251="mots",AK250*0.5,AK250))</f>
        <v>4.6500000000000004</v>
      </c>
      <c r="AL251" s="49"/>
      <c r="AM251" s="32"/>
      <c r="AN251" s="56"/>
      <c r="AO251" s="43"/>
      <c r="AP251" s="22">
        <f t="shared" ref="AP251" si="232">IF(AO251="pic",AP250/0.75,IF(AO251="mots",AP250*0.5,AP250))</f>
        <v>4.6500000000000004</v>
      </c>
      <c r="AQ251" s="49"/>
      <c r="AR251" s="32"/>
      <c r="AS251" s="56"/>
    </row>
    <row r="252" spans="1:45">
      <c r="G252" s="7"/>
      <c r="L252" s="7"/>
      <c r="Q252" s="7"/>
      <c r="V252" s="7"/>
      <c r="AA252" s="7"/>
      <c r="AF252" s="7"/>
      <c r="AK252" s="7"/>
      <c r="AP252" s="7"/>
    </row>
    <row r="253" spans="1:45">
      <c r="G253" s="7"/>
      <c r="L253" s="7"/>
      <c r="Q253" s="7"/>
      <c r="V253" s="7"/>
      <c r="AA253" s="7"/>
      <c r="AF253" s="7"/>
      <c r="AK253" s="7"/>
      <c r="AP253" s="7"/>
    </row>
    <row r="254" spans="1:45">
      <c r="G254" s="7"/>
      <c r="L254" s="7"/>
      <c r="Q254" s="7"/>
      <c r="V254" s="7"/>
      <c r="AA254" s="7"/>
      <c r="AF254" s="7"/>
      <c r="AK254" s="7"/>
      <c r="AP254" s="7"/>
    </row>
    <row r="255" spans="1:45">
      <c r="G255" s="7"/>
      <c r="L255" s="7"/>
      <c r="Q255" s="7"/>
      <c r="V255" s="7"/>
      <c r="AA255" s="7"/>
      <c r="AF255" s="7"/>
      <c r="AK255" s="7"/>
      <c r="AP255" s="7"/>
    </row>
    <row r="256" spans="1:45">
      <c r="G256" s="7"/>
      <c r="L256" s="7"/>
      <c r="Q256" s="7"/>
      <c r="V256" s="7"/>
      <c r="AA256" s="7"/>
      <c r="AF256" s="7"/>
      <c r="AK256" s="7"/>
      <c r="AP256" s="7"/>
    </row>
    <row r="257" spans="7:42">
      <c r="G257" s="7"/>
      <c r="L257" s="7"/>
      <c r="Q257" s="7"/>
      <c r="V257" s="7"/>
      <c r="AA257" s="7"/>
      <c r="AF257" s="7"/>
      <c r="AK257" s="7"/>
      <c r="AP257" s="7"/>
    </row>
    <row r="258" spans="7:42">
      <c r="G258" s="7"/>
      <c r="L258" s="7"/>
      <c r="Q258" s="7"/>
      <c r="V258" s="7"/>
      <c r="AA258" s="7"/>
      <c r="AF258" s="7"/>
      <c r="AK258" s="7"/>
      <c r="AP258" s="7"/>
    </row>
    <row r="259" spans="7:42">
      <c r="G259" s="7"/>
      <c r="L259" s="7"/>
      <c r="Q259" s="7"/>
      <c r="V259" s="7"/>
      <c r="AA259" s="7"/>
      <c r="AF259" s="7"/>
      <c r="AK259" s="7"/>
      <c r="AP259" s="7"/>
    </row>
    <row r="260" spans="7:42">
      <c r="G260" s="7"/>
      <c r="L260" s="7"/>
      <c r="Q260" s="7"/>
      <c r="V260" s="7"/>
      <c r="AA260" s="7"/>
      <c r="AF260" s="7"/>
      <c r="AK260" s="7"/>
      <c r="AP260" s="7"/>
    </row>
    <row r="261" spans="7:42">
      <c r="G261" s="7"/>
      <c r="L261" s="7"/>
      <c r="Q261" s="7"/>
      <c r="V261" s="7"/>
      <c r="AA261" s="7"/>
      <c r="AF261" s="7"/>
      <c r="AK261" s="7"/>
      <c r="AP261" s="7"/>
    </row>
    <row r="262" spans="7:42">
      <c r="G262" s="7"/>
      <c r="L262" s="7"/>
      <c r="Q262" s="7"/>
      <c r="V262" s="7"/>
      <c r="AA262" s="7"/>
      <c r="AF262" s="7"/>
      <c r="AK262" s="7"/>
      <c r="AP262" s="7"/>
    </row>
    <row r="263" spans="7:42">
      <c r="G263" s="7"/>
      <c r="L263" s="7"/>
      <c r="Q263" s="7"/>
      <c r="V263" s="7"/>
      <c r="AA263" s="7"/>
      <c r="AF263" s="7"/>
      <c r="AK263" s="7"/>
      <c r="AP263" s="7"/>
    </row>
    <row r="264" spans="7:42">
      <c r="G264" s="7"/>
      <c r="L264" s="7"/>
      <c r="Q264" s="7"/>
      <c r="V264" s="7"/>
      <c r="AA264" s="7"/>
      <c r="AF264" s="7"/>
      <c r="AK264" s="7"/>
      <c r="AP264" s="7"/>
    </row>
    <row r="265" spans="7:42">
      <c r="G265" s="7"/>
      <c r="L265" s="7"/>
      <c r="Q265" s="7"/>
      <c r="V265" s="7"/>
      <c r="AA265" s="7"/>
      <c r="AF265" s="7"/>
      <c r="AK265" s="7"/>
      <c r="AP265" s="7"/>
    </row>
    <row r="266" spans="7:42">
      <c r="G266" s="7"/>
      <c r="L266" s="7"/>
      <c r="Q266" s="7"/>
      <c r="V266" s="7"/>
      <c r="AA266" s="7"/>
      <c r="AF266" s="7"/>
      <c r="AK266" s="7"/>
      <c r="AP266" s="7"/>
    </row>
    <row r="267" spans="7:42">
      <c r="G267" s="7"/>
      <c r="L267" s="7"/>
      <c r="Q267" s="7"/>
      <c r="V267" s="7"/>
      <c r="AA267" s="7"/>
      <c r="AF267" s="7"/>
      <c r="AK267" s="7"/>
      <c r="AP267" s="7"/>
    </row>
    <row r="268" spans="7:42">
      <c r="G268" s="7"/>
      <c r="L268" s="7"/>
      <c r="Q268" s="7"/>
      <c r="V268" s="7"/>
      <c r="AA268" s="7"/>
      <c r="AF268" s="7"/>
      <c r="AK268" s="7"/>
      <c r="AP268" s="7"/>
    </row>
    <row r="269" spans="7:42">
      <c r="G269" s="7"/>
      <c r="L269" s="7"/>
      <c r="Q269" s="7"/>
      <c r="V269" s="7"/>
      <c r="AA269" s="7"/>
      <c r="AF269" s="7"/>
      <c r="AK269" s="7"/>
      <c r="AP269" s="7"/>
    </row>
    <row r="270" spans="7:42">
      <c r="G270" s="7"/>
      <c r="L270" s="7"/>
      <c r="Q270" s="7"/>
      <c r="V270" s="7"/>
      <c r="AA270" s="7"/>
      <c r="AF270" s="7"/>
      <c r="AK270" s="7"/>
      <c r="AP270" s="7"/>
    </row>
    <row r="271" spans="7:42">
      <c r="G271" s="7"/>
      <c r="L271" s="7"/>
      <c r="Q271" s="7"/>
      <c r="V271" s="7"/>
      <c r="AA271" s="7"/>
      <c r="AF271" s="7"/>
      <c r="AK271" s="7"/>
      <c r="AP271" s="7"/>
    </row>
    <row r="272" spans="7:42">
      <c r="G272" s="7"/>
      <c r="L272" s="7"/>
      <c r="Q272" s="7"/>
      <c r="V272" s="7"/>
      <c r="AA272" s="7"/>
      <c r="AF272" s="7"/>
      <c r="AK272" s="7"/>
      <c r="AP272" s="7"/>
    </row>
    <row r="273" spans="7:42">
      <c r="G273" s="7"/>
      <c r="L273" s="7"/>
      <c r="Q273" s="7"/>
      <c r="V273" s="7"/>
      <c r="AA273" s="7"/>
      <c r="AF273" s="7"/>
      <c r="AK273" s="7"/>
      <c r="AP273" s="7"/>
    </row>
    <row r="274" spans="7:42">
      <c r="G274" s="7"/>
      <c r="L274" s="7"/>
      <c r="Q274" s="7"/>
      <c r="V274" s="7"/>
      <c r="AA274" s="7"/>
      <c r="AF274" s="7"/>
      <c r="AK274" s="7"/>
      <c r="AP274" s="7"/>
    </row>
    <row r="275" spans="7:42">
      <c r="G275" s="7"/>
      <c r="L275" s="7"/>
      <c r="Q275" s="7"/>
      <c r="V275" s="7"/>
      <c r="AA275" s="7"/>
      <c r="AF275" s="7"/>
      <c r="AK275" s="7"/>
      <c r="AP275" s="7"/>
    </row>
    <row r="276" spans="7:42">
      <c r="G276" s="7"/>
      <c r="L276" s="7"/>
      <c r="Q276" s="7"/>
      <c r="V276" s="7"/>
      <c r="AA276" s="7"/>
      <c r="AF276" s="7"/>
      <c r="AK276" s="7"/>
      <c r="AP276" s="7"/>
    </row>
    <row r="277" spans="7:42">
      <c r="G277" s="7"/>
      <c r="L277" s="7"/>
      <c r="Q277" s="7"/>
      <c r="V277" s="7"/>
      <c r="AA277" s="7"/>
      <c r="AF277" s="7"/>
      <c r="AK277" s="7"/>
      <c r="AP277" s="7"/>
    </row>
    <row r="278" spans="7:42">
      <c r="G278" s="7"/>
      <c r="L278" s="7"/>
      <c r="Q278" s="7"/>
      <c r="V278" s="7"/>
      <c r="AA278" s="7"/>
      <c r="AF278" s="7"/>
      <c r="AK278" s="7"/>
      <c r="AP278" s="7"/>
    </row>
    <row r="279" spans="7:42">
      <c r="G279" s="7"/>
      <c r="L279" s="7"/>
      <c r="Q279" s="7"/>
      <c r="V279" s="7"/>
      <c r="AA279" s="7"/>
      <c r="AF279" s="7"/>
      <c r="AK279" s="7"/>
      <c r="AP279" s="7"/>
    </row>
    <row r="280" spans="7:42">
      <c r="G280" s="7"/>
      <c r="L280" s="7"/>
      <c r="Q280" s="7"/>
      <c r="V280" s="7"/>
      <c r="AA280" s="7"/>
      <c r="AF280" s="7"/>
      <c r="AK280" s="7"/>
      <c r="AP280" s="7"/>
    </row>
    <row r="281" spans="7:42">
      <c r="G281" s="7"/>
      <c r="L281" s="7"/>
      <c r="Q281" s="7"/>
      <c r="V281" s="7"/>
      <c r="AA281" s="7"/>
      <c r="AF281" s="7"/>
      <c r="AK281" s="7"/>
      <c r="AP281" s="7"/>
    </row>
    <row r="282" spans="7:42">
      <c r="G282" s="7"/>
      <c r="L282" s="7"/>
      <c r="Q282" s="7"/>
      <c r="V282" s="7"/>
      <c r="AA282" s="7"/>
      <c r="AF282" s="7"/>
      <c r="AK282" s="7"/>
      <c r="AP282" s="7"/>
    </row>
    <row r="283" spans="7:42">
      <c r="G283" s="7"/>
      <c r="L283" s="7"/>
      <c r="Q283" s="7"/>
      <c r="V283" s="7"/>
      <c r="AA283" s="7"/>
      <c r="AF283" s="7"/>
      <c r="AK283" s="7"/>
      <c r="AP283" s="7"/>
    </row>
    <row r="284" spans="7:42">
      <c r="G284" s="7"/>
      <c r="L284" s="7"/>
      <c r="Q284" s="7"/>
      <c r="V284" s="7"/>
      <c r="AA284" s="7"/>
      <c r="AF284" s="7"/>
      <c r="AK284" s="7"/>
      <c r="AP284" s="7"/>
    </row>
    <row r="285" spans="7:42">
      <c r="G285" s="7"/>
      <c r="L285" s="7"/>
      <c r="Q285" s="7"/>
      <c r="V285" s="7"/>
      <c r="AA285" s="7"/>
      <c r="AF285" s="7"/>
      <c r="AK285" s="7"/>
      <c r="AP285" s="7"/>
    </row>
    <row r="286" spans="7:42">
      <c r="G286" s="7"/>
      <c r="L286" s="7"/>
      <c r="Q286" s="7"/>
      <c r="V286" s="7"/>
      <c r="AA286" s="7"/>
      <c r="AF286" s="7"/>
      <c r="AK286" s="7"/>
      <c r="AP286" s="7"/>
    </row>
    <row r="287" spans="7:42">
      <c r="G287" s="7"/>
      <c r="L287" s="7"/>
      <c r="Q287" s="7"/>
      <c r="V287" s="7"/>
      <c r="AA287" s="7"/>
      <c r="AF287" s="7"/>
      <c r="AK287" s="7"/>
      <c r="AP287" s="7"/>
    </row>
    <row r="288" spans="7:42">
      <c r="G288" s="7"/>
      <c r="L288" s="7"/>
      <c r="Q288" s="7"/>
      <c r="V288" s="7"/>
      <c r="AA288" s="7"/>
      <c r="AF288" s="7"/>
      <c r="AK288" s="7"/>
      <c r="AP288" s="7"/>
    </row>
    <row r="289" spans="7:42">
      <c r="G289" s="7"/>
      <c r="L289" s="7"/>
      <c r="Q289" s="7"/>
      <c r="V289" s="7"/>
      <c r="AA289" s="7"/>
      <c r="AF289" s="7"/>
      <c r="AK289" s="7"/>
      <c r="AP289" s="7"/>
    </row>
    <row r="290" spans="7:42">
      <c r="G290" s="7"/>
      <c r="L290" s="7"/>
      <c r="Q290" s="7"/>
      <c r="V290" s="7"/>
      <c r="AA290" s="7"/>
      <c r="AF290" s="7"/>
      <c r="AK290" s="7"/>
      <c r="AP290" s="7"/>
    </row>
    <row r="291" spans="7:42">
      <c r="G291" s="7"/>
      <c r="L291" s="7"/>
      <c r="Q291" s="7"/>
      <c r="V291" s="7"/>
      <c r="AA291" s="7"/>
      <c r="AF291" s="7"/>
      <c r="AK291" s="7"/>
      <c r="AP291" s="7"/>
    </row>
    <row r="292" spans="7:42">
      <c r="G292" s="7"/>
      <c r="L292" s="7"/>
      <c r="Q292" s="7"/>
      <c r="V292" s="7"/>
      <c r="AA292" s="7"/>
      <c r="AF292" s="7"/>
      <c r="AK292" s="7"/>
      <c r="AP292" s="7"/>
    </row>
    <row r="293" spans="7:42">
      <c r="G293" s="7"/>
      <c r="L293" s="7"/>
      <c r="Q293" s="7"/>
      <c r="V293" s="7"/>
      <c r="AA293" s="7"/>
      <c r="AF293" s="7"/>
      <c r="AK293" s="7"/>
      <c r="AP293" s="7"/>
    </row>
    <row r="294" spans="7:42">
      <c r="G294" s="7"/>
      <c r="L294" s="7"/>
      <c r="Q294" s="7"/>
      <c r="V294" s="7"/>
      <c r="AA294" s="7"/>
      <c r="AF294" s="7"/>
      <c r="AK294" s="7"/>
      <c r="AP294" s="7"/>
    </row>
    <row r="295" spans="7:42">
      <c r="G295" s="7"/>
      <c r="L295" s="7"/>
      <c r="Q295" s="7"/>
      <c r="V295" s="7"/>
      <c r="AA295" s="7"/>
      <c r="AF295" s="7"/>
      <c r="AK295" s="7"/>
      <c r="AP295" s="7"/>
    </row>
    <row r="296" spans="7:42">
      <c r="G296" s="7"/>
      <c r="L296" s="7"/>
      <c r="Q296" s="7"/>
      <c r="V296" s="7"/>
      <c r="AA296" s="7"/>
      <c r="AF296" s="7"/>
      <c r="AK296" s="7"/>
      <c r="AP296" s="7"/>
    </row>
    <row r="297" spans="7:42">
      <c r="G297" s="7"/>
      <c r="L297" s="7"/>
      <c r="Q297" s="7"/>
      <c r="V297" s="7"/>
      <c r="AA297" s="7"/>
      <c r="AF297" s="7"/>
      <c r="AK297" s="7"/>
      <c r="AP297" s="7"/>
    </row>
    <row r="298" spans="7:42">
      <c r="G298" s="7"/>
      <c r="L298" s="7"/>
      <c r="Q298" s="7"/>
      <c r="V298" s="7"/>
      <c r="AA298" s="7"/>
      <c r="AF298" s="7"/>
      <c r="AK298" s="7"/>
      <c r="AP298" s="7"/>
    </row>
    <row r="299" spans="7:42">
      <c r="G299" s="7"/>
      <c r="L299" s="7"/>
      <c r="Q299" s="7"/>
      <c r="V299" s="7"/>
      <c r="AA299" s="7"/>
      <c r="AF299" s="7"/>
      <c r="AK299" s="7"/>
      <c r="AP299" s="7"/>
    </row>
  </sheetData>
  <conditionalFormatting sqref="A4:XFD251">
    <cfRule type="expression" dxfId="2" priority="3" stopIfTrue="1">
      <formula>COUNTA($A4)&lt;1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42"/>
  <sheetViews>
    <sheetView workbookViewId="0">
      <selection activeCell="G18" sqref="G18"/>
    </sheetView>
  </sheetViews>
  <sheetFormatPr defaultRowHeight="13.2"/>
  <cols>
    <col min="1" max="1" width="13.88671875" bestFit="1" customWidth="1"/>
    <col min="10" max="10" width="11.109375" customWidth="1"/>
    <col min="12" max="12" width="9.109375" style="4" customWidth="1"/>
    <col min="13" max="13" width="9.109375" style="5" customWidth="1"/>
    <col min="14" max="14" width="10.33203125" style="4" customWidth="1"/>
  </cols>
  <sheetData>
    <row r="1" spans="1:17">
      <c r="A1" t="s">
        <v>17</v>
      </c>
      <c r="B1" t="s">
        <v>27</v>
      </c>
      <c r="D1" t="s">
        <v>28</v>
      </c>
      <c r="F1" t="s">
        <v>30</v>
      </c>
      <c r="G1" t="s">
        <v>27</v>
      </c>
      <c r="L1" s="58" t="s">
        <v>56</v>
      </c>
      <c r="M1" s="60" t="s">
        <v>57</v>
      </c>
      <c r="N1" s="59" t="s">
        <v>58</v>
      </c>
      <c r="P1" t="s">
        <v>84</v>
      </c>
      <c r="Q1" t="s">
        <v>85</v>
      </c>
    </row>
    <row r="2" spans="1:17">
      <c r="A2" t="s">
        <v>15</v>
      </c>
      <c r="B2">
        <v>0</v>
      </c>
      <c r="C2" t="s">
        <v>15</v>
      </c>
      <c r="D2">
        <v>0</v>
      </c>
      <c r="E2" t="s">
        <v>10</v>
      </c>
      <c r="F2" t="s">
        <v>29</v>
      </c>
      <c r="G2">
        <v>1</v>
      </c>
      <c r="I2">
        <v>1</v>
      </c>
      <c r="J2" t="s">
        <v>10</v>
      </c>
      <c r="L2" s="58">
        <v>20</v>
      </c>
      <c r="M2" s="60">
        <f>1/N2</f>
        <v>-0.66666666666666663</v>
      </c>
      <c r="N2" s="58">
        <v>-1.5</v>
      </c>
      <c r="P2">
        <v>17</v>
      </c>
      <c r="Q2">
        <v>1</v>
      </c>
    </row>
    <row r="3" spans="1:17">
      <c r="A3" t="s">
        <v>10</v>
      </c>
      <c r="B3">
        <v>1</v>
      </c>
      <c r="C3" t="s">
        <v>10</v>
      </c>
      <c r="D3">
        <v>1</v>
      </c>
      <c r="E3" t="s">
        <v>16</v>
      </c>
      <c r="F3" t="s">
        <v>31</v>
      </c>
      <c r="G3">
        <v>0.5</v>
      </c>
      <c r="I3">
        <v>2</v>
      </c>
      <c r="J3" t="s">
        <v>16</v>
      </c>
      <c r="L3" s="58">
        <v>19</v>
      </c>
      <c r="M3" s="60">
        <f t="shared" ref="M3:M22" si="0">1/N3</f>
        <v>-0.66666666666666663</v>
      </c>
      <c r="N3" s="58">
        <v>-1.5</v>
      </c>
      <c r="P3">
        <v>18</v>
      </c>
      <c r="Q3">
        <v>1</v>
      </c>
    </row>
    <row r="4" spans="1:17">
      <c r="A4" t="s">
        <v>16</v>
      </c>
      <c r="B4">
        <v>2</v>
      </c>
      <c r="C4" t="s">
        <v>16</v>
      </c>
      <c r="D4">
        <v>2</v>
      </c>
      <c r="E4" t="s">
        <v>13</v>
      </c>
      <c r="F4" t="s">
        <v>32</v>
      </c>
      <c r="G4">
        <v>0</v>
      </c>
      <c r="I4">
        <v>3</v>
      </c>
      <c r="J4" t="s">
        <v>13</v>
      </c>
      <c r="L4" s="58">
        <v>18</v>
      </c>
      <c r="M4" s="60">
        <f t="shared" si="0"/>
        <v>-0.66666666666666663</v>
      </c>
      <c r="N4" s="58">
        <v>-1.5</v>
      </c>
      <c r="P4">
        <v>19</v>
      </c>
      <c r="Q4">
        <v>1</v>
      </c>
    </row>
    <row r="5" spans="1:17">
      <c r="A5" t="s">
        <v>13</v>
      </c>
      <c r="B5">
        <v>3</v>
      </c>
      <c r="C5" t="s">
        <v>13</v>
      </c>
      <c r="D5">
        <v>3</v>
      </c>
      <c r="E5" t="s">
        <v>92</v>
      </c>
      <c r="I5">
        <v>4</v>
      </c>
      <c r="J5" t="s">
        <v>92</v>
      </c>
      <c r="L5" s="58">
        <v>17</v>
      </c>
      <c r="M5" s="60">
        <f t="shared" si="0"/>
        <v>-0.66666666666666663</v>
      </c>
      <c r="N5" s="58">
        <v>-1.5</v>
      </c>
      <c r="P5">
        <v>20</v>
      </c>
      <c r="Q5">
        <v>1</v>
      </c>
    </row>
    <row r="6" spans="1:17">
      <c r="A6" t="s">
        <v>92</v>
      </c>
      <c r="B6">
        <v>4</v>
      </c>
      <c r="C6" t="s">
        <v>92</v>
      </c>
      <c r="D6">
        <v>4</v>
      </c>
      <c r="E6" t="s">
        <v>88</v>
      </c>
      <c r="F6">
        <v>0</v>
      </c>
      <c r="G6" t="s">
        <v>33</v>
      </c>
      <c r="I6">
        <v>5</v>
      </c>
      <c r="J6" t="s">
        <v>88</v>
      </c>
      <c r="L6" s="58">
        <v>16</v>
      </c>
      <c r="M6" s="60">
        <f t="shared" si="0"/>
        <v>-0.66666666666666663</v>
      </c>
      <c r="N6" s="58">
        <v>-1.5</v>
      </c>
      <c r="P6">
        <v>21</v>
      </c>
      <c r="Q6">
        <v>1</v>
      </c>
    </row>
    <row r="7" spans="1:17">
      <c r="A7" t="s">
        <v>88</v>
      </c>
      <c r="B7">
        <v>5</v>
      </c>
      <c r="C7" t="s">
        <v>88</v>
      </c>
      <c r="D7">
        <v>5</v>
      </c>
      <c r="E7" t="s">
        <v>89</v>
      </c>
      <c r="F7">
        <v>1</v>
      </c>
      <c r="G7" t="s">
        <v>32</v>
      </c>
      <c r="I7">
        <v>6</v>
      </c>
      <c r="J7" t="s">
        <v>89</v>
      </c>
      <c r="L7" s="58">
        <v>15</v>
      </c>
      <c r="M7" s="60">
        <f t="shared" si="0"/>
        <v>-0.66666666666666663</v>
      </c>
      <c r="N7" s="58">
        <v>-1.5</v>
      </c>
      <c r="P7">
        <v>22</v>
      </c>
      <c r="Q7">
        <v>1</v>
      </c>
    </row>
    <row r="8" spans="1:17">
      <c r="A8" t="s">
        <v>89</v>
      </c>
      <c r="B8">
        <v>6</v>
      </c>
      <c r="C8" t="s">
        <v>89</v>
      </c>
      <c r="D8">
        <v>6</v>
      </c>
      <c r="E8" t="s">
        <v>90</v>
      </c>
      <c r="F8">
        <v>2</v>
      </c>
      <c r="G8" t="s">
        <v>29</v>
      </c>
      <c r="I8">
        <v>7</v>
      </c>
      <c r="J8" t="s">
        <v>90</v>
      </c>
      <c r="L8" s="58">
        <v>14</v>
      </c>
      <c r="M8" s="60">
        <f t="shared" si="0"/>
        <v>-0.66666666666666663</v>
      </c>
      <c r="N8" s="58">
        <v>-1.5</v>
      </c>
      <c r="P8">
        <v>23</v>
      </c>
      <c r="Q8">
        <v>1</v>
      </c>
    </row>
    <row r="9" spans="1:17">
      <c r="A9" t="s">
        <v>90</v>
      </c>
      <c r="B9">
        <v>7</v>
      </c>
      <c r="C9" t="s">
        <v>90</v>
      </c>
      <c r="D9">
        <v>7</v>
      </c>
      <c r="E9" t="s">
        <v>91</v>
      </c>
      <c r="F9">
        <v>3</v>
      </c>
      <c r="G9" t="s">
        <v>34</v>
      </c>
      <c r="I9">
        <v>8</v>
      </c>
      <c r="J9" t="s">
        <v>91</v>
      </c>
      <c r="L9" s="58">
        <v>13</v>
      </c>
      <c r="M9" s="60">
        <f t="shared" si="0"/>
        <v>-0.66666666666666663</v>
      </c>
      <c r="N9" s="58">
        <v>-1.5</v>
      </c>
      <c r="P9">
        <v>24</v>
      </c>
      <c r="Q9">
        <v>1</v>
      </c>
    </row>
    <row r="10" spans="1:17">
      <c r="A10" t="s">
        <v>91</v>
      </c>
      <c r="B10">
        <v>8</v>
      </c>
      <c r="C10" t="s">
        <v>91</v>
      </c>
      <c r="D10">
        <v>8</v>
      </c>
      <c r="E10" t="s">
        <v>20</v>
      </c>
      <c r="I10">
        <v>9</v>
      </c>
      <c r="J10" t="s">
        <v>20</v>
      </c>
      <c r="L10" s="58">
        <v>12</v>
      </c>
      <c r="M10" s="60">
        <f t="shared" si="0"/>
        <v>-0.66666666666666663</v>
      </c>
      <c r="N10" s="58">
        <v>-1.5</v>
      </c>
      <c r="P10">
        <v>25</v>
      </c>
      <c r="Q10">
        <v>1</v>
      </c>
    </row>
    <row r="11" spans="1:17">
      <c r="A11" t="s">
        <v>20</v>
      </c>
      <c r="B11">
        <v>9</v>
      </c>
      <c r="C11" t="s">
        <v>20</v>
      </c>
      <c r="D11">
        <v>9</v>
      </c>
      <c r="E11" t="s">
        <v>18</v>
      </c>
      <c r="F11">
        <v>0</v>
      </c>
      <c r="G11" t="s">
        <v>33</v>
      </c>
      <c r="H11">
        <v>0</v>
      </c>
      <c r="I11">
        <v>10</v>
      </c>
      <c r="J11" t="s">
        <v>18</v>
      </c>
      <c r="L11" s="58">
        <v>11</v>
      </c>
      <c r="M11" s="60">
        <f t="shared" si="0"/>
        <v>-0.66666666666666663</v>
      </c>
      <c r="N11" s="58">
        <v>-1.5</v>
      </c>
      <c r="P11">
        <v>26</v>
      </c>
      <c r="Q11">
        <v>1</v>
      </c>
    </row>
    <row r="12" spans="1:17">
      <c r="A12" t="s">
        <v>18</v>
      </c>
      <c r="B12">
        <v>10</v>
      </c>
      <c r="C12" t="s">
        <v>18</v>
      </c>
      <c r="D12">
        <v>10</v>
      </c>
      <c r="E12" t="s">
        <v>19</v>
      </c>
      <c r="F12">
        <v>0.25</v>
      </c>
      <c r="G12" t="s">
        <v>32</v>
      </c>
      <c r="H12">
        <v>0.25</v>
      </c>
      <c r="I12">
        <v>11</v>
      </c>
      <c r="J12" t="s">
        <v>19</v>
      </c>
      <c r="L12" s="58">
        <v>10</v>
      </c>
      <c r="M12" s="60">
        <f t="shared" si="0"/>
        <v>-0.33333333333333331</v>
      </c>
      <c r="N12" s="58">
        <v>-3</v>
      </c>
      <c r="P12">
        <v>27</v>
      </c>
      <c r="Q12">
        <v>1</v>
      </c>
    </row>
    <row r="13" spans="1:17">
      <c r="A13" t="s">
        <v>19</v>
      </c>
      <c r="B13">
        <v>11</v>
      </c>
      <c r="C13" t="s">
        <v>19</v>
      </c>
      <c r="D13">
        <v>11</v>
      </c>
      <c r="E13" t="s">
        <v>21</v>
      </c>
      <c r="F13">
        <v>0.5</v>
      </c>
      <c r="G13" t="s">
        <v>29</v>
      </c>
      <c r="H13">
        <v>0.5</v>
      </c>
      <c r="I13">
        <v>12</v>
      </c>
      <c r="J13" t="s">
        <v>21</v>
      </c>
      <c r="L13" s="58">
        <v>9</v>
      </c>
      <c r="M13" s="60">
        <f t="shared" si="0"/>
        <v>-0.16666666666666666</v>
      </c>
      <c r="N13" s="58">
        <v>-6</v>
      </c>
      <c r="P13">
        <v>28</v>
      </c>
      <c r="Q13">
        <v>1</v>
      </c>
    </row>
    <row r="14" spans="1:17">
      <c r="A14" t="s">
        <v>21</v>
      </c>
      <c r="B14">
        <v>12</v>
      </c>
      <c r="C14" t="s">
        <v>21</v>
      </c>
      <c r="D14">
        <v>12</v>
      </c>
      <c r="E14" t="s">
        <v>22</v>
      </c>
      <c r="F14">
        <v>0.75</v>
      </c>
      <c r="G14" t="s">
        <v>34</v>
      </c>
      <c r="H14">
        <v>0.75</v>
      </c>
      <c r="I14">
        <v>13</v>
      </c>
      <c r="J14" t="s">
        <v>22</v>
      </c>
      <c r="L14" s="58">
        <v>8</v>
      </c>
      <c r="M14" s="60">
        <f t="shared" si="0"/>
        <v>-0.14285714285714285</v>
      </c>
      <c r="N14" s="58">
        <v>-7</v>
      </c>
      <c r="P14">
        <v>29</v>
      </c>
      <c r="Q14">
        <v>1.1428571428571428</v>
      </c>
    </row>
    <row r="15" spans="1:17">
      <c r="A15" t="s">
        <v>22</v>
      </c>
      <c r="B15">
        <v>13</v>
      </c>
      <c r="C15" t="s">
        <v>22</v>
      </c>
      <c r="D15">
        <v>13</v>
      </c>
      <c r="E15" t="s">
        <v>11</v>
      </c>
      <c r="I15">
        <v>14</v>
      </c>
      <c r="J15" t="s">
        <v>11</v>
      </c>
      <c r="L15" s="58">
        <v>7</v>
      </c>
      <c r="M15" s="60">
        <f t="shared" si="0"/>
        <v>-0.1</v>
      </c>
      <c r="N15" s="58">
        <v>-10</v>
      </c>
      <c r="P15">
        <v>30</v>
      </c>
      <c r="Q15">
        <v>1.3333333333333333</v>
      </c>
    </row>
    <row r="16" spans="1:17">
      <c r="A16" t="s">
        <v>11</v>
      </c>
      <c r="B16">
        <v>14</v>
      </c>
      <c r="C16" t="s">
        <v>11</v>
      </c>
      <c r="D16">
        <v>14</v>
      </c>
      <c r="E16" t="s">
        <v>23</v>
      </c>
      <c r="G16" s="1" t="s">
        <v>65</v>
      </c>
      <c r="I16">
        <v>15</v>
      </c>
      <c r="J16" t="s">
        <v>23</v>
      </c>
      <c r="L16" s="58">
        <v>6</v>
      </c>
      <c r="M16" s="60">
        <f t="shared" si="0"/>
        <v>-0.05</v>
      </c>
      <c r="N16" s="58">
        <v>-20</v>
      </c>
      <c r="P16">
        <v>31</v>
      </c>
      <c r="Q16">
        <v>1.6</v>
      </c>
    </row>
    <row r="17" spans="1:17">
      <c r="A17" t="s">
        <v>23</v>
      </c>
      <c r="B17">
        <v>15</v>
      </c>
      <c r="C17" t="s">
        <v>23</v>
      </c>
      <c r="D17">
        <v>15</v>
      </c>
      <c r="E17" t="s">
        <v>24</v>
      </c>
      <c r="G17" s="1" t="s">
        <v>66</v>
      </c>
      <c r="I17">
        <v>16</v>
      </c>
      <c r="J17" t="s">
        <v>24</v>
      </c>
      <c r="L17" s="58">
        <v>5</v>
      </c>
      <c r="M17" s="60">
        <f t="shared" si="0"/>
        <v>-2.5000000000000001E-2</v>
      </c>
      <c r="N17" s="58">
        <v>-40</v>
      </c>
      <c r="P17">
        <v>32</v>
      </c>
      <c r="Q17">
        <v>2</v>
      </c>
    </row>
    <row r="18" spans="1:17">
      <c r="A18" t="s">
        <v>24</v>
      </c>
      <c r="B18">
        <v>16</v>
      </c>
      <c r="C18" t="s">
        <v>24</v>
      </c>
      <c r="D18">
        <v>16</v>
      </c>
      <c r="E18" t="s">
        <v>25</v>
      </c>
      <c r="G18" s="1" t="s">
        <v>67</v>
      </c>
      <c r="I18">
        <v>17</v>
      </c>
      <c r="J18" t="s">
        <v>25</v>
      </c>
      <c r="L18" s="58">
        <v>4</v>
      </c>
      <c r="M18" s="60">
        <f t="shared" si="0"/>
        <v>1.5384615384615385E-2</v>
      </c>
      <c r="N18" s="58">
        <v>65</v>
      </c>
      <c r="P18">
        <v>33</v>
      </c>
      <c r="Q18">
        <v>2.6666666666666665</v>
      </c>
    </row>
    <row r="19" spans="1:17">
      <c r="A19" t="s">
        <v>25</v>
      </c>
      <c r="B19">
        <v>17</v>
      </c>
      <c r="C19" t="s">
        <v>25</v>
      </c>
      <c r="D19">
        <v>17</v>
      </c>
      <c r="E19" t="s">
        <v>26</v>
      </c>
      <c r="I19">
        <v>18</v>
      </c>
      <c r="J19" t="s">
        <v>26</v>
      </c>
      <c r="L19" s="58">
        <v>3</v>
      </c>
      <c r="M19" s="60">
        <f t="shared" si="0"/>
        <v>6.6666666666666666E-2</v>
      </c>
      <c r="N19" s="58">
        <v>15</v>
      </c>
      <c r="P19">
        <v>34</v>
      </c>
      <c r="Q19">
        <v>4</v>
      </c>
    </row>
    <row r="20" spans="1:17">
      <c r="A20" t="s">
        <v>26</v>
      </c>
      <c r="B20">
        <v>18</v>
      </c>
      <c r="C20" t="s">
        <v>26</v>
      </c>
      <c r="D20">
        <v>18</v>
      </c>
      <c r="E20" t="s">
        <v>12</v>
      </c>
      <c r="I20">
        <v>19</v>
      </c>
      <c r="J20" t="s">
        <v>12</v>
      </c>
      <c r="L20" s="58">
        <v>2</v>
      </c>
      <c r="M20" s="60">
        <f t="shared" si="0"/>
        <v>0.16666666666666666</v>
      </c>
      <c r="N20" s="58">
        <v>6</v>
      </c>
      <c r="P20">
        <v>35</v>
      </c>
      <c r="Q20">
        <v>8</v>
      </c>
    </row>
    <row r="21" spans="1:17">
      <c r="A21" t="s">
        <v>12</v>
      </c>
      <c r="B21">
        <v>19</v>
      </c>
      <c r="C21" t="s">
        <v>12</v>
      </c>
      <c r="D21">
        <v>19</v>
      </c>
      <c r="E21" t="s">
        <v>14</v>
      </c>
      <c r="I21">
        <v>20</v>
      </c>
      <c r="J21" t="s">
        <v>14</v>
      </c>
      <c r="L21" s="58">
        <v>1</v>
      </c>
      <c r="M21" s="60">
        <f t="shared" si="0"/>
        <v>0.33333333333333331</v>
      </c>
      <c r="N21" s="58">
        <v>3</v>
      </c>
      <c r="P21">
        <v>36</v>
      </c>
      <c r="Q21">
        <v>8</v>
      </c>
    </row>
    <row r="22" spans="1:17">
      <c r="A22" t="s">
        <v>14</v>
      </c>
      <c r="B22">
        <v>20</v>
      </c>
      <c r="C22" t="s">
        <v>14</v>
      </c>
      <c r="D22">
        <v>20</v>
      </c>
      <c r="E22" t="s">
        <v>35</v>
      </c>
      <c r="I22">
        <v>21</v>
      </c>
      <c r="J22" t="s">
        <v>35</v>
      </c>
      <c r="L22" s="58">
        <v>0</v>
      </c>
      <c r="M22" s="60">
        <f t="shared" si="0"/>
        <v>1</v>
      </c>
      <c r="N22" s="58">
        <v>1</v>
      </c>
      <c r="P22">
        <v>37</v>
      </c>
      <c r="Q22">
        <v>8</v>
      </c>
    </row>
    <row r="23" spans="1:17">
      <c r="A23" t="s">
        <v>35</v>
      </c>
      <c r="B23">
        <v>21</v>
      </c>
      <c r="C23" t="s">
        <v>35</v>
      </c>
      <c r="D23">
        <v>21</v>
      </c>
      <c r="E23" t="s">
        <v>36</v>
      </c>
      <c r="I23">
        <v>22</v>
      </c>
      <c r="J23" t="s">
        <v>36</v>
      </c>
      <c r="P23">
        <v>38</v>
      </c>
      <c r="Q23">
        <v>8</v>
      </c>
    </row>
    <row r="24" spans="1:17">
      <c r="A24" t="s">
        <v>36</v>
      </c>
      <c r="B24">
        <v>22</v>
      </c>
      <c r="C24" t="s">
        <v>36</v>
      </c>
      <c r="D24">
        <v>22</v>
      </c>
      <c r="E24" t="s">
        <v>37</v>
      </c>
      <c r="I24">
        <v>23</v>
      </c>
      <c r="J24" t="s">
        <v>37</v>
      </c>
      <c r="P24">
        <v>39</v>
      </c>
      <c r="Q24">
        <v>8</v>
      </c>
    </row>
    <row r="25" spans="1:17">
      <c r="A25" t="s">
        <v>37</v>
      </c>
      <c r="B25">
        <v>23</v>
      </c>
      <c r="C25" t="s">
        <v>37</v>
      </c>
      <c r="D25">
        <v>23</v>
      </c>
      <c r="E25" t="s">
        <v>38</v>
      </c>
      <c r="I25">
        <v>24</v>
      </c>
      <c r="J25" t="s">
        <v>38</v>
      </c>
      <c r="P25">
        <v>40</v>
      </c>
      <c r="Q25">
        <v>8</v>
      </c>
    </row>
    <row r="26" spans="1:17">
      <c r="A26" t="s">
        <v>38</v>
      </c>
      <c r="B26">
        <v>24</v>
      </c>
      <c r="C26" t="s">
        <v>38</v>
      </c>
      <c r="D26">
        <v>24</v>
      </c>
      <c r="E26" t="s">
        <v>39</v>
      </c>
      <c r="I26">
        <v>25</v>
      </c>
      <c r="J26" t="s">
        <v>39</v>
      </c>
      <c r="P26">
        <v>41</v>
      </c>
      <c r="Q26">
        <v>8</v>
      </c>
    </row>
    <row r="27" spans="1:17">
      <c r="A27" t="s">
        <v>39</v>
      </c>
      <c r="B27">
        <v>25</v>
      </c>
      <c r="C27" t="s">
        <v>39</v>
      </c>
      <c r="D27">
        <v>25</v>
      </c>
      <c r="E27" t="s">
        <v>40</v>
      </c>
      <c r="I27">
        <v>26</v>
      </c>
      <c r="J27" t="s">
        <v>40</v>
      </c>
      <c r="P27">
        <v>42</v>
      </c>
      <c r="Q27">
        <v>8</v>
      </c>
    </row>
    <row r="28" spans="1:17">
      <c r="A28" t="s">
        <v>40</v>
      </c>
      <c r="B28">
        <v>26</v>
      </c>
      <c r="C28" t="s">
        <v>40</v>
      </c>
      <c r="D28">
        <v>26</v>
      </c>
      <c r="E28" t="s">
        <v>41</v>
      </c>
      <c r="I28">
        <v>27</v>
      </c>
      <c r="J28" t="s">
        <v>41</v>
      </c>
      <c r="P28">
        <v>43</v>
      </c>
      <c r="Q28">
        <v>8</v>
      </c>
    </row>
    <row r="29" spans="1:17">
      <c r="A29" t="s">
        <v>41</v>
      </c>
      <c r="B29">
        <v>27</v>
      </c>
      <c r="C29" t="s">
        <v>41</v>
      </c>
      <c r="D29">
        <v>27</v>
      </c>
      <c r="E29" t="s">
        <v>42</v>
      </c>
      <c r="I29">
        <v>28</v>
      </c>
      <c r="J29" t="s">
        <v>42</v>
      </c>
      <c r="P29">
        <v>44</v>
      </c>
      <c r="Q29">
        <v>8</v>
      </c>
    </row>
    <row r="30" spans="1:17">
      <c r="A30" t="s">
        <v>42</v>
      </c>
      <c r="B30">
        <v>28</v>
      </c>
      <c r="C30" t="s">
        <v>42</v>
      </c>
      <c r="D30">
        <v>28</v>
      </c>
      <c r="E30" t="s">
        <v>43</v>
      </c>
      <c r="I30">
        <v>29</v>
      </c>
      <c r="J30" t="s">
        <v>43</v>
      </c>
      <c r="P30">
        <v>45</v>
      </c>
      <c r="Q30">
        <v>8</v>
      </c>
    </row>
    <row r="31" spans="1:17">
      <c r="A31" t="s">
        <v>43</v>
      </c>
      <c r="B31">
        <v>29</v>
      </c>
      <c r="C31" t="s">
        <v>43</v>
      </c>
      <c r="D31">
        <v>29</v>
      </c>
      <c r="E31" t="s">
        <v>44</v>
      </c>
      <c r="I31">
        <v>30</v>
      </c>
      <c r="J31" t="s">
        <v>44</v>
      </c>
    </row>
    <row r="32" spans="1:17">
      <c r="A32" t="s">
        <v>44</v>
      </c>
      <c r="B32">
        <v>30</v>
      </c>
      <c r="C32" t="s">
        <v>44</v>
      </c>
      <c r="D32">
        <v>30</v>
      </c>
      <c r="E32" t="s">
        <v>45</v>
      </c>
      <c r="I32">
        <v>31</v>
      </c>
      <c r="J32" t="s">
        <v>45</v>
      </c>
    </row>
    <row r="33" spans="1:10">
      <c r="A33" t="s">
        <v>45</v>
      </c>
      <c r="B33">
        <v>31</v>
      </c>
      <c r="C33" t="s">
        <v>45</v>
      </c>
      <c r="D33">
        <v>31</v>
      </c>
      <c r="E33" t="s">
        <v>46</v>
      </c>
      <c r="I33">
        <v>32</v>
      </c>
      <c r="J33" t="s">
        <v>46</v>
      </c>
    </row>
    <row r="34" spans="1:10">
      <c r="A34" t="s">
        <v>46</v>
      </c>
      <c r="B34">
        <v>32</v>
      </c>
      <c r="C34" t="s">
        <v>46</v>
      </c>
      <c r="D34">
        <v>32</v>
      </c>
      <c r="E34" t="s">
        <v>47</v>
      </c>
      <c r="I34">
        <v>33</v>
      </c>
      <c r="J34" t="s">
        <v>47</v>
      </c>
    </row>
    <row r="35" spans="1:10">
      <c r="A35" t="s">
        <v>47</v>
      </c>
      <c r="B35">
        <v>33</v>
      </c>
      <c r="C35" t="s">
        <v>47</v>
      </c>
      <c r="D35">
        <v>33</v>
      </c>
      <c r="E35" t="s">
        <v>48</v>
      </c>
      <c r="I35">
        <v>34</v>
      </c>
      <c r="J35" t="s">
        <v>48</v>
      </c>
    </row>
    <row r="36" spans="1:10">
      <c r="A36" t="s">
        <v>48</v>
      </c>
      <c r="B36">
        <v>34</v>
      </c>
      <c r="C36" t="s">
        <v>48</v>
      </c>
      <c r="D36">
        <v>34</v>
      </c>
      <c r="E36" t="s">
        <v>49</v>
      </c>
      <c r="I36">
        <v>35</v>
      </c>
      <c r="J36" t="s">
        <v>49</v>
      </c>
    </row>
    <row r="37" spans="1:10">
      <c r="A37" t="s">
        <v>49</v>
      </c>
      <c r="B37">
        <v>35</v>
      </c>
      <c r="C37" t="s">
        <v>49</v>
      </c>
      <c r="D37">
        <v>35</v>
      </c>
      <c r="E37" t="s">
        <v>50</v>
      </c>
      <c r="I37">
        <v>36</v>
      </c>
      <c r="J37" t="s">
        <v>50</v>
      </c>
    </row>
    <row r="38" spans="1:10">
      <c r="A38" t="s">
        <v>50</v>
      </c>
      <c r="B38">
        <v>36</v>
      </c>
      <c r="C38" t="s">
        <v>50</v>
      </c>
      <c r="D38">
        <v>36</v>
      </c>
      <c r="E38" t="s">
        <v>51</v>
      </c>
      <c r="I38">
        <v>37</v>
      </c>
      <c r="J38" t="s">
        <v>51</v>
      </c>
    </row>
    <row r="39" spans="1:10">
      <c r="A39" t="s">
        <v>51</v>
      </c>
      <c r="B39">
        <v>37</v>
      </c>
      <c r="C39" t="s">
        <v>51</v>
      </c>
      <c r="D39">
        <v>37</v>
      </c>
      <c r="E39" t="s">
        <v>52</v>
      </c>
      <c r="I39">
        <v>38</v>
      </c>
      <c r="J39" t="s">
        <v>52</v>
      </c>
    </row>
    <row r="40" spans="1:10">
      <c r="A40" t="s">
        <v>52</v>
      </c>
      <c r="B40">
        <v>38</v>
      </c>
      <c r="C40" t="s">
        <v>52</v>
      </c>
      <c r="D40">
        <v>38</v>
      </c>
      <c r="E40" t="s">
        <v>53</v>
      </c>
      <c r="I40">
        <v>39</v>
      </c>
      <c r="J40" t="s">
        <v>53</v>
      </c>
    </row>
    <row r="41" spans="1:10">
      <c r="A41" t="s">
        <v>53</v>
      </c>
      <c r="B41">
        <v>39</v>
      </c>
      <c r="C41" t="s">
        <v>53</v>
      </c>
      <c r="D41">
        <v>39</v>
      </c>
      <c r="E41" t="s">
        <v>54</v>
      </c>
      <c r="I41">
        <v>40</v>
      </c>
      <c r="J41" t="s">
        <v>54</v>
      </c>
    </row>
    <row r="42" spans="1:10">
      <c r="A42" t="s">
        <v>54</v>
      </c>
      <c r="B42">
        <v>40</v>
      </c>
      <c r="C42" t="s">
        <v>54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s48-49</vt:lpstr>
      <vt:lpstr>Tables</vt:lpstr>
    </vt:vector>
  </TitlesOfParts>
  <Company>Alps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JohanS</dc:creator>
  <cp:lastModifiedBy>JohanS</cp:lastModifiedBy>
  <dcterms:created xsi:type="dcterms:W3CDTF">2010-02-27T07:47:28Z</dcterms:created>
  <dcterms:modified xsi:type="dcterms:W3CDTF">2012-03-15T02:14:49Z</dcterms:modified>
</cp:coreProperties>
</file>