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384" yWindow="300" windowWidth="17892" windowHeight="10860"/>
  </bookViews>
  <sheets>
    <sheet name="Form vs Experience" sheetId="1" r:id="rId1"/>
    <sheet name="Parser" sheetId="2" r:id="rId2"/>
  </sheets>
  <externalReferences>
    <externalReference r:id="rId3"/>
  </externalReferences>
  <definedNames>
    <definedName name="Förmågenivå">[1]Tables!$V$2:$V$122</definedName>
    <definedName name="Input">[1]Tables!$G$17:$G$18</definedName>
  </definedNames>
  <calcPr calcId="125725"/>
</workbook>
</file>

<file path=xl/calcChain.xml><?xml version="1.0" encoding="utf-8"?>
<calcChain xmlns="http://schemas.openxmlformats.org/spreadsheetml/2006/main">
  <c r="E3" i="1"/>
  <c r="F3"/>
  <c r="G3"/>
  <c r="H3"/>
  <c r="I3"/>
  <c r="J3"/>
  <c r="K3"/>
  <c r="L3"/>
  <c r="M3"/>
  <c r="N3"/>
  <c r="O3"/>
  <c r="P3"/>
  <c r="Q3"/>
  <c r="R3"/>
  <c r="S3"/>
  <c r="E4"/>
  <c r="F4"/>
  <c r="G4"/>
  <c r="H4"/>
  <c r="I4"/>
  <c r="J4"/>
  <c r="K4"/>
  <c r="L4"/>
  <c r="M4"/>
  <c r="N4"/>
  <c r="O4"/>
  <c r="P4"/>
  <c r="Q4"/>
  <c r="R4"/>
  <c r="S4"/>
  <c r="E5"/>
  <c r="F5"/>
  <c r="G5"/>
  <c r="H5"/>
  <c r="I5"/>
  <c r="J5"/>
  <c r="K5"/>
  <c r="L5"/>
  <c r="M5"/>
  <c r="N5"/>
  <c r="O5"/>
  <c r="P5"/>
  <c r="Q5"/>
  <c r="R5"/>
  <c r="S5"/>
  <c r="E6"/>
  <c r="F6"/>
  <c r="G6"/>
  <c r="H6"/>
  <c r="I6"/>
  <c r="J6"/>
  <c r="K6"/>
  <c r="L6"/>
  <c r="M6"/>
  <c r="N6"/>
  <c r="O6"/>
  <c r="P6"/>
  <c r="Q6"/>
  <c r="R6"/>
  <c r="S6"/>
  <c r="E7"/>
  <c r="F7"/>
  <c r="G7"/>
  <c r="H7"/>
  <c r="I7"/>
  <c r="J7"/>
  <c r="K7"/>
  <c r="L7"/>
  <c r="M7"/>
  <c r="N7"/>
  <c r="O7"/>
  <c r="P7"/>
  <c r="Q7"/>
  <c r="R7"/>
  <c r="S7"/>
  <c r="E8"/>
  <c r="F8"/>
  <c r="G8"/>
  <c r="H8"/>
  <c r="I8"/>
  <c r="J8"/>
  <c r="K8"/>
  <c r="L8"/>
  <c r="M8"/>
  <c r="N8"/>
  <c r="O8"/>
  <c r="P8"/>
  <c r="Q8"/>
  <c r="R8"/>
  <c r="S8"/>
  <c r="E9"/>
  <c r="F9"/>
  <c r="G9"/>
  <c r="H9"/>
  <c r="I9"/>
  <c r="J9"/>
  <c r="K9"/>
  <c r="L9"/>
  <c r="M9"/>
  <c r="N9"/>
  <c r="O9"/>
  <c r="P9"/>
  <c r="Q9"/>
  <c r="R9"/>
  <c r="S9"/>
  <c r="E10"/>
  <c r="F10"/>
  <c r="G10"/>
  <c r="H10"/>
  <c r="I10"/>
  <c r="J10"/>
  <c r="K10"/>
  <c r="L10"/>
  <c r="M10"/>
  <c r="N10"/>
  <c r="O10"/>
  <c r="P10"/>
  <c r="Q10"/>
  <c r="R10"/>
  <c r="S10"/>
  <c r="E11"/>
  <c r="F11"/>
  <c r="G11"/>
  <c r="H11"/>
  <c r="I11"/>
  <c r="J11"/>
  <c r="K11"/>
  <c r="L11"/>
  <c r="M11"/>
  <c r="N11"/>
  <c r="O11"/>
  <c r="P11"/>
  <c r="Q11"/>
  <c r="R11"/>
  <c r="S11"/>
  <c r="E12"/>
  <c r="F12"/>
  <c r="G12"/>
  <c r="H12"/>
  <c r="I12"/>
  <c r="J12"/>
  <c r="K12"/>
  <c r="L12"/>
  <c r="M12"/>
  <c r="N12"/>
  <c r="O12"/>
  <c r="P12"/>
  <c r="Q12"/>
  <c r="R12"/>
  <c r="S12"/>
  <c r="E13"/>
  <c r="F13"/>
  <c r="G13"/>
  <c r="H13"/>
  <c r="I13"/>
  <c r="J13"/>
  <c r="K13"/>
  <c r="L13"/>
  <c r="M13"/>
  <c r="N13"/>
  <c r="O13"/>
  <c r="P13"/>
  <c r="Q13"/>
  <c r="R13"/>
  <c r="S13"/>
  <c r="E14"/>
  <c r="F14"/>
  <c r="G14"/>
  <c r="H14"/>
  <c r="I14"/>
  <c r="J14"/>
  <c r="K14"/>
  <c r="L14"/>
  <c r="M14"/>
  <c r="N14"/>
  <c r="O14"/>
  <c r="P14"/>
  <c r="Q14"/>
  <c r="R14"/>
  <c r="S14"/>
  <c r="E15"/>
  <c r="F15"/>
  <c r="G15"/>
  <c r="H15"/>
  <c r="I15"/>
  <c r="J15"/>
  <c r="K15"/>
  <c r="L15"/>
  <c r="M15"/>
  <c r="N15"/>
  <c r="O15"/>
  <c r="P15"/>
  <c r="Q15"/>
  <c r="R15"/>
  <c r="S15"/>
  <c r="E16"/>
  <c r="F16"/>
  <c r="G16"/>
  <c r="H16"/>
  <c r="I16"/>
  <c r="J16"/>
  <c r="K16"/>
  <c r="L16"/>
  <c r="M16"/>
  <c r="N16"/>
  <c r="O16"/>
  <c r="P16"/>
  <c r="Q16"/>
  <c r="R16"/>
  <c r="S16"/>
  <c r="E17"/>
  <c r="F17"/>
  <c r="G17"/>
  <c r="H17"/>
  <c r="I17"/>
  <c r="J17"/>
  <c r="K17"/>
  <c r="L17"/>
  <c r="M17"/>
  <c r="N17"/>
  <c r="O17"/>
  <c r="P17"/>
  <c r="Q17"/>
  <c r="R17"/>
  <c r="S17"/>
  <c r="E18"/>
  <c r="F18"/>
  <c r="G18"/>
  <c r="H18"/>
  <c r="I18"/>
  <c r="J18"/>
  <c r="K18"/>
  <c r="L18"/>
  <c r="M18"/>
  <c r="N18"/>
  <c r="O18"/>
  <c r="P18"/>
  <c r="Q18"/>
  <c r="R18"/>
  <c r="S18"/>
  <c r="E19"/>
  <c r="F19"/>
  <c r="G19"/>
  <c r="H19"/>
  <c r="I19"/>
  <c r="J19"/>
  <c r="K19"/>
  <c r="L19"/>
  <c r="M19"/>
  <c r="N19"/>
  <c r="O19"/>
  <c r="P19"/>
  <c r="Q19"/>
  <c r="R19"/>
  <c r="S19"/>
  <c r="E20"/>
  <c r="F20"/>
  <c r="G20"/>
  <c r="H20"/>
  <c r="I20"/>
  <c r="J20"/>
  <c r="K20"/>
  <c r="L20"/>
  <c r="M20"/>
  <c r="N20"/>
  <c r="O20"/>
  <c r="P20"/>
  <c r="Q20"/>
  <c r="R20"/>
  <c r="S20"/>
  <c r="E21"/>
  <c r="F21"/>
  <c r="G21"/>
  <c r="H21"/>
  <c r="I21"/>
  <c r="J21"/>
  <c r="K21"/>
  <c r="L21"/>
  <c r="M21"/>
  <c r="N21"/>
  <c r="O21"/>
  <c r="P21"/>
  <c r="Q21"/>
  <c r="R21"/>
  <c r="S21"/>
  <c r="E22"/>
  <c r="F22"/>
  <c r="G22"/>
  <c r="H22"/>
  <c r="I22"/>
  <c r="J22"/>
  <c r="K22"/>
  <c r="L22"/>
  <c r="M22"/>
  <c r="N22"/>
  <c r="O22"/>
  <c r="P22"/>
  <c r="Q22"/>
  <c r="R22"/>
  <c r="S22"/>
  <c r="E23"/>
  <c r="F23"/>
  <c r="G23"/>
  <c r="H23"/>
  <c r="I23"/>
  <c r="J23"/>
  <c r="K23"/>
  <c r="L23"/>
  <c r="M23"/>
  <c r="N23"/>
  <c r="O23"/>
  <c r="P23"/>
  <c r="Q23"/>
  <c r="R23"/>
  <c r="S23"/>
  <c r="E24"/>
  <c r="F24"/>
  <c r="G24"/>
  <c r="H24"/>
  <c r="I24"/>
  <c r="J24"/>
  <c r="K24"/>
  <c r="L24"/>
  <c r="M24"/>
  <c r="N24"/>
  <c r="O24"/>
  <c r="P24"/>
  <c r="Q24"/>
  <c r="R24"/>
  <c r="S24"/>
  <c r="E25"/>
  <c r="F25"/>
  <c r="G25"/>
  <c r="H25"/>
  <c r="I25"/>
  <c r="J25"/>
  <c r="K25"/>
  <c r="L25"/>
  <c r="M25"/>
  <c r="N25"/>
  <c r="O25"/>
  <c r="P25"/>
  <c r="Q25"/>
  <c r="R25"/>
  <c r="S25"/>
  <c r="E26"/>
  <c r="F26"/>
  <c r="G26"/>
  <c r="H26"/>
  <c r="I26"/>
  <c r="J26"/>
  <c r="K26"/>
  <c r="L26"/>
  <c r="M26"/>
  <c r="N26"/>
  <c r="O26"/>
  <c r="P26"/>
  <c r="Q26"/>
  <c r="R26"/>
  <c r="S26"/>
  <c r="E27"/>
  <c r="F27"/>
  <c r="G27"/>
  <c r="H27"/>
  <c r="I27"/>
  <c r="J27"/>
  <c r="K27"/>
  <c r="L27"/>
  <c r="M27"/>
  <c r="N27"/>
  <c r="O27"/>
  <c r="P27"/>
  <c r="Q27"/>
  <c r="R27"/>
  <c r="S27"/>
  <c r="E28"/>
  <c r="F28"/>
  <c r="G28"/>
  <c r="H28"/>
  <c r="I28"/>
  <c r="J28"/>
  <c r="K28"/>
  <c r="L28"/>
  <c r="M28"/>
  <c r="N28"/>
  <c r="O28"/>
  <c r="P28"/>
  <c r="Q28"/>
  <c r="R28"/>
  <c r="S28"/>
  <c r="E29"/>
  <c r="F29"/>
  <c r="G29"/>
  <c r="H29"/>
  <c r="I29"/>
  <c r="J29"/>
  <c r="K29"/>
  <c r="L29"/>
  <c r="M29"/>
  <c r="N29"/>
  <c r="O29"/>
  <c r="P29"/>
  <c r="Q29"/>
  <c r="R29"/>
  <c r="S29"/>
  <c r="E30"/>
  <c r="F30"/>
  <c r="G30"/>
  <c r="H30"/>
  <c r="I30"/>
  <c r="J30"/>
  <c r="K30"/>
  <c r="L30"/>
  <c r="M30"/>
  <c r="N30"/>
  <c r="O30"/>
  <c r="P30"/>
  <c r="Q30"/>
  <c r="R30"/>
  <c r="S30"/>
  <c r="E31"/>
  <c r="F31"/>
  <c r="G31"/>
  <c r="H31"/>
  <c r="I31"/>
  <c r="J31"/>
  <c r="K31"/>
  <c r="L31"/>
  <c r="M31"/>
  <c r="N31"/>
  <c r="O31"/>
  <c r="P31"/>
  <c r="Q31"/>
  <c r="R31"/>
  <c r="S31"/>
  <c r="E32"/>
  <c r="F32"/>
  <c r="G32"/>
  <c r="H32"/>
  <c r="I32"/>
  <c r="J32"/>
  <c r="K32"/>
  <c r="L32"/>
  <c r="M32"/>
  <c r="N32"/>
  <c r="O32"/>
  <c r="P32"/>
  <c r="Q32"/>
  <c r="R32"/>
  <c r="S3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"/>
  <c r="E21" i="2"/>
  <c r="C21"/>
  <c r="E20"/>
  <c r="C20"/>
  <c r="E19"/>
  <c r="C19"/>
  <c r="E18"/>
  <c r="C18"/>
  <c r="C24" s="1"/>
  <c r="H24" s="1"/>
  <c r="AA17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C16"/>
  <c r="F15"/>
  <c r="E15"/>
  <c r="C15"/>
  <c r="E14"/>
  <c r="F14" s="1"/>
  <c r="F16" l="1"/>
  <c r="C27" s="1"/>
  <c r="H27" s="1"/>
  <c r="E27" l="1"/>
  <c r="J27" s="1"/>
  <c r="E24"/>
  <c r="J24" s="1"/>
  <c r="C26"/>
  <c r="H26" s="1"/>
  <c r="E26"/>
  <c r="J26" s="1"/>
  <c r="C25"/>
  <c r="H25" s="1"/>
  <c r="E25"/>
  <c r="J25" s="1"/>
</calcChain>
</file>

<file path=xl/sharedStrings.xml><?xml version="1.0" encoding="utf-8"?>
<sst xmlns="http://schemas.openxmlformats.org/spreadsheetml/2006/main" count="242" uniqueCount="84">
  <si>
    <t>Experience \ Form</t>
  </si>
  <si>
    <t>Ability:</t>
  </si>
  <si>
    <t>Magisk</t>
  </si>
  <si>
    <t>Spelare:</t>
  </si>
  <si>
    <t>Rutin</t>
  </si>
  <si>
    <t>ypperlig</t>
  </si>
  <si>
    <t>låg</t>
  </si>
  <si>
    <t>Form</t>
  </si>
  <si>
    <t>bra</t>
  </si>
  <si>
    <t>medel</t>
  </si>
  <si>
    <t>Lookup table</t>
  </si>
  <si>
    <t>X kondis</t>
  </si>
  <si>
    <t>Förmåga</t>
  </si>
  <si>
    <t>Värde</t>
  </si>
  <si>
    <t>Beräkningsvärde</t>
  </si>
  <si>
    <t>Formtendens</t>
  </si>
  <si>
    <t>Team ratings</t>
  </si>
  <si>
    <t>Salary</t>
  </si>
  <si>
    <t>Factor</t>
  </si>
  <si>
    <t>Copy-paste:</t>
  </si>
  <si>
    <t>Kondition:</t>
  </si>
  <si>
    <t>fenomenal</t>
  </si>
  <si>
    <t>Målvakt:</t>
  </si>
  <si>
    <t>katastrofal</t>
  </si>
  <si>
    <t>hög</t>
  </si>
  <si>
    <t>katastofal (mkt låg)</t>
  </si>
  <si>
    <t>Spelupplägg:</t>
  </si>
  <si>
    <t>Framspel:</t>
  </si>
  <si>
    <t>usel</t>
  </si>
  <si>
    <t>Ytter:</t>
  </si>
  <si>
    <t>legendarisk</t>
  </si>
  <si>
    <t>Försvar:</t>
  </si>
  <si>
    <t>övernaturlig</t>
  </si>
  <si>
    <t>dålig</t>
  </si>
  <si>
    <t>Målgörare:</t>
  </si>
  <si>
    <t>Fasta sit.:</t>
  </si>
  <si>
    <t>hyfsad</t>
  </si>
  <si>
    <t>mkt låg</t>
  </si>
  <si>
    <t>enastående</t>
  </si>
  <si>
    <t>mkt hög</t>
  </si>
  <si>
    <t>Parsad spelare:</t>
  </si>
  <si>
    <t>Faktor</t>
  </si>
  <si>
    <t>unik</t>
  </si>
  <si>
    <t>Extra</t>
  </si>
  <si>
    <t>Tendens</t>
  </si>
  <si>
    <t>gudabenådad</t>
  </si>
  <si>
    <t>oförglömlig</t>
  </si>
  <si>
    <t>Kondition</t>
  </si>
  <si>
    <t>Målvakt</t>
  </si>
  <si>
    <t>himmelsk</t>
  </si>
  <si>
    <t>SU</t>
  </si>
  <si>
    <t>Passningar</t>
  </si>
  <si>
    <t>titanisk</t>
  </si>
  <si>
    <t>S43 = new ratio</t>
  </si>
  <si>
    <t>Ytter</t>
  </si>
  <si>
    <t>Försvar</t>
  </si>
  <si>
    <t>utomjordisk</t>
  </si>
  <si>
    <t>Målgörare</t>
  </si>
  <si>
    <t>Fasta</t>
  </si>
  <si>
    <t>mytomspunnen</t>
  </si>
  <si>
    <t>magisk</t>
  </si>
  <si>
    <t>Prestation:</t>
  </si>
  <si>
    <t>utopisk</t>
  </si>
  <si>
    <t>gudomlig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</si>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</sst>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_-* #,##0.00_-;\-* #,##0.00_-;_-* &quot;-&quot;??_-;_-@_-"/>
  </numFmts>
  <fonts count="5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0" fillId="2" borderId="3" xfId="0" applyFill="1" applyBorder="1"/>
    <xf numFmtId="164" fontId="2" fillId="2" borderId="4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165" fontId="0" fillId="2" borderId="1" xfId="1" applyFont="1" applyFill="1" applyBorder="1"/>
    <xf numFmtId="0" fontId="0" fillId="2" borderId="5" xfId="0" applyFill="1" applyBorder="1"/>
    <xf numFmtId="165" fontId="0" fillId="2" borderId="4" xfId="1" applyFont="1" applyFill="1" applyBorder="1"/>
    <xf numFmtId="165" fontId="0" fillId="2" borderId="6" xfId="1" applyFont="1" applyFill="1" applyBorder="1"/>
    <xf numFmtId="0" fontId="0" fillId="2" borderId="4" xfId="0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2" applyAlignment="1" applyProtection="1">
      <alignment horizontal="left" vertical="top"/>
    </xf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4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6" xfId="0" applyFont="1" applyBorder="1"/>
    <xf numFmtId="0" fontId="0" fillId="0" borderId="7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x_ht_helper_to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cription"/>
      <sheetName val="PlayerData"/>
      <sheetName val="TeamData"/>
      <sheetName val="Summary"/>
      <sheetName val="RawData"/>
      <sheetName val="TS Analysis"/>
      <sheetName val="Match predictor"/>
      <sheetName val="Team tool (GBK)"/>
      <sheetName val="Team tool (SWE)"/>
      <sheetName val="Ability analyser"/>
      <sheetName val="Coach"/>
      <sheetName val="Confidence"/>
      <sheetName val="Player tool 2"/>
      <sheetName val="Player Tools"/>
      <sheetName val="Övriga vertyg"/>
      <sheetName val="Parser"/>
      <sheetName val="Tables"/>
      <sheetName val="LL Player tool"/>
      <sheetName val="CA"/>
      <sheetName val="Player tool 2.0"/>
      <sheetName val="Salary"/>
      <sheetName val="Economy"/>
      <sheetName val="Stamina performance"/>
      <sheetName val="Stamina training"/>
      <sheetName val="Form vs Stamina"/>
      <sheetName val="Form vs Experi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V2" t="str">
            <v>obefintlig</v>
          </cell>
        </row>
        <row r="3">
          <cell r="V3" t="str">
            <v>katastrofal (mkt låg)</v>
          </cell>
        </row>
        <row r="4">
          <cell r="V4" t="str">
            <v>katastrofal (låg)</v>
          </cell>
        </row>
        <row r="5">
          <cell r="V5" t="str">
            <v>katastrofal (hög)</v>
          </cell>
        </row>
        <row r="6">
          <cell r="V6" t="str">
            <v>katastrofal (mkt hög)</v>
          </cell>
        </row>
        <row r="7">
          <cell r="V7" t="str">
            <v>usel (mkt låg)</v>
          </cell>
        </row>
        <row r="8">
          <cell r="V8" t="str">
            <v>usel (låg)</v>
          </cell>
        </row>
        <row r="9">
          <cell r="V9" t="str">
            <v>usel (hög)</v>
          </cell>
        </row>
        <row r="10">
          <cell r="V10" t="str">
            <v>usel (mkt hög)</v>
          </cell>
        </row>
        <row r="11">
          <cell r="V11" t="str">
            <v>dålig (mkt låg)</v>
          </cell>
        </row>
        <row r="12">
          <cell r="V12" t="str">
            <v>dålig (låg)</v>
          </cell>
        </row>
        <row r="13">
          <cell r="V13" t="str">
            <v>dålig (hög)</v>
          </cell>
        </row>
        <row r="14">
          <cell r="V14" t="str">
            <v>dålig (mkt hög)</v>
          </cell>
        </row>
        <row r="15">
          <cell r="V15" t="str">
            <v>hyfsad (mkt låg)</v>
          </cell>
        </row>
        <row r="16">
          <cell r="V16" t="str">
            <v>hyfsad (låg)</v>
          </cell>
        </row>
        <row r="17">
          <cell r="G17" t="str">
            <v>Ratings</v>
          </cell>
          <cell r="V17" t="str">
            <v>hyfsad (hög)</v>
          </cell>
        </row>
        <row r="18">
          <cell r="G18" t="str">
            <v>Numbers</v>
          </cell>
          <cell r="V18" t="str">
            <v>hyfsad (mkt hög)</v>
          </cell>
        </row>
        <row r="19">
          <cell r="V19" t="str">
            <v>bra (mkt låg)</v>
          </cell>
        </row>
        <row r="20">
          <cell r="V20" t="str">
            <v>bra (låg)</v>
          </cell>
        </row>
        <row r="21">
          <cell r="V21" t="str">
            <v>bra (hög)</v>
          </cell>
        </row>
        <row r="22">
          <cell r="V22" t="str">
            <v>bra (mkt hög)</v>
          </cell>
        </row>
        <row r="23">
          <cell r="V23" t="str">
            <v>ypperlig (mkt låg)</v>
          </cell>
        </row>
        <row r="24">
          <cell r="V24" t="str">
            <v>ypperlig (låg)</v>
          </cell>
        </row>
        <row r="25">
          <cell r="V25" t="str">
            <v>ypperlig (hög)</v>
          </cell>
        </row>
        <row r="26">
          <cell r="V26" t="str">
            <v>ypperlig (mkt hög)</v>
          </cell>
        </row>
        <row r="27">
          <cell r="V27" t="str">
            <v>enastående (mkt låg)</v>
          </cell>
        </row>
        <row r="28">
          <cell r="V28" t="str">
            <v>enastående (låg)</v>
          </cell>
        </row>
        <row r="29">
          <cell r="V29" t="str">
            <v>enastående (hög)</v>
          </cell>
        </row>
        <row r="30">
          <cell r="V30" t="str">
            <v>enastående (mkt hög)</v>
          </cell>
        </row>
        <row r="31">
          <cell r="V31" t="str">
            <v>fenomenal (mkt låg)</v>
          </cell>
        </row>
        <row r="32">
          <cell r="V32" t="str">
            <v>fenomenal (låg)</v>
          </cell>
        </row>
        <row r="33">
          <cell r="V33" t="str">
            <v>fenomenal (hög)</v>
          </cell>
        </row>
        <row r="34">
          <cell r="V34" t="str">
            <v>fenomenal (mkt hög)</v>
          </cell>
        </row>
        <row r="35">
          <cell r="V35" t="str">
            <v>unik (mkt låg)</v>
          </cell>
        </row>
        <row r="36">
          <cell r="V36" t="str">
            <v>unik (låg)</v>
          </cell>
        </row>
        <row r="37">
          <cell r="V37" t="str">
            <v>unik (hög)</v>
          </cell>
        </row>
        <row r="38">
          <cell r="V38" t="str">
            <v>unik (mkt hög)</v>
          </cell>
        </row>
        <row r="39">
          <cell r="V39" t="str">
            <v>legendarisk (mkt låg)</v>
          </cell>
        </row>
        <row r="40">
          <cell r="V40" t="str">
            <v>legendarisk (låg)</v>
          </cell>
        </row>
        <row r="41">
          <cell r="V41" t="str">
            <v>legendarisk (hög)</v>
          </cell>
        </row>
        <row r="42">
          <cell r="V42" t="str">
            <v>legendarisk (mkt hög)</v>
          </cell>
        </row>
        <row r="43">
          <cell r="V43" t="str">
            <v>gudabenådad (mkt låg)</v>
          </cell>
        </row>
        <row r="44">
          <cell r="V44" t="str">
            <v>gudabenådad (låg)</v>
          </cell>
        </row>
        <row r="45">
          <cell r="V45" t="str">
            <v>gudabenådad (hög)</v>
          </cell>
        </row>
        <row r="46">
          <cell r="V46" t="str">
            <v>gudabenådad (mkt hög)</v>
          </cell>
        </row>
        <row r="47">
          <cell r="V47" t="str">
            <v>övernaturlig (mkt låg)</v>
          </cell>
        </row>
        <row r="48">
          <cell r="V48" t="str">
            <v>övernaturlig (låg)</v>
          </cell>
        </row>
        <row r="49">
          <cell r="V49" t="str">
            <v>övernaturlig (hög)</v>
          </cell>
        </row>
        <row r="50">
          <cell r="V50" t="str">
            <v>övernaturlig (mkt hög)</v>
          </cell>
        </row>
        <row r="51">
          <cell r="V51" t="str">
            <v>oförglömlig (mkt låg)</v>
          </cell>
        </row>
        <row r="52">
          <cell r="V52" t="str">
            <v>oförglömlig (låg)</v>
          </cell>
        </row>
        <row r="53">
          <cell r="V53" t="str">
            <v>oförglömlig (hög)</v>
          </cell>
        </row>
        <row r="54">
          <cell r="V54" t="str">
            <v>oförglömlig (mkt hög)</v>
          </cell>
        </row>
        <row r="55">
          <cell r="V55" t="str">
            <v>himmelsk (mkt låg)</v>
          </cell>
        </row>
        <row r="56">
          <cell r="V56" t="str">
            <v>himmelsk (låg)</v>
          </cell>
        </row>
        <row r="57">
          <cell r="V57" t="str">
            <v>himmelsk (hög)</v>
          </cell>
        </row>
        <row r="58">
          <cell r="V58" t="str">
            <v>himmelsk (mkt hög)</v>
          </cell>
        </row>
        <row r="59">
          <cell r="V59" t="str">
            <v>titanisk (mkt låg)</v>
          </cell>
        </row>
        <row r="60">
          <cell r="V60" t="str">
            <v>titanisk (låg)</v>
          </cell>
        </row>
        <row r="61">
          <cell r="V61" t="str">
            <v>titanisk (hög)</v>
          </cell>
        </row>
        <row r="62">
          <cell r="V62" t="str">
            <v>titanisk (mkt hög)</v>
          </cell>
        </row>
        <row r="63">
          <cell r="V63" t="str">
            <v>utomjordisk (mkt låg)</v>
          </cell>
        </row>
        <row r="64">
          <cell r="V64" t="str">
            <v>utomjordisk (låg)</v>
          </cell>
        </row>
        <row r="65">
          <cell r="V65" t="str">
            <v>utomjordisk (hög)</v>
          </cell>
        </row>
        <row r="66">
          <cell r="V66" t="str">
            <v>utomjordisk (mkt hög)</v>
          </cell>
        </row>
        <row r="67">
          <cell r="V67" t="str">
            <v>mytomspunnen (mkt låg)</v>
          </cell>
        </row>
        <row r="68">
          <cell r="V68" t="str">
            <v>mytomspunnen (låg)</v>
          </cell>
        </row>
        <row r="69">
          <cell r="V69" t="str">
            <v>mytomspunnen (hög)</v>
          </cell>
        </row>
        <row r="70">
          <cell r="V70" t="str">
            <v>mytomspunnen (mkt hög)</v>
          </cell>
        </row>
        <row r="71">
          <cell r="V71" t="str">
            <v>magisk (mkt låg)</v>
          </cell>
        </row>
        <row r="72">
          <cell r="V72" t="str">
            <v>magisk (låg)</v>
          </cell>
        </row>
        <row r="73">
          <cell r="V73" t="str">
            <v>magisk (hög)</v>
          </cell>
        </row>
        <row r="74">
          <cell r="V74" t="str">
            <v>magisk (mkt hög)</v>
          </cell>
        </row>
        <row r="75">
          <cell r="V75" t="str">
            <v>utopisk (mkt låg)</v>
          </cell>
        </row>
        <row r="76">
          <cell r="V76" t="str">
            <v>utopisk (låg)</v>
          </cell>
        </row>
        <row r="77">
          <cell r="V77" t="str">
            <v>utopisk (hög)</v>
          </cell>
        </row>
        <row r="78">
          <cell r="V78" t="str">
            <v>utopisk (mkt hög)</v>
          </cell>
        </row>
        <row r="79">
          <cell r="V79" t="str">
            <v>gudomlig (mkt låg)</v>
          </cell>
        </row>
        <row r="80">
          <cell r="V80" t="str">
            <v>gudomlig (låg)</v>
          </cell>
        </row>
        <row r="81">
          <cell r="V81" t="str">
            <v>gudomlig (hög)</v>
          </cell>
        </row>
        <row r="82">
          <cell r="V82" t="str">
            <v>gudomlig (mkt hög)</v>
          </cell>
        </row>
        <row r="83">
          <cell r="V83" t="str">
            <v>gudomlig+1 (mkt låg)</v>
          </cell>
        </row>
        <row r="84">
          <cell r="V84" t="str">
            <v>gudomlig+1 (låg)</v>
          </cell>
        </row>
        <row r="85">
          <cell r="V85" t="str">
            <v>gudomlig+1 (hög)</v>
          </cell>
        </row>
        <row r="86">
          <cell r="V86" t="str">
            <v>gudomlig+1 (mkt hög)</v>
          </cell>
        </row>
        <row r="87">
          <cell r="V87" t="str">
            <v>gudomlig+2 (mkt låg)</v>
          </cell>
        </row>
        <row r="88">
          <cell r="V88" t="str">
            <v>gudomlig+2 (låg)</v>
          </cell>
        </row>
        <row r="89">
          <cell r="V89" t="str">
            <v>gudomlig+2 (hög)</v>
          </cell>
        </row>
        <row r="90">
          <cell r="V90" t="str">
            <v>gudomlig+2 (mkt hög)</v>
          </cell>
        </row>
        <row r="91">
          <cell r="V91" t="str">
            <v>gudomlig+3 (mkt låg)</v>
          </cell>
        </row>
        <row r="92">
          <cell r="V92" t="str">
            <v>gudomlig+3 (låg)</v>
          </cell>
        </row>
        <row r="93">
          <cell r="V93" t="str">
            <v>gudomlig+3 (hög)</v>
          </cell>
        </row>
        <row r="94">
          <cell r="V94" t="str">
            <v>gudomlig+3 (mkt hög)</v>
          </cell>
        </row>
        <row r="95">
          <cell r="V95" t="str">
            <v>gudomlig+4 (mkt låg)</v>
          </cell>
        </row>
        <row r="96">
          <cell r="V96" t="str">
            <v>gudomlig+4 (låg)</v>
          </cell>
        </row>
        <row r="97">
          <cell r="V97" t="str">
            <v>gudomlig+4 (hög)</v>
          </cell>
        </row>
        <row r="98">
          <cell r="V98" t="str">
            <v>gudomlig+4 (mkt hög)</v>
          </cell>
        </row>
        <row r="99">
          <cell r="V99" t="str">
            <v>gudomlig+5 (mkt låg)</v>
          </cell>
        </row>
        <row r="100">
          <cell r="V100" t="str">
            <v>gudomlig+5 (låg)</v>
          </cell>
        </row>
        <row r="101">
          <cell r="V101" t="str">
            <v>gudomlig+5 (hög)</v>
          </cell>
        </row>
        <row r="102">
          <cell r="V102" t="str">
            <v>gudomlig+5 (mkt hög)</v>
          </cell>
        </row>
        <row r="103">
          <cell r="V103" t="str">
            <v>gudomlig+6 (mkt låg)</v>
          </cell>
        </row>
        <row r="104">
          <cell r="V104" t="str">
            <v>gudomlig+6 (låg)</v>
          </cell>
        </row>
        <row r="105">
          <cell r="V105" t="str">
            <v>gudomlig+6 (hög)</v>
          </cell>
        </row>
        <row r="106">
          <cell r="V106" t="str">
            <v>gudomlig+6 (mkt hög)</v>
          </cell>
        </row>
        <row r="107">
          <cell r="V107" t="str">
            <v>gudomlig+7 (mkt låg)</v>
          </cell>
        </row>
        <row r="108">
          <cell r="V108" t="str">
            <v>gudomlig+7 (låg)</v>
          </cell>
        </row>
        <row r="109">
          <cell r="V109" t="str">
            <v>gudomlig+7 (hög)</v>
          </cell>
        </row>
        <row r="110">
          <cell r="V110" t="str">
            <v>gudomlig+7 (mkt hög)</v>
          </cell>
        </row>
        <row r="111">
          <cell r="V111" t="str">
            <v>gudomlig+8 (mkt låg)</v>
          </cell>
        </row>
        <row r="112">
          <cell r="V112" t="str">
            <v>gudomlig+8 (låg)</v>
          </cell>
        </row>
        <row r="113">
          <cell r="V113" t="str">
            <v>gudomlig+8 (hög)</v>
          </cell>
        </row>
        <row r="114">
          <cell r="V114" t="str">
            <v>gudomlig+8 (mkt hög)</v>
          </cell>
        </row>
        <row r="115">
          <cell r="V115" t="str">
            <v>gudomlig+9 (mkt låg)</v>
          </cell>
        </row>
        <row r="116">
          <cell r="V116" t="str">
            <v>gudomlig+9 (låg)</v>
          </cell>
        </row>
        <row r="117">
          <cell r="V117" t="str">
            <v>gudomlig+9 (hög)</v>
          </cell>
        </row>
        <row r="118">
          <cell r="V118" t="str">
            <v>gudomlig+9 (mkt hög)</v>
          </cell>
        </row>
        <row r="119">
          <cell r="V119" t="str">
            <v>gudomlig+10 (mkt låg)</v>
          </cell>
        </row>
        <row r="120">
          <cell r="V120" t="str">
            <v>gudomlig+10 (låg)</v>
          </cell>
        </row>
        <row r="121">
          <cell r="V121" t="str">
            <v>gudomlig+10 (hög)</v>
          </cell>
        </row>
        <row r="122">
          <cell r="V122" t="str">
            <v>gudomlig+10 (mkt hög)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35"/>
  <sheetViews>
    <sheetView tabSelected="1" workbookViewId="0">
      <selection activeCell="B23" sqref="B23"/>
    </sheetView>
  </sheetViews>
  <sheetFormatPr defaultRowHeight="13.2"/>
  <cols>
    <col min="1" max="1" width="3.21875" style="3" customWidth="1"/>
    <col min="2" max="2" width="17" style="2" bestFit="1" customWidth="1"/>
    <col min="3" max="3" width="2.21875" style="2" customWidth="1"/>
    <col min="4" max="4" width="9.21875" style="3" bestFit="1" customWidth="1"/>
    <col min="5" max="20" width="8.88671875" style="3"/>
    <col min="21" max="21" width="3.5546875" style="3" customWidth="1"/>
    <col min="22" max="16384" width="8.88671875" style="3"/>
  </cols>
  <sheetData>
    <row r="1" spans="2:20" ht="13.8" thickBot="1">
      <c r="B1" s="1"/>
    </row>
    <row r="2" spans="2:20" ht="13.8" thickBot="1">
      <c r="B2" s="4" t="s">
        <v>0</v>
      </c>
      <c r="C2" s="5"/>
      <c r="D2" s="6">
        <v>8</v>
      </c>
      <c r="E2" s="6">
        <v>7.5</v>
      </c>
      <c r="F2" s="6">
        <v>7</v>
      </c>
      <c r="G2" s="6">
        <v>6.5</v>
      </c>
      <c r="H2" s="6">
        <v>6</v>
      </c>
      <c r="I2" s="6">
        <v>5.5</v>
      </c>
      <c r="J2" s="6">
        <v>5</v>
      </c>
      <c r="K2" s="6">
        <v>4.5</v>
      </c>
      <c r="L2" s="6">
        <v>4</v>
      </c>
      <c r="M2" s="6">
        <v>3.5</v>
      </c>
      <c r="N2" s="6">
        <v>3</v>
      </c>
      <c r="O2" s="6">
        <v>2.5</v>
      </c>
      <c r="P2" s="6">
        <v>2</v>
      </c>
      <c r="Q2" s="6">
        <v>1.5</v>
      </c>
      <c r="R2" s="6">
        <v>1</v>
      </c>
      <c r="S2" s="6">
        <v>0.5</v>
      </c>
      <c r="T2" s="7"/>
    </row>
    <row r="3" spans="2:20">
      <c r="B3" s="8">
        <v>1</v>
      </c>
      <c r="C3" s="9"/>
      <c r="D3" s="10">
        <f>(1+SQRT(($B3-1))*9/100)*(SQRT(D$2)/SQRT(8))*VLOOKUP($D$34, Parser!$N$5:'Parser'!$O$24, 2, FALSE)</f>
        <v>18</v>
      </c>
      <c r="E3" s="10">
        <f>(1+SQRT(($B3-1))*9/100)*(SQRT(E$2)/SQRT(8))*VLOOKUP($D$34, Parser!$N$5:'Parser'!$O$24, 2, FALSE)</f>
        <v>17.428425057933374</v>
      </c>
      <c r="F3" s="10">
        <f>(1+SQRT(($B3-1))*9/100)*(SQRT(F$2)/SQRT(8))*VLOOKUP($D$34, Parser!$N$5:'Parser'!$O$24, 2, FALSE)</f>
        <v>16.837458240482736</v>
      </c>
      <c r="G3" s="10">
        <f>(1+SQRT(($B3-1))*9/100)*(SQRT(G$2)/SQRT(8))*VLOOKUP($D$34, Parser!$N$5:'Parser'!$O$24, 2, FALSE)</f>
        <v>16.224980739587949</v>
      </c>
      <c r="H3" s="10">
        <f>(1+SQRT(($B3-1))*9/100)*(SQRT(H$2)/SQRT(8))*VLOOKUP($D$34, Parser!$N$5:'Parser'!$O$24, 2, FALSE)</f>
        <v>15.588457268119893</v>
      </c>
      <c r="I3" s="10">
        <f>(1+SQRT(($B3-1))*9/100)*(SQRT(I$2)/SQRT(8))*VLOOKUP($D$34, Parser!$N$5:'Parser'!$O$24, 2, FALSE)</f>
        <v>14.924811556599298</v>
      </c>
      <c r="J3" s="10">
        <f>(1+SQRT(($B3-1))*9/100)*(SQRT(J$2)/SQRT(8))*VLOOKUP($D$34, Parser!$N$5:'Parser'!$O$24, 2, FALSE)</f>
        <v>14.230249470757705</v>
      </c>
      <c r="K3" s="10">
        <f>(1+SQRT(($B3-1))*9/100)*(SQRT(K$2)/SQRT(8))*VLOOKUP($D$34, Parser!$N$5:'Parser'!$O$24, 2, FALSE)</f>
        <v>13.499999999999998</v>
      </c>
      <c r="L3" s="10">
        <f>(1+SQRT(($B3-1))*9/100)*(SQRT(L$2)/SQRT(8))*VLOOKUP($D$34, Parser!$N$5:'Parser'!$O$24, 2, FALSE)</f>
        <v>12.727922061357855</v>
      </c>
      <c r="M3" s="10">
        <f>(1+SQRT(($B3-1))*9/100)*(SQRT(M$2)/SQRT(8))*VLOOKUP($D$34, Parser!$N$5:'Parser'!$O$24, 2, FALSE)</f>
        <v>11.905880899790656</v>
      </c>
      <c r="N3" s="10">
        <f>(1+SQRT(($B3-1))*9/100)*(SQRT(N$2)/SQRT(8))*VLOOKUP($D$34, Parser!$N$5:'Parser'!$O$24, 2, FALSE)</f>
        <v>11.022703842524301</v>
      </c>
      <c r="O3" s="10">
        <f>(1+SQRT(($B3-1))*9/100)*(SQRT(O$2)/SQRT(8))*VLOOKUP($D$34, Parser!$N$5:'Parser'!$O$24, 2, FALSE)</f>
        <v>10.062305898749054</v>
      </c>
      <c r="P3" s="10">
        <f>(1+SQRT(($B3-1))*9/100)*(SQRT(P$2)/SQRT(8))*VLOOKUP($D$34, Parser!$N$5:'Parser'!$O$24, 2, FALSE)</f>
        <v>9</v>
      </c>
      <c r="Q3" s="10">
        <f>(1+SQRT(($B3-1))*9/100)*(SQRT(Q$2)/SQRT(8))*VLOOKUP($D$34, Parser!$N$5:'Parser'!$O$24, 2, FALSE)</f>
        <v>7.7942286340599463</v>
      </c>
      <c r="R3" s="10">
        <f>(1+SQRT(($B3-1))*9/100)*(SQRT(R$2)/SQRT(8))*VLOOKUP($D$34, Parser!$N$5:'Parser'!$O$24, 2, FALSE)</f>
        <v>6.3639610306789276</v>
      </c>
      <c r="S3" s="10">
        <f>(1+SQRT(($B3-1))*9/100)*(SQRT(S$2)/SQRT(8))*VLOOKUP($D$34, Parser!$N$5:'Parser'!$O$24, 2, FALSE)</f>
        <v>4.5</v>
      </c>
      <c r="T3" s="11"/>
    </row>
    <row r="4" spans="2:20">
      <c r="B4" s="8">
        <v>2</v>
      </c>
      <c r="C4" s="9"/>
      <c r="D4" s="12">
        <f>(1+SQRT(($B4-1))*9/100)*(SQRT(D$2)/SQRT(8))*VLOOKUP($D$34, Parser!$N$5:'Parser'!$O$24, 2, FALSE)</f>
        <v>19.62</v>
      </c>
      <c r="E4" s="12">
        <f>(1+SQRT(($B4-1))*9/100)*(SQRT(E$2)/SQRT(8))*VLOOKUP($D$34, Parser!$N$5:'Parser'!$O$24, 2, FALSE)</f>
        <v>18.996983313147382</v>
      </c>
      <c r="F4" s="12">
        <f>(1+SQRT(($B4-1))*9/100)*(SQRT(F$2)/SQRT(8))*VLOOKUP($D$34, Parser!$N$5:'Parser'!$O$24, 2, FALSE)</f>
        <v>18.352829482126186</v>
      </c>
      <c r="G4" s="12">
        <f>(1+SQRT(($B4-1))*9/100)*(SQRT(G$2)/SQRT(8))*VLOOKUP($D$34, Parser!$N$5:'Parser'!$O$24, 2, FALSE)</f>
        <v>17.685229006150866</v>
      </c>
      <c r="H4" s="12">
        <f>(1+SQRT(($B4-1))*9/100)*(SQRT(H$2)/SQRT(8))*VLOOKUP($D$34, Parser!$N$5:'Parser'!$O$24, 2, FALSE)</f>
        <v>16.991418422250685</v>
      </c>
      <c r="I4" s="12">
        <f>(1+SQRT(($B4-1))*9/100)*(SQRT(I$2)/SQRT(8))*VLOOKUP($D$34, Parser!$N$5:'Parser'!$O$24, 2, FALSE)</f>
        <v>16.268044596693237</v>
      </c>
      <c r="J4" s="12">
        <f>(1+SQRT(($B4-1))*9/100)*(SQRT(J$2)/SQRT(8))*VLOOKUP($D$34, Parser!$N$5:'Parser'!$O$24, 2, FALSE)</f>
        <v>15.510971923125901</v>
      </c>
      <c r="K4" s="12">
        <f>(1+SQRT(($B4-1))*9/100)*(SQRT(K$2)/SQRT(8))*VLOOKUP($D$34, Parser!$N$5:'Parser'!$O$24, 2, FALSE)</f>
        <v>14.714999999999998</v>
      </c>
      <c r="L4" s="12">
        <f>(1+SQRT(($B4-1))*9/100)*(SQRT(L$2)/SQRT(8))*VLOOKUP($D$34, Parser!$N$5:'Parser'!$O$24, 2, FALSE)</f>
        <v>13.873435046880061</v>
      </c>
      <c r="M4" s="12">
        <f>(1+SQRT(($B4-1))*9/100)*(SQRT(M$2)/SQRT(8))*VLOOKUP($D$34, Parser!$N$5:'Parser'!$O$24, 2, FALSE)</f>
        <v>12.977410180771818</v>
      </c>
      <c r="N4" s="12">
        <f>(1+SQRT(($B4-1))*9/100)*(SQRT(N$2)/SQRT(8))*VLOOKUP($D$34, Parser!$N$5:'Parser'!$O$24, 2, FALSE)</f>
        <v>12.014747188351489</v>
      </c>
      <c r="O4" s="12">
        <f>(1+SQRT(($B4-1))*9/100)*(SQRT(O$2)/SQRT(8))*VLOOKUP($D$34, Parser!$N$5:'Parser'!$O$24, 2, FALSE)</f>
        <v>10.96791342963647</v>
      </c>
      <c r="P4" s="12">
        <f>(1+SQRT(($B4-1))*9/100)*(SQRT(P$2)/SQRT(8))*VLOOKUP($D$34, Parser!$N$5:'Parser'!$O$24, 2, FALSE)</f>
        <v>9.81</v>
      </c>
      <c r="Q4" s="12">
        <f>(1+SQRT(($B4-1))*9/100)*(SQRT(Q$2)/SQRT(8))*VLOOKUP($D$34, Parser!$N$5:'Parser'!$O$24, 2, FALSE)</f>
        <v>8.4957092111253427</v>
      </c>
      <c r="R4" s="12">
        <f>(1+SQRT(($B4-1))*9/100)*(SQRT(R$2)/SQRT(8))*VLOOKUP($D$34, Parser!$N$5:'Parser'!$O$24, 2, FALSE)</f>
        <v>6.9367175234400307</v>
      </c>
      <c r="S4" s="12">
        <f>(1+SQRT(($B4-1))*9/100)*(SQRT(S$2)/SQRT(8))*VLOOKUP($D$34, Parser!$N$5:'Parser'!$O$24, 2, FALSE)</f>
        <v>4.9050000000000002</v>
      </c>
      <c r="T4" s="11"/>
    </row>
    <row r="5" spans="2:20">
      <c r="B5" s="8">
        <v>3</v>
      </c>
      <c r="C5" s="9"/>
      <c r="D5" s="12">
        <f>(1+SQRT(($B5-1))*9/100)*(SQRT(D$2)/SQRT(8))*VLOOKUP($D$34, Parser!$N$5:'Parser'!$O$24, 2, FALSE)</f>
        <v>20.291025971044416</v>
      </c>
      <c r="E5" s="12">
        <f>(1+SQRT(($B5-1))*9/100)*(SQRT(E$2)/SQRT(8))*VLOOKUP($D$34, Parser!$N$5:'Parser'!$O$24, 2, FALSE)</f>
        <v>19.646701415829298</v>
      </c>
      <c r="F5" s="12">
        <f>(1+SQRT(($B5-1))*9/100)*(SQRT(F$2)/SQRT(8))*VLOOKUP($D$34, Parser!$N$5:'Parser'!$O$24, 2, FALSE)</f>
        <v>18.980516802445056</v>
      </c>
      <c r="G5" s="12">
        <f>(1+SQRT(($B5-1))*9/100)*(SQRT(G$2)/SQRT(8))*VLOOKUP($D$34, Parser!$N$5:'Parser'!$O$24, 2, FALSE)</f>
        <v>18.290083642593029</v>
      </c>
      <c r="H5" s="12">
        <f>(1+SQRT(($B5-1))*9/100)*(SQRT(H$2)/SQRT(8))*VLOOKUP($D$34, Parser!$N$5:'Parser'!$O$24, 2, FALSE)</f>
        <v>17.572543959774269</v>
      </c>
      <c r="I5" s="12">
        <f>(1+SQRT(($B5-1))*9/100)*(SQRT(I$2)/SQRT(8))*VLOOKUP($D$34, Parser!$N$5:'Parser'!$O$24, 2, FALSE)</f>
        <v>16.824429939327789</v>
      </c>
      <c r="J5" s="12">
        <f>(1+SQRT(($B5-1))*9/100)*(SQRT(J$2)/SQRT(8))*VLOOKUP($D$34, Parser!$N$5:'Parser'!$O$24, 2, FALSE)</f>
        <v>16.041464532532537</v>
      </c>
      <c r="K5" s="12">
        <f>(1+SQRT(($B5-1))*9/100)*(SQRT(K$2)/SQRT(8))*VLOOKUP($D$34, Parser!$N$5:'Parser'!$O$24, 2, FALSE)</f>
        <v>15.218269478283309</v>
      </c>
      <c r="L5" s="12">
        <f>(1+SQRT(($B5-1))*9/100)*(SQRT(L$2)/SQRT(8))*VLOOKUP($D$34, Parser!$N$5:'Parser'!$O$24, 2, FALSE)</f>
        <v>14.347922061357856</v>
      </c>
      <c r="M5" s="12">
        <f>(1+SQRT(($B5-1))*9/100)*(SQRT(M$2)/SQRT(8))*VLOOKUP($D$34, Parser!$N$5:'Parser'!$O$24, 2, FALSE)</f>
        <v>13.421252141434104</v>
      </c>
      <c r="N5" s="12">
        <f>(1+SQRT(($B5-1))*9/100)*(SQRT(N$2)/SQRT(8))*VLOOKUP($D$34, Parser!$N$5:'Parser'!$O$24, 2, FALSE)</f>
        <v>12.425664996655092</v>
      </c>
      <c r="O5" s="12">
        <f>(1+SQRT(($B5-1))*9/100)*(SQRT(O$2)/SQRT(8))*VLOOKUP($D$34, Parser!$N$5:'Parser'!$O$24, 2, FALSE)</f>
        <v>11.343028351117249</v>
      </c>
      <c r="P5" s="12">
        <f>(1+SQRT(($B5-1))*9/100)*(SQRT(P$2)/SQRT(8))*VLOOKUP($D$34, Parser!$N$5:'Parser'!$O$24, 2, FALSE)</f>
        <v>10.145512985522208</v>
      </c>
      <c r="Q5" s="12">
        <f>(1+SQRT(($B5-1))*9/100)*(SQRT(Q$2)/SQRT(8))*VLOOKUP($D$34, Parser!$N$5:'Parser'!$O$24, 2, FALSE)</f>
        <v>8.7862719798871343</v>
      </c>
      <c r="R5" s="12">
        <f>(1+SQRT(($B5-1))*9/100)*(SQRT(R$2)/SQRT(8))*VLOOKUP($D$34, Parser!$N$5:'Parser'!$O$24, 2, FALSE)</f>
        <v>7.1739610306789281</v>
      </c>
      <c r="S5" s="12">
        <f>(1+SQRT(($B5-1))*9/100)*(SQRT(S$2)/SQRT(8))*VLOOKUP($D$34, Parser!$N$5:'Parser'!$O$24, 2, FALSE)</f>
        <v>5.072756492761104</v>
      </c>
      <c r="T5" s="11"/>
    </row>
    <row r="6" spans="2:20">
      <c r="B6" s="8">
        <v>4</v>
      </c>
      <c r="C6" s="9"/>
      <c r="D6" s="12">
        <f>(1+SQRT(($B6-1))*9/100)*(SQRT(D$2)/SQRT(8))*VLOOKUP($D$34, Parser!$N$5:'Parser'!$O$24, 2, FALSE)</f>
        <v>20.805922308261579</v>
      </c>
      <c r="E6" s="12">
        <f>(1+SQRT(($B6-1))*9/100)*(SQRT(E$2)/SQRT(8))*VLOOKUP($D$34, Parser!$N$5:'Parser'!$O$24, 2, FALSE)</f>
        <v>20.145247650595618</v>
      </c>
      <c r="F6" s="12">
        <f>(1+SQRT(($B6-1))*9/100)*(SQRT(F$2)/SQRT(8))*VLOOKUP($D$34, Parser!$N$5:'Parser'!$O$24, 2, FALSE)</f>
        <v>19.462158223337916</v>
      </c>
      <c r="G6" s="12">
        <f>(1+SQRT(($B6-1))*9/100)*(SQRT(G$2)/SQRT(8))*VLOOKUP($D$34, Parser!$N$5:'Parser'!$O$24, 2, FALSE)</f>
        <v>18.754204928939298</v>
      </c>
      <c r="H6" s="12">
        <f>(1+SQRT(($B6-1))*9/100)*(SQRT(H$2)/SQRT(8))*VLOOKUP($D$34, Parser!$N$5:'Parser'!$O$24, 2, FALSE)</f>
        <v>18.018457268119892</v>
      </c>
      <c r="I6" s="12">
        <f>(1+SQRT(($B6-1))*9/100)*(SQRT(I$2)/SQRT(8))*VLOOKUP($D$34, Parser!$N$5:'Parser'!$O$24, 2, FALSE)</f>
        <v>17.251359428447198</v>
      </c>
      <c r="J6" s="12">
        <f>(1+SQRT(($B6-1))*9/100)*(SQRT(J$2)/SQRT(8))*VLOOKUP($D$34, Parser!$N$5:'Parser'!$O$24, 2, FALSE)</f>
        <v>16.448525828653626</v>
      </c>
      <c r="K6" s="12">
        <f>(1+SQRT(($B6-1))*9/100)*(SQRT(K$2)/SQRT(8))*VLOOKUP($D$34, Parser!$N$5:'Parser'!$O$24, 2, FALSE)</f>
        <v>15.604441731196182</v>
      </c>
      <c r="L6" s="12">
        <f>(1+SQRT(($B6-1))*9/100)*(SQRT(L$2)/SQRT(8))*VLOOKUP($D$34, Parser!$N$5:'Parser'!$O$24, 2, FALSE)</f>
        <v>14.712008753012228</v>
      </c>
      <c r="M6" s="12">
        <f>(1+SQRT(($B6-1))*9/100)*(SQRT(M$2)/SQRT(8))*VLOOKUP($D$34, Parser!$N$5:'Parser'!$O$24, 2, FALSE)</f>
        <v>13.76182405624777</v>
      </c>
      <c r="N6" s="12">
        <f>(1+SQRT(($B6-1))*9/100)*(SQRT(N$2)/SQRT(8))*VLOOKUP($D$34, Parser!$N$5:'Parser'!$O$24, 2, FALSE)</f>
        <v>12.740973320807608</v>
      </c>
      <c r="O6" s="12">
        <f>(1+SQRT(($B6-1))*9/100)*(SQRT(O$2)/SQRT(8))*VLOOKUP($D$34, Parser!$N$5:'Parser'!$O$24, 2, FALSE)</f>
        <v>11.630864153963056</v>
      </c>
      <c r="P6" s="12">
        <f>(1+SQRT(($B6-1))*9/100)*(SQRT(P$2)/SQRT(8))*VLOOKUP($D$34, Parser!$N$5:'Parser'!$O$24, 2, FALSE)</f>
        <v>10.402961154130789</v>
      </c>
      <c r="Q6" s="12">
        <f>(1+SQRT(($B6-1))*9/100)*(SQRT(Q$2)/SQRT(8))*VLOOKUP($D$34, Parser!$N$5:'Parser'!$O$24, 2, FALSE)</f>
        <v>9.0092286340599461</v>
      </c>
      <c r="R6" s="12">
        <f>(1+SQRT(($B6-1))*9/100)*(SQRT(R$2)/SQRT(8))*VLOOKUP($D$34, Parser!$N$5:'Parser'!$O$24, 2, FALSE)</f>
        <v>7.3560043765061138</v>
      </c>
      <c r="S6" s="12">
        <f>(1+SQRT(($B6-1))*9/100)*(SQRT(S$2)/SQRT(8))*VLOOKUP($D$34, Parser!$N$5:'Parser'!$O$24, 2, FALSE)</f>
        <v>5.2014805770653947</v>
      </c>
      <c r="T6" s="11"/>
    </row>
    <row r="7" spans="2:20">
      <c r="B7" s="8">
        <v>5</v>
      </c>
      <c r="C7" s="9"/>
      <c r="D7" s="12">
        <f>(1+SQRT(($B7-1))*9/100)*(SQRT(D$2)/SQRT(8))*VLOOKUP($D$34, Parser!$N$5:'Parser'!$O$24, 2, FALSE)</f>
        <v>21.24</v>
      </c>
      <c r="E7" s="12">
        <f>(1+SQRT(($B7-1))*9/100)*(SQRT(E$2)/SQRT(8))*VLOOKUP($D$34, Parser!$N$5:'Parser'!$O$24, 2, FALSE)</f>
        <v>20.565541568361382</v>
      </c>
      <c r="F7" s="12">
        <f>(1+SQRT(($B7-1))*9/100)*(SQRT(F$2)/SQRT(8))*VLOOKUP($D$34, Parser!$N$5:'Parser'!$O$24, 2, FALSE)</f>
        <v>19.868200723769629</v>
      </c>
      <c r="G7" s="12">
        <f>(1+SQRT(($B7-1))*9/100)*(SQRT(G$2)/SQRT(8))*VLOOKUP($D$34, Parser!$N$5:'Parser'!$O$24, 2, FALSE)</f>
        <v>19.145477272713777</v>
      </c>
      <c r="H7" s="12">
        <f>(1+SQRT(($B7-1))*9/100)*(SQRT(H$2)/SQRT(8))*VLOOKUP($D$34, Parser!$N$5:'Parser'!$O$24, 2, FALSE)</f>
        <v>18.394379576381475</v>
      </c>
      <c r="I7" s="12">
        <f>(1+SQRT(($B7-1))*9/100)*(SQRT(I$2)/SQRT(8))*VLOOKUP($D$34, Parser!$N$5:'Parser'!$O$24, 2, FALSE)</f>
        <v>17.611277636787172</v>
      </c>
      <c r="J7" s="12">
        <f>(1+SQRT(($B7-1))*9/100)*(SQRT(J$2)/SQRT(8))*VLOOKUP($D$34, Parser!$N$5:'Parser'!$O$24, 2, FALSE)</f>
        <v>16.791694375494092</v>
      </c>
      <c r="K7" s="12">
        <f>(1+SQRT(($B7-1))*9/100)*(SQRT(K$2)/SQRT(8))*VLOOKUP($D$34, Parser!$N$5:'Parser'!$O$24, 2, FALSE)</f>
        <v>15.929999999999996</v>
      </c>
      <c r="L7" s="12">
        <f>(1+SQRT(($B7-1))*9/100)*(SQRT(L$2)/SQRT(8))*VLOOKUP($D$34, Parser!$N$5:'Parser'!$O$24, 2, FALSE)</f>
        <v>15.018948032402268</v>
      </c>
      <c r="M7" s="12">
        <f>(1+SQRT(($B7-1))*9/100)*(SQRT(M$2)/SQRT(8))*VLOOKUP($D$34, Parser!$N$5:'Parser'!$O$24, 2, FALSE)</f>
        <v>14.048939461752974</v>
      </c>
      <c r="N7" s="12">
        <f>(1+SQRT(($B7-1))*9/100)*(SQRT(N$2)/SQRT(8))*VLOOKUP($D$34, Parser!$N$5:'Parser'!$O$24, 2, FALSE)</f>
        <v>13.006790534178673</v>
      </c>
      <c r="O7" s="12">
        <f>(1+SQRT(($B7-1))*9/100)*(SQRT(O$2)/SQRT(8))*VLOOKUP($D$34, Parser!$N$5:'Parser'!$O$24, 2, FALSE)</f>
        <v>11.873520960523882</v>
      </c>
      <c r="P7" s="12">
        <f>(1+SQRT(($B7-1))*9/100)*(SQRT(P$2)/SQRT(8))*VLOOKUP($D$34, Parser!$N$5:'Parser'!$O$24, 2, FALSE)</f>
        <v>10.62</v>
      </c>
      <c r="Q7" s="12">
        <f>(1+SQRT(($B7-1))*9/100)*(SQRT(Q$2)/SQRT(8))*VLOOKUP($D$34, Parser!$N$5:'Parser'!$O$24, 2, FALSE)</f>
        <v>9.1971897881907374</v>
      </c>
      <c r="R7" s="12">
        <f>(1+SQRT(($B7-1))*9/100)*(SQRT(R$2)/SQRT(8))*VLOOKUP($D$34, Parser!$N$5:'Parser'!$O$24, 2, FALSE)</f>
        <v>7.5094740162011338</v>
      </c>
      <c r="S7" s="12">
        <f>(1+SQRT(($B7-1))*9/100)*(SQRT(S$2)/SQRT(8))*VLOOKUP($D$34, Parser!$N$5:'Parser'!$O$24, 2, FALSE)</f>
        <v>5.31</v>
      </c>
      <c r="T7" s="11"/>
    </row>
    <row r="8" spans="2:20">
      <c r="B8" s="8">
        <v>6</v>
      </c>
      <c r="C8" s="9"/>
      <c r="D8" s="12">
        <f>(1+SQRT(($B8-1))*9/100)*(SQRT(D$2)/SQRT(8))*VLOOKUP($D$34, Parser!$N$5:'Parser'!$O$24, 2, FALSE)</f>
        <v>21.622430123549663</v>
      </c>
      <c r="E8" s="12">
        <f>(1+SQRT(($B8-1))*9/100)*(SQRT(E$2)/SQRT(8))*VLOOKUP($D$34, Parser!$N$5:'Parser'!$O$24, 2, FALSE)</f>
        <v>20.935827943260353</v>
      </c>
      <c r="F8" s="12">
        <f>(1+SQRT(($B8-1))*9/100)*(SQRT(F$2)/SQRT(8))*VLOOKUP($D$34, Parser!$N$5:'Parser'!$O$24, 2, FALSE)</f>
        <v>20.225931347945746</v>
      </c>
      <c r="G8" s="12">
        <f>(1+SQRT(($B8-1))*9/100)*(SQRT(G$2)/SQRT(8))*VLOOKUP($D$34, Parser!$N$5:'Parser'!$O$24, 2, FALSE)</f>
        <v>19.490195127648864</v>
      </c>
      <c r="H8" s="12">
        <f>(1+SQRT(($B8-1))*9/100)*(SQRT(H$2)/SQRT(8))*VLOOKUP($D$34, Parser!$N$5:'Parser'!$O$24, 2, FALSE)</f>
        <v>18.725573778547901</v>
      </c>
      <c r="I8" s="12">
        <f>(1+SQRT(($B8-1))*9/100)*(SQRT(I$2)/SQRT(8))*VLOOKUP($D$34, Parser!$N$5:'Parser'!$O$24, 2, FALSE)</f>
        <v>17.928371943873042</v>
      </c>
      <c r="J8" s="12">
        <f>(1+SQRT(($B8-1))*9/100)*(SQRT(J$2)/SQRT(8))*VLOOKUP($D$34, Parser!$N$5:'Parser'!$O$24, 2, FALSE)</f>
        <v>17.094031934563223</v>
      </c>
      <c r="K8" s="12">
        <f>(1+SQRT(($B8-1))*9/100)*(SQRT(K$2)/SQRT(8))*VLOOKUP($D$34, Parser!$N$5:'Parser'!$O$24, 2, FALSE)</f>
        <v>16.216822592662243</v>
      </c>
      <c r="L8" s="12">
        <f>(1+SQRT(($B8-1))*9/100)*(SQRT(L$2)/SQRT(8))*VLOOKUP($D$34, Parser!$N$5:'Parser'!$O$24, 2, FALSE)</f>
        <v>15.289366966094244</v>
      </c>
      <c r="M8" s="12">
        <f>(1+SQRT(($B8-1))*9/100)*(SQRT(M$2)/SQRT(8))*VLOOKUP($D$34, Parser!$N$5:'Parser'!$O$24, 2, FALSE)</f>
        <v>14.301893211946</v>
      </c>
      <c r="N8" s="12">
        <f>(1+SQRT(($B8-1))*9/100)*(SQRT(N$2)/SQRT(8))*VLOOKUP($D$34, Parser!$N$5:'Parser'!$O$24, 2, FALSE)</f>
        <v>13.240980200420225</v>
      </c>
      <c r="O8" s="12">
        <f>(1+SQRT(($B8-1))*9/100)*(SQRT(O$2)/SQRT(8))*VLOOKUP($D$34, Parser!$N$5:'Parser'!$O$24, 2, FALSE)</f>
        <v>12.087305898749054</v>
      </c>
      <c r="P8" s="12">
        <f>(1+SQRT(($B8-1))*9/100)*(SQRT(P$2)/SQRT(8))*VLOOKUP($D$34, Parser!$N$5:'Parser'!$O$24, 2, FALSE)</f>
        <v>10.811215061774831</v>
      </c>
      <c r="Q8" s="12">
        <f>(1+SQRT(($B8-1))*9/100)*(SQRT(Q$2)/SQRT(8))*VLOOKUP($D$34, Parser!$N$5:'Parser'!$O$24, 2, FALSE)</f>
        <v>9.3627868892739503</v>
      </c>
      <c r="R8" s="12">
        <f>(1+SQRT(($B8-1))*9/100)*(SQRT(R$2)/SQRT(8))*VLOOKUP($D$34, Parser!$N$5:'Parser'!$O$24, 2, FALSE)</f>
        <v>7.644683483047122</v>
      </c>
      <c r="S8" s="12">
        <f>(1+SQRT(($B8-1))*9/100)*(SQRT(S$2)/SQRT(8))*VLOOKUP($D$34, Parser!$N$5:'Parser'!$O$24, 2, FALSE)</f>
        <v>5.4056075308874156</v>
      </c>
      <c r="T8" s="11"/>
    </row>
    <row r="9" spans="2:20">
      <c r="B9" s="8">
        <v>7</v>
      </c>
      <c r="C9" s="9"/>
      <c r="D9" s="12">
        <f>(1+SQRT(($B9-1))*9/100)*(SQRT(D$2)/SQRT(8))*VLOOKUP($D$34, Parser!$N$5:'Parser'!$O$24, 2, FALSE)</f>
        <v>21.968173383308752</v>
      </c>
      <c r="E9" s="12">
        <f>(1+SQRT(($B9-1))*9/100)*(SQRT(E$2)/SQRT(8))*VLOOKUP($D$34, Parser!$N$5:'Parser'!$O$24, 2, FALSE)</f>
        <v>21.270592415037957</v>
      </c>
      <c r="F9" s="12">
        <f>(1+SQRT(($B9-1))*9/100)*(SQRT(F$2)/SQRT(8))*VLOOKUP($D$34, Parser!$N$5:'Parser'!$O$24, 2, FALSE)</f>
        <v>20.549344553396967</v>
      </c>
      <c r="G9" s="12">
        <f>(1+SQRT(($B9-1))*9/100)*(SQRT(G$2)/SQRT(8))*VLOOKUP($D$34, Parser!$N$5:'Parser'!$O$24, 2, FALSE)</f>
        <v>19.801843890450726</v>
      </c>
      <c r="H9" s="12">
        <f>(1+SQRT(($B9-1))*9/100)*(SQRT(H$2)/SQRT(8))*VLOOKUP($D$34, Parser!$N$5:'Parser'!$O$24, 2, FALSE)</f>
        <v>19.024996224686515</v>
      </c>
      <c r="I9" s="12">
        <f>(1+SQRT(($B9-1))*9/100)*(SQRT(I$2)/SQRT(8))*VLOOKUP($D$34, Parser!$N$5:'Parser'!$O$24, 2, FALSE)</f>
        <v>18.215047110476867</v>
      </c>
      <c r="J9" s="12">
        <f>(1+SQRT(($B9-1))*9/100)*(SQRT(J$2)/SQRT(8))*VLOOKUP($D$34, Parser!$N$5:'Parser'!$O$24, 2, FALSE)</f>
        <v>17.367365981185714</v>
      </c>
      <c r="K9" s="12">
        <f>(1+SQRT(($B9-1))*9/100)*(SQRT(K$2)/SQRT(8))*VLOOKUP($D$34, Parser!$N$5:'Parser'!$O$24, 2, FALSE)</f>
        <v>16.47613003748156</v>
      </c>
      <c r="L9" s="12">
        <f>(1+SQRT(($B9-1))*9/100)*(SQRT(L$2)/SQRT(8))*VLOOKUP($D$34, Parser!$N$5:'Parser'!$O$24, 2, FALSE)</f>
        <v>15.533844369619437</v>
      </c>
      <c r="M9" s="12">
        <f>(1+SQRT(($B9-1))*9/100)*(SQRT(M$2)/SQRT(8))*VLOOKUP($D$34, Parser!$N$5:'Parser'!$O$24, 2, FALSE)</f>
        <v>14.530580882645841</v>
      </c>
      <c r="N9" s="12">
        <f>(1+SQRT(($B9-1))*9/100)*(SQRT(N$2)/SQRT(8))*VLOOKUP($D$34, Parser!$N$5:'Parser'!$O$24, 2, FALSE)</f>
        <v>13.452703842524301</v>
      </c>
      <c r="O9" s="12">
        <f>(1+SQRT(($B9-1))*9/100)*(SQRT(O$2)/SQRT(8))*VLOOKUP($D$34, Parser!$N$5:'Parser'!$O$24, 2, FALSE)</f>
        <v>12.280582256644978</v>
      </c>
      <c r="P9" s="12">
        <f>(1+SQRT(($B9-1))*9/100)*(SQRT(P$2)/SQRT(8))*VLOOKUP($D$34, Parser!$N$5:'Parser'!$O$24, 2, FALSE)</f>
        <v>10.984086691654376</v>
      </c>
      <c r="Q9" s="12">
        <f>(1+SQRT(($B9-1))*9/100)*(SQRT(Q$2)/SQRT(8))*VLOOKUP($D$34, Parser!$N$5:'Parser'!$O$24, 2, FALSE)</f>
        <v>9.5124981123432573</v>
      </c>
      <c r="R9" s="12">
        <f>(1+SQRT(($B9-1))*9/100)*(SQRT(R$2)/SQRT(8))*VLOOKUP($D$34, Parser!$N$5:'Parser'!$O$24, 2, FALSE)</f>
        <v>7.7669221848097187</v>
      </c>
      <c r="S9" s="12">
        <f>(1+SQRT(($B9-1))*9/100)*(SQRT(S$2)/SQRT(8))*VLOOKUP($D$34, Parser!$N$5:'Parser'!$O$24, 2, FALSE)</f>
        <v>5.492043345827188</v>
      </c>
      <c r="T9" s="11"/>
    </row>
    <row r="10" spans="2:20">
      <c r="B10" s="8">
        <v>8</v>
      </c>
      <c r="C10" s="9"/>
      <c r="D10" s="12">
        <f>(1+SQRT(($B10-1))*9/100)*(SQRT(D$2)/SQRT(8))*VLOOKUP($D$34, Parser!$N$5:'Parser'!$O$24, 2, FALSE)</f>
        <v>22.286117123924637</v>
      </c>
      <c r="E10" s="12">
        <f>(1+SQRT(($B10-1))*9/100)*(SQRT(E$2)/SQRT(8))*VLOOKUP($D$34, Parser!$N$5:'Parser'!$O$24, 2, FALSE)</f>
        <v>21.578440118147011</v>
      </c>
      <c r="F10" s="12">
        <f>(1+SQRT(($B10-1))*9/100)*(SQRT(F$2)/SQRT(8))*VLOOKUP($D$34, Parser!$N$5:'Parser'!$O$24, 2, FALSE)</f>
        <v>20.846753689810459</v>
      </c>
      <c r="G10" s="12">
        <f>(1+SQRT(($B10-1))*9/100)*(SQRT(G$2)/SQRT(8))*VLOOKUP($D$34, Parser!$N$5:'Parser'!$O$24, 2, FALSE)</f>
        <v>20.088434505326575</v>
      </c>
      <c r="H10" s="12">
        <f>(1+SQRT(($B10-1))*9/100)*(SQRT(H$2)/SQRT(8))*VLOOKUP($D$34, Parser!$N$5:'Parser'!$O$24, 2, FALSE)</f>
        <v>19.300343581034124</v>
      </c>
      <c r="I10" s="12">
        <f>(1+SQRT(($B10-1))*9/100)*(SQRT(I$2)/SQRT(8))*VLOOKUP($D$34, Parser!$N$5:'Parser'!$O$24, 2, FALSE)</f>
        <v>18.478672133493109</v>
      </c>
      <c r="J10" s="12">
        <f>(1+SQRT(($B10-1))*9/100)*(SQRT(J$2)/SQRT(8))*VLOOKUP($D$34, Parser!$N$5:'Parser'!$O$24, 2, FALSE)</f>
        <v>17.618722578220712</v>
      </c>
      <c r="K10" s="12">
        <f>(1+SQRT(($B10-1))*9/100)*(SQRT(K$2)/SQRT(8))*VLOOKUP($D$34, Parser!$N$5:'Parser'!$O$24, 2, FALSE)</f>
        <v>16.714587842943473</v>
      </c>
      <c r="L10" s="12">
        <f>(1+SQRT(($B10-1))*9/100)*(SQRT(L$2)/SQRT(8))*VLOOKUP($D$34, Parser!$N$5:'Parser'!$O$24, 2, FALSE)</f>
        <v>15.758664544644745</v>
      </c>
      <c r="M10" s="12">
        <f>(1+SQRT(($B10-1))*9/100)*(SQRT(M$2)/SQRT(8))*VLOOKUP($D$34, Parser!$N$5:'Parser'!$O$24, 2, FALSE)</f>
        <v>14.740880899790655</v>
      </c>
      <c r="N10" s="12">
        <f>(1+SQRT(($B10-1))*9/100)*(SQRT(N$2)/SQRT(8))*VLOOKUP($D$34, Parser!$N$5:'Parser'!$O$24, 2, FALSE)</f>
        <v>13.647403825379484</v>
      </c>
      <c r="O10" s="12">
        <f>(1+SQRT(($B10-1))*9/100)*(SQRT(O$2)/SQRT(8))*VLOOKUP($D$34, Parser!$N$5:'Parser'!$O$24, 2, FALSE)</f>
        <v>12.458318210904398</v>
      </c>
      <c r="P10" s="12">
        <f>(1+SQRT(($B10-1))*9/100)*(SQRT(P$2)/SQRT(8))*VLOOKUP($D$34, Parser!$N$5:'Parser'!$O$24, 2, FALSE)</f>
        <v>11.143058561962318</v>
      </c>
      <c r="Q10" s="12">
        <f>(1+SQRT(($B10-1))*9/100)*(SQRT(Q$2)/SQRT(8))*VLOOKUP($D$34, Parser!$N$5:'Parser'!$O$24, 2, FALSE)</f>
        <v>9.6501717905170619</v>
      </c>
      <c r="R10" s="12">
        <f>(1+SQRT(($B10-1))*9/100)*(SQRT(R$2)/SQRT(8))*VLOOKUP($D$34, Parser!$N$5:'Parser'!$O$24, 2, FALSE)</f>
        <v>7.8793322723223724</v>
      </c>
      <c r="S10" s="12">
        <f>(1+SQRT(($B10-1))*9/100)*(SQRT(S$2)/SQRT(8))*VLOOKUP($D$34, Parser!$N$5:'Parser'!$O$24, 2, FALSE)</f>
        <v>5.5715292809811592</v>
      </c>
      <c r="T10" s="11"/>
    </row>
    <row r="11" spans="2:20">
      <c r="B11" s="8">
        <v>9</v>
      </c>
      <c r="C11" s="9"/>
      <c r="D11" s="12">
        <f>(1+SQRT(($B11-1))*9/100)*(SQRT(D$2)/SQRT(8))*VLOOKUP($D$34, Parser!$N$5:'Parser'!$O$24, 2, FALSE)</f>
        <v>22.582051942088828</v>
      </c>
      <c r="E11" s="12">
        <f>(1+SQRT(($B11-1))*9/100)*(SQRT(E$2)/SQRT(8))*VLOOKUP($D$34, Parser!$N$5:'Parser'!$O$24, 2, FALSE)</f>
        <v>21.864977773725219</v>
      </c>
      <c r="F11" s="12">
        <f>(1+SQRT(($B11-1))*9/100)*(SQRT(F$2)/SQRT(8))*VLOOKUP($D$34, Parser!$N$5:'Parser'!$O$24, 2, FALSE)</f>
        <v>21.123575364407372</v>
      </c>
      <c r="G11" s="12">
        <f>(1+SQRT(($B11-1))*9/100)*(SQRT(G$2)/SQRT(8))*VLOOKUP($D$34, Parser!$N$5:'Parser'!$O$24, 2, FALSE)</f>
        <v>20.355186545598105</v>
      </c>
      <c r="H11" s="12">
        <f>(1+SQRT(($B11-1))*9/100)*(SQRT(H$2)/SQRT(8))*VLOOKUP($D$34, Parser!$N$5:'Parser'!$O$24, 2, FALSE)</f>
        <v>19.556630651428641</v>
      </c>
      <c r="I11" s="12">
        <f>(1+SQRT(($B11-1))*9/100)*(SQRT(I$2)/SQRT(8))*VLOOKUP($D$34, Parser!$N$5:'Parser'!$O$24, 2, FALSE)</f>
        <v>18.724048322056277</v>
      </c>
      <c r="J11" s="12">
        <f>(1+SQRT(($B11-1))*9/100)*(SQRT(J$2)/SQRT(8))*VLOOKUP($D$34, Parser!$N$5:'Parser'!$O$24, 2, FALSE)</f>
        <v>17.852679594307364</v>
      </c>
      <c r="K11" s="12">
        <f>(1+SQRT(($B11-1))*9/100)*(SQRT(K$2)/SQRT(8))*VLOOKUP($D$34, Parser!$N$5:'Parser'!$O$24, 2, FALSE)</f>
        <v>16.936538956566618</v>
      </c>
      <c r="L11" s="12">
        <f>(1+SQRT(($B11-1))*9/100)*(SQRT(L$2)/SQRT(8))*VLOOKUP($D$34, Parser!$N$5:'Parser'!$O$24, 2, FALSE)</f>
        <v>15.967922061357854</v>
      </c>
      <c r="M11" s="12">
        <f>(1+SQRT(($B11-1))*9/100)*(SQRT(M$2)/SQRT(8))*VLOOKUP($D$34, Parser!$N$5:'Parser'!$O$24, 2, FALSE)</f>
        <v>14.936623383077547</v>
      </c>
      <c r="N11" s="12">
        <f>(1+SQRT(($B11-1))*9/100)*(SQRT(N$2)/SQRT(8))*VLOOKUP($D$34, Parser!$N$5:'Parser'!$O$24, 2, FALSE)</f>
        <v>13.828626150785881</v>
      </c>
      <c r="O11" s="12">
        <f>(1+SQRT(($B11-1))*9/100)*(SQRT(O$2)/SQRT(8))*VLOOKUP($D$34, Parser!$N$5:'Parser'!$O$24, 2, FALSE)</f>
        <v>12.623750803485441</v>
      </c>
      <c r="P11" s="12">
        <f>(1+SQRT(($B11-1))*9/100)*(SQRT(P$2)/SQRT(8))*VLOOKUP($D$34, Parser!$N$5:'Parser'!$O$24, 2, FALSE)</f>
        <v>11.291025971044414</v>
      </c>
      <c r="Q11" s="12">
        <f>(1+SQRT(($B11-1))*9/100)*(SQRT(Q$2)/SQRT(8))*VLOOKUP($D$34, Parser!$N$5:'Parser'!$O$24, 2, FALSE)</f>
        <v>9.7783153257143205</v>
      </c>
      <c r="R11" s="12">
        <f>(1+SQRT(($B11-1))*9/100)*(SQRT(R$2)/SQRT(8))*VLOOKUP($D$34, Parser!$N$5:'Parser'!$O$24, 2, FALSE)</f>
        <v>7.9839610306789268</v>
      </c>
      <c r="S11" s="12">
        <f>(1+SQRT(($B11-1))*9/100)*(SQRT(S$2)/SQRT(8))*VLOOKUP($D$34, Parser!$N$5:'Parser'!$O$24, 2, FALSE)</f>
        <v>5.645512985522207</v>
      </c>
      <c r="T11" s="11"/>
    </row>
    <row r="12" spans="2:20">
      <c r="B12" s="8">
        <v>10</v>
      </c>
      <c r="C12" s="9"/>
      <c r="D12" s="12">
        <f>(1+SQRT(($B12-1))*9/100)*(SQRT(D$2)/SQRT(8))*VLOOKUP($D$34, Parser!$N$5:'Parser'!$O$24, 2, FALSE)</f>
        <v>22.86</v>
      </c>
      <c r="E12" s="12">
        <f>(1+SQRT(($B12-1))*9/100)*(SQRT(E$2)/SQRT(8))*VLOOKUP($D$34, Parser!$N$5:'Parser'!$O$24, 2, FALSE)</f>
        <v>22.134099823575387</v>
      </c>
      <c r="F12" s="12">
        <f>(1+SQRT(($B12-1))*9/100)*(SQRT(F$2)/SQRT(8))*VLOOKUP($D$34, Parser!$N$5:'Parser'!$O$24, 2, FALSE)</f>
        <v>21.383571965413076</v>
      </c>
      <c r="G12" s="12">
        <f>(1+SQRT(($B12-1))*9/100)*(SQRT(G$2)/SQRT(8))*VLOOKUP($D$34, Parser!$N$5:'Parser'!$O$24, 2, FALSE)</f>
        <v>20.605725539276698</v>
      </c>
      <c r="H12" s="12">
        <f>(1+SQRT(($B12-1))*9/100)*(SQRT(H$2)/SQRT(8))*VLOOKUP($D$34, Parser!$N$5:'Parser'!$O$24, 2, FALSE)</f>
        <v>19.797340730512264</v>
      </c>
      <c r="I12" s="12">
        <f>(1+SQRT(($B12-1))*9/100)*(SQRT(I$2)/SQRT(8))*VLOOKUP($D$34, Parser!$N$5:'Parser'!$O$24, 2, FALSE)</f>
        <v>18.95451067688111</v>
      </c>
      <c r="J12" s="12">
        <f>(1+SQRT(($B12-1))*9/100)*(SQRT(J$2)/SQRT(8))*VLOOKUP($D$34, Parser!$N$5:'Parser'!$O$24, 2, FALSE)</f>
        <v>18.072416827862288</v>
      </c>
      <c r="K12" s="12">
        <f>(1+SQRT(($B12-1))*9/100)*(SQRT(K$2)/SQRT(8))*VLOOKUP($D$34, Parser!$N$5:'Parser'!$O$24, 2, FALSE)</f>
        <v>17.145</v>
      </c>
      <c r="L12" s="12">
        <f>(1+SQRT(($B12-1))*9/100)*(SQRT(L$2)/SQRT(8))*VLOOKUP($D$34, Parser!$N$5:'Parser'!$O$24, 2, FALSE)</f>
        <v>16.164461017924477</v>
      </c>
      <c r="M12" s="12">
        <f>(1+SQRT(($B12-1))*9/100)*(SQRT(M$2)/SQRT(8))*VLOOKUP($D$34, Parser!$N$5:'Parser'!$O$24, 2, FALSE)</f>
        <v>15.120468742734133</v>
      </c>
      <c r="N12" s="12">
        <f>(1+SQRT(($B12-1))*9/100)*(SQRT(N$2)/SQRT(8))*VLOOKUP($D$34, Parser!$N$5:'Parser'!$O$24, 2, FALSE)</f>
        <v>13.998833880005861</v>
      </c>
      <c r="O12" s="12">
        <f>(1+SQRT(($B12-1))*9/100)*(SQRT(O$2)/SQRT(8))*VLOOKUP($D$34, Parser!$N$5:'Parser'!$O$24, 2, FALSE)</f>
        <v>12.779128491411299</v>
      </c>
      <c r="P12" s="12">
        <f>(1+SQRT(($B12-1))*9/100)*(SQRT(P$2)/SQRT(8))*VLOOKUP($D$34, Parser!$N$5:'Parser'!$O$24, 2, FALSE)</f>
        <v>11.43</v>
      </c>
      <c r="Q12" s="12">
        <f>(1+SQRT(($B12-1))*9/100)*(SQRT(Q$2)/SQRT(8))*VLOOKUP($D$34, Parser!$N$5:'Parser'!$O$24, 2, FALSE)</f>
        <v>9.8986703652561321</v>
      </c>
      <c r="R12" s="12">
        <f>(1+SQRT(($B12-1))*9/100)*(SQRT(R$2)/SQRT(8))*VLOOKUP($D$34, Parser!$N$5:'Parser'!$O$24, 2, FALSE)</f>
        <v>8.0822305089622386</v>
      </c>
      <c r="S12" s="12">
        <f>(1+SQRT(($B12-1))*9/100)*(SQRT(S$2)/SQRT(8))*VLOOKUP($D$34, Parser!$N$5:'Parser'!$O$24, 2, FALSE)</f>
        <v>5.7149999999999999</v>
      </c>
      <c r="T12" s="11"/>
    </row>
    <row r="13" spans="2:20">
      <c r="B13" s="8">
        <v>11</v>
      </c>
      <c r="C13" s="9"/>
      <c r="D13" s="12">
        <f>(1+SQRT(($B13-1))*9/100)*(SQRT(D$2)/SQRT(8))*VLOOKUP($D$34, Parser!$N$5:'Parser'!$O$24, 2, FALSE)</f>
        <v>23.122889809472774</v>
      </c>
      <c r="E13" s="12">
        <f>(1+SQRT(($B13-1))*9/100)*(SQRT(E$2)/SQRT(8))*VLOOKUP($D$34, Parser!$N$5:'Parser'!$O$24, 2, FALSE)</f>
        <v>22.388641787069311</v>
      </c>
      <c r="F13" s="12">
        <f>(1+SQRT(($B13-1))*9/100)*(SQRT(F$2)/SQRT(8))*VLOOKUP($D$34, Parser!$N$5:'Parser'!$O$24, 2, FALSE)</f>
        <v>21.629482864793424</v>
      </c>
      <c r="G13" s="12">
        <f>(1+SQRT(($B13-1))*9/100)*(SQRT(G$2)/SQRT(8))*VLOOKUP($D$34, Parser!$N$5:'Parser'!$O$24, 2, FALSE)</f>
        <v>20.842691211239455</v>
      </c>
      <c r="H13" s="12">
        <f>(1+SQRT(($B13-1))*9/100)*(SQRT(H$2)/SQRT(8))*VLOOKUP($D$34, Parser!$N$5:'Parser'!$O$24, 2, FALSE)</f>
        <v>20.025009983911737</v>
      </c>
      <c r="I13" s="12">
        <f>(1+SQRT(($B13-1))*9/100)*(SQRT(I$2)/SQRT(8))*VLOOKUP($D$34, Parser!$N$5:'Parser'!$O$24, 2, FALSE)</f>
        <v>19.172487391688414</v>
      </c>
      <c r="J13" s="12">
        <f>(1+SQRT(($B13-1))*9/100)*(SQRT(J$2)/SQRT(8))*VLOOKUP($D$34, Parser!$N$5:'Parser'!$O$24, 2, FALSE)</f>
        <v>18.280249470757703</v>
      </c>
      <c r="K13" s="12">
        <f>(1+SQRT(($B13-1))*9/100)*(SQRT(K$2)/SQRT(8))*VLOOKUP($D$34, Parser!$N$5:'Parser'!$O$24, 2, FALSE)</f>
        <v>17.342167357104579</v>
      </c>
      <c r="L13" s="12">
        <f>(1+SQRT(($B13-1))*9/100)*(SQRT(L$2)/SQRT(8))*VLOOKUP($D$34, Parser!$N$5:'Parser'!$O$24, 2, FALSE)</f>
        <v>16.350352184907514</v>
      </c>
      <c r="M13" s="12">
        <f>(1+SQRT(($B13-1))*9/100)*(SQRT(M$2)/SQRT(8))*VLOOKUP($D$34, Parser!$N$5:'Parser'!$O$24, 2, FALSE)</f>
        <v>15.294354007253661</v>
      </c>
      <c r="N13" s="12">
        <f>(1+SQRT(($B13-1))*9/100)*(SQRT(N$2)/SQRT(8))*VLOOKUP($D$34, Parser!$N$5:'Parser'!$O$24, 2, FALSE)</f>
        <v>14.159820352952307</v>
      </c>
      <c r="O13" s="12">
        <f>(1+SQRT(($B13-1))*9/100)*(SQRT(O$2)/SQRT(8))*VLOOKUP($D$34, Parser!$N$5:'Parser'!$O$24, 2, FALSE)</f>
        <v>12.926088362554571</v>
      </c>
      <c r="P13" s="12">
        <f>(1+SQRT(($B13-1))*9/100)*(SQRT(P$2)/SQRT(8))*VLOOKUP($D$34, Parser!$N$5:'Parser'!$O$24, 2, FALSE)</f>
        <v>11.561444904736387</v>
      </c>
      <c r="Q13" s="12">
        <f>(1+SQRT(($B13-1))*9/100)*(SQRT(Q$2)/SQRT(8))*VLOOKUP($D$34, Parser!$N$5:'Parser'!$O$24, 2, FALSE)</f>
        <v>10.012504991955868</v>
      </c>
      <c r="R13" s="12">
        <f>(1+SQRT(($B13-1))*9/100)*(SQRT(R$2)/SQRT(8))*VLOOKUP($D$34, Parser!$N$5:'Parser'!$O$24, 2, FALSE)</f>
        <v>8.1751760924537571</v>
      </c>
      <c r="S13" s="12">
        <f>(1+SQRT(($B13-1))*9/100)*(SQRT(S$2)/SQRT(8))*VLOOKUP($D$34, Parser!$N$5:'Parser'!$O$24, 2, FALSE)</f>
        <v>5.7807224523681935</v>
      </c>
      <c r="T13" s="11"/>
    </row>
    <row r="14" spans="2:20">
      <c r="B14" s="8">
        <v>12</v>
      </c>
      <c r="C14" s="9"/>
      <c r="D14" s="12">
        <f>(1+SQRT(($B14-1))*9/100)*(SQRT(D$2)/SQRT(8))*VLOOKUP($D$34, Parser!$N$5:'Parser'!$O$24, 2, FALSE)</f>
        <v>23.37293216037575</v>
      </c>
      <c r="E14" s="12">
        <f>(1+SQRT(($B14-1))*9/100)*(SQRT(E$2)/SQRT(8))*VLOOKUP($D$34, Parser!$N$5:'Parser'!$O$24, 2, FALSE)</f>
        <v>22.630744252292754</v>
      </c>
      <c r="F14" s="12">
        <f>(1+SQRT(($B14-1))*9/100)*(SQRT(F$2)/SQRT(8))*VLOOKUP($D$34, Parser!$N$5:'Parser'!$O$24, 2, FALSE)</f>
        <v>21.863376067109034</v>
      </c>
      <c r="G14" s="12">
        <f>(1+SQRT(($B14-1))*9/100)*(SQRT(G$2)/SQRT(8))*VLOOKUP($D$34, Parser!$N$5:'Parser'!$O$24, 2, FALSE)</f>
        <v>21.068076340544017</v>
      </c>
      <c r="H14" s="12">
        <f>(1+SQRT(($B14-1))*9/100)*(SQRT(H$2)/SQRT(8))*VLOOKUP($D$34, Parser!$N$5:'Parser'!$O$24, 2, FALSE)</f>
        <v>20.241553011815697</v>
      </c>
      <c r="I14" s="12">
        <f>(1+SQRT(($B14-1))*9/100)*(SQRT(I$2)/SQRT(8))*VLOOKUP($D$34, Parser!$N$5:'Parser'!$O$24, 2, FALSE)</f>
        <v>19.3798115565993</v>
      </c>
      <c r="J14" s="12">
        <f>(1+SQRT(($B14-1))*9/100)*(SQRT(J$2)/SQRT(8))*VLOOKUP($D$34, Parser!$N$5:'Parser'!$O$24, 2, FALSE)</f>
        <v>18.477925305846821</v>
      </c>
      <c r="K14" s="12">
        <f>(1+SQRT(($B14-1))*9/100)*(SQRT(K$2)/SQRT(8))*VLOOKUP($D$34, Parser!$N$5:'Parser'!$O$24, 2, FALSE)</f>
        <v>17.529699120281812</v>
      </c>
      <c r="L14" s="12">
        <f>(1+SQRT(($B14-1))*9/100)*(SQRT(L$2)/SQRT(8))*VLOOKUP($D$34, Parser!$N$5:'Parser'!$O$24, 2, FALSE)</f>
        <v>16.527158826814834</v>
      </c>
      <c r="M14" s="12">
        <f>(1+SQRT(($B14-1))*9/100)*(SQRT(M$2)/SQRT(8))*VLOOKUP($D$34, Parser!$N$5:'Parser'!$O$24, 2, FALSE)</f>
        <v>15.459741476684465</v>
      </c>
      <c r="N14" s="12">
        <f>(1+SQRT(($B14-1))*9/100)*(SQRT(N$2)/SQRT(8))*VLOOKUP($D$34, Parser!$N$5:'Parser'!$O$24, 2, FALSE)</f>
        <v>14.312939396401864</v>
      </c>
      <c r="O14" s="12">
        <f>(1+SQRT(($B14-1))*9/100)*(SQRT(O$2)/SQRT(8))*VLOOKUP($D$34, Parser!$N$5:'Parser'!$O$24, 2, FALSE)</f>
        <v>13.065866286022798</v>
      </c>
      <c r="P14" s="12">
        <f>(1+SQRT(($B14-1))*9/100)*(SQRT(P$2)/SQRT(8))*VLOOKUP($D$34, Parser!$N$5:'Parser'!$O$24, 2, FALSE)</f>
        <v>11.686466080187875</v>
      </c>
      <c r="Q14" s="12">
        <f>(1+SQRT(($B14-1))*9/100)*(SQRT(Q$2)/SQRT(8))*VLOOKUP($D$34, Parser!$N$5:'Parser'!$O$24, 2, FALSE)</f>
        <v>10.120776505907848</v>
      </c>
      <c r="R14" s="12">
        <f>(1+SQRT(($B14-1))*9/100)*(SQRT(R$2)/SQRT(8))*VLOOKUP($D$34, Parser!$N$5:'Parser'!$O$24, 2, FALSE)</f>
        <v>8.2635794134074168</v>
      </c>
      <c r="S14" s="12">
        <f>(1+SQRT(($B14-1))*9/100)*(SQRT(S$2)/SQRT(8))*VLOOKUP($D$34, Parser!$N$5:'Parser'!$O$24, 2, FALSE)</f>
        <v>5.8432330400939376</v>
      </c>
      <c r="T14" s="11"/>
    </row>
    <row r="15" spans="2:20">
      <c r="B15" s="8">
        <v>13</v>
      </c>
      <c r="C15" s="9"/>
      <c r="D15" s="12">
        <f>(1+SQRT(($B15-1))*9/100)*(SQRT(D$2)/SQRT(8))*VLOOKUP($D$34, Parser!$N$5:'Parser'!$O$24, 2, FALSE)</f>
        <v>23.611844616523161</v>
      </c>
      <c r="E15" s="12">
        <f>(1+SQRT(($B15-1))*9/100)*(SQRT(E$2)/SQRT(8))*VLOOKUP($D$34, Parser!$N$5:'Parser'!$O$24, 2, FALSE)</f>
        <v>22.862070243257865</v>
      </c>
      <c r="F15" s="12">
        <f>(1+SQRT(($B15-1))*9/100)*(SQRT(F$2)/SQRT(8))*VLOOKUP($D$34, Parser!$N$5:'Parser'!$O$24, 2, FALSE)</f>
        <v>22.086858206193099</v>
      </c>
      <c r="G15" s="12">
        <f>(1+SQRT(($B15-1))*9/100)*(SQRT(G$2)/SQRT(8))*VLOOKUP($D$34, Parser!$N$5:'Parser'!$O$24, 2, FALSE)</f>
        <v>21.283429118290648</v>
      </c>
      <c r="H15" s="12">
        <f>(1+SQRT(($B15-1))*9/100)*(SQRT(H$2)/SQRT(8))*VLOOKUP($D$34, Parser!$N$5:'Parser'!$O$24, 2, FALSE)</f>
        <v>20.448457268119892</v>
      </c>
      <c r="I15" s="12">
        <f>(1+SQRT(($B15-1))*9/100)*(SQRT(I$2)/SQRT(8))*VLOOKUP($D$34, Parser!$N$5:'Parser'!$O$24, 2, FALSE)</f>
        <v>19.577907300295102</v>
      </c>
      <c r="J15" s="12">
        <f>(1+SQRT(($B15-1))*9/100)*(SQRT(J$2)/SQRT(8))*VLOOKUP($D$34, Parser!$N$5:'Parser'!$O$24, 2, FALSE)</f>
        <v>18.66680218654955</v>
      </c>
      <c r="K15" s="12">
        <f>(1+SQRT(($B15-1))*9/100)*(SQRT(K$2)/SQRT(8))*VLOOKUP($D$34, Parser!$N$5:'Parser'!$O$24, 2, FALSE)</f>
        <v>17.708883462392368</v>
      </c>
      <c r="L15" s="12">
        <f>(1+SQRT(($B15-1))*9/100)*(SQRT(L$2)/SQRT(8))*VLOOKUP($D$34, Parser!$N$5:'Parser'!$O$24, 2, FALSE)</f>
        <v>16.696095444666604</v>
      </c>
      <c r="M15" s="12">
        <f>(1+SQRT(($B15-1))*9/100)*(SQRT(M$2)/SQRT(8))*VLOOKUP($D$34, Parser!$N$5:'Parser'!$O$24, 2, FALSE)</f>
        <v>15.617767212704887</v>
      </c>
      <c r="N15" s="12">
        <f>(1+SQRT(($B15-1))*9/100)*(SQRT(N$2)/SQRT(8))*VLOOKUP($D$34, Parser!$N$5:'Parser'!$O$24, 2, FALSE)</f>
        <v>14.459242799090919</v>
      </c>
      <c r="O15" s="12">
        <f>(1+SQRT(($B15-1))*9/100)*(SQRT(O$2)/SQRT(8))*VLOOKUP($D$34, Parser!$N$5:'Parser'!$O$24, 2, FALSE)</f>
        <v>13.19942240917706</v>
      </c>
      <c r="P15" s="12">
        <f>(1+SQRT(($B15-1))*9/100)*(SQRT(P$2)/SQRT(8))*VLOOKUP($D$34, Parser!$N$5:'Parser'!$O$24, 2, FALSE)</f>
        <v>11.805922308261581</v>
      </c>
      <c r="Q15" s="12">
        <f>(1+SQRT(($B15-1))*9/100)*(SQRT(Q$2)/SQRT(8))*VLOOKUP($D$34, Parser!$N$5:'Parser'!$O$24, 2, FALSE)</f>
        <v>10.224228634059946</v>
      </c>
      <c r="R15" s="12">
        <f>(1+SQRT(($B15-1))*9/100)*(SQRT(R$2)/SQRT(8))*VLOOKUP($D$34, Parser!$N$5:'Parser'!$O$24, 2, FALSE)</f>
        <v>8.3480477223333018</v>
      </c>
      <c r="S15" s="12">
        <f>(1+SQRT(($B15-1))*9/100)*(SQRT(S$2)/SQRT(8))*VLOOKUP($D$34, Parser!$N$5:'Parser'!$O$24, 2, FALSE)</f>
        <v>5.9029611541307903</v>
      </c>
      <c r="T15" s="11"/>
    </row>
    <row r="16" spans="2:20">
      <c r="B16" s="8">
        <v>14</v>
      </c>
      <c r="C16" s="9"/>
      <c r="D16" s="12">
        <f>(1+SQRT(($B16-1))*9/100)*(SQRT(D$2)/SQRT(8))*VLOOKUP($D$34, Parser!$N$5:'Parser'!$O$24, 2, FALSE)</f>
        <v>23.840993066251663</v>
      </c>
      <c r="E16" s="12">
        <f>(1+SQRT(($B16-1))*9/100)*(SQRT(E$2)/SQRT(8))*VLOOKUP($D$34, Parser!$N$5:'Parser'!$O$24, 2, FALSE)</f>
        <v>23.083942275659798</v>
      </c>
      <c r="F16" s="12">
        <f>(1+SQRT(($B16-1))*9/100)*(SQRT(F$2)/SQRT(8))*VLOOKUP($D$34, Parser!$N$5:'Parser'!$O$24, 2, FALSE)</f>
        <v>22.301206953591716</v>
      </c>
      <c r="G16" s="12">
        <f>(1+SQRT(($B16-1))*9/100)*(SQRT(G$2)/SQRT(8))*VLOOKUP($D$34, Parser!$N$5:'Parser'!$O$24, 2, FALSE)</f>
        <v>21.489980739587949</v>
      </c>
      <c r="H16" s="12">
        <f>(1+SQRT(($B16-1))*9/100)*(SQRT(H$2)/SQRT(8))*VLOOKUP($D$34, Parser!$N$5:'Parser'!$O$24, 2, FALSE)</f>
        <v>20.646905646822596</v>
      </c>
      <c r="I16" s="12">
        <f>(1+SQRT(($B16-1))*9/100)*(SQRT(I$2)/SQRT(8))*VLOOKUP($D$34, Parser!$N$5:'Parser'!$O$24, 2, FALSE)</f>
        <v>19.767907157555367</v>
      </c>
      <c r="J16" s="12">
        <f>(1+SQRT(($B16-1))*9/100)*(SQRT(J$2)/SQRT(8))*VLOOKUP($D$34, Parser!$N$5:'Parser'!$O$24, 2, FALSE)</f>
        <v>18.847959942409215</v>
      </c>
      <c r="K16" s="12">
        <f>(1+SQRT(($B16-1))*9/100)*(SQRT(K$2)/SQRT(8))*VLOOKUP($D$34, Parser!$N$5:'Parser'!$O$24, 2, FALSE)</f>
        <v>17.880744799688745</v>
      </c>
      <c r="L16" s="12">
        <f>(1+SQRT(($B16-1))*9/100)*(SQRT(L$2)/SQRT(8))*VLOOKUP($D$34, Parser!$N$5:'Parser'!$O$24, 2, FALSE)</f>
        <v>16.858127867368012</v>
      </c>
      <c r="M16" s="12">
        <f>(1+SQRT(($B16-1))*9/100)*(SQRT(M$2)/SQRT(8))*VLOOKUP($D$34, Parser!$N$5:'Parser'!$O$24, 2, FALSE)</f>
        <v>15.769334665529287</v>
      </c>
      <c r="N16" s="12">
        <f>(1+SQRT(($B16-1))*9/100)*(SQRT(N$2)/SQRT(8))*VLOOKUP($D$34, Parser!$N$5:'Parser'!$O$24, 2, FALSE)</f>
        <v>14.599566993387079</v>
      </c>
      <c r="O16" s="12">
        <f>(1+SQRT(($B16-1))*9/100)*(SQRT(O$2)/SQRT(8))*VLOOKUP($D$34, Parser!$N$5:'Parser'!$O$24, 2, FALSE)</f>
        <v>13.327520286809969</v>
      </c>
      <c r="P16" s="12">
        <f>(1+SQRT(($B16-1))*9/100)*(SQRT(P$2)/SQRT(8))*VLOOKUP($D$34, Parser!$N$5:'Parser'!$O$24, 2, FALSE)</f>
        <v>11.920496533125831</v>
      </c>
      <c r="Q16" s="12">
        <f>(1+SQRT(($B16-1))*9/100)*(SQRT(Q$2)/SQRT(8))*VLOOKUP($D$34, Parser!$N$5:'Parser'!$O$24, 2, FALSE)</f>
        <v>10.323452823411298</v>
      </c>
      <c r="R16" s="12">
        <f>(1+SQRT(($B16-1))*9/100)*(SQRT(R$2)/SQRT(8))*VLOOKUP($D$34, Parser!$N$5:'Parser'!$O$24, 2, FALSE)</f>
        <v>8.4290639336840059</v>
      </c>
      <c r="S16" s="12">
        <f>(1+SQRT(($B16-1))*9/100)*(SQRT(S$2)/SQRT(8))*VLOOKUP($D$34, Parser!$N$5:'Parser'!$O$24, 2, FALSE)</f>
        <v>5.9602482665629157</v>
      </c>
      <c r="T16" s="11"/>
    </row>
    <row r="17" spans="2:20">
      <c r="B17" s="8">
        <v>15</v>
      </c>
      <c r="C17" s="9"/>
      <c r="D17" s="12">
        <f>(1+SQRT(($B17-1))*9/100)*(SQRT(D$2)/SQRT(8))*VLOOKUP($D$34, Parser!$N$5:'Parser'!$O$24, 2, FALSE)</f>
        <v>24.061484966573786</v>
      </c>
      <c r="E17" s="12">
        <f>(1+SQRT(($B17-1))*9/100)*(SQRT(E$2)/SQRT(8))*VLOOKUP($D$34, Parser!$N$5:'Parser'!$O$24, 2, FALSE)</f>
        <v>23.297432640140098</v>
      </c>
      <c r="F17" s="12">
        <f>(1+SQRT(($B17-1))*9/100)*(SQRT(F$2)/SQRT(8))*VLOOKUP($D$34, Parser!$N$5:'Parser'!$O$24, 2, FALSE)</f>
        <v>22.507458240482737</v>
      </c>
      <c r="G17" s="12">
        <f>(1+SQRT(($B17-1))*9/100)*(SQRT(G$2)/SQRT(8))*VLOOKUP($D$34, Parser!$N$5:'Parser'!$O$24, 2, FALSE)</f>
        <v>21.688729452696926</v>
      </c>
      <c r="H17" s="12">
        <f>(1+SQRT(($B17-1))*9/100)*(SQRT(H$2)/SQRT(8))*VLOOKUP($D$34, Parser!$N$5:'Parser'!$O$24, 2, FALSE)</f>
        <v>20.83785723383026</v>
      </c>
      <c r="I17" s="12">
        <f>(1+SQRT(($B17-1))*9/100)*(SQRT(I$2)/SQRT(8))*VLOOKUP($D$34, Parser!$N$5:'Parser'!$O$24, 2, FALSE)</f>
        <v>19.9507293832256</v>
      </c>
      <c r="J17" s="12">
        <f>(1+SQRT(($B17-1))*9/100)*(SQRT(J$2)/SQRT(8))*VLOOKUP($D$34, Parser!$N$5:'Parser'!$O$24, 2, FALSE)</f>
        <v>19.022274095068394</v>
      </c>
      <c r="K17" s="12">
        <f>(1+SQRT(($B17-1))*9/100)*(SQRT(K$2)/SQRT(8))*VLOOKUP($D$34, Parser!$N$5:'Parser'!$O$24, 2, FALSE)</f>
        <v>18.04611372493034</v>
      </c>
      <c r="L17" s="12">
        <f>(1+SQRT(($B17-1))*9/100)*(SQRT(L$2)/SQRT(8))*VLOOKUP($D$34, Parser!$N$5:'Parser'!$O$24, 2, FALSE)</f>
        <v>17.014039185282492</v>
      </c>
      <c r="M17" s="12">
        <f>(1+SQRT(($B17-1))*9/100)*(SQRT(M$2)/SQRT(8))*VLOOKUP($D$34, Parser!$N$5:'Parser'!$O$24, 2, FALSE)</f>
        <v>15.915176349118379</v>
      </c>
      <c r="N17" s="12">
        <f>(1+SQRT(($B17-1))*9/100)*(SQRT(N$2)/SQRT(8))*VLOOKUP($D$34, Parser!$N$5:'Parser'!$O$24, 2, FALSE)</f>
        <v>14.73459015543853</v>
      </c>
      <c r="O17" s="12">
        <f>(1+SQRT(($B17-1))*9/100)*(SQRT(O$2)/SQRT(8))*VLOOKUP($D$34, Parser!$N$5:'Parser'!$O$24, 2, FALSE)</f>
        <v>13.450779006212061</v>
      </c>
      <c r="P17" s="12">
        <f>(1+SQRT(($B17-1))*9/100)*(SQRT(P$2)/SQRT(8))*VLOOKUP($D$34, Parser!$N$5:'Parser'!$O$24, 2, FALSE)</f>
        <v>12.030742483286893</v>
      </c>
      <c r="Q17" s="12">
        <f>(1+SQRT(($B17-1))*9/100)*(SQRT(Q$2)/SQRT(8))*VLOOKUP($D$34, Parser!$N$5:'Parser'!$O$24, 2, FALSE)</f>
        <v>10.41892861691513</v>
      </c>
      <c r="R17" s="12">
        <f>(1+SQRT(($B17-1))*9/100)*(SQRT(R$2)/SQRT(8))*VLOOKUP($D$34, Parser!$N$5:'Parser'!$O$24, 2, FALSE)</f>
        <v>8.507019592641246</v>
      </c>
      <c r="S17" s="12">
        <f>(1+SQRT(($B17-1))*9/100)*(SQRT(S$2)/SQRT(8))*VLOOKUP($D$34, Parser!$N$5:'Parser'!$O$24, 2, FALSE)</f>
        <v>6.0153712416434466</v>
      </c>
      <c r="T17" s="11"/>
    </row>
    <row r="18" spans="2:20">
      <c r="B18" s="8">
        <v>16</v>
      </c>
      <c r="C18" s="9"/>
      <c r="D18" s="12">
        <f>(1+SQRT(($B18-1))*9/100)*(SQRT(D$2)/SQRT(8))*VLOOKUP($D$34, Parser!$N$5:'Parser'!$O$24, 2, FALSE)</f>
        <v>24.274233020856016</v>
      </c>
      <c r="E18" s="12">
        <f>(1+SQRT(($B18-1))*9/100)*(SQRT(E$2)/SQRT(8))*VLOOKUP($D$34, Parser!$N$5:'Parser'!$O$24, 2, FALSE)</f>
        <v>23.503425057933374</v>
      </c>
      <c r="F18" s="12">
        <f>(1+SQRT(($B18-1))*9/100)*(SQRT(F$2)/SQRT(8))*VLOOKUP($D$34, Parser!$N$5:'Parser'!$O$24, 2, FALSE)</f>
        <v>22.706465822689459</v>
      </c>
      <c r="G18" s="12">
        <f>(1+SQRT(($B18-1))*9/100)*(SQRT(G$2)/SQRT(8))*VLOOKUP($D$34, Parser!$N$5:'Parser'!$O$24, 2, FALSE)</f>
        <v>21.880497957314375</v>
      </c>
      <c r="H18" s="12">
        <f>(1+SQRT(($B18-1))*9/100)*(SQRT(H$2)/SQRT(8))*VLOOKUP($D$34, Parser!$N$5:'Parser'!$O$24, 2, FALSE)</f>
        <v>21.022102453444383</v>
      </c>
      <c r="I18" s="12">
        <f>(1+SQRT(($B18-1))*9/100)*(SQRT(I$2)/SQRT(8))*VLOOKUP($D$34, Parser!$N$5:'Parser'!$O$24, 2, FALSE)</f>
        <v>20.127130750958678</v>
      </c>
      <c r="J18" s="12">
        <f>(1+SQRT(($B18-1))*9/100)*(SQRT(J$2)/SQRT(8))*VLOOKUP($D$34, Parser!$N$5:'Parser'!$O$24, 2, FALSE)</f>
        <v>19.190466199893642</v>
      </c>
      <c r="K18" s="12">
        <f>(1+SQRT(($B18-1))*9/100)*(SQRT(K$2)/SQRT(8))*VLOOKUP($D$34, Parser!$N$5:'Parser'!$O$24, 2, FALSE)</f>
        <v>18.205674765642009</v>
      </c>
      <c r="L18" s="12">
        <f>(1+SQRT(($B18-1))*9/100)*(SQRT(L$2)/SQRT(8))*VLOOKUP($D$34, Parser!$N$5:'Parser'!$O$24, 2, FALSE)</f>
        <v>17.164474777149703</v>
      </c>
      <c r="M18" s="12">
        <f>(1+SQRT(($B18-1))*9/100)*(SQRT(M$2)/SQRT(8))*VLOOKUP($D$34, Parser!$N$5:'Parser'!$O$24, 2, FALSE)</f>
        <v>16.055895960004296</v>
      </c>
      <c r="N18" s="12">
        <f>(1+SQRT(($B18-1))*9/100)*(SQRT(N$2)/SQRT(8))*VLOOKUP($D$34, Parser!$N$5:'Parser'!$O$24, 2, FALSE)</f>
        <v>14.864871199628883</v>
      </c>
      <c r="O18" s="12">
        <f>(1+SQRT(($B18-1))*9/100)*(SQRT(O$2)/SQRT(8))*VLOOKUP($D$34, Parser!$N$5:'Parser'!$O$24, 2, FALSE)</f>
        <v>13.569708784076031</v>
      </c>
      <c r="P18" s="12">
        <f>(1+SQRT(($B18-1))*9/100)*(SQRT(P$2)/SQRT(8))*VLOOKUP($D$34, Parser!$N$5:'Parser'!$O$24, 2, FALSE)</f>
        <v>12.137116510428008</v>
      </c>
      <c r="Q18" s="12">
        <f>(1+SQRT(($B18-1))*9/100)*(SQRT(Q$2)/SQRT(8))*VLOOKUP($D$34, Parser!$N$5:'Parser'!$O$24, 2, FALSE)</f>
        <v>10.511051226722191</v>
      </c>
      <c r="R18" s="12">
        <f>(1+SQRT(($B18-1))*9/100)*(SQRT(R$2)/SQRT(8))*VLOOKUP($D$34, Parser!$N$5:'Parser'!$O$24, 2, FALSE)</f>
        <v>8.5822373885748515</v>
      </c>
      <c r="S18" s="12">
        <f>(1+SQRT(($B18-1))*9/100)*(SQRT(S$2)/SQRT(8))*VLOOKUP($D$34, Parser!$N$5:'Parser'!$O$24, 2, FALSE)</f>
        <v>6.068558255214004</v>
      </c>
      <c r="T18" s="11"/>
    </row>
    <row r="19" spans="2:20">
      <c r="B19" s="8">
        <v>17</v>
      </c>
      <c r="C19" s="9"/>
      <c r="D19" s="12">
        <f>(1+SQRT(($B19-1))*9/100)*(SQRT(D$2)/SQRT(8))*VLOOKUP($D$34, Parser!$N$5:'Parser'!$O$24, 2, FALSE)</f>
        <v>24.479999999999997</v>
      </c>
      <c r="E19" s="12">
        <f>(1+SQRT(($B19-1))*9/100)*(SQRT(E$2)/SQRT(8))*VLOOKUP($D$34, Parser!$N$5:'Parser'!$O$24, 2, FALSE)</f>
        <v>23.702658078789387</v>
      </c>
      <c r="F19" s="12">
        <f>(1+SQRT(($B19-1))*9/100)*(SQRT(F$2)/SQRT(8))*VLOOKUP($D$34, Parser!$N$5:'Parser'!$O$24, 2, FALSE)</f>
        <v>22.898943207056519</v>
      </c>
      <c r="G19" s="12">
        <f>(1+SQRT(($B19-1))*9/100)*(SQRT(G$2)/SQRT(8))*VLOOKUP($D$34, Parser!$N$5:'Parser'!$O$24, 2, FALSE)</f>
        <v>22.065973805839612</v>
      </c>
      <c r="H19" s="12">
        <f>(1+SQRT(($B19-1))*9/100)*(SQRT(H$2)/SQRT(8))*VLOOKUP($D$34, Parser!$N$5:'Parser'!$O$24, 2, FALSE)</f>
        <v>21.200301884643054</v>
      </c>
      <c r="I19" s="12">
        <f>(1+SQRT(($B19-1))*9/100)*(SQRT(I$2)/SQRT(8))*VLOOKUP($D$34, Parser!$N$5:'Parser'!$O$24, 2, FALSE)</f>
        <v>20.297743716975045</v>
      </c>
      <c r="J19" s="12">
        <f>(1+SQRT(($B19-1))*9/100)*(SQRT(J$2)/SQRT(8))*VLOOKUP($D$34, Parser!$N$5:'Parser'!$O$24, 2, FALSE)</f>
        <v>19.353139280230479</v>
      </c>
      <c r="K19" s="12">
        <f>(1+SQRT(($B19-1))*9/100)*(SQRT(K$2)/SQRT(8))*VLOOKUP($D$34, Parser!$N$5:'Parser'!$O$24, 2, FALSE)</f>
        <v>18.359999999999996</v>
      </c>
      <c r="L19" s="12">
        <f>(1+SQRT(($B19-1))*9/100)*(SQRT(L$2)/SQRT(8))*VLOOKUP($D$34, Parser!$N$5:'Parser'!$O$24, 2, FALSE)</f>
        <v>17.30997400344668</v>
      </c>
      <c r="M19" s="12">
        <f>(1+SQRT(($B19-1))*9/100)*(SQRT(M$2)/SQRT(8))*VLOOKUP($D$34, Parser!$N$5:'Parser'!$O$24, 2, FALSE)</f>
        <v>16.191998023715289</v>
      </c>
      <c r="N19" s="12">
        <f>(1+SQRT(($B19-1))*9/100)*(SQRT(N$2)/SQRT(8))*VLOOKUP($D$34, Parser!$N$5:'Parser'!$O$24, 2, FALSE)</f>
        <v>14.990877225833046</v>
      </c>
      <c r="O19" s="12">
        <f>(1+SQRT(($B19-1))*9/100)*(SQRT(O$2)/SQRT(8))*VLOOKUP($D$34, Parser!$N$5:'Parser'!$O$24, 2, FALSE)</f>
        <v>13.684736022298713</v>
      </c>
      <c r="P19" s="12">
        <f>(1+SQRT(($B19-1))*9/100)*(SQRT(P$2)/SQRT(8))*VLOOKUP($D$34, Parser!$N$5:'Parser'!$O$24, 2, FALSE)</f>
        <v>12.239999999999998</v>
      </c>
      <c r="Q19" s="12">
        <f>(1+SQRT(($B19-1))*9/100)*(SQRT(Q$2)/SQRT(8))*VLOOKUP($D$34, Parser!$N$5:'Parser'!$O$24, 2, FALSE)</f>
        <v>10.600150942321527</v>
      </c>
      <c r="R19" s="12">
        <f>(1+SQRT(($B19-1))*9/100)*(SQRT(R$2)/SQRT(8))*VLOOKUP($D$34, Parser!$N$5:'Parser'!$O$24, 2, FALSE)</f>
        <v>8.6549870017233399</v>
      </c>
      <c r="S19" s="12">
        <f>(1+SQRT(($B19-1))*9/100)*(SQRT(S$2)/SQRT(8))*VLOOKUP($D$34, Parser!$N$5:'Parser'!$O$24, 2, FALSE)</f>
        <v>6.1199999999999992</v>
      </c>
      <c r="T19" s="11"/>
    </row>
    <row r="20" spans="2:20">
      <c r="B20" s="8">
        <v>18</v>
      </c>
      <c r="C20" s="9"/>
      <c r="D20" s="12">
        <f>(1+SQRT(($B20-1))*9/100)*(SQRT(D$2)/SQRT(8))*VLOOKUP($D$34, Parser!$N$5:'Parser'!$O$24, 2, FALSE)</f>
        <v>24.679431113500609</v>
      </c>
      <c r="E20" s="12">
        <f>(1+SQRT(($B20-1))*9/100)*(SQRT(E$2)/SQRT(8))*VLOOKUP($D$34, Parser!$N$5:'Parser'!$O$24, 2, FALSE)</f>
        <v>23.895756424115255</v>
      </c>
      <c r="F20" s="12">
        <f>(1+SQRT(($B20-1))*9/100)*(SQRT(F$2)/SQRT(8))*VLOOKUP($D$34, Parser!$N$5:'Parser'!$O$24, 2, FALSE)</f>
        <v>23.085493931802048</v>
      </c>
      <c r="G20" s="12">
        <f>(1+SQRT(($B20-1))*9/100)*(SQRT(G$2)/SQRT(8))*VLOOKUP($D$34, Parser!$N$5:'Parser'!$O$24, 2, FALSE)</f>
        <v>22.245738582251942</v>
      </c>
      <c r="H20" s="12">
        <f>(1+SQRT(($B20-1))*9/100)*(SQRT(H$2)/SQRT(8))*VLOOKUP($D$34, Parser!$N$5:'Parser'!$O$24, 2, FALSE)</f>
        <v>21.373014295239599</v>
      </c>
      <c r="I20" s="12">
        <f>(1+SQRT(($B20-1))*9/100)*(SQRT(I$2)/SQRT(8))*VLOOKUP($D$34, Parser!$N$5:'Parser'!$O$24, 2, FALSE)</f>
        <v>20.463103260726122</v>
      </c>
      <c r="J20" s="12">
        <f>(1+SQRT(($B20-1))*9/100)*(SQRT(J$2)/SQRT(8))*VLOOKUP($D$34, Parser!$N$5:'Parser'!$O$24, 2, FALSE)</f>
        <v>19.51080341897185</v>
      </c>
      <c r="K20" s="12">
        <f>(1+SQRT(($B20-1))*9/100)*(SQRT(K$2)/SQRT(8))*VLOOKUP($D$34, Parser!$N$5:'Parser'!$O$24, 2, FALSE)</f>
        <v>18.509573335125452</v>
      </c>
      <c r="L20" s="12">
        <f>(1+SQRT(($B20-1))*9/100)*(SQRT(L$2)/SQRT(8))*VLOOKUP($D$34, Parser!$N$5:'Parser'!$O$24, 2, FALSE)</f>
        <v>17.450993096182547</v>
      </c>
      <c r="M20" s="12">
        <f>(1+SQRT(($B20-1))*9/100)*(SQRT(M$2)/SQRT(8))*VLOOKUP($D$34, Parser!$N$5:'Parser'!$O$24, 2, FALSE)</f>
        <v>16.32390930621812</v>
      </c>
      <c r="N20" s="12">
        <f>(1+SQRT(($B20-1))*9/100)*(SQRT(N$2)/SQRT(8))*VLOOKUP($D$34, Parser!$N$5:'Parser'!$O$24, 2, FALSE)</f>
        <v>15.113003342560942</v>
      </c>
      <c r="O20" s="12">
        <f>(1+SQRT(($B20-1))*9/100)*(SQRT(O$2)/SQRT(8))*VLOOKUP($D$34, Parser!$N$5:'Parser'!$O$24, 2, FALSE)</f>
        <v>13.796221403952671</v>
      </c>
      <c r="P20" s="12">
        <f>(1+SQRT(($B20-1))*9/100)*(SQRT(P$2)/SQRT(8))*VLOOKUP($D$34, Parser!$N$5:'Parser'!$O$24, 2, FALSE)</f>
        <v>12.339715556750305</v>
      </c>
      <c r="Q20" s="12">
        <f>(1+SQRT(($B20-1))*9/100)*(SQRT(Q$2)/SQRT(8))*VLOOKUP($D$34, Parser!$N$5:'Parser'!$O$24, 2, FALSE)</f>
        <v>10.6865071476198</v>
      </c>
      <c r="R20" s="12">
        <f>(1+SQRT(($B20-1))*9/100)*(SQRT(R$2)/SQRT(8))*VLOOKUP($D$34, Parser!$N$5:'Parser'!$O$24, 2, FALSE)</f>
        <v>8.7254965480912734</v>
      </c>
      <c r="S20" s="12">
        <f>(1+SQRT(($B20-1))*9/100)*(SQRT(S$2)/SQRT(8))*VLOOKUP($D$34, Parser!$N$5:'Parser'!$O$24, 2, FALSE)</f>
        <v>6.1698577783751523</v>
      </c>
      <c r="T20" s="11"/>
    </row>
    <row r="21" spans="2:20">
      <c r="B21" s="8">
        <v>19</v>
      </c>
      <c r="C21" s="9"/>
      <c r="D21" s="12">
        <f>(1+SQRT(($B21-1))*9/100)*(SQRT(D$2)/SQRT(8))*VLOOKUP($D$34, Parser!$N$5:'Parser'!$O$24, 2, FALSE)</f>
        <v>24.87307791313324</v>
      </c>
      <c r="E21" s="12">
        <f>(1+SQRT(($B21-1))*9/100)*(SQRT(E$2)/SQRT(8))*VLOOKUP($D$34, Parser!$N$5:'Parser'!$O$24, 2, FALSE)</f>
        <v>24.083254131621143</v>
      </c>
      <c r="F21" s="12">
        <f>(1+SQRT(($B21-1))*9/100)*(SQRT(F$2)/SQRT(8))*VLOOKUP($D$34, Parser!$N$5:'Parser'!$O$24, 2, FALSE)</f>
        <v>23.266633926369689</v>
      </c>
      <c r="G21" s="12">
        <f>(1+SQRT(($B21-1))*9/100)*(SQRT(G$2)/SQRT(8))*VLOOKUP($D$34, Parser!$N$5:'Parser'!$O$24, 2, FALSE)</f>
        <v>22.420289448603182</v>
      </c>
      <c r="H21" s="12">
        <f>(1+SQRT(($B21-1))*9/100)*(SQRT(H$2)/SQRT(8))*VLOOKUP($D$34, Parser!$N$5:'Parser'!$O$24, 2, FALSE)</f>
        <v>21.540717343083013</v>
      </c>
      <c r="I21" s="12">
        <f>(1+SQRT(($B21-1))*9/100)*(SQRT(I$2)/SQRT(8))*VLOOKUP($D$34, Parser!$N$5:'Parser'!$O$24, 2, FALSE)</f>
        <v>20.623666704784764</v>
      </c>
      <c r="J21" s="12">
        <f>(1+SQRT(($B21-1))*9/100)*(SQRT(J$2)/SQRT(8))*VLOOKUP($D$34, Parser!$N$5:'Parser'!$O$24, 2, FALSE)</f>
        <v>19.663894656082192</v>
      </c>
      <c r="K21" s="12">
        <f>(1+SQRT(($B21-1))*9/100)*(SQRT(K$2)/SQRT(8))*VLOOKUP($D$34, Parser!$N$5:'Parser'!$O$24, 2, FALSE)</f>
        <v>18.654808434849926</v>
      </c>
      <c r="L21" s="12">
        <f>(1+SQRT(($B21-1))*9/100)*(SQRT(L$2)/SQRT(8))*VLOOKUP($D$34, Parser!$N$5:'Parser'!$O$24, 2, FALSE)</f>
        <v>17.587922061357851</v>
      </c>
      <c r="M21" s="12">
        <f>(1+SQRT(($B21-1))*9/100)*(SQRT(M$2)/SQRT(8))*VLOOKUP($D$34, Parser!$N$5:'Parser'!$O$24, 2, FALSE)</f>
        <v>16.451994624720992</v>
      </c>
      <c r="N21" s="12">
        <f>(1+SQRT(($B21-1))*9/100)*(SQRT(N$2)/SQRT(8))*VLOOKUP($D$34, Parser!$N$5:'Parser'!$O$24, 2, FALSE)</f>
        <v>15.231587304916671</v>
      </c>
      <c r="O21" s="12">
        <f>(1+SQRT(($B21-1))*9/100)*(SQRT(O$2)/SQRT(8))*VLOOKUP($D$34, Parser!$N$5:'Parser'!$O$24, 2, FALSE)</f>
        <v>13.904473255853635</v>
      </c>
      <c r="P21" s="12">
        <f>(1+SQRT(($B21-1))*9/100)*(SQRT(P$2)/SQRT(8))*VLOOKUP($D$34, Parser!$N$5:'Parser'!$O$24, 2, FALSE)</f>
        <v>12.43653895656662</v>
      </c>
      <c r="Q21" s="12">
        <f>(1+SQRT(($B21-1))*9/100)*(SQRT(Q$2)/SQRT(8))*VLOOKUP($D$34, Parser!$N$5:'Parser'!$O$24, 2, FALSE)</f>
        <v>10.770358671541507</v>
      </c>
      <c r="R21" s="12">
        <f>(1+SQRT(($B21-1))*9/100)*(SQRT(R$2)/SQRT(8))*VLOOKUP($D$34, Parser!$N$5:'Parser'!$O$24, 2, FALSE)</f>
        <v>8.7939610306789255</v>
      </c>
      <c r="S21" s="12">
        <f>(1+SQRT(($B21-1))*9/100)*(SQRT(S$2)/SQRT(8))*VLOOKUP($D$34, Parser!$N$5:'Parser'!$O$24, 2, FALSE)</f>
        <v>6.2182694782833101</v>
      </c>
      <c r="T21" s="11"/>
    </row>
    <row r="22" spans="2:20">
      <c r="B22" s="8">
        <v>20</v>
      </c>
      <c r="C22" s="9"/>
      <c r="D22" s="12">
        <f>(1+SQRT(($B22-1))*9/100)*(SQRT(D$2)/SQRT(8))*VLOOKUP($D$34, Parser!$N$5:'Parser'!$O$24, 2, FALSE)</f>
        <v>25.061416288535888</v>
      </c>
      <c r="E22" s="12">
        <f>(1+SQRT(($B22-1))*9/100)*(SQRT(E$2)/SQRT(8))*VLOOKUP($D$34, Parser!$N$5:'Parser'!$O$24, 2, FALSE)</f>
        <v>24.2656119794677</v>
      </c>
      <c r="F22" s="12">
        <f>(1+SQRT(($B22-1))*9/100)*(SQRT(F$2)/SQRT(8))*VLOOKUP($D$34, Parser!$N$5:'Parser'!$O$24, 2, FALSE)</f>
        <v>23.442808344754273</v>
      </c>
      <c r="G22" s="12">
        <f>(1+SQRT(($B22-1))*9/100)*(SQRT(G$2)/SQRT(8))*VLOOKUP($D$34, Parser!$N$5:'Parser'!$O$24, 2, FALSE)</f>
        <v>22.590055366016138</v>
      </c>
      <c r="H22" s="12">
        <f>(1+SQRT(($B22-1))*9/100)*(SQRT(H$2)/SQRT(8))*VLOOKUP($D$34, Parser!$N$5:'Parser'!$O$24, 2, FALSE)</f>
        <v>21.703823160689197</v>
      </c>
      <c r="I22" s="12">
        <f>(1+SQRT(($B22-1))*9/100)*(SQRT(I$2)/SQRT(8))*VLOOKUP($D$34, Parser!$N$5:'Parser'!$O$24, 2, FALSE)</f>
        <v>20.779828635993685</v>
      </c>
      <c r="J22" s="12">
        <f>(1+SQRT(($B22-1))*9/100)*(SQRT(J$2)/SQRT(8))*VLOOKUP($D$34, Parser!$N$5:'Parser'!$O$24, 2, FALSE)</f>
        <v>19.812789215354243</v>
      </c>
      <c r="K22" s="12">
        <f>(1+SQRT(($B22-1))*9/100)*(SQRT(K$2)/SQRT(8))*VLOOKUP($D$34, Parser!$N$5:'Parser'!$O$24, 2, FALSE)</f>
        <v>18.796062216401914</v>
      </c>
      <c r="L22" s="12">
        <f>(1+SQRT(($B22-1))*9/100)*(SQRT(L$2)/SQRT(8))*VLOOKUP($D$34, Parser!$N$5:'Parser'!$O$24, 2, FALSE)</f>
        <v>17.721097403762723</v>
      </c>
      <c r="M22" s="12">
        <f>(1+SQRT(($B22-1))*9/100)*(SQRT(M$2)/SQRT(8))*VLOOKUP($D$34, Parser!$N$5:'Parser'!$O$24, 2, FALSE)</f>
        <v>16.57656875063233</v>
      </c>
      <c r="N22" s="12">
        <f>(1+SQRT(($B22-1))*9/100)*(SQRT(N$2)/SQRT(8))*VLOOKUP($D$34, Parser!$N$5:'Parser'!$O$24, 2, FALSE)</f>
        <v>15.346920534596979</v>
      </c>
      <c r="O22" s="12">
        <f>(1+SQRT(($B22-1))*9/100)*(SQRT(O$2)/SQRT(8))*VLOOKUP($D$34, Parser!$N$5:'Parser'!$O$24, 2, FALSE)</f>
        <v>14.009757608396685</v>
      </c>
      <c r="P22" s="12">
        <f>(1+SQRT(($B22-1))*9/100)*(SQRT(P$2)/SQRT(8))*VLOOKUP($D$34, Parser!$N$5:'Parser'!$O$24, 2, FALSE)</f>
        <v>12.530708144267944</v>
      </c>
      <c r="Q22" s="12">
        <f>(1+SQRT(($B22-1))*9/100)*(SQRT(Q$2)/SQRT(8))*VLOOKUP($D$34, Parser!$N$5:'Parser'!$O$24, 2, FALSE)</f>
        <v>10.851911580344598</v>
      </c>
      <c r="R22" s="12">
        <f>(1+SQRT(($B22-1))*9/100)*(SQRT(R$2)/SQRT(8))*VLOOKUP($D$34, Parser!$N$5:'Parser'!$O$24, 2, FALSE)</f>
        <v>8.8605487018813616</v>
      </c>
      <c r="S22" s="12">
        <f>(1+SQRT(($B22-1))*9/100)*(SQRT(S$2)/SQRT(8))*VLOOKUP($D$34, Parser!$N$5:'Parser'!$O$24, 2, FALSE)</f>
        <v>6.265354072133972</v>
      </c>
      <c r="T22" s="11"/>
    </row>
    <row r="23" spans="2:20">
      <c r="B23" s="8">
        <v>21</v>
      </c>
      <c r="C23" s="9"/>
      <c r="D23" s="12">
        <f>(1+SQRT(($B23-1))*9/100)*(SQRT(D$2)/SQRT(8))*VLOOKUP($D$34, Parser!$N$5:'Parser'!$O$24, 2, FALSE)</f>
        <v>25.244860247099318</v>
      </c>
      <c r="E23" s="12">
        <f>(1+SQRT(($B23-1))*9/100)*(SQRT(E$2)/SQRT(8))*VLOOKUP($D$34, Parser!$N$5:'Parser'!$O$24, 2, FALSE)</f>
        <v>24.443230828587328</v>
      </c>
      <c r="F23" s="12">
        <f>(1+SQRT(($B23-1))*9/100)*(SQRT(F$2)/SQRT(8))*VLOOKUP($D$34, Parser!$N$5:'Parser'!$O$24, 2, FALSE)</f>
        <v>23.614404455408749</v>
      </c>
      <c r="G23" s="12">
        <f>(1+SQRT(($B23-1))*9/100)*(SQRT(G$2)/SQRT(8))*VLOOKUP($D$34, Parser!$N$5:'Parser'!$O$24, 2, FALSE)</f>
        <v>22.755409515709772</v>
      </c>
      <c r="H23" s="12">
        <f>(1+SQRT(($B23-1))*9/100)*(SQRT(H$2)/SQRT(8))*VLOOKUP($D$34, Parser!$N$5:'Parser'!$O$24, 2, FALSE)</f>
        <v>21.862690288975905</v>
      </c>
      <c r="I23" s="12">
        <f>(1+SQRT(($B23-1))*9/100)*(SQRT(I$2)/SQRT(8))*VLOOKUP($D$34, Parser!$N$5:'Parser'!$O$24, 2, FALSE)</f>
        <v>20.931932331146786</v>
      </c>
      <c r="J23" s="12">
        <f>(1+SQRT(($B23-1))*9/100)*(SQRT(J$2)/SQRT(8))*VLOOKUP($D$34, Parser!$N$5:'Parser'!$O$24, 2, FALSE)</f>
        <v>19.957814398368736</v>
      </c>
      <c r="K23" s="12">
        <f>(1+SQRT(($B23-1))*9/100)*(SQRT(K$2)/SQRT(8))*VLOOKUP($D$34, Parser!$N$5:'Parser'!$O$24, 2, FALSE)</f>
        <v>18.933645185324487</v>
      </c>
      <c r="L23" s="12">
        <f>(1+SQRT(($B23-1))*9/100)*(SQRT(L$2)/SQRT(8))*VLOOKUP($D$34, Parser!$N$5:'Parser'!$O$24, 2, FALSE)</f>
        <v>17.850811870830629</v>
      </c>
      <c r="M23" s="12">
        <f>(1+SQRT(($B23-1))*9/100)*(SQRT(M$2)/SQRT(8))*VLOOKUP($D$34, Parser!$N$5:'Parser'!$O$24, 2, FALSE)</f>
        <v>16.697905524101344</v>
      </c>
      <c r="N23" s="12">
        <f>(1+SQRT(($B23-1))*9/100)*(SQRT(N$2)/SQRT(8))*VLOOKUP($D$34, Parser!$N$5:'Parser'!$O$24, 2, FALSE)</f>
        <v>15.459256558316145</v>
      </c>
      <c r="O23" s="12">
        <f>(1+SQRT(($B23-1))*9/100)*(SQRT(O$2)/SQRT(8))*VLOOKUP($D$34, Parser!$N$5:'Parser'!$O$24, 2, FALSE)</f>
        <v>14.112305898749053</v>
      </c>
      <c r="P23" s="12">
        <f>(1+SQRT(($B23-1))*9/100)*(SQRT(P$2)/SQRT(8))*VLOOKUP($D$34, Parser!$N$5:'Parser'!$O$24, 2, FALSE)</f>
        <v>12.622430123549659</v>
      </c>
      <c r="Q23" s="12">
        <f>(1+SQRT(($B23-1))*9/100)*(SQRT(Q$2)/SQRT(8))*VLOOKUP($D$34, Parser!$N$5:'Parser'!$O$24, 2, FALSE)</f>
        <v>10.931345144487953</v>
      </c>
      <c r="R23" s="12">
        <f>(1+SQRT(($B23-1))*9/100)*(SQRT(R$2)/SQRT(8))*VLOOKUP($D$34, Parser!$N$5:'Parser'!$O$24, 2, FALSE)</f>
        <v>8.9254059354153146</v>
      </c>
      <c r="S23" s="12">
        <f>(1+SQRT(($B23-1))*9/100)*(SQRT(S$2)/SQRT(8))*VLOOKUP($D$34, Parser!$N$5:'Parser'!$O$24, 2, FALSE)</f>
        <v>6.3112150617748295</v>
      </c>
      <c r="T23" s="11"/>
    </row>
    <row r="24" spans="2:20">
      <c r="B24" s="8">
        <v>22</v>
      </c>
      <c r="C24" s="9"/>
      <c r="D24" s="12">
        <f>(1+SQRT(($B24-1))*9/100)*(SQRT(D$2)/SQRT(8))*VLOOKUP($D$34, Parser!$N$5:'Parser'!$O$24, 2, FALSE)</f>
        <v>25.423772625828459</v>
      </c>
      <c r="E24" s="12">
        <f>(1+SQRT(($B24-1))*9/100)*(SQRT(E$2)/SQRT(8))*VLOOKUP($D$34, Parser!$N$5:'Parser'!$O$24, 2, FALSE)</f>
        <v>24.616461994399405</v>
      </c>
      <c r="F24" s="12">
        <f>(1+SQRT(($B24-1))*9/100)*(SQRT(F$2)/SQRT(8))*VLOOKUP($D$34, Parser!$N$5:'Parser'!$O$24, 2, FALSE)</f>
        <v>23.781761661273048</v>
      </c>
      <c r="G24" s="12">
        <f>(1+SQRT(($B24-1))*9/100)*(SQRT(G$2)/SQRT(8))*VLOOKUP($D$34, Parser!$N$5:'Parser'!$O$24, 2, FALSE)</f>
        <v>22.916678954540561</v>
      </c>
      <c r="H24" s="12">
        <f>(1+SQRT(($B24-1))*9/100)*(SQRT(H$2)/SQRT(8))*VLOOKUP($D$34, Parser!$N$5:'Parser'!$O$24, 2, FALSE)</f>
        <v>22.017632954006846</v>
      </c>
      <c r="I24" s="12">
        <f>(1+SQRT(($B24-1))*9/100)*(SQRT(I$2)/SQRT(8))*VLOOKUP($D$34, Parser!$N$5:'Parser'!$O$24, 2, FALSE)</f>
        <v>21.08027863879542</v>
      </c>
      <c r="J24" s="12">
        <f>(1+SQRT(($B24-1))*9/100)*(SQRT(J$2)/SQRT(8))*VLOOKUP($D$34, Parser!$N$5:'Parser'!$O$24, 2, FALSE)</f>
        <v>20.099257052964429</v>
      </c>
      <c r="K24" s="12">
        <f>(1+SQRT(($B24-1))*9/100)*(SQRT(K$2)/SQRT(8))*VLOOKUP($D$34, Parser!$N$5:'Parser'!$O$24, 2, FALSE)</f>
        <v>19.067829469371343</v>
      </c>
      <c r="L24" s="12">
        <f>(1+SQRT(($B24-1))*9/100)*(SQRT(L$2)/SQRT(8))*VLOOKUP($D$34, Parser!$N$5:'Parser'!$O$24, 2, FALSE)</f>
        <v>17.977322027068219</v>
      </c>
      <c r="M24" s="12">
        <f>(1+SQRT(($B24-1))*9/100)*(SQRT(M$2)/SQRT(8))*VLOOKUP($D$34, Parser!$N$5:'Parser'!$O$24, 2, FALSE)</f>
        <v>16.816244939248424</v>
      </c>
      <c r="N24" s="12">
        <f>(1+SQRT(($B24-1))*9/100)*(SQRT(N$2)/SQRT(8))*VLOOKUP($D$34, Parser!$N$5:'Parser'!$O$24, 2, FALSE)</f>
        <v>15.568817567454639</v>
      </c>
      <c r="O24" s="12">
        <f>(1+SQRT(($B24-1))*9/100)*(SQRT(O$2)/SQRT(8))*VLOOKUP($D$34, Parser!$N$5:'Parser'!$O$24, 2, FALSE)</f>
        <v>14.212320958962692</v>
      </c>
      <c r="P24" s="12">
        <f>(1+SQRT(($B24-1))*9/100)*(SQRT(P$2)/SQRT(8))*VLOOKUP($D$34, Parser!$N$5:'Parser'!$O$24, 2, FALSE)</f>
        <v>12.711886312914229</v>
      </c>
      <c r="Q24" s="12">
        <f>(1+SQRT(($B24-1))*9/100)*(SQRT(Q$2)/SQRT(8))*VLOOKUP($D$34, Parser!$N$5:'Parser'!$O$24, 2, FALSE)</f>
        <v>11.008816477003423</v>
      </c>
      <c r="R24" s="12">
        <f>(1+SQRT(($B24-1))*9/100)*(SQRT(R$2)/SQRT(8))*VLOOKUP($D$34, Parser!$N$5:'Parser'!$O$24, 2, FALSE)</f>
        <v>8.9886610135341094</v>
      </c>
      <c r="S24" s="12">
        <f>(1+SQRT(($B24-1))*9/100)*(SQRT(S$2)/SQRT(8))*VLOOKUP($D$34, Parser!$N$5:'Parser'!$O$24, 2, FALSE)</f>
        <v>6.3559431564571147</v>
      </c>
      <c r="T24" s="11"/>
    </row>
    <row r="25" spans="2:20">
      <c r="B25" s="8">
        <v>23</v>
      </c>
      <c r="C25" s="9"/>
      <c r="D25" s="12">
        <f>(1+SQRT(($B25-1))*9/100)*(SQRT(D$2)/SQRT(8))*VLOOKUP($D$34, Parser!$N$5:'Parser'!$O$24, 2, FALSE)</f>
        <v>25.598473530913957</v>
      </c>
      <c r="E25" s="12">
        <f>(1+SQRT(($B25-1))*9/100)*(SQRT(E$2)/SQRT(8))*VLOOKUP($D$34, Parser!$N$5:'Parser'!$O$24, 2, FALSE)</f>
        <v>24.785615418390279</v>
      </c>
      <c r="F25" s="12">
        <f>(1+SQRT(($B25-1))*9/100)*(SQRT(F$2)/SQRT(8))*VLOOKUP($D$34, Parser!$N$5:'Parser'!$O$24, 2, FALSE)</f>
        <v>23.945179394270358</v>
      </c>
      <c r="G25" s="12">
        <f>(1+SQRT(($B25-1))*9/100)*(SQRT(G$2)/SQRT(8))*VLOOKUP($D$34, Parser!$N$5:'Parser'!$O$24, 2, FALSE)</f>
        <v>23.074152222329491</v>
      </c>
      <c r="H25" s="12">
        <f>(1+SQRT(($B25-1))*9/100)*(SQRT(H$2)/SQRT(8))*VLOOKUP($D$34, Parser!$N$5:'Parser'!$O$24, 2, FALSE)</f>
        <v>22.168928375875019</v>
      </c>
      <c r="I25" s="12">
        <f>(1+SQRT(($B25-1))*9/100)*(SQRT(I$2)/SQRT(8))*VLOOKUP($D$34, Parser!$N$5:'Parser'!$O$24, 2, FALSE)</f>
        <v>21.225132976971437</v>
      </c>
      <c r="J25" s="12">
        <f>(1+SQRT(($B25-1))*9/100)*(SQRT(J$2)/SQRT(8))*VLOOKUP($D$34, Parser!$N$5:'Parser'!$O$24, 2, FALSE)</f>
        <v>20.237370245305193</v>
      </c>
      <c r="K25" s="12">
        <f>(1+SQRT(($B25-1))*9/100)*(SQRT(K$2)/SQRT(8))*VLOOKUP($D$34, Parser!$N$5:'Parser'!$O$24, 2, FALSE)</f>
        <v>19.198855148185466</v>
      </c>
      <c r="L25" s="12">
        <f>(1+SQRT(($B25-1))*9/100)*(SQRT(L$2)/SQRT(8))*VLOOKUP($D$34, Parser!$N$5:'Parser'!$O$24, 2, FALSE)</f>
        <v>18.100854221733599</v>
      </c>
      <c r="M25" s="12">
        <f>(1+SQRT(($B25-1))*9/100)*(SQRT(M$2)/SQRT(8))*VLOOKUP($D$34, Parser!$N$5:'Parser'!$O$24, 2, FALSE)</f>
        <v>16.931798726416954</v>
      </c>
      <c r="N25" s="12">
        <f>(1+SQRT(($B25-1))*9/100)*(SQRT(N$2)/SQRT(8))*VLOOKUP($D$34, Parser!$N$5:'Parser'!$O$24, 2, FALSE)</f>
        <v>15.675799586220103</v>
      </c>
      <c r="O25" s="12">
        <f>(1+SQRT(($B25-1))*9/100)*(SQRT(O$2)/SQRT(8))*VLOOKUP($D$34, Parser!$N$5:'Parser'!$O$24, 2, FALSE)</f>
        <v>14.309981733838168</v>
      </c>
      <c r="P25" s="12">
        <f>(1+SQRT(($B25-1))*9/100)*(SQRT(P$2)/SQRT(8))*VLOOKUP($D$34, Parser!$N$5:'Parser'!$O$24, 2, FALSE)</f>
        <v>12.799236765456978</v>
      </c>
      <c r="Q25" s="12">
        <f>(1+SQRT(($B25-1))*9/100)*(SQRT(Q$2)/SQRT(8))*VLOOKUP($D$34, Parser!$N$5:'Parser'!$O$24, 2, FALSE)</f>
        <v>11.08446418793751</v>
      </c>
      <c r="R25" s="12">
        <f>(1+SQRT(($B25-1))*9/100)*(SQRT(R$2)/SQRT(8))*VLOOKUP($D$34, Parser!$N$5:'Parser'!$O$24, 2, FALSE)</f>
        <v>9.0504271108667993</v>
      </c>
      <c r="S25" s="12">
        <f>(1+SQRT(($B25-1))*9/100)*(SQRT(S$2)/SQRT(8))*VLOOKUP($D$34, Parser!$N$5:'Parser'!$O$24, 2, FALSE)</f>
        <v>6.3996183827284892</v>
      </c>
      <c r="T25" s="11"/>
    </row>
    <row r="26" spans="2:20">
      <c r="B26" s="8">
        <v>24</v>
      </c>
      <c r="C26" s="9"/>
      <c r="D26" s="12">
        <f>(1+SQRT(($B26-1))*9/100)*(SQRT(D$2)/SQRT(8))*VLOOKUP($D$34, Parser!$N$5:'Parser'!$O$24, 2, FALSE)</f>
        <v>25.769247067766607</v>
      </c>
      <c r="E26" s="12">
        <f>(1+SQRT(($B26-1))*9/100)*(SQRT(E$2)/SQRT(8))*VLOOKUP($D$34, Parser!$N$5:'Parser'!$O$24, 2, FALSE)</f>
        <v>24.950966184441093</v>
      </c>
      <c r="F26" s="12">
        <f>(1+SQRT(($B26-1))*9/100)*(SQRT(F$2)/SQRT(8))*VLOOKUP($D$34, Parser!$N$5:'Parser'!$O$24, 2, FALSE)</f>
        <v>24.104923410677916</v>
      </c>
      <c r="G26" s="12">
        <f>(1+SQRT(($B26-1))*9/100)*(SQRT(G$2)/SQRT(8))*VLOOKUP($D$34, Parser!$N$5:'Parser'!$O$24, 2, FALSE)</f>
        <v>23.228085408233135</v>
      </c>
      <c r="H26" s="12">
        <f>(1+SQRT(($B26-1))*9/100)*(SQRT(H$2)/SQRT(8))*VLOOKUP($D$34, Parser!$N$5:'Parser'!$O$24, 2, FALSE)</f>
        <v>22.316822597083529</v>
      </c>
      <c r="I26" s="12">
        <f>(1+SQRT(($B26-1))*9/100)*(SQRT(I$2)/SQRT(8))*VLOOKUP($D$34, Parser!$N$5:'Parser'!$O$24, 2, FALSE)</f>
        <v>21.366730913436982</v>
      </c>
      <c r="J26" s="12">
        <f>(1+SQRT(($B26-1))*9/100)*(SQRT(J$2)/SQRT(8))*VLOOKUP($D$34, Parser!$N$5:'Parser'!$O$24, 2, FALSE)</f>
        <v>20.372378580439459</v>
      </c>
      <c r="K26" s="12">
        <f>(1+SQRT(($B26-1))*9/100)*(SQRT(K$2)/SQRT(8))*VLOOKUP($D$34, Parser!$N$5:'Parser'!$O$24, 2, FALSE)</f>
        <v>19.32693530082495</v>
      </c>
      <c r="L26" s="12">
        <f>(1+SQRT(($B26-1))*9/100)*(SQRT(L$2)/SQRT(8))*VLOOKUP($D$34, Parser!$N$5:'Parser'!$O$24, 2, FALSE)</f>
        <v>18.221609347689323</v>
      </c>
      <c r="M26" s="12">
        <f>(1+SQRT(($B26-1))*9/100)*(SQRT(M$2)/SQRT(8))*VLOOKUP($D$34, Parser!$N$5:'Parser'!$O$24, 2, FALSE)</f>
        <v>17.044754803672713</v>
      </c>
      <c r="N26" s="12">
        <f>(1+SQRT(($B26-1))*9/100)*(SQRT(N$2)/SQRT(8))*VLOOKUP($D$34, Parser!$N$5:'Parser'!$O$24, 2, FALSE)</f>
        <v>15.780376592934948</v>
      </c>
      <c r="O26" s="12">
        <f>(1+SQRT(($B26-1))*9/100)*(SQRT(O$2)/SQRT(8))*VLOOKUP($D$34, Parser!$N$5:'Parser'!$O$24, 2, FALSE)</f>
        <v>14.405447043128317</v>
      </c>
      <c r="P26" s="12">
        <f>(1+SQRT(($B26-1))*9/100)*(SQRT(P$2)/SQRT(8))*VLOOKUP($D$34, Parser!$N$5:'Parser'!$O$24, 2, FALSE)</f>
        <v>12.884623533883303</v>
      </c>
      <c r="Q26" s="12">
        <f>(1+SQRT(($B26-1))*9/100)*(SQRT(Q$2)/SQRT(8))*VLOOKUP($D$34, Parser!$N$5:'Parser'!$O$24, 2, FALSE)</f>
        <v>11.158411298541765</v>
      </c>
      <c r="R26" s="12">
        <f>(1+SQRT(($B26-1))*9/100)*(SQRT(R$2)/SQRT(8))*VLOOKUP($D$34, Parser!$N$5:'Parser'!$O$24, 2, FALSE)</f>
        <v>9.1108046738446617</v>
      </c>
      <c r="S26" s="12">
        <f>(1+SQRT(($B26-1))*9/100)*(SQRT(S$2)/SQRT(8))*VLOOKUP($D$34, Parser!$N$5:'Parser'!$O$24, 2, FALSE)</f>
        <v>6.4423117669416516</v>
      </c>
      <c r="T26" s="11"/>
    </row>
    <row r="27" spans="2:20">
      <c r="B27" s="8">
        <v>25</v>
      </c>
      <c r="C27" s="9"/>
      <c r="D27" s="12">
        <f>(1+SQRT(($B27-1))*9/100)*(SQRT(D$2)/SQRT(8))*VLOOKUP($D$34, Parser!$N$5:'Parser'!$O$24, 2, FALSE)</f>
        <v>25.936346766617497</v>
      </c>
      <c r="E27" s="12">
        <f>(1+SQRT(($B27-1))*9/100)*(SQRT(E$2)/SQRT(8))*VLOOKUP($D$34, Parser!$N$5:'Parser'!$O$24, 2, FALSE)</f>
        <v>25.112759772142532</v>
      </c>
      <c r="F27" s="12">
        <f>(1+SQRT(($B27-1))*9/100)*(SQRT(F$2)/SQRT(8))*VLOOKUP($D$34, Parser!$N$5:'Parser'!$O$24, 2, FALSE)</f>
        <v>24.261230866311195</v>
      </c>
      <c r="G27" s="12">
        <f>(1+SQRT(($B27-1))*9/100)*(SQRT(G$2)/SQRT(8))*VLOOKUP($D$34, Parser!$N$5:'Parser'!$O$24, 2, FALSE)</f>
        <v>23.378707041313501</v>
      </c>
      <c r="H27" s="12">
        <f>(1+SQRT(($B27-1))*9/100)*(SQRT(H$2)/SQRT(8))*VLOOKUP($D$34, Parser!$N$5:'Parser'!$O$24, 2, FALSE)</f>
        <v>22.461535181253133</v>
      </c>
      <c r="I27" s="12">
        <f>(1+SQRT(($B27-1))*9/100)*(SQRT(I$2)/SQRT(8))*VLOOKUP($D$34, Parser!$N$5:'Parser'!$O$24, 2, FALSE)</f>
        <v>21.505282664354429</v>
      </c>
      <c r="J27" s="12">
        <f>(1+SQRT(($B27-1))*9/100)*(SQRT(J$2)/SQRT(8))*VLOOKUP($D$34, Parser!$N$5:'Parser'!$O$24, 2, FALSE)</f>
        <v>20.504482491613722</v>
      </c>
      <c r="K27" s="12">
        <f>(1+SQRT(($B27-1))*9/100)*(SQRT(K$2)/SQRT(8))*VLOOKUP($D$34, Parser!$N$5:'Parser'!$O$24, 2, FALSE)</f>
        <v>19.452260074963121</v>
      </c>
      <c r="L27" s="12">
        <f>(1+SQRT(($B27-1))*9/100)*(SQRT(L$2)/SQRT(8))*VLOOKUP($D$34, Parser!$N$5:'Parser'!$O$24, 2, FALSE)</f>
        <v>18.339766677881016</v>
      </c>
      <c r="M27" s="12">
        <f>(1+SQRT(($B27-1))*9/100)*(SQRT(M$2)/SQRT(8))*VLOOKUP($D$34, Parser!$N$5:'Parser'!$O$24, 2, FALSE)</f>
        <v>17.155280865501023</v>
      </c>
      <c r="N27" s="12">
        <f>(1+SQRT(($B27-1))*9/100)*(SQRT(N$2)/SQRT(8))*VLOOKUP($D$34, Parser!$N$5:'Parser'!$O$24, 2, FALSE)</f>
        <v>15.882703842524299</v>
      </c>
      <c r="O27" s="12">
        <f>(1+SQRT(($B27-1))*9/100)*(SQRT(O$2)/SQRT(8))*VLOOKUP($D$34, Parser!$N$5:'Parser'!$O$24, 2, FALSE)</f>
        <v>14.4988586145409</v>
      </c>
      <c r="P27" s="12">
        <f>(1+SQRT(($B27-1))*9/100)*(SQRT(P$2)/SQRT(8))*VLOOKUP($D$34, Parser!$N$5:'Parser'!$O$24, 2, FALSE)</f>
        <v>12.968173383308748</v>
      </c>
      <c r="Q27" s="12">
        <f>(1+SQRT(($B27-1))*9/100)*(SQRT(Q$2)/SQRT(8))*VLOOKUP($D$34, Parser!$N$5:'Parser'!$O$24, 2, FALSE)</f>
        <v>11.230767590626566</v>
      </c>
      <c r="R27" s="12">
        <f>(1+SQRT(($B27-1))*9/100)*(SQRT(R$2)/SQRT(8))*VLOOKUP($D$34, Parser!$N$5:'Parser'!$O$24, 2, FALSE)</f>
        <v>9.1698833389405081</v>
      </c>
      <c r="S27" s="12">
        <f>(1+SQRT(($B27-1))*9/100)*(SQRT(S$2)/SQRT(8))*VLOOKUP($D$34, Parser!$N$5:'Parser'!$O$24, 2, FALSE)</f>
        <v>6.4840866916543742</v>
      </c>
      <c r="T27" s="11"/>
    </row>
    <row r="28" spans="2:20">
      <c r="B28" s="8">
        <v>26</v>
      </c>
      <c r="C28" s="9"/>
      <c r="D28" s="12">
        <f>(1+SQRT(($B28-1))*9/100)*(SQRT(D$2)/SQRT(8))*VLOOKUP($D$34, Parser!$N$5:'Parser'!$O$24, 2, FALSE)</f>
        <v>26.099999999999998</v>
      </c>
      <c r="E28" s="12">
        <f>(1+SQRT(($B28-1))*9/100)*(SQRT(E$2)/SQRT(8))*VLOOKUP($D$34, Parser!$N$5:'Parser'!$O$24, 2, FALSE)</f>
        <v>25.271216334003391</v>
      </c>
      <c r="F28" s="12">
        <f>(1+SQRT(($B28-1))*9/100)*(SQRT(F$2)/SQRT(8))*VLOOKUP($D$34, Parser!$N$5:'Parser'!$O$24, 2, FALSE)</f>
        <v>24.414314448699969</v>
      </c>
      <c r="G28" s="12">
        <f>(1+SQRT(($B28-1))*9/100)*(SQRT(G$2)/SQRT(8))*VLOOKUP($D$34, Parser!$N$5:'Parser'!$O$24, 2, FALSE)</f>
        <v>23.526222072402525</v>
      </c>
      <c r="H28" s="12">
        <f>(1+SQRT(($B28-1))*9/100)*(SQRT(H$2)/SQRT(8))*VLOOKUP($D$34, Parser!$N$5:'Parser'!$O$24, 2, FALSE)</f>
        <v>22.603263038773846</v>
      </c>
      <c r="I28" s="12">
        <f>(1+SQRT(($B28-1))*9/100)*(SQRT(I$2)/SQRT(8))*VLOOKUP($D$34, Parser!$N$5:'Parser'!$O$24, 2, FALSE)</f>
        <v>21.640976757068984</v>
      </c>
      <c r="J28" s="12">
        <f>(1+SQRT(($B28-1))*9/100)*(SQRT(J$2)/SQRT(8))*VLOOKUP($D$34, Parser!$N$5:'Parser'!$O$24, 2, FALSE)</f>
        <v>20.633861732598675</v>
      </c>
      <c r="K28" s="12">
        <f>(1+SQRT(($B28-1))*9/100)*(SQRT(K$2)/SQRT(8))*VLOOKUP($D$34, Parser!$N$5:'Parser'!$O$24, 2, FALSE)</f>
        <v>19.574999999999999</v>
      </c>
      <c r="L28" s="12">
        <f>(1+SQRT(($B28-1))*9/100)*(SQRT(L$2)/SQRT(8))*VLOOKUP($D$34, Parser!$N$5:'Parser'!$O$24, 2, FALSE)</f>
        <v>18.45548698896889</v>
      </c>
      <c r="M28" s="12">
        <f>(1+SQRT(($B28-1))*9/100)*(SQRT(M$2)/SQRT(8))*VLOOKUP($D$34, Parser!$N$5:'Parser'!$O$24, 2, FALSE)</f>
        <v>17.263527304696453</v>
      </c>
      <c r="N28" s="12">
        <f>(1+SQRT(($B28-1))*9/100)*(SQRT(N$2)/SQRT(8))*VLOOKUP($D$34, Parser!$N$5:'Parser'!$O$24, 2, FALSE)</f>
        <v>15.982920571660234</v>
      </c>
      <c r="O28" s="12">
        <f>(1+SQRT(($B28-1))*9/100)*(SQRT(O$2)/SQRT(8))*VLOOKUP($D$34, Parser!$N$5:'Parser'!$O$24, 2, FALSE)</f>
        <v>14.590343553186129</v>
      </c>
      <c r="P28" s="12">
        <f>(1+SQRT(($B28-1))*9/100)*(SQRT(P$2)/SQRT(8))*VLOOKUP($D$34, Parser!$N$5:'Parser'!$O$24, 2, FALSE)</f>
        <v>13.049999999999999</v>
      </c>
      <c r="Q28" s="12">
        <f>(1+SQRT(($B28-1))*9/100)*(SQRT(Q$2)/SQRT(8))*VLOOKUP($D$34, Parser!$N$5:'Parser'!$O$24, 2, FALSE)</f>
        <v>11.301631519386923</v>
      </c>
      <c r="R28" s="12">
        <f>(1+SQRT(($B28-1))*9/100)*(SQRT(R$2)/SQRT(8))*VLOOKUP($D$34, Parser!$N$5:'Parser'!$O$24, 2, FALSE)</f>
        <v>9.2277434944844448</v>
      </c>
      <c r="S28" s="12">
        <f>(1+SQRT(($B28-1))*9/100)*(SQRT(S$2)/SQRT(8))*VLOOKUP($D$34, Parser!$N$5:'Parser'!$O$24, 2, FALSE)</f>
        <v>6.5249999999999995</v>
      </c>
      <c r="T28" s="11"/>
    </row>
    <row r="29" spans="2:20">
      <c r="B29" s="8">
        <v>27</v>
      </c>
      <c r="C29" s="9"/>
      <c r="D29" s="12">
        <f>(1+SQRT(($B29-1))*9/100)*(SQRT(D$2)/SQRT(8))*VLOOKUP($D$34, Parser!$N$5:'Parser'!$O$24, 2, FALSE)</f>
        <v>26.260411612020313</v>
      </c>
      <c r="E29" s="12">
        <f>(1+SQRT(($B29-1))*9/100)*(SQRT(E$2)/SQRT(8))*VLOOKUP($D$34, Parser!$N$5:'Parser'!$O$24, 2, FALSE)</f>
        <v>25.426534209476632</v>
      </c>
      <c r="F29" s="12">
        <f>(1+SQRT(($B29-1))*9/100)*(SQRT(F$2)/SQRT(8))*VLOOKUP($D$34, Parser!$N$5:'Parser'!$O$24, 2, FALSE)</f>
        <v>24.564365771959999</v>
      </c>
      <c r="G29" s="12">
        <f>(1+SQRT(($B29-1))*9/100)*(SQRT(G$2)/SQRT(8))*VLOOKUP($D$34, Parser!$N$5:'Parser'!$O$24, 2, FALSE)</f>
        <v>23.670815145482294</v>
      </c>
      <c r="H29" s="12">
        <f>(1+SQRT(($B29-1))*9/100)*(SQRT(H$2)/SQRT(8))*VLOOKUP($D$34, Parser!$N$5:'Parser'!$O$24, 2, FALSE)</f>
        <v>22.742183569845448</v>
      </c>
      <c r="I29" s="12">
        <f>(1+SQRT(($B29-1))*9/100)*(SQRT(I$2)/SQRT(8))*VLOOKUP($D$34, Parser!$N$5:'Parser'!$O$24, 2, FALSE)</f>
        <v>21.773983039340841</v>
      </c>
      <c r="J29" s="12">
        <f>(1+SQRT(($B29-1))*9/100)*(SQRT(J$2)/SQRT(8))*VLOOKUP($D$34, Parser!$N$5:'Parser'!$O$24, 2, FALSE)</f>
        <v>20.760678246879532</v>
      </c>
      <c r="K29" s="12">
        <f>(1+SQRT(($B29-1))*9/100)*(SQRT(K$2)/SQRT(8))*VLOOKUP($D$34, Parser!$N$5:'Parser'!$O$24, 2, FALSE)</f>
        <v>19.695308709015233</v>
      </c>
      <c r="L29" s="12">
        <f>(1+SQRT(($B29-1))*9/100)*(SQRT(L$2)/SQRT(8))*VLOOKUP($D$34, Parser!$N$5:'Parser'!$O$24, 2, FALSE)</f>
        <v>18.568915127609515</v>
      </c>
      <c r="M29" s="12">
        <f>(1+SQRT(($B29-1))*9/100)*(SQRT(M$2)/SQRT(8))*VLOOKUP($D$34, Parser!$N$5:'Parser'!$O$24, 2, FALSE)</f>
        <v>17.369629612899633</v>
      </c>
      <c r="N29" s="12">
        <f>(1+SQRT(($B29-1))*9/100)*(SQRT(N$2)/SQRT(8))*VLOOKUP($D$34, Parser!$N$5:'Parser'!$O$24, 2, FALSE)</f>
        <v>16.081152221227004</v>
      </c>
      <c r="O29" s="12">
        <f>(1+SQRT(($B29-1))*9/100)*(SQRT(O$2)/SQRT(8))*VLOOKUP($D$34, Parser!$N$5:'Parser'!$O$24, 2, FALSE)</f>
        <v>14.680016370400564</v>
      </c>
      <c r="P29" s="12">
        <f>(1+SQRT(($B29-1))*9/100)*(SQRT(P$2)/SQRT(8))*VLOOKUP($D$34, Parser!$N$5:'Parser'!$O$24, 2, FALSE)</f>
        <v>13.130205806010157</v>
      </c>
      <c r="Q29" s="12">
        <f>(1+SQRT(($B29-1))*9/100)*(SQRT(Q$2)/SQRT(8))*VLOOKUP($D$34, Parser!$N$5:'Parser'!$O$24, 2, FALSE)</f>
        <v>11.371091784922724</v>
      </c>
      <c r="R29" s="12">
        <f>(1+SQRT(($B29-1))*9/100)*(SQRT(R$2)/SQRT(8))*VLOOKUP($D$34, Parser!$N$5:'Parser'!$O$24, 2, FALSE)</f>
        <v>9.2844575638047573</v>
      </c>
      <c r="S29" s="12">
        <f>(1+SQRT(($B29-1))*9/100)*(SQRT(S$2)/SQRT(8))*VLOOKUP($D$34, Parser!$N$5:'Parser'!$O$24, 2, FALSE)</f>
        <v>6.5651029030050783</v>
      </c>
      <c r="T29" s="11"/>
    </row>
    <row r="30" spans="2:20">
      <c r="B30" s="8">
        <v>28</v>
      </c>
      <c r="C30" s="9"/>
      <c r="D30" s="12">
        <f>(1+SQRT(($B30-1))*9/100)*(SQRT(D$2)/SQRT(8))*VLOOKUP($D$34, Parser!$N$5:'Parser'!$O$24, 2, FALSE)</f>
        <v>26.417766924784743</v>
      </c>
      <c r="E30" s="12">
        <f>(1+SQRT(($B30-1))*9/100)*(SQRT(E$2)/SQRT(8))*VLOOKUP($D$34, Parser!$N$5:'Parser'!$O$24, 2, FALSE)</f>
        <v>25.578892835920108</v>
      </c>
      <c r="F30" s="12">
        <f>(1+SQRT(($B30-1))*9/100)*(SQRT(F$2)/SQRT(8))*VLOOKUP($D$34, Parser!$N$5:'Parser'!$O$24, 2, FALSE)</f>
        <v>24.711558189048286</v>
      </c>
      <c r="G30" s="12">
        <f>(1+SQRT(($B30-1))*9/100)*(SQRT(G$2)/SQRT(8))*VLOOKUP($D$34, Parser!$N$5:'Parser'!$O$24, 2, FALSE)</f>
        <v>23.812653307642002</v>
      </c>
      <c r="H30" s="12">
        <f>(1+SQRT(($B30-1))*9/100)*(SQRT(H$2)/SQRT(8))*VLOOKUP($D$34, Parser!$N$5:'Parser'!$O$24, 2, FALSE)</f>
        <v>22.878457268119892</v>
      </c>
      <c r="I30" s="12">
        <f>(1+SQRT(($B30-1))*9/100)*(SQRT(I$2)/SQRT(8))*VLOOKUP($D$34, Parser!$N$5:'Parser'!$O$24, 2, FALSE)</f>
        <v>21.904455172143006</v>
      </c>
      <c r="J30" s="12">
        <f>(1+SQRT(($B30-1))*9/100)*(SQRT(J$2)/SQRT(8))*VLOOKUP($D$34, Parser!$N$5:'Parser'!$O$24, 2, FALSE)</f>
        <v>20.885078544445474</v>
      </c>
      <c r="K30" s="12">
        <f>(1+SQRT(($B30-1))*9/100)*(SQRT(K$2)/SQRT(8))*VLOOKUP($D$34, Parser!$N$5:'Parser'!$O$24, 2, FALSE)</f>
        <v>19.813325193588557</v>
      </c>
      <c r="L30" s="12">
        <f>(1+SQRT(($B30-1))*9/100)*(SQRT(L$2)/SQRT(8))*VLOOKUP($D$34, Parser!$N$5:'Parser'!$O$24, 2, FALSE)</f>
        <v>18.680182136320976</v>
      </c>
      <c r="M30" s="12">
        <f>(1+SQRT(($B30-1))*9/100)*(SQRT(M$2)/SQRT(8))*VLOOKUP($D$34, Parser!$N$5:'Parser'!$O$24, 2, FALSE)</f>
        <v>17.473710369162003</v>
      </c>
      <c r="N30" s="12">
        <f>(1+SQRT(($B30-1))*9/100)*(SQRT(N$2)/SQRT(8))*VLOOKUP($D$34, Parser!$N$5:'Parser'!$O$24, 2, FALSE)</f>
        <v>16.177512277374234</v>
      </c>
      <c r="O30" s="12">
        <f>(1+SQRT(($B30-1))*9/100)*(SQRT(O$2)/SQRT(8))*VLOOKUP($D$34, Parser!$N$5:'Parser'!$O$24, 2, FALSE)</f>
        <v>14.767980664391066</v>
      </c>
      <c r="P30" s="12">
        <f>(1+SQRT(($B30-1))*9/100)*(SQRT(P$2)/SQRT(8))*VLOOKUP($D$34, Parser!$N$5:'Parser'!$O$24, 2, FALSE)</f>
        <v>13.208883462392372</v>
      </c>
      <c r="Q30" s="12">
        <f>(1+SQRT(($B30-1))*9/100)*(SQRT(Q$2)/SQRT(8))*VLOOKUP($D$34, Parser!$N$5:'Parser'!$O$24, 2, FALSE)</f>
        <v>11.439228634059946</v>
      </c>
      <c r="R30" s="12">
        <f>(1+SQRT(($B30-1))*9/100)*(SQRT(R$2)/SQRT(8))*VLOOKUP($D$34, Parser!$N$5:'Parser'!$O$24, 2, FALSE)</f>
        <v>9.3400910681604881</v>
      </c>
      <c r="S30" s="12">
        <f>(1+SQRT(($B30-1))*9/100)*(SQRT(S$2)/SQRT(8))*VLOOKUP($D$34, Parser!$N$5:'Parser'!$O$24, 2, FALSE)</f>
        <v>6.6044417311961858</v>
      </c>
      <c r="T30" s="11"/>
    </row>
    <row r="31" spans="2:20">
      <c r="B31" s="8">
        <v>29</v>
      </c>
      <c r="C31" s="9"/>
      <c r="D31" s="12">
        <f>(1+SQRT(($B31-1))*9/100)*(SQRT(D$2)/SQRT(8))*VLOOKUP($D$34, Parser!$N$5:'Parser'!$O$24, 2, FALSE)</f>
        <v>26.572234247849273</v>
      </c>
      <c r="E31" s="12">
        <f>(1+SQRT(($B31-1))*9/100)*(SQRT(E$2)/SQRT(8))*VLOOKUP($D$34, Parser!$N$5:'Parser'!$O$24, 2, FALSE)</f>
        <v>25.728455178360647</v>
      </c>
      <c r="F31" s="12">
        <f>(1+SQRT(($B31-1))*9/100)*(SQRT(F$2)/SQRT(8))*VLOOKUP($D$34, Parser!$N$5:'Parser'!$O$24, 2, FALSE)</f>
        <v>24.856049139138182</v>
      </c>
      <c r="G31" s="12">
        <f>(1+SQRT(($B31-1))*9/100)*(SQRT(G$2)/SQRT(8))*VLOOKUP($D$34, Parser!$N$5:'Parser'!$O$24, 2, FALSE)</f>
        <v>23.951888271065204</v>
      </c>
      <c r="H31" s="12">
        <f>(1+SQRT(($B31-1))*9/100)*(SQRT(H$2)/SQRT(8))*VLOOKUP($D$34, Parser!$N$5:'Parser'!$O$24, 2, FALSE)</f>
        <v>23.012229893948351</v>
      </c>
      <c r="I31" s="12">
        <f>(1+SQRT(($B31-1))*9/100)*(SQRT(I$2)/SQRT(8))*VLOOKUP($D$34, Parser!$N$5:'Parser'!$O$24, 2, FALSE)</f>
        <v>22.032532710386917</v>
      </c>
      <c r="J31" s="12">
        <f>(1+SQRT(($B31-1))*9/100)*(SQRT(J$2)/SQRT(8))*VLOOKUP($D$34, Parser!$N$5:'Parser'!$O$24, 2, FALSE)</f>
        <v>21.007195685683715</v>
      </c>
      <c r="K31" s="12">
        <f>(1+SQRT(($B31-1))*9/100)*(SQRT(K$2)/SQRT(8))*VLOOKUP($D$34, Parser!$N$5:'Parser'!$O$24, 2, FALSE)</f>
        <v>19.92917568588695</v>
      </c>
      <c r="L31" s="12">
        <f>(1+SQRT(($B31-1))*9/100)*(SQRT(L$2)/SQRT(8))*VLOOKUP($D$34, Parser!$N$5:'Parser'!$O$24, 2, FALSE)</f>
        <v>18.789407027931638</v>
      </c>
      <c r="M31" s="12">
        <f>(1+SQRT(($B31-1))*9/100)*(SQRT(M$2)/SQRT(8))*VLOOKUP($D$34, Parser!$N$5:'Parser'!$O$24, 2, FALSE)</f>
        <v>17.575880899790654</v>
      </c>
      <c r="N31" s="12">
        <f>(1+SQRT(($B31-1))*9/100)*(SQRT(N$2)/SQRT(8))*VLOOKUP($D$34, Parser!$N$5:'Parser'!$O$24, 2, FALSE)</f>
        <v>16.272103808234665</v>
      </c>
      <c r="O31" s="12">
        <f>(1+SQRT(($B31-1))*9/100)*(SQRT(O$2)/SQRT(8))*VLOOKUP($D$34, Parser!$N$5:'Parser'!$O$24, 2, FALSE)</f>
        <v>14.854330523059744</v>
      </c>
      <c r="P31" s="12">
        <f>(1+SQRT(($B31-1))*9/100)*(SQRT(P$2)/SQRT(8))*VLOOKUP($D$34, Parser!$N$5:'Parser'!$O$24, 2, FALSE)</f>
        <v>13.286117123924637</v>
      </c>
      <c r="Q31" s="12">
        <f>(1+SQRT(($B31-1))*9/100)*(SQRT(Q$2)/SQRT(8))*VLOOKUP($D$34, Parser!$N$5:'Parser'!$O$24, 2, FALSE)</f>
        <v>11.506114946974176</v>
      </c>
      <c r="R31" s="12">
        <f>(1+SQRT(($B31-1))*9/100)*(SQRT(R$2)/SQRT(8))*VLOOKUP($D$34, Parser!$N$5:'Parser'!$O$24, 2, FALSE)</f>
        <v>9.394703513965819</v>
      </c>
      <c r="S31" s="12">
        <f>(1+SQRT(($B31-1))*9/100)*(SQRT(S$2)/SQRT(8))*VLOOKUP($D$34, Parser!$N$5:'Parser'!$O$24, 2, FALSE)</f>
        <v>6.6430585619623184</v>
      </c>
      <c r="T31" s="11"/>
    </row>
    <row r="32" spans="2:20" ht="13.8" thickBot="1">
      <c r="B32" s="8">
        <v>30</v>
      </c>
      <c r="C32" s="9"/>
      <c r="D32" s="13">
        <f>(1+SQRT(($B32-1))*9/100)*(SQRT(D$2)/SQRT(8))*VLOOKUP($D$34, Parser!$N$5:'Parser'!$O$24, 2, FALSE)</f>
        <v>26.723966987557894</v>
      </c>
      <c r="E32" s="13">
        <f>(1+SQRT(($B32-1))*9/100)*(SQRT(E$2)/SQRT(8))*VLOOKUP($D$34, Parser!$N$5:'Parser'!$O$24, 2, FALSE)</f>
        <v>25.875369771852125</v>
      </c>
      <c r="F32" s="13">
        <f>(1+SQRT(($B32-1))*9/100)*(SQRT(F$2)/SQRT(8))*VLOOKUP($D$34, Parser!$N$5:'Parser'!$O$24, 2, FALSE)</f>
        <v>24.997982120724739</v>
      </c>
      <c r="G32" s="13">
        <f>(1+SQRT(($B32-1))*9/100)*(SQRT(G$2)/SQRT(8))*VLOOKUP($D$34, Parser!$N$5:'Parser'!$O$24, 2, FALSE)</f>
        <v>24.088658314361723</v>
      </c>
      <c r="H32" s="13">
        <f>(1+SQRT(($B32-1))*9/100)*(SQRT(H$2)/SQRT(8))*VLOOKUP($D$34, Parser!$N$5:'Parser'!$O$24, 2, FALSE)</f>
        <v>23.143634301121832</v>
      </c>
      <c r="I32" s="13">
        <f>(1+SQRT(($B32-1))*9/100)*(SQRT(I$2)/SQRT(8))*VLOOKUP($D$34, Parser!$N$5:'Parser'!$O$24, 2, FALSE)</f>
        <v>22.158342851893458</v>
      </c>
      <c r="J32" s="13">
        <f>(1+SQRT(($B32-1))*9/100)*(SQRT(J$2)/SQRT(8))*VLOOKUP($D$34, Parser!$N$5:'Parser'!$O$24, 2, FALSE)</f>
        <v>21.127150948957894</v>
      </c>
      <c r="K32" s="13">
        <f>(1+SQRT(($B32-1))*9/100)*(SQRT(K$2)/SQRT(8))*VLOOKUP($D$34, Parser!$N$5:'Parser'!$O$24, 2, FALSE)</f>
        <v>20.042975240668419</v>
      </c>
      <c r="L32" s="13">
        <f>(1+SQRT(($B32-1))*9/100)*(SQRT(L$2)/SQRT(8))*VLOOKUP($D$34, Parser!$N$5:'Parser'!$O$24, 2, FALSE)</f>
        <v>18.896698277107618</v>
      </c>
      <c r="M32" s="13">
        <f>(1+SQRT(($B32-1))*9/100)*(SQRT(M$2)/SQRT(8))*VLOOKUP($D$34, Parser!$N$5:'Parser'!$O$24, 2, FALSE)</f>
        <v>17.676242673544532</v>
      </c>
      <c r="N32" s="13">
        <f>(1+SQRT(($B32-1))*9/100)*(SQRT(N$2)/SQRT(8))*VLOOKUP($D$34, Parser!$N$5:'Parser'!$O$24, 2, FALSE)</f>
        <v>16.36502075562483</v>
      </c>
      <c r="O32" s="13">
        <f>(1+SQRT(($B32-1))*9/100)*(SQRT(O$2)/SQRT(8))*VLOOKUP($D$34, Parser!$N$5:'Parser'!$O$24, 2, FALSE)</f>
        <v>14.939151703159933</v>
      </c>
      <c r="P32" s="13">
        <f>(1+SQRT(($B32-1))*9/100)*(SQRT(P$2)/SQRT(8))*VLOOKUP($D$34, Parser!$N$5:'Parser'!$O$24, 2, FALSE)</f>
        <v>13.361983493778947</v>
      </c>
      <c r="Q32" s="13">
        <f>(1+SQRT(($B32-1))*9/100)*(SQRT(Q$2)/SQRT(8))*VLOOKUP($D$34, Parser!$N$5:'Parser'!$O$24, 2, FALSE)</f>
        <v>11.571817150560916</v>
      </c>
      <c r="R32" s="13">
        <f>(1+SQRT(($B32-1))*9/100)*(SQRT(R$2)/SQRT(8))*VLOOKUP($D$34, Parser!$N$5:'Parser'!$O$24, 2, FALSE)</f>
        <v>9.4483491385538088</v>
      </c>
      <c r="S32" s="13">
        <f>(1+SQRT(($B32-1))*9/100)*(SQRT(S$2)/SQRT(8))*VLOOKUP($D$34, Parser!$N$5:'Parser'!$O$24, 2, FALSE)</f>
        <v>6.6809917468894735</v>
      </c>
      <c r="T32" s="11"/>
    </row>
    <row r="33" spans="2:20">
      <c r="B33" s="14"/>
      <c r="T33" s="11"/>
    </row>
    <row r="34" spans="2:20">
      <c r="B34" s="15" t="s">
        <v>1</v>
      </c>
      <c r="D34" s="16" t="s">
        <v>2</v>
      </c>
      <c r="E34" s="17"/>
      <c r="T34" s="11"/>
    </row>
    <row r="35" spans="2:20" ht="13.8" thickBot="1">
      <c r="B35" s="18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1"/>
    </row>
  </sheetData>
  <conditionalFormatting sqref="D3:S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5"/>
  <sheetViews>
    <sheetView workbookViewId="0">
      <selection activeCell="H16" sqref="H16"/>
    </sheetView>
  </sheetViews>
  <sheetFormatPr defaultRowHeight="13.2"/>
  <cols>
    <col min="1" max="1" width="12" customWidth="1"/>
    <col min="2" max="2" width="10.6640625" customWidth="1"/>
    <col min="3" max="3" width="11.109375" customWidth="1"/>
    <col min="4" max="4" width="11.109375" style="24" customWidth="1"/>
    <col min="5" max="5" width="12" bestFit="1" customWidth="1"/>
    <col min="7" max="7" width="11" customWidth="1"/>
    <col min="8" max="8" width="12" customWidth="1"/>
    <col min="9" max="9" width="10.88671875" customWidth="1"/>
    <col min="10" max="10" width="12.33203125" customWidth="1"/>
    <col min="12" max="12" width="16.6640625" customWidth="1"/>
    <col min="13" max="14" width="11.33203125" customWidth="1"/>
    <col min="16" max="16" width="12.5546875" customWidth="1"/>
    <col min="17" max="17" width="11.88671875" bestFit="1" customWidth="1"/>
    <col min="23" max="23" width="17" bestFit="1" customWidth="1"/>
    <col min="24" max="24" width="12.88671875" customWidth="1"/>
  </cols>
  <sheetData>
    <row r="1" spans="1:27">
      <c r="A1" s="22" t="s">
        <v>3</v>
      </c>
      <c r="B1" t="s">
        <v>4</v>
      </c>
      <c r="C1" s="23" t="s">
        <v>5</v>
      </c>
      <c r="D1" s="23" t="s">
        <v>6</v>
      </c>
    </row>
    <row r="2" spans="1:27">
      <c r="B2" t="s">
        <v>7</v>
      </c>
      <c r="C2" s="23" t="s">
        <v>8</v>
      </c>
      <c r="D2" s="23" t="s">
        <v>9</v>
      </c>
      <c r="L2" t="s">
        <v>10</v>
      </c>
    </row>
    <row r="3" spans="1:27">
      <c r="B3" t="s">
        <v>11</v>
      </c>
      <c r="C3" s="23">
        <v>0</v>
      </c>
    </row>
    <row r="4" spans="1:27">
      <c r="L4" t="s">
        <v>12</v>
      </c>
      <c r="M4" t="s">
        <v>13</v>
      </c>
      <c r="O4" t="s">
        <v>14</v>
      </c>
      <c r="Q4" t="s">
        <v>15</v>
      </c>
      <c r="R4" t="s">
        <v>13</v>
      </c>
      <c r="W4" t="s">
        <v>16</v>
      </c>
      <c r="Z4" t="s">
        <v>17</v>
      </c>
      <c r="AA4" t="s">
        <v>18</v>
      </c>
    </row>
    <row r="5" spans="1:27">
      <c r="A5" s="22" t="s">
        <v>19</v>
      </c>
      <c r="B5" s="25" t="s">
        <v>20</v>
      </c>
      <c r="C5" s="26" t="s">
        <v>21</v>
      </c>
      <c r="D5" s="25" t="s">
        <v>22</v>
      </c>
      <c r="E5" s="26" t="s">
        <v>23</v>
      </c>
      <c r="L5" t="s">
        <v>23</v>
      </c>
      <c r="M5">
        <v>1</v>
      </c>
      <c r="N5" t="s">
        <v>23</v>
      </c>
      <c r="O5">
        <v>1</v>
      </c>
      <c r="P5" t="s">
        <v>23</v>
      </c>
      <c r="Q5" t="s">
        <v>24</v>
      </c>
      <c r="R5">
        <v>1</v>
      </c>
      <c r="T5">
        <v>1</v>
      </c>
      <c r="U5" t="s">
        <v>23</v>
      </c>
      <c r="W5" t="s">
        <v>25</v>
      </c>
      <c r="X5">
        <v>0</v>
      </c>
      <c r="Z5">
        <v>17</v>
      </c>
      <c r="AA5">
        <v>1</v>
      </c>
    </row>
    <row r="6" spans="1:27">
      <c r="B6" s="25" t="s">
        <v>26</v>
      </c>
      <c r="C6" s="26" t="s">
        <v>8</v>
      </c>
      <c r="D6" s="25" t="s">
        <v>27</v>
      </c>
      <c r="E6" s="26" t="s">
        <v>8</v>
      </c>
      <c r="L6" t="s">
        <v>28</v>
      </c>
      <c r="M6">
        <v>2</v>
      </c>
      <c r="N6" t="s">
        <v>28</v>
      </c>
      <c r="O6">
        <v>2</v>
      </c>
      <c r="P6" t="s">
        <v>28</v>
      </c>
      <c r="Q6" t="s">
        <v>9</v>
      </c>
      <c r="R6">
        <v>0.5</v>
      </c>
      <c r="T6">
        <v>2</v>
      </c>
      <c r="U6" t="s">
        <v>28</v>
      </c>
      <c r="X6">
        <v>0.25</v>
      </c>
      <c r="Z6">
        <v>18</v>
      </c>
      <c r="AA6">
        <v>1</v>
      </c>
    </row>
    <row r="7" spans="1:27">
      <c r="B7" s="25" t="s">
        <v>29</v>
      </c>
      <c r="C7" s="26" t="s">
        <v>30</v>
      </c>
      <c r="D7" s="25" t="s">
        <v>31</v>
      </c>
      <c r="E7" s="26" t="s">
        <v>32</v>
      </c>
      <c r="L7" t="s">
        <v>33</v>
      </c>
      <c r="M7">
        <v>3</v>
      </c>
      <c r="N7" t="s">
        <v>33</v>
      </c>
      <c r="O7">
        <v>3</v>
      </c>
      <c r="P7" t="s">
        <v>33</v>
      </c>
      <c r="Q7" t="s">
        <v>6</v>
      </c>
      <c r="R7">
        <v>0</v>
      </c>
      <c r="T7">
        <v>3</v>
      </c>
      <c r="U7" t="s">
        <v>33</v>
      </c>
      <c r="X7">
        <v>0.5</v>
      </c>
      <c r="Z7">
        <v>19</v>
      </c>
      <c r="AA7">
        <v>1</v>
      </c>
    </row>
    <row r="8" spans="1:27">
      <c r="B8" s="25" t="s">
        <v>34</v>
      </c>
      <c r="C8" s="26" t="s">
        <v>8</v>
      </c>
      <c r="D8" s="25" t="s">
        <v>35</v>
      </c>
      <c r="E8" s="26" t="s">
        <v>5</v>
      </c>
      <c r="L8" t="s">
        <v>36</v>
      </c>
      <c r="M8">
        <v>4</v>
      </c>
      <c r="N8" t="s">
        <v>36</v>
      </c>
      <c r="O8">
        <v>4</v>
      </c>
      <c r="P8" t="s">
        <v>36</v>
      </c>
      <c r="T8">
        <v>4</v>
      </c>
      <c r="U8" t="s">
        <v>36</v>
      </c>
      <c r="X8">
        <v>0.75</v>
      </c>
      <c r="Z8">
        <v>20</v>
      </c>
      <c r="AA8">
        <v>1</v>
      </c>
    </row>
    <row r="9" spans="1:27">
      <c r="L9" t="s">
        <v>8</v>
      </c>
      <c r="M9">
        <v>5</v>
      </c>
      <c r="N9" t="s">
        <v>8</v>
      </c>
      <c r="O9">
        <v>5</v>
      </c>
      <c r="P9" t="s">
        <v>8</v>
      </c>
      <c r="Q9">
        <v>0</v>
      </c>
      <c r="R9" t="s">
        <v>37</v>
      </c>
      <c r="T9">
        <v>5</v>
      </c>
      <c r="U9" t="s">
        <v>8</v>
      </c>
      <c r="X9">
        <v>1</v>
      </c>
      <c r="Z9">
        <v>21</v>
      </c>
      <c r="AA9">
        <v>1</v>
      </c>
    </row>
    <row r="10" spans="1:27">
      <c r="L10" t="s">
        <v>5</v>
      </c>
      <c r="M10">
        <v>6</v>
      </c>
      <c r="N10" t="s">
        <v>5</v>
      </c>
      <c r="O10">
        <v>6</v>
      </c>
      <c r="P10" t="s">
        <v>5</v>
      </c>
      <c r="Q10">
        <v>1</v>
      </c>
      <c r="R10" t="s">
        <v>6</v>
      </c>
      <c r="T10">
        <v>6</v>
      </c>
      <c r="U10" t="s">
        <v>5</v>
      </c>
      <c r="X10">
        <v>1.25</v>
      </c>
      <c r="Z10">
        <v>22</v>
      </c>
      <c r="AA10">
        <v>1</v>
      </c>
    </row>
    <row r="11" spans="1:27">
      <c r="L11" t="s">
        <v>38</v>
      </c>
      <c r="M11">
        <v>7</v>
      </c>
      <c r="N11" t="s">
        <v>38</v>
      </c>
      <c r="O11">
        <v>7</v>
      </c>
      <c r="P11" t="s">
        <v>38</v>
      </c>
      <c r="Q11">
        <v>2</v>
      </c>
      <c r="R11" t="s">
        <v>24</v>
      </c>
      <c r="T11">
        <v>7</v>
      </c>
      <c r="U11" t="s">
        <v>38</v>
      </c>
      <c r="X11">
        <v>1.5</v>
      </c>
      <c r="Z11">
        <v>23</v>
      </c>
      <c r="AA11">
        <v>1</v>
      </c>
    </row>
    <row r="12" spans="1:27">
      <c r="L12" t="s">
        <v>21</v>
      </c>
      <c r="M12">
        <v>8</v>
      </c>
      <c r="N12" t="s">
        <v>21</v>
      </c>
      <c r="O12">
        <v>8</v>
      </c>
      <c r="P12" t="s">
        <v>21</v>
      </c>
      <c r="Q12">
        <v>3</v>
      </c>
      <c r="R12" t="s">
        <v>39</v>
      </c>
      <c r="T12">
        <v>8</v>
      </c>
      <c r="U12" t="s">
        <v>21</v>
      </c>
      <c r="X12">
        <v>1.75</v>
      </c>
      <c r="Z12">
        <v>24</v>
      </c>
      <c r="AA12">
        <v>1</v>
      </c>
    </row>
    <row r="13" spans="1:27">
      <c r="A13" s="22" t="s">
        <v>40</v>
      </c>
      <c r="F13" t="s">
        <v>41</v>
      </c>
      <c r="L13" t="s">
        <v>42</v>
      </c>
      <c r="M13">
        <v>9</v>
      </c>
      <c r="N13" t="s">
        <v>42</v>
      </c>
      <c r="O13">
        <v>9</v>
      </c>
      <c r="P13" t="s">
        <v>42</v>
      </c>
      <c r="T13">
        <v>9</v>
      </c>
      <c r="U13" t="s">
        <v>42</v>
      </c>
      <c r="X13">
        <v>2</v>
      </c>
      <c r="Z13">
        <v>25</v>
      </c>
      <c r="AA13">
        <v>1</v>
      </c>
    </row>
    <row r="14" spans="1:27">
      <c r="A14" s="22"/>
      <c r="B14" t="s">
        <v>4</v>
      </c>
      <c r="C14" s="23">
        <v>19</v>
      </c>
      <c r="D14" s="24" t="s">
        <v>43</v>
      </c>
      <c r="E14" s="23">
        <f>VLOOKUP(D1, $Q$5:$R$7, 2, FALSE)</f>
        <v>0</v>
      </c>
      <c r="F14">
        <f>1+SQRT(C14+E14)*7/100</f>
        <v>1.3051229260478472</v>
      </c>
      <c r="L14" t="s">
        <v>30</v>
      </c>
      <c r="M14">
        <v>10</v>
      </c>
      <c r="N14" t="s">
        <v>30</v>
      </c>
      <c r="O14">
        <v>10</v>
      </c>
      <c r="P14" t="s">
        <v>30</v>
      </c>
      <c r="Q14">
        <v>0</v>
      </c>
      <c r="R14" t="s">
        <v>37</v>
      </c>
      <c r="S14">
        <v>0</v>
      </c>
      <c r="T14">
        <v>10</v>
      </c>
      <c r="U14" t="s">
        <v>30</v>
      </c>
      <c r="X14">
        <v>2.25</v>
      </c>
      <c r="Z14">
        <v>26</v>
      </c>
      <c r="AA14">
        <v>1</v>
      </c>
    </row>
    <row r="15" spans="1:27">
      <c r="B15" t="s">
        <v>7</v>
      </c>
      <c r="C15" s="23">
        <f>VLOOKUP(C2, $N$5:$O$24, 2, FALSE)</f>
        <v>5</v>
      </c>
      <c r="D15" s="24" t="s">
        <v>44</v>
      </c>
      <c r="E15" s="23">
        <f>VLOOKUP(D2, $Q$5:$R$7, 2, FALSE)</f>
        <v>0.5</v>
      </c>
      <c r="F15">
        <f>SQRT(C15+E15)/SQRT(7)</f>
        <v>0.88640526042791834</v>
      </c>
      <c r="L15" t="s">
        <v>45</v>
      </c>
      <c r="M15">
        <v>11</v>
      </c>
      <c r="N15" t="s">
        <v>45</v>
      </c>
      <c r="O15">
        <v>11</v>
      </c>
      <c r="P15" t="s">
        <v>45</v>
      </c>
      <c r="Q15">
        <v>0.25</v>
      </c>
      <c r="R15" t="s">
        <v>6</v>
      </c>
      <c r="S15">
        <v>0.25</v>
      </c>
      <c r="T15">
        <v>11</v>
      </c>
      <c r="U15" t="s">
        <v>45</v>
      </c>
      <c r="X15">
        <v>2.5</v>
      </c>
      <c r="Z15">
        <v>27</v>
      </c>
      <c r="AA15">
        <v>1</v>
      </c>
    </row>
    <row r="16" spans="1:27">
      <c r="B16" t="s">
        <v>11</v>
      </c>
      <c r="C16" s="23">
        <f>C3</f>
        <v>0</v>
      </c>
      <c r="E16" s="23"/>
      <c r="F16">
        <f>SQRT(C18+C16)/SQRT(7)</f>
        <v>1.0690449676496976</v>
      </c>
      <c r="L16" t="s">
        <v>32</v>
      </c>
      <c r="M16">
        <v>12</v>
      </c>
      <c r="N16" t="s">
        <v>32</v>
      </c>
      <c r="O16">
        <v>12</v>
      </c>
      <c r="P16" t="s">
        <v>32</v>
      </c>
      <c r="Q16">
        <v>0.5</v>
      </c>
      <c r="R16" t="s">
        <v>24</v>
      </c>
      <c r="S16">
        <v>0.5</v>
      </c>
      <c r="T16">
        <v>12</v>
      </c>
      <c r="U16" t="s">
        <v>32</v>
      </c>
      <c r="X16">
        <v>2.75</v>
      </c>
      <c r="Z16">
        <v>28</v>
      </c>
      <c r="AA16">
        <v>1</v>
      </c>
    </row>
    <row r="17" spans="1:28">
      <c r="L17" t="s">
        <v>46</v>
      </c>
      <c r="M17">
        <v>13</v>
      </c>
      <c r="N17" t="s">
        <v>46</v>
      </c>
      <c r="O17">
        <v>13</v>
      </c>
      <c r="P17" t="s">
        <v>46</v>
      </c>
      <c r="Q17">
        <v>0.75</v>
      </c>
      <c r="R17" t="s">
        <v>39</v>
      </c>
      <c r="S17">
        <v>0.75</v>
      </c>
      <c r="T17">
        <v>13</v>
      </c>
      <c r="U17" t="s">
        <v>46</v>
      </c>
      <c r="X17">
        <v>3</v>
      </c>
      <c r="Z17">
        <v>29</v>
      </c>
      <c r="AA17">
        <f>8/7</f>
        <v>1.1428571428571428</v>
      </c>
    </row>
    <row r="18" spans="1:28">
      <c r="B18" t="s">
        <v>47</v>
      </c>
      <c r="C18" s="23">
        <f>VLOOKUP(C5, $N$5:$O$24, 2, FALSE)</f>
        <v>8</v>
      </c>
      <c r="D18" s="24" t="s">
        <v>48</v>
      </c>
      <c r="E18" s="23">
        <f>VLOOKUP(E5, $N$5:$O$24, 2, FALSE)</f>
        <v>1</v>
      </c>
      <c r="H18" s="23"/>
      <c r="L18" t="s">
        <v>49</v>
      </c>
      <c r="M18">
        <v>14</v>
      </c>
      <c r="N18" t="s">
        <v>49</v>
      </c>
      <c r="O18">
        <v>14</v>
      </c>
      <c r="P18" t="s">
        <v>49</v>
      </c>
      <c r="T18">
        <v>14</v>
      </c>
      <c r="U18" t="s">
        <v>49</v>
      </c>
      <c r="X18">
        <v>3.25</v>
      </c>
      <c r="Z18">
        <v>30</v>
      </c>
      <c r="AA18">
        <f>AA17*7/6</f>
        <v>1.3333333333333333</v>
      </c>
    </row>
    <row r="19" spans="1:28">
      <c r="B19" t="s">
        <v>50</v>
      </c>
      <c r="C19" s="23">
        <f>VLOOKUP(C6, $N$5:$O$24, 2, FALSE)</f>
        <v>5</v>
      </c>
      <c r="D19" s="24" t="s">
        <v>51</v>
      </c>
      <c r="E19" s="23">
        <f>VLOOKUP(E6, $N$5:$O$24, 2, FALSE)</f>
        <v>5</v>
      </c>
      <c r="L19" t="s">
        <v>52</v>
      </c>
      <c r="M19">
        <v>15</v>
      </c>
      <c r="N19" t="s">
        <v>52</v>
      </c>
      <c r="O19">
        <v>15</v>
      </c>
      <c r="P19" t="s">
        <v>52</v>
      </c>
      <c r="T19">
        <v>15</v>
      </c>
      <c r="U19" t="s">
        <v>52</v>
      </c>
      <c r="X19">
        <v>3.5</v>
      </c>
      <c r="Z19">
        <v>31</v>
      </c>
      <c r="AA19">
        <f>AA18*6/5</f>
        <v>1.6</v>
      </c>
      <c r="AB19" t="s">
        <v>53</v>
      </c>
    </row>
    <row r="20" spans="1:28">
      <c r="B20" t="s">
        <v>54</v>
      </c>
      <c r="C20" s="23">
        <f>VLOOKUP(C7, $N$5:$O$24, 2, FALSE)</f>
        <v>10</v>
      </c>
      <c r="D20" s="24" t="s">
        <v>55</v>
      </c>
      <c r="E20" s="23">
        <f>VLOOKUP(E7, $N$5:$O$24, 2, FALSE)</f>
        <v>12</v>
      </c>
      <c r="L20" t="s">
        <v>56</v>
      </c>
      <c r="M20">
        <v>16</v>
      </c>
      <c r="N20" t="s">
        <v>56</v>
      </c>
      <c r="O20">
        <v>16</v>
      </c>
      <c r="P20" t="s">
        <v>56</v>
      </c>
      <c r="T20">
        <v>16</v>
      </c>
      <c r="U20" t="s">
        <v>56</v>
      </c>
      <c r="X20">
        <v>3.75</v>
      </c>
      <c r="Z20">
        <v>32</v>
      </c>
      <c r="AA20">
        <f>AA19*5/4</f>
        <v>2</v>
      </c>
    </row>
    <row r="21" spans="1:28">
      <c r="B21" t="s">
        <v>57</v>
      </c>
      <c r="C21" s="23">
        <f>VLOOKUP(C8, $N$5:$O$24, 2, FALSE)</f>
        <v>5</v>
      </c>
      <c r="D21" s="24" t="s">
        <v>58</v>
      </c>
      <c r="E21" s="23">
        <f>VLOOKUP(E8, $N$5:$O$24, 2, FALSE)</f>
        <v>6</v>
      </c>
      <c r="L21" t="s">
        <v>59</v>
      </c>
      <c r="M21">
        <v>17</v>
      </c>
      <c r="N21" t="s">
        <v>59</v>
      </c>
      <c r="O21">
        <v>17</v>
      </c>
      <c r="P21" t="s">
        <v>59</v>
      </c>
      <c r="T21">
        <v>17</v>
      </c>
      <c r="U21" t="s">
        <v>59</v>
      </c>
      <c r="X21">
        <v>4</v>
      </c>
      <c r="Z21">
        <v>33</v>
      </c>
      <c r="AA21">
        <f>AA20*4/3</f>
        <v>2.6666666666666665</v>
      </c>
    </row>
    <row r="22" spans="1:28">
      <c r="L22" t="s">
        <v>60</v>
      </c>
      <c r="M22">
        <v>18</v>
      </c>
      <c r="N22" t="s">
        <v>60</v>
      </c>
      <c r="O22">
        <v>18</v>
      </c>
      <c r="P22" t="s">
        <v>60</v>
      </c>
      <c r="T22">
        <v>18</v>
      </c>
      <c r="U22" t="s">
        <v>60</v>
      </c>
      <c r="X22">
        <v>4.25</v>
      </c>
      <c r="Z22">
        <v>34</v>
      </c>
      <c r="AA22">
        <f>AA21*3/2</f>
        <v>4</v>
      </c>
    </row>
    <row r="23" spans="1:28" ht="13.8" thickBot="1">
      <c r="A23" s="22" t="s">
        <v>61</v>
      </c>
      <c r="L23" t="s">
        <v>62</v>
      </c>
      <c r="M23">
        <v>19</v>
      </c>
      <c r="N23" t="s">
        <v>62</v>
      </c>
      <c r="O23">
        <v>19</v>
      </c>
      <c r="P23" t="s">
        <v>62</v>
      </c>
      <c r="T23">
        <v>19</v>
      </c>
      <c r="U23" t="s">
        <v>62</v>
      </c>
      <c r="X23">
        <v>4.5</v>
      </c>
      <c r="Z23">
        <v>35</v>
      </c>
      <c r="AA23">
        <f>AA22*2/1</f>
        <v>8</v>
      </c>
    </row>
    <row r="24" spans="1:28">
      <c r="B24" t="s">
        <v>47</v>
      </c>
      <c r="C24" s="27">
        <f>C18</f>
        <v>8</v>
      </c>
      <c r="D24" s="24" t="s">
        <v>48</v>
      </c>
      <c r="E24" s="27">
        <f>E18*$F$14*$F$15*$F$16</f>
        <v>1.236743728854705</v>
      </c>
      <c r="G24" s="28" t="s">
        <v>47</v>
      </c>
      <c r="H24" s="29" t="str">
        <f>VLOOKUP(FLOOR(C24,1), $O$5:$P$24,2, FALSE)</f>
        <v>fenomenal</v>
      </c>
      <c r="I24" s="30" t="s">
        <v>48</v>
      </c>
      <c r="J24" s="31" t="str">
        <f>VLOOKUP(FLOOR(E24,1), $O$5:$P$24,2, FALSE)</f>
        <v>katastrofal</v>
      </c>
      <c r="L24" t="s">
        <v>63</v>
      </c>
      <c r="M24">
        <v>20</v>
      </c>
      <c r="N24" t="s">
        <v>63</v>
      </c>
      <c r="O24">
        <v>20</v>
      </c>
      <c r="P24" t="s">
        <v>63</v>
      </c>
      <c r="T24">
        <v>20</v>
      </c>
      <c r="U24" t="s">
        <v>63</v>
      </c>
      <c r="X24">
        <v>4.75</v>
      </c>
      <c r="Z24">
        <v>36</v>
      </c>
      <c r="AA24">
        <f>AA23</f>
        <v>8</v>
      </c>
    </row>
    <row r="25" spans="1:28">
      <c r="B25" t="s">
        <v>50</v>
      </c>
      <c r="C25" s="27">
        <f>C19*$F$14*$F$15*$F$16</f>
        <v>6.183718644273525</v>
      </c>
      <c r="D25" s="24" t="s">
        <v>51</v>
      </c>
      <c r="E25" s="27">
        <f>E19*$F$14*$F$15*$F$16</f>
        <v>6.183718644273525</v>
      </c>
      <c r="G25" s="32" t="s">
        <v>50</v>
      </c>
      <c r="H25" s="33" t="str">
        <f>VLOOKUP(FLOOR(C25,1), $O$5:$P$24,2, FALSE)</f>
        <v>ypperlig</v>
      </c>
      <c r="I25" s="34" t="s">
        <v>51</v>
      </c>
      <c r="J25" s="35" t="str">
        <f>VLOOKUP(FLOOR(E25,1), $O$5:$P$24,2, FALSE)</f>
        <v>ypperlig</v>
      </c>
      <c r="L25" t="s">
        <v>64</v>
      </c>
      <c r="M25">
        <v>21</v>
      </c>
      <c r="N25" t="s">
        <v>64</v>
      </c>
      <c r="O25">
        <v>21</v>
      </c>
      <c r="P25" t="s">
        <v>64</v>
      </c>
      <c r="T25">
        <v>21</v>
      </c>
      <c r="U25" t="s">
        <v>64</v>
      </c>
      <c r="X25">
        <v>5</v>
      </c>
      <c r="Z25">
        <v>37</v>
      </c>
      <c r="AA25">
        <f t="shared" ref="AA25:AA33" si="0">AA24</f>
        <v>8</v>
      </c>
    </row>
    <row r="26" spans="1:28">
      <c r="B26" t="s">
        <v>54</v>
      </c>
      <c r="C26" s="27">
        <f>C20*$F$14*$F$15*$F$16</f>
        <v>12.36743728854705</v>
      </c>
      <c r="D26" s="24" t="s">
        <v>55</v>
      </c>
      <c r="E26" s="27">
        <f>E20*$F$14*$F$15*$F$16</f>
        <v>14.840924746256459</v>
      </c>
      <c r="G26" s="32" t="s">
        <v>54</v>
      </c>
      <c r="H26" s="33" t="str">
        <f>VLOOKUP(FLOOR(C26,1), $O$5:$P$24,2, FALSE)</f>
        <v>övernaturlig</v>
      </c>
      <c r="I26" s="34" t="s">
        <v>55</v>
      </c>
      <c r="J26" s="35" t="str">
        <f>VLOOKUP(FLOOR(E26,1), $O$5:$P$24,2, FALSE)</f>
        <v>himmelsk</v>
      </c>
      <c r="L26" t="s">
        <v>65</v>
      </c>
      <c r="M26">
        <v>22</v>
      </c>
      <c r="N26" t="s">
        <v>65</v>
      </c>
      <c r="O26">
        <v>22</v>
      </c>
      <c r="P26" t="s">
        <v>65</v>
      </c>
      <c r="T26">
        <v>22</v>
      </c>
      <c r="U26" t="s">
        <v>65</v>
      </c>
      <c r="X26">
        <v>5.25</v>
      </c>
      <c r="Z26">
        <v>38</v>
      </c>
      <c r="AA26">
        <f t="shared" si="0"/>
        <v>8</v>
      </c>
    </row>
    <row r="27" spans="1:28" ht="13.8" thickBot="1">
      <c r="B27" t="s">
        <v>57</v>
      </c>
      <c r="C27" s="27">
        <f>C21*$F$14*$F$15*$F$16</f>
        <v>6.183718644273525</v>
      </c>
      <c r="D27" s="24" t="s">
        <v>58</v>
      </c>
      <c r="E27" s="27">
        <f>E21*$F$14*$F$15*$F$16</f>
        <v>7.4204623731282293</v>
      </c>
      <c r="G27" s="36" t="s">
        <v>57</v>
      </c>
      <c r="H27" s="37" t="str">
        <f>VLOOKUP(FLOOR(C27,1), $O$5:$P$24,2, FALSE)</f>
        <v>ypperlig</v>
      </c>
      <c r="I27" s="38" t="s">
        <v>58</v>
      </c>
      <c r="J27" s="39" t="str">
        <f>VLOOKUP(FLOOR(E27,1), $O$5:$P$24,2, FALSE)</f>
        <v>enastående</v>
      </c>
      <c r="L27" t="s">
        <v>66</v>
      </c>
      <c r="M27">
        <v>23</v>
      </c>
      <c r="N27" t="s">
        <v>66</v>
      </c>
      <c r="O27">
        <v>23</v>
      </c>
      <c r="P27" t="s">
        <v>66</v>
      </c>
      <c r="T27">
        <v>23</v>
      </c>
      <c r="U27" t="s">
        <v>66</v>
      </c>
      <c r="X27">
        <v>5.5</v>
      </c>
      <c r="Z27">
        <v>39</v>
      </c>
      <c r="AA27">
        <f t="shared" si="0"/>
        <v>8</v>
      </c>
    </row>
    <row r="28" spans="1:28">
      <c r="A28" s="22"/>
      <c r="L28" t="s">
        <v>67</v>
      </c>
      <c r="M28">
        <v>24</v>
      </c>
      <c r="N28" t="s">
        <v>67</v>
      </c>
      <c r="O28">
        <v>24</v>
      </c>
      <c r="P28" t="s">
        <v>67</v>
      </c>
      <c r="T28">
        <v>24</v>
      </c>
      <c r="U28" t="s">
        <v>67</v>
      </c>
      <c r="X28">
        <v>5.75</v>
      </c>
      <c r="Z28">
        <v>40</v>
      </c>
      <c r="AA28">
        <f t="shared" si="0"/>
        <v>8</v>
      </c>
    </row>
    <row r="29" spans="1:28">
      <c r="E29" s="40"/>
      <c r="L29" t="s">
        <v>68</v>
      </c>
      <c r="M29">
        <v>25</v>
      </c>
      <c r="N29" t="s">
        <v>68</v>
      </c>
      <c r="O29">
        <v>25</v>
      </c>
      <c r="P29" t="s">
        <v>68</v>
      </c>
      <c r="T29">
        <v>25</v>
      </c>
      <c r="U29" t="s">
        <v>68</v>
      </c>
      <c r="X29">
        <v>6</v>
      </c>
      <c r="Z29">
        <v>41</v>
      </c>
      <c r="AA29">
        <f t="shared" si="0"/>
        <v>8</v>
      </c>
    </row>
    <row r="30" spans="1:28">
      <c r="C30" s="40"/>
      <c r="E30" s="40"/>
      <c r="L30" t="s">
        <v>69</v>
      </c>
      <c r="M30">
        <v>26</v>
      </c>
      <c r="N30" t="s">
        <v>69</v>
      </c>
      <c r="O30">
        <v>26</v>
      </c>
      <c r="P30" t="s">
        <v>69</v>
      </c>
      <c r="T30">
        <v>26</v>
      </c>
      <c r="U30" t="s">
        <v>69</v>
      </c>
      <c r="X30">
        <v>6.25</v>
      </c>
      <c r="Z30">
        <v>42</v>
      </c>
      <c r="AA30">
        <f t="shared" si="0"/>
        <v>8</v>
      </c>
    </row>
    <row r="31" spans="1:28">
      <c r="L31" t="s">
        <v>70</v>
      </c>
      <c r="M31">
        <v>27</v>
      </c>
      <c r="N31" t="s">
        <v>70</v>
      </c>
      <c r="O31">
        <v>27</v>
      </c>
      <c r="P31" t="s">
        <v>70</v>
      </c>
      <c r="T31">
        <v>27</v>
      </c>
      <c r="U31" t="s">
        <v>70</v>
      </c>
      <c r="X31">
        <v>6.5</v>
      </c>
      <c r="Z31">
        <v>43</v>
      </c>
      <c r="AA31">
        <f t="shared" si="0"/>
        <v>8</v>
      </c>
    </row>
    <row r="32" spans="1:28">
      <c r="C32" s="23"/>
      <c r="E32" s="23"/>
      <c r="L32" t="s">
        <v>71</v>
      </c>
      <c r="M32">
        <v>28</v>
      </c>
      <c r="N32" t="s">
        <v>71</v>
      </c>
      <c r="O32">
        <v>28</v>
      </c>
      <c r="P32" t="s">
        <v>71</v>
      </c>
      <c r="T32">
        <v>28</v>
      </c>
      <c r="U32" t="s">
        <v>71</v>
      </c>
      <c r="X32">
        <v>6.75</v>
      </c>
      <c r="Z32">
        <v>44</v>
      </c>
      <c r="AA32">
        <f t="shared" si="0"/>
        <v>8</v>
      </c>
    </row>
    <row r="33" spans="12:27">
      <c r="L33" t="s">
        <v>72</v>
      </c>
      <c r="M33">
        <v>29</v>
      </c>
      <c r="N33" t="s">
        <v>72</v>
      </c>
      <c r="O33">
        <v>29</v>
      </c>
      <c r="P33" t="s">
        <v>72</v>
      </c>
      <c r="T33">
        <v>29</v>
      </c>
      <c r="U33" t="s">
        <v>72</v>
      </c>
      <c r="X33">
        <v>7</v>
      </c>
      <c r="Z33">
        <v>45</v>
      </c>
      <c r="AA33">
        <f t="shared" si="0"/>
        <v>8</v>
      </c>
    </row>
    <row r="34" spans="12:27">
      <c r="L34" t="s">
        <v>73</v>
      </c>
      <c r="M34">
        <v>30</v>
      </c>
      <c r="N34" t="s">
        <v>73</v>
      </c>
      <c r="O34">
        <v>30</v>
      </c>
      <c r="P34" t="s">
        <v>73</v>
      </c>
      <c r="T34">
        <v>30</v>
      </c>
      <c r="U34" t="s">
        <v>73</v>
      </c>
      <c r="X34">
        <v>7.25</v>
      </c>
    </row>
    <row r="35" spans="12:27">
      <c r="L35" t="s">
        <v>74</v>
      </c>
      <c r="M35">
        <v>31</v>
      </c>
      <c r="N35" t="s">
        <v>74</v>
      </c>
      <c r="O35">
        <v>31</v>
      </c>
      <c r="P35" t="s">
        <v>74</v>
      </c>
      <c r="T35">
        <v>31</v>
      </c>
      <c r="U35" t="s">
        <v>74</v>
      </c>
      <c r="X35">
        <v>7.5</v>
      </c>
    </row>
    <row r="36" spans="12:27">
      <c r="L36" t="s">
        <v>75</v>
      </c>
      <c r="M36">
        <v>32</v>
      </c>
      <c r="N36" t="s">
        <v>75</v>
      </c>
      <c r="O36">
        <v>32</v>
      </c>
      <c r="P36" t="s">
        <v>75</v>
      </c>
      <c r="T36">
        <v>32</v>
      </c>
      <c r="U36" t="s">
        <v>75</v>
      </c>
      <c r="X36">
        <v>7.75</v>
      </c>
    </row>
    <row r="37" spans="12:27">
      <c r="L37" t="s">
        <v>76</v>
      </c>
      <c r="M37">
        <v>33</v>
      </c>
      <c r="N37" t="s">
        <v>76</v>
      </c>
      <c r="O37">
        <v>33</v>
      </c>
      <c r="P37" t="s">
        <v>76</v>
      </c>
      <c r="T37">
        <v>33</v>
      </c>
      <c r="U37" t="s">
        <v>76</v>
      </c>
      <c r="X37">
        <v>8</v>
      </c>
    </row>
    <row r="38" spans="12:27">
      <c r="L38" t="s">
        <v>77</v>
      </c>
      <c r="M38">
        <v>34</v>
      </c>
      <c r="N38" t="s">
        <v>77</v>
      </c>
      <c r="O38">
        <v>34</v>
      </c>
      <c r="P38" t="s">
        <v>77</v>
      </c>
      <c r="T38">
        <v>34</v>
      </c>
      <c r="U38" t="s">
        <v>77</v>
      </c>
      <c r="X38">
        <v>8.25</v>
      </c>
    </row>
    <row r="39" spans="12:27">
      <c r="L39" t="s">
        <v>78</v>
      </c>
      <c r="M39">
        <v>35</v>
      </c>
      <c r="N39" t="s">
        <v>78</v>
      </c>
      <c r="O39">
        <v>35</v>
      </c>
      <c r="P39" t="s">
        <v>78</v>
      </c>
      <c r="T39">
        <v>35</v>
      </c>
      <c r="U39" t="s">
        <v>78</v>
      </c>
      <c r="X39">
        <v>8.5</v>
      </c>
    </row>
    <row r="40" spans="12:27">
      <c r="L40" t="s">
        <v>79</v>
      </c>
      <c r="M40">
        <v>36</v>
      </c>
      <c r="N40" t="s">
        <v>79</v>
      </c>
      <c r="O40">
        <v>36</v>
      </c>
      <c r="P40" t="s">
        <v>79</v>
      </c>
      <c r="T40">
        <v>36</v>
      </c>
      <c r="U40" t="s">
        <v>79</v>
      </c>
      <c r="X40">
        <v>8.75</v>
      </c>
    </row>
    <row r="41" spans="12:27">
      <c r="L41" t="s">
        <v>80</v>
      </c>
      <c r="M41">
        <v>37</v>
      </c>
      <c r="N41" t="s">
        <v>80</v>
      </c>
      <c r="O41">
        <v>37</v>
      </c>
      <c r="P41" t="s">
        <v>80</v>
      </c>
      <c r="T41">
        <v>37</v>
      </c>
      <c r="U41" t="s">
        <v>80</v>
      </c>
      <c r="X41">
        <v>9</v>
      </c>
    </row>
    <row r="42" spans="12:27">
      <c r="L42" t="s">
        <v>81</v>
      </c>
      <c r="M42">
        <v>38</v>
      </c>
      <c r="N42" t="s">
        <v>81</v>
      </c>
      <c r="O42">
        <v>38</v>
      </c>
      <c r="P42" t="s">
        <v>81</v>
      </c>
      <c r="T42">
        <v>38</v>
      </c>
      <c r="U42" t="s">
        <v>81</v>
      </c>
      <c r="X42">
        <v>9.25</v>
      </c>
    </row>
    <row r="43" spans="12:27">
      <c r="L43" t="s">
        <v>82</v>
      </c>
      <c r="M43">
        <v>39</v>
      </c>
      <c r="N43" t="s">
        <v>82</v>
      </c>
      <c r="O43">
        <v>39</v>
      </c>
      <c r="P43" t="s">
        <v>82</v>
      </c>
      <c r="T43">
        <v>39</v>
      </c>
      <c r="U43" t="s">
        <v>82</v>
      </c>
      <c r="X43">
        <v>9.5</v>
      </c>
    </row>
    <row r="44" spans="12:27">
      <c r="L44" t="s">
        <v>83</v>
      </c>
      <c r="M44">
        <v>40</v>
      </c>
      <c r="N44" t="s">
        <v>83</v>
      </c>
      <c r="O44">
        <v>40</v>
      </c>
      <c r="P44" t="s">
        <v>83</v>
      </c>
      <c r="T44">
        <v>40</v>
      </c>
      <c r="U44" t="s">
        <v>83</v>
      </c>
      <c r="X44">
        <v>9.75</v>
      </c>
    </row>
    <row r="45" spans="12:27">
      <c r="X45">
        <v>10</v>
      </c>
    </row>
    <row r="46" spans="12:27">
      <c r="X46">
        <v>10.25</v>
      </c>
    </row>
    <row r="47" spans="12:27">
      <c r="X47">
        <v>10.5</v>
      </c>
    </row>
    <row r="48" spans="12:27">
      <c r="X48">
        <v>10.75</v>
      </c>
    </row>
    <row r="49" spans="24:24">
      <c r="X49">
        <v>11</v>
      </c>
    </row>
    <row r="50" spans="24:24">
      <c r="X50">
        <v>11.25</v>
      </c>
    </row>
    <row r="51" spans="24:24">
      <c r="X51">
        <v>11.5</v>
      </c>
    </row>
    <row r="52" spans="24:24">
      <c r="X52">
        <v>11.75</v>
      </c>
    </row>
    <row r="53" spans="24:24">
      <c r="X53">
        <v>12</v>
      </c>
    </row>
    <row r="54" spans="24:24">
      <c r="X54">
        <v>12.25</v>
      </c>
    </row>
    <row r="55" spans="24:24">
      <c r="X55">
        <v>12.5</v>
      </c>
    </row>
    <row r="56" spans="24:24">
      <c r="X56">
        <v>12.75</v>
      </c>
    </row>
    <row r="57" spans="24:24">
      <c r="X57">
        <v>13</v>
      </c>
    </row>
    <row r="58" spans="24:24">
      <c r="X58">
        <v>13.25</v>
      </c>
    </row>
    <row r="59" spans="24:24">
      <c r="X59">
        <v>13.5</v>
      </c>
    </row>
    <row r="60" spans="24:24">
      <c r="X60">
        <v>13.75</v>
      </c>
    </row>
    <row r="61" spans="24:24">
      <c r="X61">
        <v>14</v>
      </c>
    </row>
    <row r="62" spans="24:24">
      <c r="X62">
        <v>14.25</v>
      </c>
    </row>
    <row r="63" spans="24:24">
      <c r="X63">
        <v>14.5</v>
      </c>
    </row>
    <row r="64" spans="24:24">
      <c r="X64">
        <v>14.75</v>
      </c>
    </row>
    <row r="65" spans="24:24">
      <c r="X65">
        <v>15</v>
      </c>
    </row>
    <row r="66" spans="24:24">
      <c r="X66">
        <v>15.25</v>
      </c>
    </row>
    <row r="67" spans="24:24">
      <c r="X67">
        <v>15.5</v>
      </c>
    </row>
    <row r="68" spans="24:24">
      <c r="X68">
        <v>15.75</v>
      </c>
    </row>
    <row r="69" spans="24:24">
      <c r="X69">
        <v>16</v>
      </c>
    </row>
    <row r="70" spans="24:24">
      <c r="X70">
        <v>16.25</v>
      </c>
    </row>
    <row r="71" spans="24:24">
      <c r="X71">
        <v>16.5</v>
      </c>
    </row>
    <row r="72" spans="24:24">
      <c r="X72">
        <v>16.75</v>
      </c>
    </row>
    <row r="73" spans="24:24">
      <c r="X73">
        <v>17</v>
      </c>
    </row>
    <row r="74" spans="24:24">
      <c r="X74">
        <v>17.25</v>
      </c>
    </row>
    <row r="75" spans="24:24">
      <c r="X75">
        <v>17.5</v>
      </c>
    </row>
    <row r="76" spans="24:24">
      <c r="X76">
        <v>17.75</v>
      </c>
    </row>
    <row r="77" spans="24:24">
      <c r="X77">
        <v>18</v>
      </c>
    </row>
    <row r="78" spans="24:24">
      <c r="X78">
        <v>18.25</v>
      </c>
    </row>
    <row r="79" spans="24:24">
      <c r="X79">
        <v>18.5</v>
      </c>
    </row>
    <row r="80" spans="24:24">
      <c r="X80">
        <v>18.75</v>
      </c>
    </row>
    <row r="81" spans="24:24">
      <c r="X81">
        <v>19</v>
      </c>
    </row>
    <row r="82" spans="24:24">
      <c r="X82">
        <v>19.25</v>
      </c>
    </row>
    <row r="83" spans="24:24">
      <c r="X83">
        <v>19.5</v>
      </c>
    </row>
    <row r="84" spans="24:24">
      <c r="X84">
        <v>19.75</v>
      </c>
    </row>
    <row r="85" spans="24:24">
      <c r="X85">
        <v>20</v>
      </c>
    </row>
  </sheetData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vs Experience</vt:lpstr>
      <vt:lpstr>Parser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JohanS</cp:lastModifiedBy>
  <dcterms:created xsi:type="dcterms:W3CDTF">2012-03-14T20:49:38Z</dcterms:created>
  <dcterms:modified xsi:type="dcterms:W3CDTF">2012-03-14T20:56:32Z</dcterms:modified>
</cp:coreProperties>
</file>