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36" windowWidth="8364" windowHeight="1296" activeTab="2"/>
  </bookViews>
  <sheets>
    <sheet name="Inställningar" sheetId="1" r:id="rId1"/>
    <sheet name="Månadsöversikt" sheetId="2" r:id="rId2"/>
    <sheet name="Övrigt" sheetId="3" r:id="rId3"/>
  </sheets>
  <calcPr calcId="125725"/>
</workbook>
</file>

<file path=xl/calcChain.xml><?xml version="1.0" encoding="utf-8"?>
<calcChain xmlns="http://schemas.openxmlformats.org/spreadsheetml/2006/main">
  <c r="C2" i="1"/>
  <c r="B2" i="2" s="1"/>
  <c r="D2" s="1"/>
  <c r="D17" i="3"/>
  <c r="D13"/>
  <c r="D3"/>
  <c r="D4"/>
  <c r="D5"/>
  <c r="D6"/>
  <c r="D7"/>
  <c r="D8"/>
  <c r="D9"/>
  <c r="D10"/>
  <c r="D11"/>
  <c r="D12"/>
  <c r="D2"/>
  <c r="C5" i="1"/>
  <c r="C2" i="2" l="1"/>
  <c r="B3" s="1"/>
  <c r="C3" s="1"/>
  <c r="E2" l="1"/>
  <c r="B21" i="3" s="1"/>
  <c r="D21" s="1"/>
  <c r="D3" i="2"/>
  <c r="E3" s="1"/>
  <c r="B4"/>
  <c r="C4" s="1"/>
  <c r="D15" i="3"/>
  <c r="D19" s="1"/>
  <c r="D23" l="1"/>
  <c r="B5" i="2"/>
  <c r="C5" s="1"/>
  <c r="D4"/>
  <c r="E4" s="1"/>
  <c r="D5" l="1"/>
  <c r="E5" s="1"/>
  <c r="B6"/>
  <c r="C6" s="1"/>
  <c r="B7" s="1"/>
  <c r="C7" s="1"/>
  <c r="D6" l="1"/>
  <c r="E6" s="1"/>
  <c r="B8"/>
  <c r="C8" s="1"/>
  <c r="D7"/>
  <c r="E7" s="1"/>
  <c r="B9" l="1"/>
  <c r="C9" s="1"/>
  <c r="D8"/>
  <c r="E8" s="1"/>
  <c r="D9" l="1"/>
  <c r="E9" s="1"/>
  <c r="B10"/>
  <c r="C10" s="1"/>
  <c r="B11" l="1"/>
  <c r="C11" s="1"/>
  <c r="D10"/>
  <c r="E10" s="1"/>
  <c r="B12" l="1"/>
  <c r="C12" s="1"/>
  <c r="D11"/>
  <c r="E11" s="1"/>
  <c r="B13" l="1"/>
  <c r="C13" s="1"/>
  <c r="D12"/>
  <c r="E12" s="1"/>
  <c r="B14" l="1"/>
  <c r="C14" s="1"/>
  <c r="D13"/>
  <c r="E13" s="1"/>
  <c r="B15" l="1"/>
  <c r="C15" s="1"/>
  <c r="D14"/>
  <c r="E14" s="1"/>
  <c r="B16" l="1"/>
  <c r="C16" s="1"/>
  <c r="D15"/>
  <c r="E15" s="1"/>
  <c r="B17" l="1"/>
  <c r="C17" s="1"/>
  <c r="D16"/>
  <c r="E16" s="1"/>
  <c r="B18" l="1"/>
  <c r="C18" s="1"/>
  <c r="D17"/>
  <c r="E17" s="1"/>
  <c r="B19" l="1"/>
  <c r="C19" s="1"/>
  <c r="D18"/>
  <c r="E18" s="1"/>
  <c r="D19" l="1"/>
  <c r="E19" s="1"/>
  <c r="B20"/>
  <c r="C20" s="1"/>
  <c r="D20" l="1"/>
  <c r="E20" s="1"/>
  <c r="B21"/>
  <c r="C21" s="1"/>
  <c r="D21" l="1"/>
  <c r="E21" s="1"/>
  <c r="B22"/>
  <c r="C22" s="1"/>
  <c r="D22" l="1"/>
  <c r="E22" s="1"/>
  <c r="B23"/>
  <c r="C23" s="1"/>
  <c r="D23" l="1"/>
  <c r="E23" s="1"/>
  <c r="B24"/>
  <c r="C24" s="1"/>
  <c r="B25" l="1"/>
  <c r="C25" s="1"/>
  <c r="D24"/>
  <c r="E24" s="1"/>
  <c r="B26" l="1"/>
  <c r="C26" s="1"/>
  <c r="D25"/>
  <c r="E25" s="1"/>
  <c r="B27" l="1"/>
  <c r="C27" s="1"/>
  <c r="D26"/>
  <c r="E26" s="1"/>
  <c r="D27" l="1"/>
  <c r="E27" s="1"/>
  <c r="B28"/>
  <c r="C28" s="1"/>
  <c r="B29" l="1"/>
  <c r="C29" s="1"/>
  <c r="D28"/>
  <c r="E28" s="1"/>
  <c r="D29" l="1"/>
  <c r="E29" s="1"/>
  <c r="B30"/>
  <c r="C30" s="1"/>
  <c r="D30" l="1"/>
  <c r="E30" s="1"/>
  <c r="B31"/>
  <c r="C31" s="1"/>
  <c r="D31" l="1"/>
  <c r="E31" s="1"/>
  <c r="B32"/>
  <c r="C32" s="1"/>
  <c r="D32" l="1"/>
  <c r="E32" s="1"/>
  <c r="B33"/>
  <c r="C33" s="1"/>
  <c r="B34" l="1"/>
  <c r="C34" s="1"/>
  <c r="D33"/>
  <c r="E33" s="1"/>
  <c r="D34" l="1"/>
  <c r="E34" s="1"/>
  <c r="B35"/>
  <c r="C35" s="1"/>
  <c r="B36" l="1"/>
  <c r="C36" s="1"/>
  <c r="D35"/>
  <c r="E35" s="1"/>
  <c r="B37" l="1"/>
  <c r="C37" s="1"/>
  <c r="D36"/>
  <c r="E36" s="1"/>
  <c r="D37" l="1"/>
  <c r="E37" s="1"/>
  <c r="B38"/>
  <c r="C38" s="1"/>
  <c r="B39" l="1"/>
  <c r="C39" s="1"/>
  <c r="D38"/>
  <c r="E38" s="1"/>
  <c r="D39" l="1"/>
  <c r="E39" s="1"/>
  <c r="B40"/>
  <c r="C40" s="1"/>
  <c r="B41" l="1"/>
  <c r="C41" s="1"/>
  <c r="D40"/>
  <c r="E40" s="1"/>
  <c r="D41" l="1"/>
  <c r="E41" s="1"/>
  <c r="B42"/>
  <c r="C42" s="1"/>
  <c r="B43" l="1"/>
  <c r="C43" s="1"/>
  <c r="D42"/>
  <c r="E42" s="1"/>
  <c r="D43" l="1"/>
  <c r="E43" s="1"/>
  <c r="B44"/>
  <c r="C44" s="1"/>
  <c r="B45" l="1"/>
  <c r="C45" s="1"/>
  <c r="D44"/>
  <c r="E44" s="1"/>
  <c r="D45" l="1"/>
  <c r="E45" s="1"/>
  <c r="B46"/>
  <c r="C46" s="1"/>
  <c r="B47" l="1"/>
  <c r="C47" s="1"/>
  <c r="D46"/>
  <c r="E46" s="1"/>
  <c r="D47" l="1"/>
  <c r="E47" s="1"/>
  <c r="B48"/>
  <c r="C48" s="1"/>
  <c r="B49" l="1"/>
  <c r="C49" s="1"/>
  <c r="D48"/>
  <c r="E48" s="1"/>
  <c r="D49" l="1"/>
  <c r="E49" s="1"/>
  <c r="B50"/>
  <c r="C50" s="1"/>
  <c r="B51" l="1"/>
  <c r="C51" s="1"/>
  <c r="D50"/>
  <c r="E50" s="1"/>
  <c r="D51" l="1"/>
  <c r="E51" s="1"/>
  <c r="B52"/>
  <c r="C52" s="1"/>
  <c r="B53" l="1"/>
  <c r="C53" s="1"/>
  <c r="D52"/>
  <c r="E52" s="1"/>
  <c r="B54" l="1"/>
  <c r="C54" s="1"/>
  <c r="D53"/>
  <c r="E53" s="1"/>
  <c r="B55" l="1"/>
  <c r="C55" s="1"/>
  <c r="D54"/>
  <c r="E54" s="1"/>
  <c r="B56" l="1"/>
  <c r="C56" s="1"/>
  <c r="D55"/>
  <c r="E55" s="1"/>
  <c r="B57" l="1"/>
  <c r="C57" s="1"/>
  <c r="D56"/>
  <c r="E56" s="1"/>
  <c r="B58" l="1"/>
  <c r="C58" s="1"/>
  <c r="D57"/>
  <c r="E57" s="1"/>
  <c r="B59" l="1"/>
  <c r="C59" s="1"/>
  <c r="D58"/>
  <c r="E58" s="1"/>
  <c r="B60" l="1"/>
  <c r="C60" s="1"/>
  <c r="D59"/>
  <c r="E59" s="1"/>
  <c r="B61" l="1"/>
  <c r="C61" s="1"/>
  <c r="D60"/>
  <c r="E60" s="1"/>
  <c r="B62" l="1"/>
  <c r="C62" s="1"/>
  <c r="D61"/>
  <c r="E61" s="1"/>
  <c r="B63" l="1"/>
  <c r="C63" s="1"/>
  <c r="D62"/>
  <c r="E62" s="1"/>
  <c r="B64" l="1"/>
  <c r="C64" s="1"/>
  <c r="D63"/>
  <c r="E63" s="1"/>
  <c r="B65" l="1"/>
  <c r="C65" s="1"/>
  <c r="D64"/>
  <c r="E64" s="1"/>
  <c r="B66" l="1"/>
  <c r="C66" s="1"/>
  <c r="D65"/>
  <c r="E65" s="1"/>
  <c r="B67" l="1"/>
  <c r="C67" s="1"/>
  <c r="D66"/>
  <c r="E66" s="1"/>
  <c r="B68" l="1"/>
  <c r="C68" s="1"/>
  <c r="D67"/>
  <c r="E67" s="1"/>
  <c r="B69" l="1"/>
  <c r="C69" s="1"/>
  <c r="D68"/>
  <c r="E68" s="1"/>
  <c r="B70" l="1"/>
  <c r="C70" s="1"/>
  <c r="D69"/>
  <c r="E69" s="1"/>
  <c r="B71" l="1"/>
  <c r="C71" s="1"/>
  <c r="D70"/>
  <c r="E70" s="1"/>
  <c r="B72" l="1"/>
  <c r="C72" s="1"/>
  <c r="D71"/>
  <c r="E71" s="1"/>
  <c r="B73" l="1"/>
  <c r="C73" s="1"/>
  <c r="D72"/>
  <c r="E72" s="1"/>
  <c r="B74" l="1"/>
  <c r="C74" s="1"/>
  <c r="D73"/>
  <c r="E73" s="1"/>
  <c r="B75" l="1"/>
  <c r="C75" s="1"/>
  <c r="D74"/>
  <c r="E74" s="1"/>
  <c r="B76" l="1"/>
  <c r="C76" s="1"/>
  <c r="D75"/>
  <c r="E75" s="1"/>
  <c r="B77" l="1"/>
  <c r="C77" s="1"/>
  <c r="D76"/>
  <c r="E76" s="1"/>
  <c r="B78" l="1"/>
  <c r="C78" s="1"/>
  <c r="D77"/>
  <c r="E77" s="1"/>
  <c r="B79" l="1"/>
  <c r="C79" s="1"/>
  <c r="D78"/>
  <c r="E78" s="1"/>
  <c r="B80" l="1"/>
  <c r="C80" s="1"/>
  <c r="D79"/>
  <c r="E79" s="1"/>
  <c r="B81" l="1"/>
  <c r="C81" s="1"/>
  <c r="D80"/>
  <c r="E80" s="1"/>
  <c r="B82" l="1"/>
  <c r="C82" s="1"/>
  <c r="D81"/>
  <c r="E81" s="1"/>
  <c r="B83" l="1"/>
  <c r="C83" s="1"/>
  <c r="D82"/>
  <c r="E82" s="1"/>
  <c r="B84" l="1"/>
  <c r="C84" s="1"/>
  <c r="D83"/>
  <c r="E83" s="1"/>
  <c r="B85" l="1"/>
  <c r="C85" s="1"/>
  <c r="D84"/>
  <c r="E84" s="1"/>
  <c r="B86" l="1"/>
  <c r="C86" s="1"/>
  <c r="D85"/>
  <c r="E85" s="1"/>
  <c r="B87" l="1"/>
  <c r="C87" s="1"/>
  <c r="D86"/>
  <c r="E86" s="1"/>
  <c r="B88" l="1"/>
  <c r="C88" s="1"/>
  <c r="D87"/>
  <c r="E87" s="1"/>
  <c r="B89" l="1"/>
  <c r="C89" s="1"/>
  <c r="D88"/>
  <c r="E88" s="1"/>
  <c r="D89" l="1"/>
  <c r="E89" s="1"/>
  <c r="B90"/>
  <c r="C90" s="1"/>
  <c r="D90" l="1"/>
  <c r="E90" s="1"/>
  <c r="B91"/>
  <c r="C91" s="1"/>
  <c r="D91" l="1"/>
  <c r="E91" s="1"/>
  <c r="B92"/>
  <c r="C92" s="1"/>
  <c r="D92" l="1"/>
  <c r="E92" s="1"/>
  <c r="B93"/>
  <c r="C93" s="1"/>
  <c r="D93" l="1"/>
  <c r="E93" s="1"/>
  <c r="B94"/>
  <c r="C94" s="1"/>
  <c r="D94" l="1"/>
  <c r="E94" s="1"/>
  <c r="B95"/>
  <c r="C95" s="1"/>
  <c r="D95" l="1"/>
  <c r="E95" s="1"/>
  <c r="B96"/>
  <c r="C96" s="1"/>
  <c r="B97" l="1"/>
  <c r="C97" s="1"/>
  <c r="D96"/>
  <c r="E96" s="1"/>
  <c r="B98" l="1"/>
  <c r="C98" s="1"/>
  <c r="D97"/>
  <c r="E97" s="1"/>
  <c r="D98" l="1"/>
  <c r="E98" s="1"/>
  <c r="B99"/>
  <c r="C99" s="1"/>
  <c r="D99" l="1"/>
  <c r="E99" s="1"/>
  <c r="B100"/>
  <c r="C100" s="1"/>
  <c r="D100" l="1"/>
  <c r="E100" s="1"/>
  <c r="B101"/>
  <c r="C101" s="1"/>
  <c r="D101" l="1"/>
  <c r="E101" s="1"/>
  <c r="B102"/>
  <c r="C102" s="1"/>
  <c r="D102" l="1"/>
  <c r="E102" s="1"/>
  <c r="B103"/>
  <c r="C103" s="1"/>
  <c r="D103" l="1"/>
  <c r="E103" s="1"/>
  <c r="B104"/>
  <c r="C104" s="1"/>
  <c r="D104" l="1"/>
  <c r="E104" s="1"/>
  <c r="B105"/>
  <c r="C105" s="1"/>
  <c r="D105" l="1"/>
  <c r="E105" s="1"/>
  <c r="B106"/>
  <c r="C106" s="1"/>
  <c r="D106" l="1"/>
  <c r="E106" s="1"/>
  <c r="B107"/>
  <c r="C107" s="1"/>
  <c r="D107" l="1"/>
  <c r="E107" s="1"/>
  <c r="B108"/>
  <c r="C108" s="1"/>
  <c r="D108" l="1"/>
  <c r="E108" s="1"/>
  <c r="B109"/>
  <c r="C109" s="1"/>
  <c r="D109" l="1"/>
  <c r="E109" s="1"/>
  <c r="B110"/>
  <c r="C110" s="1"/>
  <c r="D110" l="1"/>
  <c r="E110" s="1"/>
  <c r="B111"/>
  <c r="C111" s="1"/>
  <c r="D111" l="1"/>
  <c r="E111" s="1"/>
  <c r="B112"/>
  <c r="C112" s="1"/>
  <c r="D112" l="1"/>
  <c r="E112" s="1"/>
  <c r="B113"/>
  <c r="C113" s="1"/>
  <c r="D113" l="1"/>
  <c r="E113" s="1"/>
  <c r="B114"/>
  <c r="C114" s="1"/>
  <c r="D114" l="1"/>
  <c r="E114" s="1"/>
  <c r="B115"/>
  <c r="C115" s="1"/>
  <c r="D115" l="1"/>
  <c r="E115" s="1"/>
  <c r="B116"/>
  <c r="C116" s="1"/>
  <c r="D116" l="1"/>
  <c r="E116" s="1"/>
  <c r="B117"/>
  <c r="C117" s="1"/>
  <c r="D117" l="1"/>
  <c r="E117" s="1"/>
  <c r="B118"/>
  <c r="C118" s="1"/>
  <c r="D118" l="1"/>
  <c r="E118" s="1"/>
  <c r="B119"/>
  <c r="C119" s="1"/>
  <c r="D119" l="1"/>
  <c r="E119" s="1"/>
  <c r="B120"/>
  <c r="C120" s="1"/>
  <c r="D120" l="1"/>
  <c r="E120" s="1"/>
  <c r="B121"/>
  <c r="C121" s="1"/>
  <c r="D121" l="1"/>
  <c r="E121" s="1"/>
  <c r="B122"/>
  <c r="C122" s="1"/>
  <c r="D122" l="1"/>
  <c r="E122" s="1"/>
  <c r="B123"/>
  <c r="C123" s="1"/>
  <c r="D123" l="1"/>
  <c r="E123" s="1"/>
  <c r="B124"/>
  <c r="C124" s="1"/>
  <c r="B125" l="1"/>
  <c r="C125" s="1"/>
  <c r="D124"/>
  <c r="E124" s="1"/>
  <c r="B126" l="1"/>
  <c r="C126" s="1"/>
  <c r="D125"/>
  <c r="E125" s="1"/>
  <c r="B127" l="1"/>
  <c r="C127" s="1"/>
  <c r="D126"/>
  <c r="E126" s="1"/>
  <c r="B128" l="1"/>
  <c r="C128" s="1"/>
  <c r="D127"/>
  <c r="E127" s="1"/>
  <c r="B129" l="1"/>
  <c r="C129" s="1"/>
  <c r="D128"/>
  <c r="E128" s="1"/>
  <c r="B130" l="1"/>
  <c r="C130" s="1"/>
  <c r="D129"/>
  <c r="E129" s="1"/>
  <c r="B131" l="1"/>
  <c r="C131" s="1"/>
  <c r="D130"/>
  <c r="E130" s="1"/>
  <c r="B132" l="1"/>
  <c r="C132" s="1"/>
  <c r="D131"/>
  <c r="E131" s="1"/>
  <c r="B133" l="1"/>
  <c r="C133" s="1"/>
  <c r="D132"/>
  <c r="E132" s="1"/>
  <c r="B134" l="1"/>
  <c r="C134" s="1"/>
  <c r="D133"/>
  <c r="E133" s="1"/>
  <c r="B135" l="1"/>
  <c r="C135" s="1"/>
  <c r="D134"/>
  <c r="E134" s="1"/>
  <c r="B136" l="1"/>
  <c r="C136" s="1"/>
  <c r="D135"/>
  <c r="E135" s="1"/>
  <c r="B137" l="1"/>
  <c r="C137" s="1"/>
  <c r="D136"/>
  <c r="E136" s="1"/>
  <c r="B138" l="1"/>
  <c r="C138" s="1"/>
  <c r="D137"/>
  <c r="E137" s="1"/>
  <c r="B139" l="1"/>
  <c r="C139" s="1"/>
  <c r="D138"/>
  <c r="E138" s="1"/>
  <c r="B140" l="1"/>
  <c r="C140" s="1"/>
  <c r="D139"/>
  <c r="E139" s="1"/>
  <c r="B141" l="1"/>
  <c r="C141" s="1"/>
  <c r="D140"/>
  <c r="E140" s="1"/>
  <c r="B142" l="1"/>
  <c r="C142" s="1"/>
  <c r="D141"/>
  <c r="E141" s="1"/>
  <c r="B143" l="1"/>
  <c r="C143" s="1"/>
  <c r="D142"/>
  <c r="E142" s="1"/>
  <c r="B144" l="1"/>
  <c r="C144" s="1"/>
  <c r="D143"/>
  <c r="E143" s="1"/>
  <c r="D144" l="1"/>
  <c r="E144" s="1"/>
  <c r="B145"/>
  <c r="C145" s="1"/>
  <c r="B146" l="1"/>
  <c r="C146" s="1"/>
  <c r="D145"/>
  <c r="E145" s="1"/>
  <c r="B147" l="1"/>
  <c r="C147" s="1"/>
  <c r="D146"/>
  <c r="E146" s="1"/>
  <c r="B148" l="1"/>
  <c r="C148" s="1"/>
  <c r="D147"/>
  <c r="E147" s="1"/>
  <c r="B149" l="1"/>
  <c r="C149" s="1"/>
  <c r="D148"/>
  <c r="E148" s="1"/>
  <c r="B150" l="1"/>
  <c r="C150" s="1"/>
  <c r="D149"/>
  <c r="E149" s="1"/>
  <c r="B151" l="1"/>
  <c r="C151" s="1"/>
  <c r="D150"/>
  <c r="E150" s="1"/>
  <c r="B152" l="1"/>
  <c r="C152" s="1"/>
  <c r="D151"/>
  <c r="E151" s="1"/>
  <c r="B153" l="1"/>
  <c r="C153" s="1"/>
  <c r="D152"/>
  <c r="E152" s="1"/>
  <c r="B154" l="1"/>
  <c r="C154" s="1"/>
  <c r="D153"/>
  <c r="E153" s="1"/>
  <c r="B155" l="1"/>
  <c r="C155" s="1"/>
  <c r="D154"/>
  <c r="E154" s="1"/>
  <c r="B156" l="1"/>
  <c r="C156" s="1"/>
  <c r="D155"/>
  <c r="E155" s="1"/>
  <c r="B157" l="1"/>
  <c r="C157" s="1"/>
  <c r="D156"/>
  <c r="E156" s="1"/>
  <c r="B158" l="1"/>
  <c r="C158" s="1"/>
  <c r="D157"/>
  <c r="E157" s="1"/>
  <c r="B159" l="1"/>
  <c r="C159" s="1"/>
  <c r="D158"/>
  <c r="E158" s="1"/>
  <c r="B160" l="1"/>
  <c r="C160" s="1"/>
  <c r="D159"/>
  <c r="E159" s="1"/>
  <c r="D160" l="1"/>
  <c r="E160" s="1"/>
  <c r="B161"/>
  <c r="C161" s="1"/>
  <c r="D161" l="1"/>
  <c r="E161" s="1"/>
  <c r="B162"/>
  <c r="C162" s="1"/>
  <c r="B163" l="1"/>
  <c r="C163" s="1"/>
  <c r="D162"/>
  <c r="E162" s="1"/>
  <c r="B164" l="1"/>
  <c r="C164" s="1"/>
  <c r="D163"/>
  <c r="E163" s="1"/>
  <c r="B165" l="1"/>
  <c r="C165" s="1"/>
  <c r="D164"/>
  <c r="E164" s="1"/>
  <c r="B166" l="1"/>
  <c r="C166" s="1"/>
  <c r="D165"/>
  <c r="E165" s="1"/>
  <c r="B167" l="1"/>
  <c r="D166"/>
  <c r="E166" s="1"/>
  <c r="D167" l="1"/>
  <c r="C167"/>
  <c r="E167" l="1"/>
</calcChain>
</file>

<file path=xl/sharedStrings.xml><?xml version="1.0" encoding="utf-8"?>
<sst xmlns="http://schemas.openxmlformats.org/spreadsheetml/2006/main" count="26" uniqueCount="25">
  <si>
    <t>Lånesumma</t>
  </si>
  <si>
    <t>Period</t>
  </si>
  <si>
    <t>år</t>
  </si>
  <si>
    <t>månader</t>
  </si>
  <si>
    <t>sek</t>
  </si>
  <si>
    <t>Månad</t>
  </si>
  <si>
    <t>Belopp</t>
  </si>
  <si>
    <t>Amortering</t>
  </si>
  <si>
    <t>Ränta</t>
  </si>
  <si>
    <t>Lånebelopp</t>
  </si>
  <si>
    <t>Betalning</t>
  </si>
  <si>
    <t>Hyra</t>
  </si>
  <si>
    <t>Faktor</t>
  </si>
  <si>
    <t>Summa</t>
  </si>
  <si>
    <t>Lån</t>
  </si>
  <si>
    <t>Mat</t>
  </si>
  <si>
    <t>Totalt</t>
  </si>
  <si>
    <t>Katter</t>
  </si>
  <si>
    <t>Autogiro</t>
  </si>
  <si>
    <t>ComHem</t>
  </si>
  <si>
    <t>El</t>
  </si>
  <si>
    <t>CSN</t>
  </si>
  <si>
    <t>In</t>
  </si>
  <si>
    <t>Kvar:</t>
  </si>
  <si>
    <t>Efter lån</t>
  </si>
</sst>
</file>

<file path=xl/styles.xml><?xml version="1.0" encoding="utf-8"?>
<styleSheet xmlns="http://schemas.openxmlformats.org/spreadsheetml/2006/main">
  <numFmts count="1">
    <numFmt numFmtId="164" formatCode="#,##0.00\ _k_r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17" fontId="0" fillId="0" borderId="0" xfId="0" applyNumberFormat="1"/>
    <xf numFmtId="10" fontId="0" fillId="2" borderId="1" xfId="0" applyNumberFormat="1" applyFill="1" applyBorder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0" fontId="0" fillId="0" borderId="0" xfId="0" applyNumberForma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5"/>
  <sheetViews>
    <sheetView workbookViewId="0">
      <selection activeCell="C2" sqref="C2"/>
    </sheetView>
  </sheetViews>
  <sheetFormatPr defaultRowHeight="14.4"/>
  <cols>
    <col min="1" max="1" width="7.109375" customWidth="1"/>
    <col min="2" max="2" width="14.5546875" customWidth="1"/>
  </cols>
  <sheetData>
    <row r="2" spans="2:4">
      <c r="B2" s="1" t="s">
        <v>0</v>
      </c>
      <c r="C2" s="2">
        <f>142500+25600</f>
        <v>168100</v>
      </c>
      <c r="D2" s="1" t="s">
        <v>4</v>
      </c>
    </row>
    <row r="3" spans="2:4">
      <c r="B3" s="1" t="s">
        <v>8</v>
      </c>
      <c r="C3" s="4">
        <v>5.0900000000000001E-2</v>
      </c>
      <c r="D3" s="1"/>
    </row>
    <row r="4" spans="2:4">
      <c r="B4" s="1" t="s">
        <v>1</v>
      </c>
      <c r="C4" s="2">
        <v>5</v>
      </c>
      <c r="D4" s="1" t="s">
        <v>2</v>
      </c>
    </row>
    <row r="5" spans="2:4">
      <c r="B5" s="1"/>
      <c r="C5" s="1">
        <f>C4*12</f>
        <v>60</v>
      </c>
      <c r="D5" s="1" t="s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67"/>
  <sheetViews>
    <sheetView workbookViewId="0">
      <pane ySplit="1" topLeftCell="A2" activePane="bottomLeft" state="frozen"/>
      <selection pane="bottomLeft" activeCell="F62" sqref="F62"/>
    </sheetView>
  </sheetViews>
  <sheetFormatPr defaultRowHeight="14.4"/>
  <cols>
    <col min="2" max="2" width="14.109375" style="5" customWidth="1"/>
    <col min="3" max="3" width="11.21875" style="5" customWidth="1"/>
    <col min="4" max="4" width="11.88671875" style="5" customWidth="1"/>
    <col min="5" max="5" width="11.88671875" style="5" bestFit="1" customWidth="1"/>
  </cols>
  <sheetData>
    <row r="1" spans="1:5" s="6" customFormat="1">
      <c r="A1" s="6" t="s">
        <v>5</v>
      </c>
      <c r="B1" s="7" t="s">
        <v>9</v>
      </c>
      <c r="C1" s="7" t="s">
        <v>7</v>
      </c>
      <c r="D1" s="7" t="s">
        <v>8</v>
      </c>
      <c r="E1" s="7" t="s">
        <v>10</v>
      </c>
    </row>
    <row r="2" spans="1:5">
      <c r="A2" s="3">
        <v>41214</v>
      </c>
      <c r="B2" s="5">
        <f>Inställningar!C2</f>
        <v>168100</v>
      </c>
      <c r="C2" s="5">
        <f>Inställningar!$C$2/Inställningar!$C$5</f>
        <v>2801.6666666666665</v>
      </c>
      <c r="D2" s="5">
        <f>B2*Inställningar!$C$3/12</f>
        <v>713.0241666666667</v>
      </c>
      <c r="E2" s="5">
        <f>SUM(C2:D2)</f>
        <v>3514.6908333333331</v>
      </c>
    </row>
    <row r="3" spans="1:5">
      <c r="A3" s="3">
        <v>41244</v>
      </c>
      <c r="B3" s="5">
        <f>B2-C2</f>
        <v>165298.33333333334</v>
      </c>
      <c r="C3" s="5">
        <f>IF(B3&gt;0,Inställningar!$C$2/Inställningar!$C$5,0)</f>
        <v>2801.6666666666665</v>
      </c>
      <c r="D3" s="5">
        <f>B3*Inställningar!$C$3/12</f>
        <v>701.14043055555567</v>
      </c>
      <c r="E3" s="5">
        <f t="shared" ref="E3" si="0">SUM(C3:D3)</f>
        <v>3502.8070972222222</v>
      </c>
    </row>
    <row r="4" spans="1:5">
      <c r="A4" s="3">
        <v>41275</v>
      </c>
      <c r="B4" s="5">
        <f t="shared" ref="B4:B67" si="1">B3-C3</f>
        <v>162496.66666666669</v>
      </c>
      <c r="C4" s="5">
        <f>IF(B4&gt;0,Inställningar!$C$2/Inställningar!$C$5,0)</f>
        <v>2801.6666666666665</v>
      </c>
      <c r="D4" s="5">
        <f>B4*Inställningar!$C$3/12</f>
        <v>689.25669444444463</v>
      </c>
      <c r="E4" s="5">
        <f t="shared" ref="E4:E67" si="2">SUM(C4:D4)</f>
        <v>3490.9233611111113</v>
      </c>
    </row>
    <row r="5" spans="1:5">
      <c r="A5" s="3">
        <v>41306</v>
      </c>
      <c r="B5" s="5">
        <f t="shared" si="1"/>
        <v>159695.00000000003</v>
      </c>
      <c r="C5" s="5">
        <f>IF(B5&gt;0,Inställningar!$C$2/Inställningar!$C$5,0)</f>
        <v>2801.6666666666665</v>
      </c>
      <c r="D5" s="5">
        <f>B5*Inställningar!$C$3/12</f>
        <v>677.37295833333349</v>
      </c>
      <c r="E5" s="5">
        <f t="shared" si="2"/>
        <v>3479.0396249999999</v>
      </c>
    </row>
    <row r="6" spans="1:5">
      <c r="A6" s="3">
        <v>41334</v>
      </c>
      <c r="B6" s="5">
        <f t="shared" si="1"/>
        <v>156893.33333333337</v>
      </c>
      <c r="C6" s="5">
        <f>IF(B6&gt;0,Inställningar!$C$2/Inställningar!$C$5,0)</f>
        <v>2801.6666666666665</v>
      </c>
      <c r="D6" s="5">
        <f>B6*Inställningar!$C$3/12</f>
        <v>665.48922222222234</v>
      </c>
      <c r="E6" s="5">
        <f t="shared" si="2"/>
        <v>3467.155888888889</v>
      </c>
    </row>
    <row r="7" spans="1:5">
      <c r="A7" s="3">
        <v>41365</v>
      </c>
      <c r="B7" s="5">
        <f t="shared" si="1"/>
        <v>154091.66666666672</v>
      </c>
      <c r="C7" s="5">
        <f>IF(B7&gt;0,Inställningar!$C$2/Inställningar!$C$5,0)</f>
        <v>2801.6666666666665</v>
      </c>
      <c r="D7" s="5">
        <f>B7*Inställningar!$C$3/12</f>
        <v>653.6054861111113</v>
      </c>
      <c r="E7" s="5">
        <f t="shared" si="2"/>
        <v>3455.2721527777776</v>
      </c>
    </row>
    <row r="8" spans="1:5">
      <c r="A8" s="3">
        <v>41395</v>
      </c>
      <c r="B8" s="5">
        <f t="shared" si="1"/>
        <v>151290.00000000006</v>
      </c>
      <c r="C8" s="5">
        <f>IF(B8&gt;0,Inställningar!$C$2/Inställningar!$C$5,0)</f>
        <v>2801.6666666666665</v>
      </c>
      <c r="D8" s="5">
        <f>B8*Inställningar!$C$3/12</f>
        <v>641.72175000000027</v>
      </c>
      <c r="E8" s="5">
        <f t="shared" si="2"/>
        <v>3443.3884166666667</v>
      </c>
    </row>
    <row r="9" spans="1:5">
      <c r="A9" s="3">
        <v>41426</v>
      </c>
      <c r="B9" s="5">
        <f t="shared" si="1"/>
        <v>148488.3333333334</v>
      </c>
      <c r="C9" s="5">
        <f>IF(B9&gt;0,Inställningar!$C$2/Inställningar!$C$5,0)</f>
        <v>2801.6666666666665</v>
      </c>
      <c r="D9" s="5">
        <f>B9*Inställningar!$C$3/12</f>
        <v>629.83801388888912</v>
      </c>
      <c r="E9" s="5">
        <f t="shared" si="2"/>
        <v>3431.5046805555558</v>
      </c>
    </row>
    <row r="10" spans="1:5">
      <c r="A10" s="3">
        <v>41456</v>
      </c>
      <c r="B10" s="5">
        <f t="shared" si="1"/>
        <v>145686.66666666674</v>
      </c>
      <c r="C10" s="5">
        <f>IF(B10&gt;0,Inställningar!$C$2/Inställningar!$C$5,0)</f>
        <v>2801.6666666666665</v>
      </c>
      <c r="D10" s="5">
        <f>B10*Inställningar!$C$3/12</f>
        <v>617.95427777777809</v>
      </c>
      <c r="E10" s="5">
        <f t="shared" si="2"/>
        <v>3419.6209444444448</v>
      </c>
    </row>
    <row r="11" spans="1:5">
      <c r="A11" s="3">
        <v>41487</v>
      </c>
      <c r="B11" s="5">
        <f t="shared" si="1"/>
        <v>142885.00000000009</v>
      </c>
      <c r="C11" s="5">
        <f>IF(B11&gt;0,Inställningar!$C$2/Inställningar!$C$5,0)</f>
        <v>2801.6666666666665</v>
      </c>
      <c r="D11" s="5">
        <f>B11*Inställningar!$C$3/12</f>
        <v>606.07054166666705</v>
      </c>
      <c r="E11" s="5">
        <f t="shared" si="2"/>
        <v>3407.7372083333335</v>
      </c>
    </row>
    <row r="12" spans="1:5">
      <c r="A12" s="3">
        <v>41518</v>
      </c>
      <c r="B12" s="5">
        <f t="shared" si="1"/>
        <v>140083.33333333343</v>
      </c>
      <c r="C12" s="5">
        <f>IF(B12&gt;0,Inställningar!$C$2/Inställningar!$C$5,0)</f>
        <v>2801.6666666666665</v>
      </c>
      <c r="D12" s="5">
        <f>B12*Inställningar!$C$3/12</f>
        <v>594.18680555555591</v>
      </c>
      <c r="E12" s="5">
        <f t="shared" si="2"/>
        <v>3395.8534722222225</v>
      </c>
    </row>
    <row r="13" spans="1:5">
      <c r="A13" s="3">
        <v>41548</v>
      </c>
      <c r="B13" s="5">
        <f t="shared" si="1"/>
        <v>137281.66666666677</v>
      </c>
      <c r="C13" s="5">
        <f>IF(B13&gt;0,Inställningar!$C$2/Inställningar!$C$5,0)</f>
        <v>2801.6666666666665</v>
      </c>
      <c r="D13" s="5">
        <f>B13*Inställningar!$C$3/12</f>
        <v>582.30306944444487</v>
      </c>
      <c r="E13" s="5">
        <f t="shared" si="2"/>
        <v>3383.9697361111112</v>
      </c>
    </row>
    <row r="14" spans="1:5">
      <c r="A14" s="3">
        <v>41579</v>
      </c>
      <c r="B14" s="5">
        <f t="shared" si="1"/>
        <v>134480.00000000012</v>
      </c>
      <c r="C14" s="5">
        <f>IF(B14&gt;0,Inställningar!$C$2/Inställningar!$C$5,0)</f>
        <v>2801.6666666666665</v>
      </c>
      <c r="D14" s="5">
        <f>B14*Inställningar!$C$3/12</f>
        <v>570.41933333333384</v>
      </c>
      <c r="E14" s="5">
        <f t="shared" si="2"/>
        <v>3372.0860000000002</v>
      </c>
    </row>
    <row r="15" spans="1:5">
      <c r="A15" s="3">
        <v>41609</v>
      </c>
      <c r="B15" s="5">
        <f t="shared" si="1"/>
        <v>131678.33333333346</v>
      </c>
      <c r="C15" s="5">
        <f>IF(B15&gt;0,Inställningar!$C$2/Inställningar!$C$5,0)</f>
        <v>2801.6666666666665</v>
      </c>
      <c r="D15" s="5">
        <f>B15*Inställningar!$C$3/12</f>
        <v>558.53559722222269</v>
      </c>
      <c r="E15" s="5">
        <f t="shared" si="2"/>
        <v>3360.2022638888893</v>
      </c>
    </row>
    <row r="16" spans="1:5">
      <c r="A16" s="3">
        <v>41640</v>
      </c>
      <c r="B16" s="5">
        <f t="shared" si="1"/>
        <v>128876.66666666679</v>
      </c>
      <c r="C16" s="5">
        <f>IF(B16&gt;0,Inställningar!$C$2/Inställningar!$C$5,0)</f>
        <v>2801.6666666666665</v>
      </c>
      <c r="D16" s="5">
        <f>B16*Inställningar!$C$3/12</f>
        <v>546.65186111111166</v>
      </c>
      <c r="E16" s="5">
        <f t="shared" si="2"/>
        <v>3348.3185277777784</v>
      </c>
    </row>
    <row r="17" spans="1:5">
      <c r="A17" s="3">
        <v>41671</v>
      </c>
      <c r="B17" s="5">
        <f t="shared" si="1"/>
        <v>126075.00000000012</v>
      </c>
      <c r="C17" s="5">
        <f>IF(B17&gt;0,Inställningar!$C$2/Inställningar!$C$5,0)</f>
        <v>2801.6666666666665</v>
      </c>
      <c r="D17" s="5">
        <f>B17*Inställningar!$C$3/12</f>
        <v>534.76812500000051</v>
      </c>
      <c r="E17" s="5">
        <f t="shared" si="2"/>
        <v>3336.434791666667</v>
      </c>
    </row>
    <row r="18" spans="1:5">
      <c r="A18" s="3">
        <v>41699</v>
      </c>
      <c r="B18" s="5">
        <f t="shared" si="1"/>
        <v>123273.33333333344</v>
      </c>
      <c r="C18" s="5">
        <f>IF(B18&gt;0,Inställningar!$C$2/Inställningar!$C$5,0)</f>
        <v>2801.6666666666665</v>
      </c>
      <c r="D18" s="5">
        <f>B18*Inställningar!$C$3/12</f>
        <v>522.88438888888936</v>
      </c>
      <c r="E18" s="5">
        <f t="shared" si="2"/>
        <v>3324.5510555555556</v>
      </c>
    </row>
    <row r="19" spans="1:5">
      <c r="A19" s="3">
        <v>41730</v>
      </c>
      <c r="B19" s="5">
        <f t="shared" si="1"/>
        <v>120471.66666666677</v>
      </c>
      <c r="C19" s="5">
        <f>IF(B19&gt;0,Inställningar!$C$2/Inställningar!$C$5,0)</f>
        <v>2801.6666666666665</v>
      </c>
      <c r="D19" s="5">
        <f>B19*Inställningar!$C$3/12</f>
        <v>511.00065277777821</v>
      </c>
      <c r="E19" s="5">
        <f t="shared" si="2"/>
        <v>3312.6673194444447</v>
      </c>
    </row>
    <row r="20" spans="1:5">
      <c r="A20" s="3">
        <v>41760</v>
      </c>
      <c r="B20" s="5">
        <f t="shared" si="1"/>
        <v>117670.0000000001</v>
      </c>
      <c r="C20" s="5">
        <f>IF(B20&gt;0,Inställningar!$C$2/Inställningar!$C$5,0)</f>
        <v>2801.6666666666665</v>
      </c>
      <c r="D20" s="5">
        <f>B20*Inställningar!$C$3/12</f>
        <v>499.11691666666712</v>
      </c>
      <c r="E20" s="5">
        <f t="shared" si="2"/>
        <v>3300.7835833333338</v>
      </c>
    </row>
    <row r="21" spans="1:5">
      <c r="A21" s="3">
        <v>41791</v>
      </c>
      <c r="B21" s="5">
        <f t="shared" si="1"/>
        <v>114868.33333333343</v>
      </c>
      <c r="C21" s="5">
        <f>IF(B21&gt;0,Inställningar!$C$2/Inställningar!$C$5,0)</f>
        <v>2801.6666666666665</v>
      </c>
      <c r="D21" s="5">
        <f>B21*Inställningar!$C$3/12</f>
        <v>487.23318055555598</v>
      </c>
      <c r="E21" s="5">
        <f t="shared" si="2"/>
        <v>3288.8998472222224</v>
      </c>
    </row>
    <row r="22" spans="1:5">
      <c r="A22" s="3">
        <v>41821</v>
      </c>
      <c r="B22" s="5">
        <f t="shared" si="1"/>
        <v>112066.66666666676</v>
      </c>
      <c r="C22" s="5">
        <f>IF(B22&gt;0,Inställningar!$C$2/Inställningar!$C$5,0)</f>
        <v>2801.6666666666665</v>
      </c>
      <c r="D22" s="5">
        <f>B22*Inställningar!$C$3/12</f>
        <v>475.34944444444483</v>
      </c>
      <c r="E22" s="5">
        <f t="shared" si="2"/>
        <v>3277.0161111111115</v>
      </c>
    </row>
    <row r="23" spans="1:5">
      <c r="A23" s="3">
        <v>41852</v>
      </c>
      <c r="B23" s="5">
        <f t="shared" si="1"/>
        <v>109265.00000000009</v>
      </c>
      <c r="C23" s="5">
        <f>IF(B23&gt;0,Inställningar!$C$2/Inställningar!$C$5,0)</f>
        <v>2801.6666666666665</v>
      </c>
      <c r="D23" s="5">
        <f>B23*Inställningar!$C$3/12</f>
        <v>463.46570833333368</v>
      </c>
      <c r="E23" s="5">
        <f t="shared" si="2"/>
        <v>3265.1323750000001</v>
      </c>
    </row>
    <row r="24" spans="1:5">
      <c r="A24" s="3">
        <v>41883</v>
      </c>
      <c r="B24" s="5">
        <f t="shared" si="1"/>
        <v>106463.33333333342</v>
      </c>
      <c r="C24" s="5">
        <f>IF(B24&gt;0,Inställningar!$C$2/Inställningar!$C$5,0)</f>
        <v>2801.6666666666665</v>
      </c>
      <c r="D24" s="5">
        <f>B24*Inställningar!$C$3/12</f>
        <v>451.58197222222253</v>
      </c>
      <c r="E24" s="5">
        <f t="shared" si="2"/>
        <v>3253.2486388888892</v>
      </c>
    </row>
    <row r="25" spans="1:5">
      <c r="A25" s="3">
        <v>41913</v>
      </c>
      <c r="B25" s="5">
        <f t="shared" si="1"/>
        <v>103661.66666666674</v>
      </c>
      <c r="C25" s="5">
        <f>IF(B25&gt;0,Inställningar!$C$2/Inställningar!$C$5,0)</f>
        <v>2801.6666666666665</v>
      </c>
      <c r="D25" s="5">
        <f>B25*Inställningar!$C$3/12</f>
        <v>439.6982361111115</v>
      </c>
      <c r="E25" s="5">
        <f t="shared" si="2"/>
        <v>3241.3649027777778</v>
      </c>
    </row>
    <row r="26" spans="1:5">
      <c r="A26" s="3">
        <v>41944</v>
      </c>
      <c r="B26" s="5">
        <f t="shared" si="1"/>
        <v>100860.00000000007</v>
      </c>
      <c r="C26" s="5">
        <f>IF(B26&gt;0,Inställningar!$C$2/Inställningar!$C$5,0)</f>
        <v>2801.6666666666665</v>
      </c>
      <c r="D26" s="5">
        <f>B26*Inställningar!$C$3/12</f>
        <v>427.81450000000035</v>
      </c>
      <c r="E26" s="5">
        <f t="shared" si="2"/>
        <v>3229.4811666666669</v>
      </c>
    </row>
    <row r="27" spans="1:5">
      <c r="A27" s="3">
        <v>41974</v>
      </c>
      <c r="B27" s="5">
        <f t="shared" si="1"/>
        <v>98058.333333333401</v>
      </c>
      <c r="C27" s="5">
        <f>IF(B27&gt;0,Inställningar!$C$2/Inställningar!$C$5,0)</f>
        <v>2801.6666666666665</v>
      </c>
      <c r="D27" s="5">
        <f>B27*Inställningar!$C$3/12</f>
        <v>415.9307638888892</v>
      </c>
      <c r="E27" s="5">
        <f t="shared" si="2"/>
        <v>3217.5974305555555</v>
      </c>
    </row>
    <row r="28" spans="1:5">
      <c r="A28" s="3">
        <v>42005</v>
      </c>
      <c r="B28" s="5">
        <f t="shared" si="1"/>
        <v>95256.66666666673</v>
      </c>
      <c r="C28" s="5">
        <f>IF(B28&gt;0,Inställningar!$C$2/Inställningar!$C$5,0)</f>
        <v>2801.6666666666665</v>
      </c>
      <c r="D28" s="5">
        <f>B28*Inställningar!$C$3/12</f>
        <v>404.04702777777806</v>
      </c>
      <c r="E28" s="5">
        <f t="shared" si="2"/>
        <v>3205.7136944444446</v>
      </c>
    </row>
    <row r="29" spans="1:5">
      <c r="A29" s="3">
        <v>42036</v>
      </c>
      <c r="B29" s="5">
        <f t="shared" si="1"/>
        <v>92455.000000000058</v>
      </c>
      <c r="C29" s="5">
        <f>IF(B29&gt;0,Inställningar!$C$2/Inställningar!$C$5,0)</f>
        <v>2801.6666666666665</v>
      </c>
      <c r="D29" s="5">
        <f>B29*Inställningar!$C$3/12</f>
        <v>392.16329166666691</v>
      </c>
      <c r="E29" s="5">
        <f t="shared" si="2"/>
        <v>3193.8299583333333</v>
      </c>
    </row>
    <row r="30" spans="1:5">
      <c r="A30" s="3">
        <v>42064</v>
      </c>
      <c r="B30" s="5">
        <f t="shared" si="1"/>
        <v>89653.333333333387</v>
      </c>
      <c r="C30" s="5">
        <f>IF(B30&gt;0,Inställningar!$C$2/Inställningar!$C$5,0)</f>
        <v>2801.6666666666665</v>
      </c>
      <c r="D30" s="5">
        <f>B30*Inställningar!$C$3/12</f>
        <v>380.27955555555582</v>
      </c>
      <c r="E30" s="5">
        <f t="shared" si="2"/>
        <v>3181.9462222222223</v>
      </c>
    </row>
    <row r="31" spans="1:5">
      <c r="A31" s="3">
        <v>42095</v>
      </c>
      <c r="B31" s="5">
        <f t="shared" si="1"/>
        <v>86851.666666666715</v>
      </c>
      <c r="C31" s="5">
        <f>IF(B31&gt;0,Inställningar!$C$2/Inställningar!$C$5,0)</f>
        <v>2801.6666666666665</v>
      </c>
      <c r="D31" s="5">
        <f>B31*Inställningar!$C$3/12</f>
        <v>368.39581944444467</v>
      </c>
      <c r="E31" s="5">
        <f t="shared" si="2"/>
        <v>3170.062486111111</v>
      </c>
    </row>
    <row r="32" spans="1:5">
      <c r="A32" s="3">
        <v>42125</v>
      </c>
      <c r="B32" s="5">
        <f t="shared" si="1"/>
        <v>84050.000000000044</v>
      </c>
      <c r="C32" s="5">
        <f>IF(B32&gt;0,Inställningar!$C$2/Inställningar!$C$5,0)</f>
        <v>2801.6666666666665</v>
      </c>
      <c r="D32" s="5">
        <f>B32*Inställningar!$C$3/12</f>
        <v>356.51208333333352</v>
      </c>
      <c r="E32" s="5">
        <f t="shared" si="2"/>
        <v>3158.17875</v>
      </c>
    </row>
    <row r="33" spans="1:5">
      <c r="A33" s="3">
        <v>42156</v>
      </c>
      <c r="B33" s="5">
        <f t="shared" si="1"/>
        <v>81248.333333333372</v>
      </c>
      <c r="C33" s="5">
        <f>IF(B33&gt;0,Inställningar!$C$2/Inställningar!$C$5,0)</f>
        <v>2801.6666666666665</v>
      </c>
      <c r="D33" s="5">
        <f>B33*Inställningar!$C$3/12</f>
        <v>344.62834722222237</v>
      </c>
      <c r="E33" s="5">
        <f t="shared" si="2"/>
        <v>3146.2950138888891</v>
      </c>
    </row>
    <row r="34" spans="1:5">
      <c r="A34" s="3">
        <v>42186</v>
      </c>
      <c r="B34" s="5">
        <f t="shared" si="1"/>
        <v>78446.666666666701</v>
      </c>
      <c r="C34" s="5">
        <f>IF(B34&gt;0,Inställningar!$C$2/Inställningar!$C$5,0)</f>
        <v>2801.6666666666665</v>
      </c>
      <c r="D34" s="5">
        <f>B34*Inställningar!$C$3/12</f>
        <v>332.74461111111128</v>
      </c>
      <c r="E34" s="5">
        <f t="shared" si="2"/>
        <v>3134.4112777777777</v>
      </c>
    </row>
    <row r="35" spans="1:5">
      <c r="A35" s="3">
        <v>42217</v>
      </c>
      <c r="B35" s="5">
        <f t="shared" si="1"/>
        <v>75645.000000000029</v>
      </c>
      <c r="C35" s="5">
        <f>IF(B35&gt;0,Inställningar!$C$2/Inställningar!$C$5,0)</f>
        <v>2801.6666666666665</v>
      </c>
      <c r="D35" s="5">
        <f>B35*Inställningar!$C$3/12</f>
        <v>320.86087500000014</v>
      </c>
      <c r="E35" s="5">
        <f t="shared" si="2"/>
        <v>3122.5275416666668</v>
      </c>
    </row>
    <row r="36" spans="1:5">
      <c r="A36" s="3">
        <v>42248</v>
      </c>
      <c r="B36" s="5">
        <f t="shared" si="1"/>
        <v>72843.333333333358</v>
      </c>
      <c r="C36" s="5">
        <f>IF(B36&gt;0,Inställningar!$C$2/Inställningar!$C$5,0)</f>
        <v>2801.6666666666665</v>
      </c>
      <c r="D36" s="5">
        <f>B36*Inställningar!$C$3/12</f>
        <v>308.97713888888899</v>
      </c>
      <c r="E36" s="5">
        <f t="shared" si="2"/>
        <v>3110.6438055555554</v>
      </c>
    </row>
    <row r="37" spans="1:5">
      <c r="A37" s="3">
        <v>42278</v>
      </c>
      <c r="B37" s="5">
        <f t="shared" si="1"/>
        <v>70041.666666666686</v>
      </c>
      <c r="C37" s="5">
        <f>IF(B37&gt;0,Inställningar!$C$2/Inställningar!$C$5,0)</f>
        <v>2801.6666666666665</v>
      </c>
      <c r="D37" s="5">
        <f>B37*Inställningar!$C$3/12</f>
        <v>297.09340277777784</v>
      </c>
      <c r="E37" s="5">
        <f t="shared" si="2"/>
        <v>3098.7600694444445</v>
      </c>
    </row>
    <row r="38" spans="1:5">
      <c r="A38" s="3">
        <v>42309</v>
      </c>
      <c r="B38" s="5">
        <f t="shared" si="1"/>
        <v>67240.000000000015</v>
      </c>
      <c r="C38" s="5">
        <f>IF(B38&gt;0,Inställningar!$C$2/Inställningar!$C$5,0)</f>
        <v>2801.6666666666665</v>
      </c>
      <c r="D38" s="5">
        <f>B38*Inställningar!$C$3/12</f>
        <v>285.20966666666675</v>
      </c>
      <c r="E38" s="5">
        <f t="shared" si="2"/>
        <v>3086.8763333333332</v>
      </c>
    </row>
    <row r="39" spans="1:5">
      <c r="A39" s="3">
        <v>42339</v>
      </c>
      <c r="B39" s="5">
        <f t="shared" si="1"/>
        <v>64438.33333333335</v>
      </c>
      <c r="C39" s="5">
        <f>IF(B39&gt;0,Inställningar!$C$2/Inställningar!$C$5,0)</f>
        <v>2801.6666666666665</v>
      </c>
      <c r="D39" s="5">
        <f>B39*Inställningar!$C$3/12</f>
        <v>273.32593055555566</v>
      </c>
      <c r="E39" s="5">
        <f t="shared" si="2"/>
        <v>3074.9925972222222</v>
      </c>
    </row>
    <row r="40" spans="1:5">
      <c r="A40" s="3">
        <v>42370</v>
      </c>
      <c r="B40" s="5">
        <f t="shared" si="1"/>
        <v>61636.666666666686</v>
      </c>
      <c r="C40" s="5">
        <f>IF(B40&gt;0,Inställningar!$C$2/Inställningar!$C$5,0)</f>
        <v>2801.6666666666665</v>
      </c>
      <c r="D40" s="5">
        <f>B40*Inställningar!$C$3/12</f>
        <v>261.44219444444451</v>
      </c>
      <c r="E40" s="5">
        <f t="shared" si="2"/>
        <v>3063.1088611111109</v>
      </c>
    </row>
    <row r="41" spans="1:5">
      <c r="A41" s="3">
        <v>42401</v>
      </c>
      <c r="B41" s="5">
        <f t="shared" si="1"/>
        <v>58835.000000000022</v>
      </c>
      <c r="C41" s="5">
        <f>IF(B41&gt;0,Inställningar!$C$2/Inställningar!$C$5,0)</f>
        <v>2801.6666666666665</v>
      </c>
      <c r="D41" s="5">
        <f>B41*Inställningar!$C$3/12</f>
        <v>249.55845833333342</v>
      </c>
      <c r="E41" s="5">
        <f t="shared" si="2"/>
        <v>3051.2251249999999</v>
      </c>
    </row>
    <row r="42" spans="1:5">
      <c r="A42" s="3">
        <v>42430</v>
      </c>
      <c r="B42" s="5">
        <f t="shared" si="1"/>
        <v>56033.333333333358</v>
      </c>
      <c r="C42" s="5">
        <f>IF(B42&gt;0,Inställningar!$C$2/Inställningar!$C$5,0)</f>
        <v>2801.6666666666665</v>
      </c>
      <c r="D42" s="5">
        <f>B42*Inställningar!$C$3/12</f>
        <v>237.67472222222236</v>
      </c>
      <c r="E42" s="5">
        <f t="shared" si="2"/>
        <v>3039.341388888889</v>
      </c>
    </row>
    <row r="43" spans="1:5">
      <c r="A43" s="3">
        <v>42461</v>
      </c>
      <c r="B43" s="5">
        <f t="shared" si="1"/>
        <v>53231.666666666693</v>
      </c>
      <c r="C43" s="5">
        <f>IF(B43&gt;0,Inställningar!$C$2/Inställningar!$C$5,0)</f>
        <v>2801.6666666666665</v>
      </c>
      <c r="D43" s="5">
        <f>B43*Inställningar!$C$3/12</f>
        <v>225.79098611111124</v>
      </c>
      <c r="E43" s="5">
        <f t="shared" si="2"/>
        <v>3027.4576527777776</v>
      </c>
    </row>
    <row r="44" spans="1:5">
      <c r="A44" s="3">
        <v>42491</v>
      </c>
      <c r="B44" s="5">
        <f t="shared" si="1"/>
        <v>50430.000000000029</v>
      </c>
      <c r="C44" s="5">
        <f>IF(B44&gt;0,Inställningar!$C$2/Inställningar!$C$5,0)</f>
        <v>2801.6666666666665</v>
      </c>
      <c r="D44" s="5">
        <f>B44*Inställningar!$C$3/12</f>
        <v>213.90725000000012</v>
      </c>
      <c r="E44" s="5">
        <f t="shared" si="2"/>
        <v>3015.5739166666667</v>
      </c>
    </row>
    <row r="45" spans="1:5">
      <c r="A45" s="3">
        <v>42522</v>
      </c>
      <c r="B45" s="5">
        <f t="shared" si="1"/>
        <v>47628.333333333365</v>
      </c>
      <c r="C45" s="5">
        <f>IF(B45&gt;0,Inställningar!$C$2/Inställningar!$C$5,0)</f>
        <v>2801.6666666666665</v>
      </c>
      <c r="D45" s="5">
        <f>B45*Inställningar!$C$3/12</f>
        <v>202.02351388888903</v>
      </c>
      <c r="E45" s="5">
        <f t="shared" si="2"/>
        <v>3003.6901805555553</v>
      </c>
    </row>
    <row r="46" spans="1:5">
      <c r="A46" s="3">
        <v>42552</v>
      </c>
      <c r="B46" s="5">
        <f t="shared" si="1"/>
        <v>44826.666666666701</v>
      </c>
      <c r="C46" s="5">
        <f>IF(B46&gt;0,Inställningar!$C$2/Inställningar!$C$5,0)</f>
        <v>2801.6666666666665</v>
      </c>
      <c r="D46" s="5">
        <f>B46*Inställningar!$C$3/12</f>
        <v>190.13977777777791</v>
      </c>
      <c r="E46" s="5">
        <f t="shared" si="2"/>
        <v>2991.8064444444444</v>
      </c>
    </row>
    <row r="47" spans="1:5">
      <c r="A47" s="3">
        <v>42583</v>
      </c>
      <c r="B47" s="5">
        <f t="shared" si="1"/>
        <v>42025.000000000036</v>
      </c>
      <c r="C47" s="5">
        <f>IF(B47&gt;0,Inställningar!$C$2/Inställningar!$C$5,0)</f>
        <v>2801.6666666666665</v>
      </c>
      <c r="D47" s="5">
        <f>B47*Inställningar!$C$3/12</f>
        <v>178.25604166666685</v>
      </c>
      <c r="E47" s="5">
        <f t="shared" si="2"/>
        <v>2979.9227083333335</v>
      </c>
    </row>
    <row r="48" spans="1:5">
      <c r="A48" s="3">
        <v>42614</v>
      </c>
      <c r="B48" s="5">
        <f t="shared" si="1"/>
        <v>39223.333333333372</v>
      </c>
      <c r="C48" s="5">
        <f>IF(B48&gt;0,Inställningar!$C$2/Inställningar!$C$5,0)</f>
        <v>2801.6666666666665</v>
      </c>
      <c r="D48" s="5">
        <f>B48*Inställningar!$C$3/12</f>
        <v>166.37230555555573</v>
      </c>
      <c r="E48" s="5">
        <f t="shared" si="2"/>
        <v>2968.0389722222221</v>
      </c>
    </row>
    <row r="49" spans="1:5">
      <c r="A49" s="3">
        <v>42644</v>
      </c>
      <c r="B49" s="5">
        <f t="shared" si="1"/>
        <v>36421.666666666708</v>
      </c>
      <c r="C49" s="5">
        <f>IF(B49&gt;0,Inställningar!$C$2/Inställningar!$C$5,0)</f>
        <v>2801.6666666666665</v>
      </c>
      <c r="D49" s="5">
        <f>B49*Inställningar!$C$3/12</f>
        <v>154.48856944444461</v>
      </c>
      <c r="E49" s="5">
        <f t="shared" si="2"/>
        <v>2956.1552361111112</v>
      </c>
    </row>
    <row r="50" spans="1:5">
      <c r="A50" s="3">
        <v>42675</v>
      </c>
      <c r="B50" s="5">
        <f t="shared" si="1"/>
        <v>33620.000000000044</v>
      </c>
      <c r="C50" s="5">
        <f>IF(B50&gt;0,Inställningar!$C$2/Inställningar!$C$5,0)</f>
        <v>2801.6666666666665</v>
      </c>
      <c r="D50" s="5">
        <f>B50*Inställningar!$C$3/12</f>
        <v>142.60483333333352</v>
      </c>
      <c r="E50" s="5">
        <f t="shared" si="2"/>
        <v>2944.2714999999998</v>
      </c>
    </row>
    <row r="51" spans="1:5">
      <c r="A51" s="3">
        <v>42705</v>
      </c>
      <c r="B51" s="5">
        <f t="shared" si="1"/>
        <v>30818.333333333376</v>
      </c>
      <c r="C51" s="5">
        <f>IF(B51&gt;0,Inställningar!$C$2/Inställningar!$C$5,0)</f>
        <v>2801.6666666666665</v>
      </c>
      <c r="D51" s="5">
        <f>B51*Inställningar!$C$3/12</f>
        <v>130.7210972222224</v>
      </c>
      <c r="E51" s="5">
        <f t="shared" si="2"/>
        <v>2932.3877638888889</v>
      </c>
    </row>
    <row r="52" spans="1:5">
      <c r="A52" s="3">
        <v>42736</v>
      </c>
      <c r="B52" s="5">
        <f t="shared" si="1"/>
        <v>28016.666666666708</v>
      </c>
      <c r="C52" s="5">
        <f>IF(B52&gt;0,Inställningar!$C$2/Inställningar!$C$5,0)</f>
        <v>2801.6666666666665</v>
      </c>
      <c r="D52" s="5">
        <f>B52*Inställningar!$C$3/12</f>
        <v>118.83736111111129</v>
      </c>
      <c r="E52" s="5">
        <f t="shared" si="2"/>
        <v>2920.504027777778</v>
      </c>
    </row>
    <row r="53" spans="1:5">
      <c r="A53" s="3">
        <v>42767</v>
      </c>
      <c r="B53" s="5">
        <f t="shared" si="1"/>
        <v>25215.00000000004</v>
      </c>
      <c r="C53" s="5">
        <f>IF(B53&gt;0,Inställningar!$C$2/Inställningar!$C$5,0)</f>
        <v>2801.6666666666665</v>
      </c>
      <c r="D53" s="5">
        <f>B53*Inställningar!$C$3/12</f>
        <v>106.95362500000017</v>
      </c>
      <c r="E53" s="5">
        <f t="shared" si="2"/>
        <v>2908.6202916666666</v>
      </c>
    </row>
    <row r="54" spans="1:5">
      <c r="A54" s="3">
        <v>42795</v>
      </c>
      <c r="B54" s="5">
        <f t="shared" si="1"/>
        <v>22413.333333333372</v>
      </c>
      <c r="C54" s="5">
        <f>IF(B54&gt;0,Inställningar!$C$2/Inställningar!$C$5,0)</f>
        <v>2801.6666666666665</v>
      </c>
      <c r="D54" s="5">
        <f>B54*Inställningar!$C$3/12</f>
        <v>95.069888888889054</v>
      </c>
      <c r="E54" s="5">
        <f t="shared" si="2"/>
        <v>2896.7365555555557</v>
      </c>
    </row>
    <row r="55" spans="1:5">
      <c r="A55" s="3">
        <v>42826</v>
      </c>
      <c r="B55" s="5">
        <f t="shared" si="1"/>
        <v>19611.666666666704</v>
      </c>
      <c r="C55" s="5">
        <f>IF(B55&gt;0,Inställningar!$C$2/Inställningar!$C$5,0)</f>
        <v>2801.6666666666665</v>
      </c>
      <c r="D55" s="5">
        <f>B55*Inställningar!$C$3/12</f>
        <v>83.186152777777934</v>
      </c>
      <c r="E55" s="5">
        <f t="shared" si="2"/>
        <v>2884.8528194444443</v>
      </c>
    </row>
    <row r="56" spans="1:5">
      <c r="A56" s="3">
        <v>42856</v>
      </c>
      <c r="B56" s="5">
        <f t="shared" si="1"/>
        <v>16810.000000000036</v>
      </c>
      <c r="C56" s="5">
        <f>IF(B56&gt;0,Inställningar!$C$2/Inställningar!$C$5,0)</f>
        <v>2801.6666666666665</v>
      </c>
      <c r="D56" s="5">
        <f>B56*Inställningar!$C$3/12</f>
        <v>71.302416666666815</v>
      </c>
      <c r="E56" s="5">
        <f t="shared" si="2"/>
        <v>2872.9690833333334</v>
      </c>
    </row>
    <row r="57" spans="1:5">
      <c r="A57" s="3">
        <v>42887</v>
      </c>
      <c r="B57" s="5">
        <f t="shared" si="1"/>
        <v>14008.33333333337</v>
      </c>
      <c r="C57" s="5">
        <f>IF(B57&gt;0,Inställningar!$C$2/Inställningar!$C$5,0)</f>
        <v>2801.6666666666665</v>
      </c>
      <c r="D57" s="5">
        <f>B57*Inställningar!$C$3/12</f>
        <v>59.41868055555571</v>
      </c>
      <c r="E57" s="5">
        <f t="shared" si="2"/>
        <v>2861.085347222222</v>
      </c>
    </row>
    <row r="58" spans="1:5">
      <c r="A58" s="3">
        <v>42917</v>
      </c>
      <c r="B58" s="5">
        <f t="shared" si="1"/>
        <v>11206.666666666704</v>
      </c>
      <c r="C58" s="5">
        <f>IF(B58&gt;0,Inställningar!$C$2/Inställningar!$C$5,0)</f>
        <v>2801.6666666666665</v>
      </c>
      <c r="D58" s="5">
        <f>B58*Inställningar!$C$3/12</f>
        <v>47.534944444444598</v>
      </c>
      <c r="E58" s="5">
        <f t="shared" si="2"/>
        <v>2849.2016111111111</v>
      </c>
    </row>
    <row r="59" spans="1:5">
      <c r="A59" s="3">
        <v>42948</v>
      </c>
      <c r="B59" s="5">
        <f t="shared" si="1"/>
        <v>8405.0000000000382</v>
      </c>
      <c r="C59" s="5">
        <f>IF(B59&gt;0,Inställningar!$C$2/Inställningar!$C$5,0)</f>
        <v>2801.6666666666665</v>
      </c>
      <c r="D59" s="5">
        <f>B59*Inställningar!$C$3/12</f>
        <v>35.651208333333493</v>
      </c>
      <c r="E59" s="5">
        <f t="shared" si="2"/>
        <v>2837.3178750000002</v>
      </c>
    </row>
    <row r="60" spans="1:5">
      <c r="A60" s="3">
        <v>42979</v>
      </c>
      <c r="B60" s="5">
        <f t="shared" si="1"/>
        <v>5603.3333333333721</v>
      </c>
      <c r="C60" s="5">
        <f>IF(B60&gt;0,Inställningar!$C$2/Inställningar!$C$5,0)</f>
        <v>2801.6666666666665</v>
      </c>
      <c r="D60" s="5">
        <f>B60*Inställningar!$C$3/12</f>
        <v>23.767472222222384</v>
      </c>
      <c r="E60" s="5">
        <f t="shared" si="2"/>
        <v>2825.4341388888888</v>
      </c>
    </row>
    <row r="61" spans="1:5">
      <c r="A61" s="3">
        <v>43009</v>
      </c>
      <c r="B61" s="5">
        <f t="shared" si="1"/>
        <v>2801.6666666667056</v>
      </c>
      <c r="C61" s="5">
        <f>IF(B61&gt;0,Inställningar!$C$2/Inställningar!$C$5,0)</f>
        <v>2801.6666666666665</v>
      </c>
      <c r="D61" s="5">
        <f>B61*Inställningar!$C$3/12</f>
        <v>11.883736111111276</v>
      </c>
      <c r="E61" s="5">
        <f t="shared" si="2"/>
        <v>2813.5504027777779</v>
      </c>
    </row>
    <row r="62" spans="1:5">
      <c r="A62" s="3">
        <v>43040</v>
      </c>
      <c r="B62" s="5">
        <f t="shared" si="1"/>
        <v>3.9108272176235914E-11</v>
      </c>
      <c r="C62" s="5">
        <f>IF(B62&gt;0,Inställningar!$C$2/Inställningar!$C$5,0)</f>
        <v>2801.6666666666665</v>
      </c>
      <c r="D62" s="5">
        <f>B62*Inställningar!$C$3/12</f>
        <v>1.6588425448086732E-13</v>
      </c>
      <c r="E62" s="5">
        <f t="shared" si="2"/>
        <v>2801.6666666666665</v>
      </c>
    </row>
    <row r="63" spans="1:5">
      <c r="A63" s="3">
        <v>43070</v>
      </c>
      <c r="B63" s="5">
        <f t="shared" si="1"/>
        <v>-2801.6666666666274</v>
      </c>
      <c r="C63" s="5">
        <f>IF(B63&gt;0,Inställningar!$C$2/Inställningar!$C$5,0)</f>
        <v>0</v>
      </c>
      <c r="D63" s="5">
        <f>B63*Inställningar!$C$3/12</f>
        <v>-11.883736111110943</v>
      </c>
      <c r="E63" s="5">
        <f t="shared" si="2"/>
        <v>-11.883736111110943</v>
      </c>
    </row>
    <row r="64" spans="1:5">
      <c r="A64" s="3">
        <v>43101</v>
      </c>
      <c r="B64" s="5">
        <f t="shared" si="1"/>
        <v>-2801.6666666666274</v>
      </c>
      <c r="C64" s="5">
        <f>IF(B64&gt;0,Inställningar!$C$2/Inställningar!$C$5,0)</f>
        <v>0</v>
      </c>
      <c r="D64" s="5">
        <f>B64*Inställningar!$C$3/12</f>
        <v>-11.883736111110943</v>
      </c>
      <c r="E64" s="5">
        <f t="shared" si="2"/>
        <v>-11.883736111110943</v>
      </c>
    </row>
    <row r="65" spans="1:5">
      <c r="A65" s="3">
        <v>43132</v>
      </c>
      <c r="B65" s="5">
        <f t="shared" si="1"/>
        <v>-2801.6666666666274</v>
      </c>
      <c r="C65" s="5">
        <f>IF(B65&gt;0,Inställningar!$C$2/Inställningar!$C$5,0)</f>
        <v>0</v>
      </c>
      <c r="D65" s="5">
        <f>B65*Inställningar!$C$3/12</f>
        <v>-11.883736111110943</v>
      </c>
      <c r="E65" s="5">
        <f t="shared" si="2"/>
        <v>-11.883736111110943</v>
      </c>
    </row>
    <row r="66" spans="1:5">
      <c r="A66" s="3">
        <v>43160</v>
      </c>
      <c r="B66" s="5">
        <f t="shared" si="1"/>
        <v>-2801.6666666666274</v>
      </c>
      <c r="C66" s="5">
        <f>IF(B66&gt;0,Inställningar!$C$2/Inställningar!$C$5,0)</f>
        <v>0</v>
      </c>
      <c r="D66" s="5">
        <f>B66*Inställningar!$C$3/12</f>
        <v>-11.883736111110943</v>
      </c>
      <c r="E66" s="5">
        <f t="shared" si="2"/>
        <v>-11.883736111110943</v>
      </c>
    </row>
    <row r="67" spans="1:5">
      <c r="A67" s="3">
        <v>43191</v>
      </c>
      <c r="B67" s="5">
        <f t="shared" si="1"/>
        <v>-2801.6666666666274</v>
      </c>
      <c r="C67" s="5">
        <f>IF(B67&gt;0,Inställningar!$C$2/Inställningar!$C$5,0)</f>
        <v>0</v>
      </c>
      <c r="D67" s="5">
        <f>B67*Inställningar!$C$3/12</f>
        <v>-11.883736111110943</v>
      </c>
      <c r="E67" s="5">
        <f t="shared" si="2"/>
        <v>-11.883736111110943</v>
      </c>
    </row>
    <row r="68" spans="1:5">
      <c r="A68" s="3">
        <v>43221</v>
      </c>
      <c r="B68" s="5">
        <f t="shared" ref="B68:B131" si="3">B67-C67</f>
        <v>-2801.6666666666274</v>
      </c>
      <c r="C68" s="5">
        <f>IF(B68&gt;0,Inställningar!$C$2/Inställningar!$C$5,0)</f>
        <v>0</v>
      </c>
      <c r="D68" s="5">
        <f>B68*Inställningar!$C$3/12</f>
        <v>-11.883736111110943</v>
      </c>
      <c r="E68" s="5">
        <f t="shared" ref="E68:E131" si="4">SUM(C68:D68)</f>
        <v>-11.883736111110943</v>
      </c>
    </row>
    <row r="69" spans="1:5">
      <c r="A69" s="3">
        <v>43252</v>
      </c>
      <c r="B69" s="5">
        <f t="shared" si="3"/>
        <v>-2801.6666666666274</v>
      </c>
      <c r="C69" s="5">
        <f>IF(B69&gt;0,Inställningar!$C$2/Inställningar!$C$5,0)</f>
        <v>0</v>
      </c>
      <c r="D69" s="5">
        <f>B69*Inställningar!$C$3/12</f>
        <v>-11.883736111110943</v>
      </c>
      <c r="E69" s="5">
        <f t="shared" si="4"/>
        <v>-11.883736111110943</v>
      </c>
    </row>
    <row r="70" spans="1:5">
      <c r="A70" s="3">
        <v>43282</v>
      </c>
      <c r="B70" s="5">
        <f t="shared" si="3"/>
        <v>-2801.6666666666274</v>
      </c>
      <c r="C70" s="5">
        <f>IF(B70&gt;0,Inställningar!$C$2/Inställningar!$C$5,0)</f>
        <v>0</v>
      </c>
      <c r="D70" s="5">
        <f>B70*Inställningar!$C$3/12</f>
        <v>-11.883736111110943</v>
      </c>
      <c r="E70" s="5">
        <f t="shared" si="4"/>
        <v>-11.883736111110943</v>
      </c>
    </row>
    <row r="71" spans="1:5">
      <c r="A71" s="3">
        <v>43313</v>
      </c>
      <c r="B71" s="5">
        <f t="shared" si="3"/>
        <v>-2801.6666666666274</v>
      </c>
      <c r="C71" s="5">
        <f>IF(B71&gt;0,Inställningar!$C$2/Inställningar!$C$5,0)</f>
        <v>0</v>
      </c>
      <c r="D71" s="5">
        <f>B71*Inställningar!$C$3/12</f>
        <v>-11.883736111110943</v>
      </c>
      <c r="E71" s="5">
        <f t="shared" si="4"/>
        <v>-11.883736111110943</v>
      </c>
    </row>
    <row r="72" spans="1:5">
      <c r="A72" s="3">
        <v>43344</v>
      </c>
      <c r="B72" s="5">
        <f t="shared" si="3"/>
        <v>-2801.6666666666274</v>
      </c>
      <c r="C72" s="5">
        <f>IF(B72&gt;0,Inställningar!$C$2/Inställningar!$C$5,0)</f>
        <v>0</v>
      </c>
      <c r="D72" s="5">
        <f>B72*Inställningar!$C$3/12</f>
        <v>-11.883736111110943</v>
      </c>
      <c r="E72" s="5">
        <f t="shared" si="4"/>
        <v>-11.883736111110943</v>
      </c>
    </row>
    <row r="73" spans="1:5">
      <c r="A73" s="3">
        <v>43374</v>
      </c>
      <c r="B73" s="5">
        <f t="shared" si="3"/>
        <v>-2801.6666666666274</v>
      </c>
      <c r="C73" s="5">
        <f>IF(B73&gt;0,Inställningar!$C$2/Inställningar!$C$5,0)</f>
        <v>0</v>
      </c>
      <c r="D73" s="5">
        <f>B73*Inställningar!$C$3/12</f>
        <v>-11.883736111110943</v>
      </c>
      <c r="E73" s="5">
        <f t="shared" si="4"/>
        <v>-11.883736111110943</v>
      </c>
    </row>
    <row r="74" spans="1:5">
      <c r="A74" s="3">
        <v>43405</v>
      </c>
      <c r="B74" s="5">
        <f t="shared" si="3"/>
        <v>-2801.6666666666274</v>
      </c>
      <c r="C74" s="5">
        <f>IF(B74&gt;0,Inställningar!$C$2/Inställningar!$C$5,0)</f>
        <v>0</v>
      </c>
      <c r="D74" s="5">
        <f>B74*Inställningar!$C$3/12</f>
        <v>-11.883736111110943</v>
      </c>
      <c r="E74" s="5">
        <f t="shared" si="4"/>
        <v>-11.883736111110943</v>
      </c>
    </row>
    <row r="75" spans="1:5">
      <c r="A75" s="3">
        <v>43435</v>
      </c>
      <c r="B75" s="5">
        <f t="shared" si="3"/>
        <v>-2801.6666666666274</v>
      </c>
      <c r="C75" s="5">
        <f>IF(B75&gt;0,Inställningar!$C$2/Inställningar!$C$5,0)</f>
        <v>0</v>
      </c>
      <c r="D75" s="5">
        <f>B75*Inställningar!$C$3/12</f>
        <v>-11.883736111110943</v>
      </c>
      <c r="E75" s="5">
        <f t="shared" si="4"/>
        <v>-11.883736111110943</v>
      </c>
    </row>
    <row r="76" spans="1:5">
      <c r="A76" s="3">
        <v>43466</v>
      </c>
      <c r="B76" s="5">
        <f t="shared" si="3"/>
        <v>-2801.6666666666274</v>
      </c>
      <c r="C76" s="5">
        <f>IF(B76&gt;0,Inställningar!$C$2/Inställningar!$C$5,0)</f>
        <v>0</v>
      </c>
      <c r="D76" s="5">
        <f>B76*Inställningar!$C$3/12</f>
        <v>-11.883736111110943</v>
      </c>
      <c r="E76" s="5">
        <f t="shared" si="4"/>
        <v>-11.883736111110943</v>
      </c>
    </row>
    <row r="77" spans="1:5">
      <c r="A77" s="3">
        <v>43497</v>
      </c>
      <c r="B77" s="5">
        <f t="shared" si="3"/>
        <v>-2801.6666666666274</v>
      </c>
      <c r="C77" s="5">
        <f>IF(B77&gt;0,Inställningar!$C$2/Inställningar!$C$5,0)</f>
        <v>0</v>
      </c>
      <c r="D77" s="5">
        <f>B77*Inställningar!$C$3/12</f>
        <v>-11.883736111110943</v>
      </c>
      <c r="E77" s="5">
        <f t="shared" si="4"/>
        <v>-11.883736111110943</v>
      </c>
    </row>
    <row r="78" spans="1:5">
      <c r="A78" s="3">
        <v>43525</v>
      </c>
      <c r="B78" s="5">
        <f t="shared" si="3"/>
        <v>-2801.6666666666274</v>
      </c>
      <c r="C78" s="5">
        <f>IF(B78&gt;0,Inställningar!$C$2/Inställningar!$C$5,0)</f>
        <v>0</v>
      </c>
      <c r="D78" s="5">
        <f>B78*Inställningar!$C$3/12</f>
        <v>-11.883736111110943</v>
      </c>
      <c r="E78" s="5">
        <f t="shared" si="4"/>
        <v>-11.883736111110943</v>
      </c>
    </row>
    <row r="79" spans="1:5">
      <c r="A79" s="3">
        <v>43556</v>
      </c>
      <c r="B79" s="5">
        <f t="shared" si="3"/>
        <v>-2801.6666666666274</v>
      </c>
      <c r="C79" s="5">
        <f>IF(B79&gt;0,Inställningar!$C$2/Inställningar!$C$5,0)</f>
        <v>0</v>
      </c>
      <c r="D79" s="5">
        <f>B79*Inställningar!$C$3/12</f>
        <v>-11.883736111110943</v>
      </c>
      <c r="E79" s="5">
        <f t="shared" si="4"/>
        <v>-11.883736111110943</v>
      </c>
    </row>
    <row r="80" spans="1:5">
      <c r="A80" s="3">
        <v>43586</v>
      </c>
      <c r="B80" s="5">
        <f t="shared" si="3"/>
        <v>-2801.6666666666274</v>
      </c>
      <c r="C80" s="5">
        <f>IF(B80&gt;0,Inställningar!$C$2/Inställningar!$C$5,0)</f>
        <v>0</v>
      </c>
      <c r="D80" s="5">
        <f>B80*Inställningar!$C$3/12</f>
        <v>-11.883736111110943</v>
      </c>
      <c r="E80" s="5">
        <f t="shared" si="4"/>
        <v>-11.883736111110943</v>
      </c>
    </row>
    <row r="81" spans="1:5">
      <c r="A81" s="3">
        <v>43617</v>
      </c>
      <c r="B81" s="5">
        <f t="shared" si="3"/>
        <v>-2801.6666666666274</v>
      </c>
      <c r="C81" s="5">
        <f>IF(B81&gt;0,Inställningar!$C$2/Inställningar!$C$5,0)</f>
        <v>0</v>
      </c>
      <c r="D81" s="5">
        <f>B81*Inställningar!$C$3/12</f>
        <v>-11.883736111110943</v>
      </c>
      <c r="E81" s="5">
        <f t="shared" si="4"/>
        <v>-11.883736111110943</v>
      </c>
    </row>
    <row r="82" spans="1:5">
      <c r="A82" s="3">
        <v>43647</v>
      </c>
      <c r="B82" s="5">
        <f t="shared" si="3"/>
        <v>-2801.6666666666274</v>
      </c>
      <c r="C82" s="5">
        <f>IF(B82&gt;0,Inställningar!$C$2/Inställningar!$C$5,0)</f>
        <v>0</v>
      </c>
      <c r="D82" s="5">
        <f>B82*Inställningar!$C$3/12</f>
        <v>-11.883736111110943</v>
      </c>
      <c r="E82" s="5">
        <f t="shared" si="4"/>
        <v>-11.883736111110943</v>
      </c>
    </row>
    <row r="83" spans="1:5">
      <c r="A83" s="3">
        <v>43678</v>
      </c>
      <c r="B83" s="5">
        <f t="shared" si="3"/>
        <v>-2801.6666666666274</v>
      </c>
      <c r="C83" s="5">
        <f>IF(B83&gt;0,Inställningar!$C$2/Inställningar!$C$5,0)</f>
        <v>0</v>
      </c>
      <c r="D83" s="5">
        <f>B83*Inställningar!$C$3/12</f>
        <v>-11.883736111110943</v>
      </c>
      <c r="E83" s="5">
        <f t="shared" si="4"/>
        <v>-11.883736111110943</v>
      </c>
    </row>
    <row r="84" spans="1:5">
      <c r="A84" s="3">
        <v>43709</v>
      </c>
      <c r="B84" s="5">
        <f t="shared" si="3"/>
        <v>-2801.6666666666274</v>
      </c>
      <c r="C84" s="5">
        <f>IF(B84&gt;0,Inställningar!$C$2/Inställningar!$C$5,0)</f>
        <v>0</v>
      </c>
      <c r="D84" s="5">
        <f>B84*Inställningar!$C$3/12</f>
        <v>-11.883736111110943</v>
      </c>
      <c r="E84" s="5">
        <f t="shared" si="4"/>
        <v>-11.883736111110943</v>
      </c>
    </row>
    <row r="85" spans="1:5">
      <c r="A85" s="3">
        <v>43739</v>
      </c>
      <c r="B85" s="5">
        <f t="shared" si="3"/>
        <v>-2801.6666666666274</v>
      </c>
      <c r="C85" s="5">
        <f>IF(B85&gt;0,Inställningar!$C$2/Inställningar!$C$5,0)</f>
        <v>0</v>
      </c>
      <c r="D85" s="5">
        <f>B85*Inställningar!$C$3/12</f>
        <v>-11.883736111110943</v>
      </c>
      <c r="E85" s="5">
        <f t="shared" si="4"/>
        <v>-11.883736111110943</v>
      </c>
    </row>
    <row r="86" spans="1:5">
      <c r="A86" s="3">
        <v>43770</v>
      </c>
      <c r="B86" s="5">
        <f t="shared" si="3"/>
        <v>-2801.6666666666274</v>
      </c>
      <c r="C86" s="5">
        <f>IF(B86&gt;0,Inställningar!$C$2/Inställningar!$C$5,0)</f>
        <v>0</v>
      </c>
      <c r="D86" s="5">
        <f>B86*Inställningar!$C$3/12</f>
        <v>-11.883736111110943</v>
      </c>
      <c r="E86" s="5">
        <f t="shared" si="4"/>
        <v>-11.883736111110943</v>
      </c>
    </row>
    <row r="87" spans="1:5">
      <c r="A87" s="3">
        <v>43800</v>
      </c>
      <c r="B87" s="5">
        <f t="shared" si="3"/>
        <v>-2801.6666666666274</v>
      </c>
      <c r="C87" s="5">
        <f>IF(B87&gt;0,Inställningar!$C$2/Inställningar!$C$5,0)</f>
        <v>0</v>
      </c>
      <c r="D87" s="5">
        <f>B87*Inställningar!$C$3/12</f>
        <v>-11.883736111110943</v>
      </c>
      <c r="E87" s="5">
        <f t="shared" si="4"/>
        <v>-11.883736111110943</v>
      </c>
    </row>
    <row r="88" spans="1:5">
      <c r="A88" s="3">
        <v>43831</v>
      </c>
      <c r="B88" s="5">
        <f t="shared" si="3"/>
        <v>-2801.6666666666274</v>
      </c>
      <c r="C88" s="5">
        <f>IF(B88&gt;0,Inställningar!$C$2/Inställningar!$C$5,0)</f>
        <v>0</v>
      </c>
      <c r="D88" s="5">
        <f>B88*Inställningar!$C$3/12</f>
        <v>-11.883736111110943</v>
      </c>
      <c r="E88" s="5">
        <f t="shared" si="4"/>
        <v>-11.883736111110943</v>
      </c>
    </row>
    <row r="89" spans="1:5">
      <c r="A89" s="3">
        <v>43862</v>
      </c>
      <c r="B89" s="5">
        <f t="shared" si="3"/>
        <v>-2801.6666666666274</v>
      </c>
      <c r="C89" s="5">
        <f>IF(B89&gt;0,Inställningar!$C$2/Inställningar!$C$5,0)</f>
        <v>0</v>
      </c>
      <c r="D89" s="5">
        <f>B89*Inställningar!$C$3/12</f>
        <v>-11.883736111110943</v>
      </c>
      <c r="E89" s="5">
        <f t="shared" si="4"/>
        <v>-11.883736111110943</v>
      </c>
    </row>
    <row r="90" spans="1:5">
      <c r="A90" s="3">
        <v>43891</v>
      </c>
      <c r="B90" s="5">
        <f t="shared" si="3"/>
        <v>-2801.6666666666274</v>
      </c>
      <c r="C90" s="5">
        <f>IF(B90&gt;0,Inställningar!$C$2/Inställningar!$C$5,0)</f>
        <v>0</v>
      </c>
      <c r="D90" s="5">
        <f>B90*Inställningar!$C$3/12</f>
        <v>-11.883736111110943</v>
      </c>
      <c r="E90" s="5">
        <f t="shared" si="4"/>
        <v>-11.883736111110943</v>
      </c>
    </row>
    <row r="91" spans="1:5">
      <c r="A91" s="3">
        <v>43922</v>
      </c>
      <c r="B91" s="5">
        <f t="shared" si="3"/>
        <v>-2801.6666666666274</v>
      </c>
      <c r="C91" s="5">
        <f>IF(B91&gt;0,Inställningar!$C$2/Inställningar!$C$5,0)</f>
        <v>0</v>
      </c>
      <c r="D91" s="5">
        <f>B91*Inställningar!$C$3/12</f>
        <v>-11.883736111110943</v>
      </c>
      <c r="E91" s="5">
        <f t="shared" si="4"/>
        <v>-11.883736111110943</v>
      </c>
    </row>
    <row r="92" spans="1:5">
      <c r="A92" s="3">
        <v>43952</v>
      </c>
      <c r="B92" s="5">
        <f t="shared" si="3"/>
        <v>-2801.6666666666274</v>
      </c>
      <c r="C92" s="5">
        <f>IF(B92&gt;0,Inställningar!$C$2/Inställningar!$C$5,0)</f>
        <v>0</v>
      </c>
      <c r="D92" s="5">
        <f>B92*Inställningar!$C$3/12</f>
        <v>-11.883736111110943</v>
      </c>
      <c r="E92" s="5">
        <f t="shared" si="4"/>
        <v>-11.883736111110943</v>
      </c>
    </row>
    <row r="93" spans="1:5">
      <c r="A93" s="3">
        <v>43983</v>
      </c>
      <c r="B93" s="5">
        <f t="shared" si="3"/>
        <v>-2801.6666666666274</v>
      </c>
      <c r="C93" s="5">
        <f>IF(B93&gt;0,Inställningar!$C$2/Inställningar!$C$5,0)</f>
        <v>0</v>
      </c>
      <c r="D93" s="5">
        <f>B93*Inställningar!$C$3/12</f>
        <v>-11.883736111110943</v>
      </c>
      <c r="E93" s="5">
        <f t="shared" si="4"/>
        <v>-11.883736111110943</v>
      </c>
    </row>
    <row r="94" spans="1:5">
      <c r="A94" s="3">
        <v>44013</v>
      </c>
      <c r="B94" s="5">
        <f t="shared" si="3"/>
        <v>-2801.6666666666274</v>
      </c>
      <c r="C94" s="5">
        <f>IF(B94&gt;0,Inställningar!$C$2/Inställningar!$C$5,0)</f>
        <v>0</v>
      </c>
      <c r="D94" s="5">
        <f>B94*Inställningar!$C$3/12</f>
        <v>-11.883736111110943</v>
      </c>
      <c r="E94" s="5">
        <f t="shared" si="4"/>
        <v>-11.883736111110943</v>
      </c>
    </row>
    <row r="95" spans="1:5">
      <c r="A95" s="3">
        <v>44044</v>
      </c>
      <c r="B95" s="5">
        <f t="shared" si="3"/>
        <v>-2801.6666666666274</v>
      </c>
      <c r="C95" s="5">
        <f>IF(B95&gt;0,Inställningar!$C$2/Inställningar!$C$5,0)</f>
        <v>0</v>
      </c>
      <c r="D95" s="5">
        <f>B95*Inställningar!$C$3/12</f>
        <v>-11.883736111110943</v>
      </c>
      <c r="E95" s="5">
        <f t="shared" si="4"/>
        <v>-11.883736111110943</v>
      </c>
    </row>
    <row r="96" spans="1:5">
      <c r="A96" s="3">
        <v>44075</v>
      </c>
      <c r="B96" s="5">
        <f t="shared" si="3"/>
        <v>-2801.6666666666274</v>
      </c>
      <c r="C96" s="5">
        <f>IF(B96&gt;0,Inställningar!$C$2/Inställningar!$C$5,0)</f>
        <v>0</v>
      </c>
      <c r="D96" s="5">
        <f>B96*Inställningar!$C$3/12</f>
        <v>-11.883736111110943</v>
      </c>
      <c r="E96" s="5">
        <f t="shared" si="4"/>
        <v>-11.883736111110943</v>
      </c>
    </row>
    <row r="97" spans="1:5">
      <c r="A97" s="3">
        <v>44105</v>
      </c>
      <c r="B97" s="5">
        <f t="shared" si="3"/>
        <v>-2801.6666666666274</v>
      </c>
      <c r="C97" s="5">
        <f>IF(B97&gt;0,Inställningar!$C$2/Inställningar!$C$5,0)</f>
        <v>0</v>
      </c>
      <c r="D97" s="5">
        <f>B97*Inställningar!$C$3/12</f>
        <v>-11.883736111110943</v>
      </c>
      <c r="E97" s="5">
        <f t="shared" si="4"/>
        <v>-11.883736111110943</v>
      </c>
    </row>
    <row r="98" spans="1:5">
      <c r="A98" s="3">
        <v>44136</v>
      </c>
      <c r="B98" s="5">
        <f t="shared" si="3"/>
        <v>-2801.6666666666274</v>
      </c>
      <c r="C98" s="5">
        <f>IF(B98&gt;0,Inställningar!$C$2/Inställningar!$C$5,0)</f>
        <v>0</v>
      </c>
      <c r="D98" s="5">
        <f>B98*Inställningar!$C$3/12</f>
        <v>-11.883736111110943</v>
      </c>
      <c r="E98" s="5">
        <f t="shared" si="4"/>
        <v>-11.883736111110943</v>
      </c>
    </row>
    <row r="99" spans="1:5">
      <c r="A99" s="3">
        <v>44166</v>
      </c>
      <c r="B99" s="5">
        <f t="shared" si="3"/>
        <v>-2801.6666666666274</v>
      </c>
      <c r="C99" s="5">
        <f>IF(B99&gt;0,Inställningar!$C$2/Inställningar!$C$5,0)</f>
        <v>0</v>
      </c>
      <c r="D99" s="5">
        <f>B99*Inställningar!$C$3/12</f>
        <v>-11.883736111110943</v>
      </c>
      <c r="E99" s="5">
        <f t="shared" si="4"/>
        <v>-11.883736111110943</v>
      </c>
    </row>
    <row r="100" spans="1:5">
      <c r="A100" s="3">
        <v>44197</v>
      </c>
      <c r="B100" s="5">
        <f t="shared" si="3"/>
        <v>-2801.6666666666274</v>
      </c>
      <c r="C100" s="5">
        <f>IF(B100&gt;0,Inställningar!$C$2/Inställningar!$C$5,0)</f>
        <v>0</v>
      </c>
      <c r="D100" s="5">
        <f>B100*Inställningar!$C$3/12</f>
        <v>-11.883736111110943</v>
      </c>
      <c r="E100" s="5">
        <f t="shared" si="4"/>
        <v>-11.883736111110943</v>
      </c>
    </row>
    <row r="101" spans="1:5">
      <c r="A101" s="3">
        <v>44228</v>
      </c>
      <c r="B101" s="5">
        <f t="shared" si="3"/>
        <v>-2801.6666666666274</v>
      </c>
      <c r="C101" s="5">
        <f>IF(B101&gt;0,Inställningar!$C$2/Inställningar!$C$5,0)</f>
        <v>0</v>
      </c>
      <c r="D101" s="5">
        <f>B101*Inställningar!$C$3/12</f>
        <v>-11.883736111110943</v>
      </c>
      <c r="E101" s="5">
        <f t="shared" si="4"/>
        <v>-11.883736111110943</v>
      </c>
    </row>
    <row r="102" spans="1:5">
      <c r="A102" s="3">
        <v>44256</v>
      </c>
      <c r="B102" s="5">
        <f t="shared" si="3"/>
        <v>-2801.6666666666274</v>
      </c>
      <c r="C102" s="5">
        <f>IF(B102&gt;0,Inställningar!$C$2/Inställningar!$C$5,0)</f>
        <v>0</v>
      </c>
      <c r="D102" s="5">
        <f>B102*Inställningar!$C$3/12</f>
        <v>-11.883736111110943</v>
      </c>
      <c r="E102" s="5">
        <f t="shared" si="4"/>
        <v>-11.883736111110943</v>
      </c>
    </row>
    <row r="103" spans="1:5">
      <c r="A103" s="3">
        <v>44287</v>
      </c>
      <c r="B103" s="5">
        <f t="shared" si="3"/>
        <v>-2801.6666666666274</v>
      </c>
      <c r="C103" s="5">
        <f>IF(B103&gt;0,Inställningar!$C$2/Inställningar!$C$5,0)</f>
        <v>0</v>
      </c>
      <c r="D103" s="5">
        <f>B103*Inställningar!$C$3/12</f>
        <v>-11.883736111110943</v>
      </c>
      <c r="E103" s="5">
        <f t="shared" si="4"/>
        <v>-11.883736111110943</v>
      </c>
    </row>
    <row r="104" spans="1:5">
      <c r="A104" s="3">
        <v>44317</v>
      </c>
      <c r="B104" s="5">
        <f t="shared" si="3"/>
        <v>-2801.6666666666274</v>
      </c>
      <c r="C104" s="5">
        <f>IF(B104&gt;0,Inställningar!$C$2/Inställningar!$C$5,0)</f>
        <v>0</v>
      </c>
      <c r="D104" s="5">
        <f>B104*Inställningar!$C$3/12</f>
        <v>-11.883736111110943</v>
      </c>
      <c r="E104" s="5">
        <f t="shared" si="4"/>
        <v>-11.883736111110943</v>
      </c>
    </row>
    <row r="105" spans="1:5">
      <c r="A105" s="3">
        <v>44348</v>
      </c>
      <c r="B105" s="5">
        <f t="shared" si="3"/>
        <v>-2801.6666666666274</v>
      </c>
      <c r="C105" s="5">
        <f>IF(B105&gt;0,Inställningar!$C$2/Inställningar!$C$5,0)</f>
        <v>0</v>
      </c>
      <c r="D105" s="5">
        <f>B105*Inställningar!$C$3/12</f>
        <v>-11.883736111110943</v>
      </c>
      <c r="E105" s="5">
        <f t="shared" si="4"/>
        <v>-11.883736111110943</v>
      </c>
    </row>
    <row r="106" spans="1:5">
      <c r="A106" s="3">
        <v>44378</v>
      </c>
      <c r="B106" s="5">
        <f t="shared" si="3"/>
        <v>-2801.6666666666274</v>
      </c>
      <c r="C106" s="5">
        <f>IF(B106&gt;0,Inställningar!$C$2/Inställningar!$C$5,0)</f>
        <v>0</v>
      </c>
      <c r="D106" s="5">
        <f>B106*Inställningar!$C$3/12</f>
        <v>-11.883736111110943</v>
      </c>
      <c r="E106" s="5">
        <f t="shared" si="4"/>
        <v>-11.883736111110943</v>
      </c>
    </row>
    <row r="107" spans="1:5">
      <c r="A107" s="3">
        <v>44409</v>
      </c>
      <c r="B107" s="5">
        <f t="shared" si="3"/>
        <v>-2801.6666666666274</v>
      </c>
      <c r="C107" s="5">
        <f>IF(B107&gt;0,Inställningar!$C$2/Inställningar!$C$5,0)</f>
        <v>0</v>
      </c>
      <c r="D107" s="5">
        <f>B107*Inställningar!$C$3/12</f>
        <v>-11.883736111110943</v>
      </c>
      <c r="E107" s="5">
        <f t="shared" si="4"/>
        <v>-11.883736111110943</v>
      </c>
    </row>
    <row r="108" spans="1:5">
      <c r="A108" s="3">
        <v>44440</v>
      </c>
      <c r="B108" s="5">
        <f t="shared" si="3"/>
        <v>-2801.6666666666274</v>
      </c>
      <c r="C108" s="5">
        <f>IF(B108&gt;0,Inställningar!$C$2/Inställningar!$C$5,0)</f>
        <v>0</v>
      </c>
      <c r="D108" s="5">
        <f>B108*Inställningar!$C$3/12</f>
        <v>-11.883736111110943</v>
      </c>
      <c r="E108" s="5">
        <f t="shared" si="4"/>
        <v>-11.883736111110943</v>
      </c>
    </row>
    <row r="109" spans="1:5">
      <c r="A109" s="3">
        <v>44470</v>
      </c>
      <c r="B109" s="5">
        <f t="shared" si="3"/>
        <v>-2801.6666666666274</v>
      </c>
      <c r="C109" s="5">
        <f>IF(B109&gt;0,Inställningar!$C$2/Inställningar!$C$5,0)</f>
        <v>0</v>
      </c>
      <c r="D109" s="5">
        <f>B109*Inställningar!$C$3/12</f>
        <v>-11.883736111110943</v>
      </c>
      <c r="E109" s="5">
        <f t="shared" si="4"/>
        <v>-11.883736111110943</v>
      </c>
    </row>
    <row r="110" spans="1:5">
      <c r="A110" s="3">
        <v>44501</v>
      </c>
      <c r="B110" s="5">
        <f t="shared" si="3"/>
        <v>-2801.6666666666274</v>
      </c>
      <c r="C110" s="5">
        <f>IF(B110&gt;0,Inställningar!$C$2/Inställningar!$C$5,0)</f>
        <v>0</v>
      </c>
      <c r="D110" s="5">
        <f>B110*Inställningar!$C$3/12</f>
        <v>-11.883736111110943</v>
      </c>
      <c r="E110" s="5">
        <f t="shared" si="4"/>
        <v>-11.883736111110943</v>
      </c>
    </row>
    <row r="111" spans="1:5">
      <c r="A111" s="3">
        <v>44531</v>
      </c>
      <c r="B111" s="5">
        <f t="shared" si="3"/>
        <v>-2801.6666666666274</v>
      </c>
      <c r="C111" s="5">
        <f>IF(B111&gt;0,Inställningar!$C$2/Inställningar!$C$5,0)</f>
        <v>0</v>
      </c>
      <c r="D111" s="5">
        <f>B111*Inställningar!$C$3/12</f>
        <v>-11.883736111110943</v>
      </c>
      <c r="E111" s="5">
        <f t="shared" si="4"/>
        <v>-11.883736111110943</v>
      </c>
    </row>
    <row r="112" spans="1:5">
      <c r="A112" s="3">
        <v>44562</v>
      </c>
      <c r="B112" s="5">
        <f t="shared" si="3"/>
        <v>-2801.6666666666274</v>
      </c>
      <c r="C112" s="5">
        <f>IF(B112&gt;0,Inställningar!$C$2/Inställningar!$C$5,0)</f>
        <v>0</v>
      </c>
      <c r="D112" s="5">
        <f>B112*Inställningar!$C$3/12</f>
        <v>-11.883736111110943</v>
      </c>
      <c r="E112" s="5">
        <f t="shared" si="4"/>
        <v>-11.883736111110943</v>
      </c>
    </row>
    <row r="113" spans="1:5">
      <c r="A113" s="3">
        <v>44593</v>
      </c>
      <c r="B113" s="5">
        <f t="shared" si="3"/>
        <v>-2801.6666666666274</v>
      </c>
      <c r="C113" s="5">
        <f>IF(B113&gt;0,Inställningar!$C$2/Inställningar!$C$5,0)</f>
        <v>0</v>
      </c>
      <c r="D113" s="5">
        <f>B113*Inställningar!$C$3/12</f>
        <v>-11.883736111110943</v>
      </c>
      <c r="E113" s="5">
        <f t="shared" si="4"/>
        <v>-11.883736111110943</v>
      </c>
    </row>
    <row r="114" spans="1:5">
      <c r="A114" s="3">
        <v>44621</v>
      </c>
      <c r="B114" s="5">
        <f t="shared" si="3"/>
        <v>-2801.6666666666274</v>
      </c>
      <c r="C114" s="5">
        <f>IF(B114&gt;0,Inställningar!$C$2/Inställningar!$C$5,0)</f>
        <v>0</v>
      </c>
      <c r="D114" s="5">
        <f>B114*Inställningar!$C$3/12</f>
        <v>-11.883736111110943</v>
      </c>
      <c r="E114" s="5">
        <f t="shared" si="4"/>
        <v>-11.883736111110943</v>
      </c>
    </row>
    <row r="115" spans="1:5">
      <c r="A115" s="3">
        <v>44652</v>
      </c>
      <c r="B115" s="5">
        <f t="shared" si="3"/>
        <v>-2801.6666666666274</v>
      </c>
      <c r="C115" s="5">
        <f>IF(B115&gt;0,Inställningar!$C$2/Inställningar!$C$5,0)</f>
        <v>0</v>
      </c>
      <c r="D115" s="5">
        <f>B115*Inställningar!$C$3/12</f>
        <v>-11.883736111110943</v>
      </c>
      <c r="E115" s="5">
        <f t="shared" si="4"/>
        <v>-11.883736111110943</v>
      </c>
    </row>
    <row r="116" spans="1:5">
      <c r="A116" s="3">
        <v>44682</v>
      </c>
      <c r="B116" s="5">
        <f t="shared" si="3"/>
        <v>-2801.6666666666274</v>
      </c>
      <c r="C116" s="5">
        <f>IF(B116&gt;0,Inställningar!$C$2/Inställningar!$C$5,0)</f>
        <v>0</v>
      </c>
      <c r="D116" s="5">
        <f>B116*Inställningar!$C$3/12</f>
        <v>-11.883736111110943</v>
      </c>
      <c r="E116" s="5">
        <f t="shared" si="4"/>
        <v>-11.883736111110943</v>
      </c>
    </row>
    <row r="117" spans="1:5">
      <c r="A117" s="3">
        <v>44713</v>
      </c>
      <c r="B117" s="5">
        <f t="shared" si="3"/>
        <v>-2801.6666666666274</v>
      </c>
      <c r="C117" s="5">
        <f>IF(B117&gt;0,Inställningar!$C$2/Inställningar!$C$5,0)</f>
        <v>0</v>
      </c>
      <c r="D117" s="5">
        <f>B117*Inställningar!$C$3/12</f>
        <v>-11.883736111110943</v>
      </c>
      <c r="E117" s="5">
        <f t="shared" si="4"/>
        <v>-11.883736111110943</v>
      </c>
    </row>
    <row r="118" spans="1:5">
      <c r="A118" s="3">
        <v>44743</v>
      </c>
      <c r="B118" s="5">
        <f t="shared" si="3"/>
        <v>-2801.6666666666274</v>
      </c>
      <c r="C118" s="5">
        <f>IF(B118&gt;0,Inställningar!$C$2/Inställningar!$C$5,0)</f>
        <v>0</v>
      </c>
      <c r="D118" s="5">
        <f>B118*Inställningar!$C$3/12</f>
        <v>-11.883736111110943</v>
      </c>
      <c r="E118" s="5">
        <f t="shared" si="4"/>
        <v>-11.883736111110943</v>
      </c>
    </row>
    <row r="119" spans="1:5">
      <c r="A119" s="3">
        <v>44774</v>
      </c>
      <c r="B119" s="5">
        <f t="shared" si="3"/>
        <v>-2801.6666666666274</v>
      </c>
      <c r="C119" s="5">
        <f>IF(B119&gt;0,Inställningar!$C$2/Inställningar!$C$5,0)</f>
        <v>0</v>
      </c>
      <c r="D119" s="5">
        <f>B119*Inställningar!$C$3/12</f>
        <v>-11.883736111110943</v>
      </c>
      <c r="E119" s="5">
        <f t="shared" si="4"/>
        <v>-11.883736111110943</v>
      </c>
    </row>
    <row r="120" spans="1:5">
      <c r="A120" s="3">
        <v>44805</v>
      </c>
      <c r="B120" s="5">
        <f t="shared" si="3"/>
        <v>-2801.6666666666274</v>
      </c>
      <c r="C120" s="5">
        <f>IF(B120&gt;0,Inställningar!$C$2/Inställningar!$C$5,0)</f>
        <v>0</v>
      </c>
      <c r="D120" s="5">
        <f>B120*Inställningar!$C$3/12</f>
        <v>-11.883736111110943</v>
      </c>
      <c r="E120" s="5">
        <f t="shared" si="4"/>
        <v>-11.883736111110943</v>
      </c>
    </row>
    <row r="121" spans="1:5">
      <c r="A121" s="3">
        <v>44835</v>
      </c>
      <c r="B121" s="5">
        <f t="shared" si="3"/>
        <v>-2801.6666666666274</v>
      </c>
      <c r="C121" s="5">
        <f>IF(B121&gt;0,Inställningar!$C$2/Inställningar!$C$5,0)</f>
        <v>0</v>
      </c>
      <c r="D121" s="5">
        <f>B121*Inställningar!$C$3/12</f>
        <v>-11.883736111110943</v>
      </c>
      <c r="E121" s="5">
        <f t="shared" si="4"/>
        <v>-11.883736111110943</v>
      </c>
    </row>
    <row r="122" spans="1:5">
      <c r="A122" s="3">
        <v>44866</v>
      </c>
      <c r="B122" s="5">
        <f t="shared" si="3"/>
        <v>-2801.6666666666274</v>
      </c>
      <c r="C122" s="5">
        <f>IF(B122&gt;0,Inställningar!$C$2/Inställningar!$C$5,0)</f>
        <v>0</v>
      </c>
      <c r="D122" s="5">
        <f>B122*Inställningar!$C$3/12</f>
        <v>-11.883736111110943</v>
      </c>
      <c r="E122" s="5">
        <f t="shared" si="4"/>
        <v>-11.883736111110943</v>
      </c>
    </row>
    <row r="123" spans="1:5">
      <c r="A123" s="3">
        <v>44896</v>
      </c>
      <c r="B123" s="5">
        <f t="shared" si="3"/>
        <v>-2801.6666666666274</v>
      </c>
      <c r="C123" s="5">
        <f>IF(B123&gt;0,Inställningar!$C$2/Inställningar!$C$5,0)</f>
        <v>0</v>
      </c>
      <c r="D123" s="5">
        <f>B123*Inställningar!$C$3/12</f>
        <v>-11.883736111110943</v>
      </c>
      <c r="E123" s="5">
        <f t="shared" si="4"/>
        <v>-11.883736111110943</v>
      </c>
    </row>
    <row r="124" spans="1:5">
      <c r="A124" s="3">
        <v>44927</v>
      </c>
      <c r="B124" s="5">
        <f t="shared" si="3"/>
        <v>-2801.6666666666274</v>
      </c>
      <c r="C124" s="5">
        <f>IF(B124&gt;0,Inställningar!$C$2/Inställningar!$C$5,0)</f>
        <v>0</v>
      </c>
      <c r="D124" s="5">
        <f>B124*Inställningar!$C$3/12</f>
        <v>-11.883736111110943</v>
      </c>
      <c r="E124" s="5">
        <f t="shared" si="4"/>
        <v>-11.883736111110943</v>
      </c>
    </row>
    <row r="125" spans="1:5">
      <c r="A125" s="3">
        <v>44958</v>
      </c>
      <c r="B125" s="5">
        <f t="shared" si="3"/>
        <v>-2801.6666666666274</v>
      </c>
      <c r="C125" s="5">
        <f>IF(B125&gt;0,Inställningar!$C$2/Inställningar!$C$5,0)</f>
        <v>0</v>
      </c>
      <c r="D125" s="5">
        <f>B125*Inställningar!$C$3/12</f>
        <v>-11.883736111110943</v>
      </c>
      <c r="E125" s="5">
        <f t="shared" si="4"/>
        <v>-11.883736111110943</v>
      </c>
    </row>
    <row r="126" spans="1:5">
      <c r="A126" s="3">
        <v>44986</v>
      </c>
      <c r="B126" s="5">
        <f t="shared" si="3"/>
        <v>-2801.6666666666274</v>
      </c>
      <c r="C126" s="5">
        <f>IF(B126&gt;0,Inställningar!$C$2/Inställningar!$C$5,0)</f>
        <v>0</v>
      </c>
      <c r="D126" s="5">
        <f>B126*Inställningar!$C$3/12</f>
        <v>-11.883736111110943</v>
      </c>
      <c r="E126" s="5">
        <f t="shared" si="4"/>
        <v>-11.883736111110943</v>
      </c>
    </row>
    <row r="127" spans="1:5">
      <c r="A127" s="3">
        <v>45017</v>
      </c>
      <c r="B127" s="5">
        <f t="shared" si="3"/>
        <v>-2801.6666666666274</v>
      </c>
      <c r="C127" s="5">
        <f>IF(B127&gt;0,Inställningar!$C$2/Inställningar!$C$5,0)</f>
        <v>0</v>
      </c>
      <c r="D127" s="5">
        <f>B127*Inställningar!$C$3/12</f>
        <v>-11.883736111110943</v>
      </c>
      <c r="E127" s="5">
        <f t="shared" si="4"/>
        <v>-11.883736111110943</v>
      </c>
    </row>
    <row r="128" spans="1:5">
      <c r="A128" s="3">
        <v>45047</v>
      </c>
      <c r="B128" s="5">
        <f t="shared" si="3"/>
        <v>-2801.6666666666274</v>
      </c>
      <c r="C128" s="5">
        <f>IF(B128&gt;0,Inställningar!$C$2/Inställningar!$C$5,0)</f>
        <v>0</v>
      </c>
      <c r="D128" s="5">
        <f>B128*Inställningar!$C$3/12</f>
        <v>-11.883736111110943</v>
      </c>
      <c r="E128" s="5">
        <f t="shared" si="4"/>
        <v>-11.883736111110943</v>
      </c>
    </row>
    <row r="129" spans="1:5">
      <c r="A129" s="3">
        <v>45078</v>
      </c>
      <c r="B129" s="5">
        <f t="shared" si="3"/>
        <v>-2801.6666666666274</v>
      </c>
      <c r="C129" s="5">
        <f>IF(B129&gt;0,Inställningar!$C$2/Inställningar!$C$5,0)</f>
        <v>0</v>
      </c>
      <c r="D129" s="5">
        <f>B129*Inställningar!$C$3/12</f>
        <v>-11.883736111110943</v>
      </c>
      <c r="E129" s="5">
        <f t="shared" si="4"/>
        <v>-11.883736111110943</v>
      </c>
    </row>
    <row r="130" spans="1:5">
      <c r="A130" s="3">
        <v>45108</v>
      </c>
      <c r="B130" s="5">
        <f t="shared" si="3"/>
        <v>-2801.6666666666274</v>
      </c>
      <c r="C130" s="5">
        <f>IF(B130&gt;0,Inställningar!$C$2/Inställningar!$C$5,0)</f>
        <v>0</v>
      </c>
      <c r="D130" s="5">
        <f>B130*Inställningar!$C$3/12</f>
        <v>-11.883736111110943</v>
      </c>
      <c r="E130" s="5">
        <f t="shared" si="4"/>
        <v>-11.883736111110943</v>
      </c>
    </row>
    <row r="131" spans="1:5">
      <c r="A131" s="3">
        <v>45139</v>
      </c>
      <c r="B131" s="5">
        <f t="shared" si="3"/>
        <v>-2801.6666666666274</v>
      </c>
      <c r="C131" s="5">
        <f>IF(B131&gt;0,Inställningar!$C$2/Inställningar!$C$5,0)</f>
        <v>0</v>
      </c>
      <c r="D131" s="5">
        <f>B131*Inställningar!$C$3/12</f>
        <v>-11.883736111110943</v>
      </c>
      <c r="E131" s="5">
        <f t="shared" si="4"/>
        <v>-11.883736111110943</v>
      </c>
    </row>
    <row r="132" spans="1:5">
      <c r="A132" s="3">
        <v>45170</v>
      </c>
      <c r="B132" s="5">
        <f t="shared" ref="B132:B167" si="5">B131-C131</f>
        <v>-2801.6666666666274</v>
      </c>
      <c r="C132" s="5">
        <f>IF(B132&gt;0,Inställningar!$C$2/Inställningar!$C$5,0)</f>
        <v>0</v>
      </c>
      <c r="D132" s="5">
        <f>B132*Inställningar!$C$3/12</f>
        <v>-11.883736111110943</v>
      </c>
      <c r="E132" s="5">
        <f t="shared" ref="E132:E167" si="6">SUM(C132:D132)</f>
        <v>-11.883736111110943</v>
      </c>
    </row>
    <row r="133" spans="1:5">
      <c r="A133" s="3">
        <v>45200</v>
      </c>
      <c r="B133" s="5">
        <f t="shared" si="5"/>
        <v>-2801.6666666666274</v>
      </c>
      <c r="C133" s="5">
        <f>IF(B133&gt;0,Inställningar!$C$2/Inställningar!$C$5,0)</f>
        <v>0</v>
      </c>
      <c r="D133" s="5">
        <f>B133*Inställningar!$C$3/12</f>
        <v>-11.883736111110943</v>
      </c>
      <c r="E133" s="5">
        <f t="shared" si="6"/>
        <v>-11.883736111110943</v>
      </c>
    </row>
    <row r="134" spans="1:5">
      <c r="A134" s="3">
        <v>45231</v>
      </c>
      <c r="B134" s="5">
        <f t="shared" si="5"/>
        <v>-2801.6666666666274</v>
      </c>
      <c r="C134" s="5">
        <f>IF(B134&gt;0,Inställningar!$C$2/Inställningar!$C$5,0)</f>
        <v>0</v>
      </c>
      <c r="D134" s="5">
        <f>B134*Inställningar!$C$3/12</f>
        <v>-11.883736111110943</v>
      </c>
      <c r="E134" s="5">
        <f t="shared" si="6"/>
        <v>-11.883736111110943</v>
      </c>
    </row>
    <row r="135" spans="1:5">
      <c r="A135" s="3">
        <v>45261</v>
      </c>
      <c r="B135" s="5">
        <f t="shared" si="5"/>
        <v>-2801.6666666666274</v>
      </c>
      <c r="C135" s="5">
        <f>IF(B135&gt;0,Inställningar!$C$2/Inställningar!$C$5,0)</f>
        <v>0</v>
      </c>
      <c r="D135" s="5">
        <f>B135*Inställningar!$C$3/12</f>
        <v>-11.883736111110943</v>
      </c>
      <c r="E135" s="5">
        <f t="shared" si="6"/>
        <v>-11.883736111110943</v>
      </c>
    </row>
    <row r="136" spans="1:5">
      <c r="A136" s="3">
        <v>45292</v>
      </c>
      <c r="B136" s="5">
        <f t="shared" si="5"/>
        <v>-2801.6666666666274</v>
      </c>
      <c r="C136" s="5">
        <f>IF(B136&gt;0,Inställningar!$C$2/Inställningar!$C$5,0)</f>
        <v>0</v>
      </c>
      <c r="D136" s="5">
        <f>B136*Inställningar!$C$3/12</f>
        <v>-11.883736111110943</v>
      </c>
      <c r="E136" s="5">
        <f t="shared" si="6"/>
        <v>-11.883736111110943</v>
      </c>
    </row>
    <row r="137" spans="1:5">
      <c r="A137" s="3">
        <v>45323</v>
      </c>
      <c r="B137" s="5">
        <f t="shared" si="5"/>
        <v>-2801.6666666666274</v>
      </c>
      <c r="C137" s="5">
        <f>IF(B137&gt;0,Inställningar!$C$2/Inställningar!$C$5,0)</f>
        <v>0</v>
      </c>
      <c r="D137" s="5">
        <f>B137*Inställningar!$C$3/12</f>
        <v>-11.883736111110943</v>
      </c>
      <c r="E137" s="5">
        <f t="shared" si="6"/>
        <v>-11.883736111110943</v>
      </c>
    </row>
    <row r="138" spans="1:5">
      <c r="A138" s="3">
        <v>45352</v>
      </c>
      <c r="B138" s="5">
        <f t="shared" si="5"/>
        <v>-2801.6666666666274</v>
      </c>
      <c r="C138" s="5">
        <f>IF(B138&gt;0,Inställningar!$C$2/Inställningar!$C$5,0)</f>
        <v>0</v>
      </c>
      <c r="D138" s="5">
        <f>B138*Inställningar!$C$3/12</f>
        <v>-11.883736111110943</v>
      </c>
      <c r="E138" s="5">
        <f t="shared" si="6"/>
        <v>-11.883736111110943</v>
      </c>
    </row>
    <row r="139" spans="1:5">
      <c r="A139" s="3">
        <v>45383</v>
      </c>
      <c r="B139" s="5">
        <f t="shared" si="5"/>
        <v>-2801.6666666666274</v>
      </c>
      <c r="C139" s="5">
        <f>IF(B139&gt;0,Inställningar!$C$2/Inställningar!$C$5,0)</f>
        <v>0</v>
      </c>
      <c r="D139" s="5">
        <f>B139*Inställningar!$C$3/12</f>
        <v>-11.883736111110943</v>
      </c>
      <c r="E139" s="5">
        <f t="shared" si="6"/>
        <v>-11.883736111110943</v>
      </c>
    </row>
    <row r="140" spans="1:5">
      <c r="A140" s="3">
        <v>45413</v>
      </c>
      <c r="B140" s="5">
        <f t="shared" si="5"/>
        <v>-2801.6666666666274</v>
      </c>
      <c r="C140" s="5">
        <f>IF(B140&gt;0,Inställningar!$C$2/Inställningar!$C$5,0)</f>
        <v>0</v>
      </c>
      <c r="D140" s="5">
        <f>B140*Inställningar!$C$3/12</f>
        <v>-11.883736111110943</v>
      </c>
      <c r="E140" s="5">
        <f t="shared" si="6"/>
        <v>-11.883736111110943</v>
      </c>
    </row>
    <row r="141" spans="1:5">
      <c r="A141" s="3">
        <v>45444</v>
      </c>
      <c r="B141" s="5">
        <f t="shared" si="5"/>
        <v>-2801.6666666666274</v>
      </c>
      <c r="C141" s="5">
        <f>IF(B141&gt;0,Inställningar!$C$2/Inställningar!$C$5,0)</f>
        <v>0</v>
      </c>
      <c r="D141" s="5">
        <f>B141*Inställningar!$C$3/12</f>
        <v>-11.883736111110943</v>
      </c>
      <c r="E141" s="5">
        <f t="shared" si="6"/>
        <v>-11.883736111110943</v>
      </c>
    </row>
    <row r="142" spans="1:5">
      <c r="A142" s="3">
        <v>45474</v>
      </c>
      <c r="B142" s="5">
        <f t="shared" si="5"/>
        <v>-2801.6666666666274</v>
      </c>
      <c r="C142" s="5">
        <f>IF(B142&gt;0,Inställningar!$C$2/Inställningar!$C$5,0)</f>
        <v>0</v>
      </c>
      <c r="D142" s="5">
        <f>B142*Inställningar!$C$3/12</f>
        <v>-11.883736111110943</v>
      </c>
      <c r="E142" s="5">
        <f t="shared" si="6"/>
        <v>-11.883736111110943</v>
      </c>
    </row>
    <row r="143" spans="1:5">
      <c r="A143" s="3">
        <v>45505</v>
      </c>
      <c r="B143" s="5">
        <f t="shared" si="5"/>
        <v>-2801.6666666666274</v>
      </c>
      <c r="C143" s="5">
        <f>IF(B143&gt;0,Inställningar!$C$2/Inställningar!$C$5,0)</f>
        <v>0</v>
      </c>
      <c r="D143" s="5">
        <f>B143*Inställningar!$C$3/12</f>
        <v>-11.883736111110943</v>
      </c>
      <c r="E143" s="5">
        <f t="shared" si="6"/>
        <v>-11.883736111110943</v>
      </c>
    </row>
    <row r="144" spans="1:5">
      <c r="A144" s="3">
        <v>45536</v>
      </c>
      <c r="B144" s="5">
        <f t="shared" si="5"/>
        <v>-2801.6666666666274</v>
      </c>
      <c r="C144" s="5">
        <f>IF(B144&gt;0,Inställningar!$C$2/Inställningar!$C$5,0)</f>
        <v>0</v>
      </c>
      <c r="D144" s="5">
        <f>B144*Inställningar!$C$3/12</f>
        <v>-11.883736111110943</v>
      </c>
      <c r="E144" s="5">
        <f t="shared" si="6"/>
        <v>-11.883736111110943</v>
      </c>
    </row>
    <row r="145" spans="1:5">
      <c r="A145" s="3">
        <v>45566</v>
      </c>
      <c r="B145" s="5">
        <f t="shared" si="5"/>
        <v>-2801.6666666666274</v>
      </c>
      <c r="C145" s="5">
        <f>IF(B145&gt;0,Inställningar!$C$2/Inställningar!$C$5,0)</f>
        <v>0</v>
      </c>
      <c r="D145" s="5">
        <f>B145*Inställningar!$C$3/12</f>
        <v>-11.883736111110943</v>
      </c>
      <c r="E145" s="5">
        <f t="shared" si="6"/>
        <v>-11.883736111110943</v>
      </c>
    </row>
    <row r="146" spans="1:5">
      <c r="A146" s="3">
        <v>45597</v>
      </c>
      <c r="B146" s="5">
        <f t="shared" si="5"/>
        <v>-2801.6666666666274</v>
      </c>
      <c r="C146" s="5">
        <f>IF(B146&gt;0,Inställningar!$C$2/Inställningar!$C$5,0)</f>
        <v>0</v>
      </c>
      <c r="D146" s="5">
        <f>B146*Inställningar!$C$3/12</f>
        <v>-11.883736111110943</v>
      </c>
      <c r="E146" s="5">
        <f t="shared" si="6"/>
        <v>-11.883736111110943</v>
      </c>
    </row>
    <row r="147" spans="1:5">
      <c r="A147" s="3">
        <v>45627</v>
      </c>
      <c r="B147" s="5">
        <f t="shared" si="5"/>
        <v>-2801.6666666666274</v>
      </c>
      <c r="C147" s="5">
        <f>IF(B147&gt;0,Inställningar!$C$2/Inställningar!$C$5,0)</f>
        <v>0</v>
      </c>
      <c r="D147" s="5">
        <f>B147*Inställningar!$C$3/12</f>
        <v>-11.883736111110943</v>
      </c>
      <c r="E147" s="5">
        <f t="shared" si="6"/>
        <v>-11.883736111110943</v>
      </c>
    </row>
    <row r="148" spans="1:5">
      <c r="A148" s="3">
        <v>45658</v>
      </c>
      <c r="B148" s="5">
        <f t="shared" si="5"/>
        <v>-2801.6666666666274</v>
      </c>
      <c r="C148" s="5">
        <f>IF(B148&gt;0,Inställningar!$C$2/Inställningar!$C$5,0)</f>
        <v>0</v>
      </c>
      <c r="D148" s="5">
        <f>B148*Inställningar!$C$3/12</f>
        <v>-11.883736111110943</v>
      </c>
      <c r="E148" s="5">
        <f t="shared" si="6"/>
        <v>-11.883736111110943</v>
      </c>
    </row>
    <row r="149" spans="1:5">
      <c r="A149" s="3">
        <v>45689</v>
      </c>
      <c r="B149" s="5">
        <f t="shared" si="5"/>
        <v>-2801.6666666666274</v>
      </c>
      <c r="C149" s="5">
        <f>IF(B149&gt;0,Inställningar!$C$2/Inställningar!$C$5,0)</f>
        <v>0</v>
      </c>
      <c r="D149" s="5">
        <f>B149*Inställningar!$C$3/12</f>
        <v>-11.883736111110943</v>
      </c>
      <c r="E149" s="5">
        <f t="shared" si="6"/>
        <v>-11.883736111110943</v>
      </c>
    </row>
    <row r="150" spans="1:5">
      <c r="A150" s="3">
        <v>45717</v>
      </c>
      <c r="B150" s="5">
        <f t="shared" si="5"/>
        <v>-2801.6666666666274</v>
      </c>
      <c r="C150" s="5">
        <f>IF(B150&gt;0,Inställningar!$C$2/Inställningar!$C$5,0)</f>
        <v>0</v>
      </c>
      <c r="D150" s="5">
        <f>B150*Inställningar!$C$3/12</f>
        <v>-11.883736111110943</v>
      </c>
      <c r="E150" s="5">
        <f t="shared" si="6"/>
        <v>-11.883736111110943</v>
      </c>
    </row>
    <row r="151" spans="1:5">
      <c r="A151" s="3">
        <v>45748</v>
      </c>
      <c r="B151" s="5">
        <f t="shared" si="5"/>
        <v>-2801.6666666666274</v>
      </c>
      <c r="C151" s="5">
        <f>IF(B151&gt;0,Inställningar!$C$2/Inställningar!$C$5,0)</f>
        <v>0</v>
      </c>
      <c r="D151" s="5">
        <f>B151*Inställningar!$C$3/12</f>
        <v>-11.883736111110943</v>
      </c>
      <c r="E151" s="5">
        <f t="shared" si="6"/>
        <v>-11.883736111110943</v>
      </c>
    </row>
    <row r="152" spans="1:5">
      <c r="A152" s="3">
        <v>45778</v>
      </c>
      <c r="B152" s="5">
        <f t="shared" si="5"/>
        <v>-2801.6666666666274</v>
      </c>
      <c r="C152" s="5">
        <f>IF(B152&gt;0,Inställningar!$C$2/Inställningar!$C$5,0)</f>
        <v>0</v>
      </c>
      <c r="D152" s="5">
        <f>B152*Inställningar!$C$3/12</f>
        <v>-11.883736111110943</v>
      </c>
      <c r="E152" s="5">
        <f t="shared" si="6"/>
        <v>-11.883736111110943</v>
      </c>
    </row>
    <row r="153" spans="1:5">
      <c r="A153" s="3">
        <v>45809</v>
      </c>
      <c r="B153" s="5">
        <f t="shared" si="5"/>
        <v>-2801.6666666666274</v>
      </c>
      <c r="C153" s="5">
        <f>IF(B153&gt;0,Inställningar!$C$2/Inställningar!$C$5,0)</f>
        <v>0</v>
      </c>
      <c r="D153" s="5">
        <f>B153*Inställningar!$C$3/12</f>
        <v>-11.883736111110943</v>
      </c>
      <c r="E153" s="5">
        <f t="shared" si="6"/>
        <v>-11.883736111110943</v>
      </c>
    </row>
    <row r="154" spans="1:5">
      <c r="A154" s="3">
        <v>45839</v>
      </c>
      <c r="B154" s="5">
        <f t="shared" si="5"/>
        <v>-2801.6666666666274</v>
      </c>
      <c r="C154" s="5">
        <f>IF(B154&gt;0,Inställningar!$C$2/Inställningar!$C$5,0)</f>
        <v>0</v>
      </c>
      <c r="D154" s="5">
        <f>B154*Inställningar!$C$3/12</f>
        <v>-11.883736111110943</v>
      </c>
      <c r="E154" s="5">
        <f t="shared" si="6"/>
        <v>-11.883736111110943</v>
      </c>
    </row>
    <row r="155" spans="1:5">
      <c r="A155" s="3">
        <v>45870</v>
      </c>
      <c r="B155" s="5">
        <f t="shared" si="5"/>
        <v>-2801.6666666666274</v>
      </c>
      <c r="C155" s="5">
        <f>IF(B155&gt;0,Inställningar!$C$2/Inställningar!$C$5,0)</f>
        <v>0</v>
      </c>
      <c r="D155" s="5">
        <f>B155*Inställningar!$C$3/12</f>
        <v>-11.883736111110943</v>
      </c>
      <c r="E155" s="5">
        <f t="shared" si="6"/>
        <v>-11.883736111110943</v>
      </c>
    </row>
    <row r="156" spans="1:5">
      <c r="A156" s="3">
        <v>45901</v>
      </c>
      <c r="B156" s="5">
        <f t="shared" si="5"/>
        <v>-2801.6666666666274</v>
      </c>
      <c r="C156" s="5">
        <f>IF(B156&gt;0,Inställningar!$C$2/Inställningar!$C$5,0)</f>
        <v>0</v>
      </c>
      <c r="D156" s="5">
        <f>B156*Inställningar!$C$3/12</f>
        <v>-11.883736111110943</v>
      </c>
      <c r="E156" s="5">
        <f t="shared" si="6"/>
        <v>-11.883736111110943</v>
      </c>
    </row>
    <row r="157" spans="1:5">
      <c r="A157" s="3">
        <v>45931</v>
      </c>
      <c r="B157" s="5">
        <f t="shared" si="5"/>
        <v>-2801.6666666666274</v>
      </c>
      <c r="C157" s="5">
        <f>IF(B157&gt;0,Inställningar!$C$2/Inställningar!$C$5,0)</f>
        <v>0</v>
      </c>
      <c r="D157" s="5">
        <f>B157*Inställningar!$C$3/12</f>
        <v>-11.883736111110943</v>
      </c>
      <c r="E157" s="5">
        <f t="shared" si="6"/>
        <v>-11.883736111110943</v>
      </c>
    </row>
    <row r="158" spans="1:5">
      <c r="A158" s="3">
        <v>45962</v>
      </c>
      <c r="B158" s="5">
        <f t="shared" si="5"/>
        <v>-2801.6666666666274</v>
      </c>
      <c r="C158" s="5">
        <f>IF(B158&gt;0,Inställningar!$C$2/Inställningar!$C$5,0)</f>
        <v>0</v>
      </c>
      <c r="D158" s="5">
        <f>B158*Inställningar!$C$3/12</f>
        <v>-11.883736111110943</v>
      </c>
      <c r="E158" s="5">
        <f t="shared" si="6"/>
        <v>-11.883736111110943</v>
      </c>
    </row>
    <row r="159" spans="1:5">
      <c r="A159" s="3">
        <v>45992</v>
      </c>
      <c r="B159" s="5">
        <f t="shared" si="5"/>
        <v>-2801.6666666666274</v>
      </c>
      <c r="C159" s="5">
        <f>IF(B159&gt;0,Inställningar!$C$2/Inställningar!$C$5,0)</f>
        <v>0</v>
      </c>
      <c r="D159" s="5">
        <f>B159*Inställningar!$C$3/12</f>
        <v>-11.883736111110943</v>
      </c>
      <c r="E159" s="5">
        <f t="shared" si="6"/>
        <v>-11.883736111110943</v>
      </c>
    </row>
    <row r="160" spans="1:5">
      <c r="A160" s="3">
        <v>46023</v>
      </c>
      <c r="B160" s="5">
        <f t="shared" si="5"/>
        <v>-2801.6666666666274</v>
      </c>
      <c r="C160" s="5">
        <f>IF(B160&gt;0,Inställningar!$C$2/Inställningar!$C$5,0)</f>
        <v>0</v>
      </c>
      <c r="D160" s="5">
        <f>B160*Inställningar!$C$3/12</f>
        <v>-11.883736111110943</v>
      </c>
      <c r="E160" s="5">
        <f t="shared" si="6"/>
        <v>-11.883736111110943</v>
      </c>
    </row>
    <row r="161" spans="1:5">
      <c r="A161" s="3">
        <v>46054</v>
      </c>
      <c r="B161" s="5">
        <f t="shared" si="5"/>
        <v>-2801.6666666666274</v>
      </c>
      <c r="C161" s="5">
        <f>IF(B161&gt;0,Inställningar!$C$2/Inställningar!$C$5,0)</f>
        <v>0</v>
      </c>
      <c r="D161" s="5">
        <f>B161*Inställningar!$C$3/12</f>
        <v>-11.883736111110943</v>
      </c>
      <c r="E161" s="5">
        <f t="shared" si="6"/>
        <v>-11.883736111110943</v>
      </c>
    </row>
    <row r="162" spans="1:5">
      <c r="A162" s="3">
        <v>46082</v>
      </c>
      <c r="B162" s="5">
        <f t="shared" si="5"/>
        <v>-2801.6666666666274</v>
      </c>
      <c r="C162" s="5">
        <f>IF(B162&gt;0,Inställningar!$C$2/Inställningar!$C$5,0)</f>
        <v>0</v>
      </c>
      <c r="D162" s="5">
        <f>B162*Inställningar!$C$3/12</f>
        <v>-11.883736111110943</v>
      </c>
      <c r="E162" s="5">
        <f t="shared" si="6"/>
        <v>-11.883736111110943</v>
      </c>
    </row>
    <row r="163" spans="1:5">
      <c r="A163" s="3">
        <v>46113</v>
      </c>
      <c r="B163" s="5">
        <f t="shared" si="5"/>
        <v>-2801.6666666666274</v>
      </c>
      <c r="C163" s="5">
        <f>IF(B163&gt;0,Inställningar!$C$2/Inställningar!$C$5,0)</f>
        <v>0</v>
      </c>
      <c r="D163" s="5">
        <f>B163*Inställningar!$C$3/12</f>
        <v>-11.883736111110943</v>
      </c>
      <c r="E163" s="5">
        <f t="shared" si="6"/>
        <v>-11.883736111110943</v>
      </c>
    </row>
    <row r="164" spans="1:5">
      <c r="A164" s="3">
        <v>46143</v>
      </c>
      <c r="B164" s="5">
        <f t="shared" si="5"/>
        <v>-2801.6666666666274</v>
      </c>
      <c r="C164" s="5">
        <f>IF(B164&gt;0,Inställningar!$C$2/Inställningar!$C$5,0)</f>
        <v>0</v>
      </c>
      <c r="D164" s="5">
        <f>B164*Inställningar!$C$3/12</f>
        <v>-11.883736111110943</v>
      </c>
      <c r="E164" s="5">
        <f t="shared" si="6"/>
        <v>-11.883736111110943</v>
      </c>
    </row>
    <row r="165" spans="1:5">
      <c r="A165" s="3">
        <v>46174</v>
      </c>
      <c r="B165" s="5">
        <f t="shared" si="5"/>
        <v>-2801.6666666666274</v>
      </c>
      <c r="C165" s="5">
        <f>IF(B165&gt;0,Inställningar!$C$2/Inställningar!$C$5,0)</f>
        <v>0</v>
      </c>
      <c r="D165" s="5">
        <f>B165*Inställningar!$C$3/12</f>
        <v>-11.883736111110943</v>
      </c>
      <c r="E165" s="5">
        <f t="shared" si="6"/>
        <v>-11.883736111110943</v>
      </c>
    </row>
    <row r="166" spans="1:5">
      <c r="A166" s="3">
        <v>46204</v>
      </c>
      <c r="B166" s="5">
        <f t="shared" si="5"/>
        <v>-2801.6666666666274</v>
      </c>
      <c r="C166" s="5">
        <f>IF(B166&gt;0,Inställningar!$C$2/Inställningar!$C$5,0)</f>
        <v>0</v>
      </c>
      <c r="D166" s="5">
        <f>B166*Inställningar!$C$3/12</f>
        <v>-11.883736111110943</v>
      </c>
      <c r="E166" s="5">
        <f t="shared" si="6"/>
        <v>-11.883736111110943</v>
      </c>
    </row>
    <row r="167" spans="1:5">
      <c r="A167" s="3">
        <v>46235</v>
      </c>
      <c r="B167" s="5">
        <f t="shared" si="5"/>
        <v>-2801.6666666666274</v>
      </c>
      <c r="C167" s="5">
        <f>IF(B167&gt;0,Inställningar!$C$2/Inställningar!$C$5,0)</f>
        <v>0</v>
      </c>
      <c r="D167" s="5">
        <f>B167*Inställningar!$C$3/12</f>
        <v>-11.883736111110943</v>
      </c>
      <c r="E167" s="5">
        <f t="shared" si="6"/>
        <v>-11.883736111110943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3"/>
  <sheetViews>
    <sheetView tabSelected="1" workbookViewId="0">
      <selection activeCell="A25" sqref="A25"/>
    </sheetView>
  </sheetViews>
  <sheetFormatPr defaultRowHeight="14.4"/>
  <cols>
    <col min="3" max="3" width="8.88671875" style="8"/>
  </cols>
  <sheetData>
    <row r="1" spans="1:4">
      <c r="B1" t="s">
        <v>6</v>
      </c>
      <c r="C1" s="8" t="s">
        <v>12</v>
      </c>
      <c r="D1" t="s">
        <v>13</v>
      </c>
    </row>
    <row r="2" spans="1:4">
      <c r="A2" t="s">
        <v>11</v>
      </c>
      <c r="B2">
        <v>8000</v>
      </c>
      <c r="C2" s="8">
        <v>1</v>
      </c>
      <c r="D2">
        <f>B2*C2</f>
        <v>8000</v>
      </c>
    </row>
    <row r="3" spans="1:4">
      <c r="A3" t="s">
        <v>15</v>
      </c>
      <c r="B3">
        <v>4000</v>
      </c>
      <c r="C3" s="8">
        <v>1</v>
      </c>
      <c r="D3">
        <f t="shared" ref="D3:D13" si="0">B3*C3</f>
        <v>4000</v>
      </c>
    </row>
    <row r="4" spans="1:4">
      <c r="A4" t="s">
        <v>17</v>
      </c>
      <c r="B4">
        <v>600</v>
      </c>
      <c r="C4" s="8">
        <v>1</v>
      </c>
      <c r="D4">
        <f t="shared" si="0"/>
        <v>600</v>
      </c>
    </row>
    <row r="5" spans="1:4">
      <c r="A5" t="s">
        <v>18</v>
      </c>
      <c r="B5">
        <v>1600</v>
      </c>
      <c r="C5" s="8">
        <v>1</v>
      </c>
      <c r="D5">
        <f t="shared" si="0"/>
        <v>1600</v>
      </c>
    </row>
    <row r="6" spans="1:4">
      <c r="A6" t="s">
        <v>19</v>
      </c>
      <c r="B6">
        <v>100</v>
      </c>
      <c r="C6" s="8">
        <v>1</v>
      </c>
      <c r="D6">
        <f t="shared" si="0"/>
        <v>100</v>
      </c>
    </row>
    <row r="7" spans="1:4">
      <c r="A7" t="s">
        <v>20</v>
      </c>
      <c r="B7">
        <v>350</v>
      </c>
      <c r="C7" s="8">
        <v>1</v>
      </c>
      <c r="D7">
        <f t="shared" si="0"/>
        <v>350</v>
      </c>
    </row>
    <row r="8" spans="1:4">
      <c r="A8" t="s">
        <v>21</v>
      </c>
      <c r="B8">
        <v>1400</v>
      </c>
      <c r="C8" s="8">
        <v>1</v>
      </c>
      <c r="D8">
        <f t="shared" si="0"/>
        <v>1400</v>
      </c>
    </row>
    <row r="9" spans="1:4">
      <c r="D9">
        <f t="shared" si="0"/>
        <v>0</v>
      </c>
    </row>
    <row r="10" spans="1:4">
      <c r="D10">
        <f t="shared" si="0"/>
        <v>0</v>
      </c>
    </row>
    <row r="11" spans="1:4">
      <c r="D11">
        <f t="shared" si="0"/>
        <v>0</v>
      </c>
    </row>
    <row r="12" spans="1:4">
      <c r="D12">
        <f t="shared" si="0"/>
        <v>0</v>
      </c>
    </row>
    <row r="13" spans="1:4">
      <c r="D13">
        <f t="shared" si="0"/>
        <v>0</v>
      </c>
    </row>
    <row r="15" spans="1:4">
      <c r="A15" t="s">
        <v>16</v>
      </c>
      <c r="D15">
        <f>SUM(D2:D13)</f>
        <v>16050</v>
      </c>
    </row>
    <row r="17" spans="1:4">
      <c r="A17" t="s">
        <v>22</v>
      </c>
      <c r="B17">
        <v>39200</v>
      </c>
      <c r="C17" s="8">
        <v>0.68</v>
      </c>
      <c r="D17">
        <f t="shared" ref="D17" si="1">B17*C17</f>
        <v>26656.000000000004</v>
      </c>
    </row>
    <row r="19" spans="1:4">
      <c r="C19" s="9" t="s">
        <v>23</v>
      </c>
      <c r="D19" s="6">
        <f>D17-D15</f>
        <v>10606.000000000004</v>
      </c>
    </row>
    <row r="21" spans="1:4">
      <c r="A21" t="s">
        <v>14</v>
      </c>
      <c r="B21">
        <f>Månadsöversikt!E2</f>
        <v>3514.6908333333331</v>
      </c>
      <c r="C21" s="8">
        <v>1</v>
      </c>
      <c r="D21">
        <f>B21*C21</f>
        <v>3514.6908333333331</v>
      </c>
    </row>
    <row r="23" spans="1:4">
      <c r="C23" s="9" t="s">
        <v>24</v>
      </c>
      <c r="D23" s="6">
        <f>D19-D21</f>
        <v>7091.3091666666705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Inställningar</vt:lpstr>
      <vt:lpstr>Månadsöversikt</vt:lpstr>
      <vt:lpstr>Övrigt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JohanS</dc:creator>
  <cp:lastModifiedBy>Johan Skoglund</cp:lastModifiedBy>
  <dcterms:created xsi:type="dcterms:W3CDTF">2011-03-15T11:30:37Z</dcterms:created>
  <dcterms:modified xsi:type="dcterms:W3CDTF">2012-10-04T14:30:39Z</dcterms:modified>
</cp:coreProperties>
</file>